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al Estate\Data Collections\"/>
    </mc:Choice>
  </mc:AlternateContent>
  <xr:revisionPtr revIDLastSave="0" documentId="13_ncr:1_{3A93C11B-3EBE-419B-A1CF-99C4CF930CED}" xr6:coauthVersionLast="47" xr6:coauthVersionMax="47" xr10:uidLastSave="{00000000-0000-0000-0000-000000000000}"/>
  <bookViews>
    <workbookView xWindow="28680" yWindow="-120" windowWidth="29040" windowHeight="17640" activeTab="3" xr2:uid="{D4CF8CE1-DC3B-4F88-8629-363D7B2667AD}"/>
  </bookViews>
  <sheets>
    <sheet name="Readme" sheetId="2" r:id="rId1"/>
    <sheet name="Opp. &amp; Housing Need Index" sheetId="1" r:id="rId2"/>
    <sheet name="County Data Only" sheetId="3" r:id="rId3"/>
    <sheet name="QC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4" l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K26" i="1"/>
  <c r="K12" i="1"/>
  <c r="K9" i="1"/>
  <c r="K18" i="1"/>
  <c r="K16" i="1"/>
  <c r="K21" i="1"/>
  <c r="K24" i="1"/>
  <c r="K20" i="1"/>
  <c r="K23" i="1"/>
  <c r="K17" i="1"/>
  <c r="K14" i="1"/>
  <c r="K11" i="1"/>
  <c r="K19" i="1"/>
  <c r="K13" i="1"/>
  <c r="K25" i="1"/>
  <c r="K15" i="1"/>
  <c r="K10" i="1"/>
  <c r="K22" i="1"/>
  <c r="K106" i="1"/>
  <c r="K105" i="1"/>
  <c r="K131" i="1"/>
  <c r="K130" i="1"/>
  <c r="K128" i="1"/>
  <c r="K132" i="1"/>
  <c r="K129" i="1"/>
  <c r="K277" i="1"/>
  <c r="K276" i="1"/>
  <c r="K338" i="1"/>
  <c r="K339" i="1"/>
  <c r="K343" i="1"/>
  <c r="K341" i="1"/>
  <c r="K337" i="1"/>
  <c r="K342" i="1"/>
  <c r="K340" i="1"/>
  <c r="K364" i="1"/>
  <c r="K362" i="1"/>
  <c r="K363" i="1"/>
  <c r="K436" i="1"/>
  <c r="K429" i="1"/>
  <c r="K422" i="1"/>
  <c r="K435" i="1"/>
  <c r="K428" i="1"/>
  <c r="K432" i="1"/>
  <c r="K439" i="1"/>
  <c r="K430" i="1"/>
  <c r="K409" i="1"/>
  <c r="K427" i="1"/>
  <c r="K420" i="1"/>
  <c r="K423" i="1"/>
  <c r="K413" i="1"/>
  <c r="K410" i="1"/>
  <c r="K434" i="1"/>
  <c r="K419" i="1"/>
  <c r="K433" i="1"/>
  <c r="K418" i="1"/>
  <c r="K415" i="1"/>
  <c r="K414" i="1"/>
  <c r="K437" i="1"/>
  <c r="K407" i="1"/>
  <c r="K431" i="1"/>
  <c r="K417" i="1"/>
  <c r="K426" i="1"/>
  <c r="K411" i="1"/>
  <c r="K425" i="1"/>
  <c r="K412" i="1"/>
  <c r="K421" i="1"/>
  <c r="K408" i="1"/>
  <c r="K424" i="1"/>
  <c r="K406" i="1"/>
  <c r="K438" i="1"/>
  <c r="K416" i="1"/>
  <c r="K466" i="1"/>
  <c r="K465" i="1"/>
  <c r="K463" i="1"/>
  <c r="K464" i="1"/>
  <c r="K468" i="1"/>
  <c r="K467" i="1"/>
  <c r="K561" i="1"/>
  <c r="K601" i="1"/>
  <c r="K602" i="1"/>
  <c r="K604" i="1"/>
  <c r="K600" i="1"/>
  <c r="K605" i="1"/>
  <c r="K606" i="1"/>
  <c r="K603" i="1"/>
  <c r="K1161" i="1"/>
  <c r="K1160" i="1"/>
  <c r="K1358" i="1"/>
  <c r="K1475" i="1"/>
  <c r="K1478" i="1"/>
  <c r="K1473" i="1"/>
  <c r="K1477" i="1"/>
  <c r="K1474" i="1"/>
  <c r="K1476" i="1"/>
  <c r="K1636" i="1"/>
  <c r="K1631" i="1"/>
  <c r="K1632" i="1"/>
  <c r="K1630" i="1"/>
  <c r="K1633" i="1"/>
  <c r="K1634" i="1"/>
  <c r="K1635" i="1"/>
  <c r="K1671" i="1"/>
  <c r="K1688" i="1"/>
  <c r="K1687" i="1"/>
  <c r="K2" i="1"/>
  <c r="K39" i="1"/>
  <c r="K38" i="1"/>
  <c r="K31" i="1"/>
  <c r="K35" i="1"/>
  <c r="K33" i="1"/>
  <c r="K34" i="1"/>
  <c r="K32" i="1"/>
  <c r="K29" i="1"/>
  <c r="K36" i="1"/>
  <c r="K27" i="1"/>
  <c r="K28" i="1"/>
  <c r="K37" i="1"/>
  <c r="K30" i="1"/>
  <c r="K108" i="1"/>
  <c r="K109" i="1"/>
  <c r="K107" i="1"/>
  <c r="K134" i="1"/>
  <c r="K133" i="1"/>
  <c r="K163" i="1"/>
  <c r="K162" i="1"/>
  <c r="K216" i="1"/>
  <c r="K217" i="1"/>
  <c r="K214" i="1"/>
  <c r="K218" i="1"/>
  <c r="K215" i="1"/>
  <c r="K219" i="1"/>
  <c r="K242" i="1"/>
  <c r="K279" i="1"/>
  <c r="K278" i="1"/>
  <c r="K280" i="1"/>
  <c r="K285" i="1"/>
  <c r="K290" i="1"/>
  <c r="K288" i="1"/>
  <c r="K287" i="1"/>
  <c r="K286" i="1"/>
  <c r="K292" i="1"/>
  <c r="K289" i="1"/>
  <c r="K291" i="1"/>
  <c r="K294" i="1"/>
  <c r="K293" i="1"/>
  <c r="K345" i="1"/>
  <c r="K344" i="1"/>
  <c r="K373" i="1"/>
  <c r="K451" i="1"/>
  <c r="K447" i="1"/>
  <c r="K449" i="1"/>
  <c r="K452" i="1"/>
  <c r="K450" i="1"/>
  <c r="K440" i="1"/>
  <c r="K444" i="1"/>
  <c r="K441" i="1"/>
  <c r="K448" i="1"/>
  <c r="K442" i="1"/>
  <c r="K445" i="1"/>
  <c r="K443" i="1"/>
  <c r="K446" i="1"/>
  <c r="K469" i="1"/>
  <c r="K470" i="1"/>
  <c r="K478" i="1"/>
  <c r="K497" i="1"/>
  <c r="K504" i="1"/>
  <c r="K492" i="1"/>
  <c r="K498" i="1"/>
  <c r="K487" i="1"/>
  <c r="K496" i="1"/>
  <c r="K495" i="1"/>
  <c r="K500" i="1"/>
  <c r="K499" i="1"/>
  <c r="K502" i="1"/>
  <c r="K501" i="1"/>
  <c r="K494" i="1"/>
  <c r="K493" i="1"/>
  <c r="K490" i="1"/>
  <c r="K503" i="1"/>
  <c r="K488" i="1"/>
  <c r="K489" i="1"/>
  <c r="K491" i="1"/>
  <c r="K533" i="1"/>
  <c r="K532" i="1"/>
  <c r="K531" i="1"/>
  <c r="K552" i="1"/>
  <c r="K563" i="1"/>
  <c r="K562" i="1"/>
  <c r="K610" i="1"/>
  <c r="K611" i="1"/>
  <c r="K614" i="1"/>
  <c r="K608" i="1"/>
  <c r="K609" i="1"/>
  <c r="K607" i="1"/>
  <c r="K615" i="1"/>
  <c r="K613" i="1"/>
  <c r="K612" i="1"/>
  <c r="K639" i="1"/>
  <c r="K663" i="1"/>
  <c r="K660" i="1"/>
  <c r="K662" i="1"/>
  <c r="K661" i="1"/>
  <c r="K695" i="1"/>
  <c r="K670" i="1"/>
  <c r="K680" i="1"/>
  <c r="K673" i="1"/>
  <c r="K690" i="1"/>
  <c r="K671" i="1"/>
  <c r="K682" i="1"/>
  <c r="K674" i="1"/>
  <c r="K669" i="1"/>
  <c r="K689" i="1"/>
  <c r="K677" i="1"/>
  <c r="K683" i="1"/>
  <c r="K692" i="1"/>
  <c r="K675" i="1"/>
  <c r="K678" i="1"/>
  <c r="K688" i="1"/>
  <c r="K685" i="1"/>
  <c r="K691" i="1"/>
  <c r="K694" i="1"/>
  <c r="K672" i="1"/>
  <c r="K686" i="1"/>
  <c r="K684" i="1"/>
  <c r="K676" i="1"/>
  <c r="K693" i="1"/>
  <c r="K681" i="1"/>
  <c r="K679" i="1"/>
  <c r="K687" i="1"/>
  <c r="K903" i="1"/>
  <c r="K899" i="1"/>
  <c r="K891" i="1"/>
  <c r="K901" i="1"/>
  <c r="K882" i="1"/>
  <c r="K904" i="1"/>
  <c r="K893" i="1"/>
  <c r="K890" i="1"/>
  <c r="K895" i="1"/>
  <c r="K905" i="1"/>
  <c r="K898" i="1"/>
  <c r="K885" i="1"/>
  <c r="K902" i="1"/>
  <c r="K892" i="1"/>
  <c r="K908" i="1"/>
  <c r="K906" i="1"/>
  <c r="K900" i="1"/>
  <c r="K909" i="1"/>
  <c r="K897" i="1"/>
  <c r="K889" i="1"/>
  <c r="K888" i="1"/>
  <c r="K907" i="1"/>
  <c r="K896" i="1"/>
  <c r="K886" i="1"/>
  <c r="K887" i="1"/>
  <c r="K883" i="1"/>
  <c r="K894" i="1"/>
  <c r="K884" i="1"/>
  <c r="K1135" i="1"/>
  <c r="K1170" i="1"/>
  <c r="K1167" i="1"/>
  <c r="K1169" i="1"/>
  <c r="K1163" i="1"/>
  <c r="K1162" i="1"/>
  <c r="K1168" i="1"/>
  <c r="K1164" i="1"/>
  <c r="K1166" i="1"/>
  <c r="K1165" i="1"/>
  <c r="K1193" i="1"/>
  <c r="K1194" i="1"/>
  <c r="K1202" i="1"/>
  <c r="K1252" i="1"/>
  <c r="K1272" i="1"/>
  <c r="K1261" i="1"/>
  <c r="K1269" i="1"/>
  <c r="K1268" i="1"/>
  <c r="K1262" i="1"/>
  <c r="K1265" i="1"/>
  <c r="K1266" i="1"/>
  <c r="K1270" i="1"/>
  <c r="K1271" i="1"/>
  <c r="K1267" i="1"/>
  <c r="K1264" i="1"/>
  <c r="K1263" i="1"/>
  <c r="K1303" i="1"/>
  <c r="K1348" i="1"/>
  <c r="K1349" i="1"/>
  <c r="K1359" i="1"/>
  <c r="K1360" i="1"/>
  <c r="K1482" i="1"/>
  <c r="K1483" i="1"/>
  <c r="K1480" i="1"/>
  <c r="K1484" i="1"/>
  <c r="K1479" i="1"/>
  <c r="K1485" i="1"/>
  <c r="K1481" i="1"/>
  <c r="K1525" i="1"/>
  <c r="K1529" i="1"/>
  <c r="K1523" i="1"/>
  <c r="K1526" i="1"/>
  <c r="K1528" i="1"/>
  <c r="K1527" i="1"/>
  <c r="K1524" i="1"/>
  <c r="K1587" i="1"/>
  <c r="K1637" i="1"/>
  <c r="K1638" i="1"/>
  <c r="K1674" i="1"/>
  <c r="K1672" i="1"/>
  <c r="K1673" i="1"/>
  <c r="K1689" i="1"/>
  <c r="K3" i="1"/>
  <c r="K49" i="1"/>
  <c r="K53" i="1"/>
  <c r="K47" i="1"/>
  <c r="K51" i="1"/>
  <c r="K40" i="1"/>
  <c r="K45" i="1"/>
  <c r="K41" i="1"/>
  <c r="K50" i="1"/>
  <c r="K43" i="1"/>
  <c r="K54" i="1"/>
  <c r="K48" i="1"/>
  <c r="K52" i="1"/>
  <c r="K55" i="1"/>
  <c r="K46" i="1"/>
  <c r="K42" i="1"/>
  <c r="K44" i="1"/>
  <c r="K111" i="1"/>
  <c r="K113" i="1"/>
  <c r="K112" i="1"/>
  <c r="K110" i="1"/>
  <c r="K114" i="1"/>
  <c r="K135" i="1"/>
  <c r="K136" i="1"/>
  <c r="K166" i="1"/>
  <c r="K165" i="1"/>
  <c r="K168" i="1"/>
  <c r="K164" i="1"/>
  <c r="K169" i="1"/>
  <c r="K167" i="1"/>
  <c r="K189" i="1"/>
  <c r="K195" i="1"/>
  <c r="K221" i="1"/>
  <c r="K220" i="1"/>
  <c r="K227" i="1"/>
  <c r="K228" i="1"/>
  <c r="K229" i="1"/>
  <c r="K230" i="1"/>
  <c r="K231" i="1"/>
  <c r="K233" i="1"/>
  <c r="K243" i="1"/>
  <c r="K245" i="1"/>
  <c r="K244" i="1"/>
  <c r="K281" i="1"/>
  <c r="K302" i="1"/>
  <c r="K296" i="1"/>
  <c r="K301" i="1"/>
  <c r="K295" i="1"/>
  <c r="K298" i="1"/>
  <c r="K297" i="1"/>
  <c r="K300" i="1"/>
  <c r="K299" i="1"/>
  <c r="K303" i="1"/>
  <c r="K330" i="1"/>
  <c r="K346" i="1"/>
  <c r="K347" i="1"/>
  <c r="K365" i="1"/>
  <c r="K374" i="1"/>
  <c r="K454" i="1"/>
  <c r="K453" i="1"/>
  <c r="K460" i="1"/>
  <c r="K455" i="1"/>
  <c r="K458" i="1"/>
  <c r="K456" i="1"/>
  <c r="K457" i="1"/>
  <c r="K459" i="1"/>
  <c r="K472" i="1"/>
  <c r="K471" i="1"/>
  <c r="K473" i="1"/>
  <c r="K479" i="1"/>
  <c r="K508" i="1"/>
  <c r="K507" i="1"/>
  <c r="K506" i="1"/>
  <c r="K510" i="1"/>
  <c r="K505" i="1"/>
  <c r="K509" i="1"/>
  <c r="K534" i="1"/>
  <c r="K535" i="1"/>
  <c r="K536" i="1"/>
  <c r="K537" i="1"/>
  <c r="K553" i="1"/>
  <c r="K555" i="1"/>
  <c r="K554" i="1"/>
  <c r="K564" i="1"/>
  <c r="K618" i="1"/>
  <c r="K617" i="1"/>
  <c r="K616" i="1"/>
  <c r="K619" i="1"/>
  <c r="K620" i="1"/>
  <c r="K621" i="1"/>
  <c r="K629" i="1"/>
  <c r="K628" i="1"/>
  <c r="K630" i="1"/>
  <c r="K631" i="1"/>
  <c r="K643" i="1"/>
  <c r="K641" i="1"/>
  <c r="K644" i="1"/>
  <c r="K645" i="1"/>
  <c r="K642" i="1"/>
  <c r="K640" i="1"/>
  <c r="K665" i="1"/>
  <c r="K664" i="1"/>
  <c r="K703" i="1"/>
  <c r="K699" i="1"/>
  <c r="K702" i="1"/>
  <c r="K698" i="1"/>
  <c r="K697" i="1"/>
  <c r="K696" i="1"/>
  <c r="K701" i="1"/>
  <c r="K704" i="1"/>
  <c r="K700" i="1"/>
  <c r="K803" i="1"/>
  <c r="K801" i="1"/>
  <c r="K802" i="1"/>
  <c r="K800" i="1"/>
  <c r="K830" i="1"/>
  <c r="K844" i="1"/>
  <c r="K843" i="1"/>
  <c r="K936" i="1"/>
  <c r="K919" i="1"/>
  <c r="K930" i="1"/>
  <c r="K916" i="1"/>
  <c r="K925" i="1"/>
  <c r="K935" i="1"/>
  <c r="K932" i="1"/>
  <c r="K920" i="1"/>
  <c r="K934" i="1"/>
  <c r="K922" i="1"/>
  <c r="K927" i="1"/>
  <c r="K911" i="1"/>
  <c r="K924" i="1"/>
  <c r="K929" i="1"/>
  <c r="K914" i="1"/>
  <c r="K933" i="1"/>
  <c r="K923" i="1"/>
  <c r="K931" i="1"/>
  <c r="K926" i="1"/>
  <c r="K921" i="1"/>
  <c r="K915" i="1"/>
  <c r="K918" i="1"/>
  <c r="K917" i="1"/>
  <c r="K910" i="1"/>
  <c r="K928" i="1"/>
  <c r="K912" i="1"/>
  <c r="K913" i="1"/>
  <c r="K1136" i="1"/>
  <c r="K1137" i="1"/>
  <c r="K1172" i="1"/>
  <c r="K1177" i="1"/>
  <c r="K1176" i="1"/>
  <c r="K1171" i="1"/>
  <c r="K1174" i="1"/>
  <c r="K1173" i="1"/>
  <c r="K1175" i="1"/>
  <c r="K1207" i="1"/>
  <c r="K1205" i="1"/>
  <c r="K1206" i="1"/>
  <c r="K1203" i="1"/>
  <c r="K1204" i="1"/>
  <c r="K1224" i="1"/>
  <c r="K1226" i="1"/>
  <c r="K1225" i="1"/>
  <c r="K1223" i="1"/>
  <c r="K1278" i="1"/>
  <c r="K1277" i="1"/>
  <c r="K1280" i="1"/>
  <c r="K1275" i="1"/>
  <c r="K1273" i="1"/>
  <c r="K1279" i="1"/>
  <c r="K1276" i="1"/>
  <c r="K1274" i="1"/>
  <c r="K1304" i="1"/>
  <c r="K1306" i="1"/>
  <c r="K1305" i="1"/>
  <c r="K1310" i="1"/>
  <c r="K1314" i="1"/>
  <c r="K1323" i="1"/>
  <c r="K1331" i="1"/>
  <c r="K1338" i="1"/>
  <c r="K1377" i="1"/>
  <c r="K1372" i="1"/>
  <c r="K1374" i="1"/>
  <c r="K1376" i="1"/>
  <c r="K1378" i="1"/>
  <c r="K1369" i="1"/>
  <c r="K1364" i="1"/>
  <c r="K1367" i="1"/>
  <c r="K1371" i="1"/>
  <c r="K1368" i="1"/>
  <c r="K1375" i="1"/>
  <c r="K1370" i="1"/>
  <c r="K1365" i="1"/>
  <c r="K1366" i="1"/>
  <c r="K1373" i="1"/>
  <c r="K1361" i="1"/>
  <c r="K1363" i="1"/>
  <c r="K1362" i="1"/>
  <c r="K1454" i="1"/>
  <c r="K1453" i="1"/>
  <c r="K1496" i="1"/>
  <c r="K1493" i="1"/>
  <c r="K1490" i="1"/>
  <c r="K1488" i="1"/>
  <c r="K1494" i="1"/>
  <c r="K1491" i="1"/>
  <c r="K1492" i="1"/>
  <c r="K1495" i="1"/>
  <c r="K1499" i="1"/>
  <c r="K1497" i="1"/>
  <c r="K1489" i="1"/>
  <c r="K1498" i="1"/>
  <c r="K1516" i="1"/>
  <c r="K1517" i="1"/>
  <c r="K1521" i="1"/>
  <c r="K1532" i="1"/>
  <c r="K1530" i="1"/>
  <c r="K1533" i="1"/>
  <c r="K1531" i="1"/>
  <c r="K1534" i="1"/>
  <c r="K1538" i="1"/>
  <c r="K1537" i="1"/>
  <c r="K1535" i="1"/>
  <c r="K1536" i="1"/>
  <c r="K1590" i="1"/>
  <c r="K1588" i="1"/>
  <c r="K1589" i="1"/>
  <c r="K1619" i="1"/>
  <c r="K1627" i="1"/>
  <c r="K1642" i="1"/>
  <c r="K1639" i="1"/>
  <c r="K1641" i="1"/>
  <c r="K1640" i="1"/>
  <c r="K1644" i="1"/>
  <c r="K1643" i="1"/>
  <c r="K1653" i="1"/>
  <c r="K1655" i="1"/>
  <c r="K1654" i="1"/>
  <c r="K1675" i="1"/>
  <c r="K1676" i="1"/>
  <c r="K1677" i="1"/>
  <c r="K1680" i="1"/>
  <c r="K1678" i="1"/>
  <c r="K1679" i="1"/>
  <c r="K1690" i="1"/>
  <c r="K1692" i="1"/>
  <c r="K1693" i="1"/>
  <c r="K1691" i="1"/>
  <c r="K65" i="1"/>
  <c r="K60" i="1"/>
  <c r="K61" i="1"/>
  <c r="K69" i="1"/>
  <c r="K70" i="1"/>
  <c r="K64" i="1"/>
  <c r="K66" i="1"/>
  <c r="K67" i="1"/>
  <c r="K62" i="1"/>
  <c r="K59" i="1"/>
  <c r="K57" i="1"/>
  <c r="K71" i="1"/>
  <c r="K68" i="1"/>
  <c r="K58" i="1"/>
  <c r="K56" i="1"/>
  <c r="K63" i="1"/>
  <c r="K72" i="1"/>
  <c r="K349" i="1"/>
  <c r="K348" i="1"/>
  <c r="K350" i="1"/>
  <c r="K351" i="1"/>
  <c r="K565" i="1"/>
  <c r="K566" i="1"/>
  <c r="K633" i="1"/>
  <c r="K632" i="1"/>
  <c r="K1184" i="1"/>
  <c r="K1178" i="1"/>
  <c r="K1180" i="1"/>
  <c r="K1181" i="1"/>
  <c r="K1179" i="1"/>
  <c r="K1182" i="1"/>
  <c r="K1183" i="1"/>
  <c r="K1253" i="1"/>
  <c r="K1501" i="1"/>
  <c r="K1486" i="1"/>
  <c r="K1502" i="1"/>
  <c r="K1503" i="1"/>
  <c r="K1506" i="1"/>
  <c r="K1487" i="1"/>
  <c r="K1505" i="1"/>
  <c r="K7" i="1"/>
  <c r="K6" i="1"/>
  <c r="K5" i="1"/>
  <c r="K78" i="1"/>
  <c r="K94" i="1"/>
  <c r="K86" i="1"/>
  <c r="K81" i="1"/>
  <c r="K92" i="1"/>
  <c r="K80" i="1"/>
  <c r="K73" i="1"/>
  <c r="K89" i="1"/>
  <c r="K82" i="1"/>
  <c r="K77" i="1"/>
  <c r="K76" i="1"/>
  <c r="K79" i="1"/>
  <c r="K85" i="1"/>
  <c r="K84" i="1"/>
  <c r="K83" i="1"/>
  <c r="K87" i="1"/>
  <c r="K90" i="1"/>
  <c r="K74" i="1"/>
  <c r="K93" i="1"/>
  <c r="K88" i="1"/>
  <c r="K91" i="1"/>
  <c r="K75" i="1"/>
  <c r="K95" i="1"/>
  <c r="K120" i="1"/>
  <c r="K119" i="1"/>
  <c r="K116" i="1"/>
  <c r="K118" i="1"/>
  <c r="K115" i="1"/>
  <c r="K117" i="1"/>
  <c r="K121" i="1"/>
  <c r="K124" i="1"/>
  <c r="K125" i="1"/>
  <c r="K137" i="1"/>
  <c r="K138" i="1"/>
  <c r="K139" i="1"/>
  <c r="K144" i="1"/>
  <c r="K145" i="1"/>
  <c r="K151" i="1"/>
  <c r="K170" i="1"/>
  <c r="K172" i="1"/>
  <c r="K174" i="1"/>
  <c r="K173" i="1"/>
  <c r="K171" i="1"/>
  <c r="K190" i="1"/>
  <c r="K197" i="1"/>
  <c r="K196" i="1"/>
  <c r="K198" i="1"/>
  <c r="K207" i="1"/>
  <c r="K206" i="1"/>
  <c r="K209" i="1"/>
  <c r="K208" i="1"/>
  <c r="K232" i="1"/>
  <c r="K235" i="1"/>
  <c r="K234" i="1"/>
  <c r="K236" i="1"/>
  <c r="K255" i="1"/>
  <c r="K253" i="1"/>
  <c r="K254" i="1"/>
  <c r="K247" i="1"/>
  <c r="K250" i="1"/>
  <c r="K248" i="1"/>
  <c r="K249" i="1"/>
  <c r="K252" i="1"/>
  <c r="K251" i="1"/>
  <c r="K246" i="1"/>
  <c r="K282" i="1"/>
  <c r="K284" i="1"/>
  <c r="K283" i="1"/>
  <c r="K315" i="1"/>
  <c r="K309" i="1"/>
  <c r="K306" i="1"/>
  <c r="K314" i="1"/>
  <c r="K308" i="1"/>
  <c r="K310" i="1"/>
  <c r="K305" i="1"/>
  <c r="K313" i="1"/>
  <c r="K304" i="1"/>
  <c r="K311" i="1"/>
  <c r="K316" i="1"/>
  <c r="K307" i="1"/>
  <c r="K312" i="1"/>
  <c r="K331" i="1"/>
  <c r="K355" i="1"/>
  <c r="K354" i="1"/>
  <c r="K356" i="1"/>
  <c r="K353" i="1"/>
  <c r="K352" i="1"/>
  <c r="K359" i="1"/>
  <c r="K357" i="1"/>
  <c r="K358" i="1"/>
  <c r="K366" i="1"/>
  <c r="K376" i="1"/>
  <c r="K377" i="1"/>
  <c r="K375" i="1"/>
  <c r="K378" i="1"/>
  <c r="K382" i="1"/>
  <c r="K381" i="1"/>
  <c r="K461" i="1"/>
  <c r="K462" i="1"/>
  <c r="K477" i="1"/>
  <c r="K476" i="1"/>
  <c r="K475" i="1"/>
  <c r="K474" i="1"/>
  <c r="K481" i="1"/>
  <c r="K480" i="1"/>
  <c r="K512" i="1"/>
  <c r="K511" i="1"/>
  <c r="K515" i="1"/>
  <c r="K513" i="1"/>
  <c r="K514" i="1"/>
  <c r="K538" i="1"/>
  <c r="K539" i="1"/>
  <c r="K558" i="1"/>
  <c r="K560" i="1"/>
  <c r="K559" i="1"/>
  <c r="K557" i="1"/>
  <c r="K556" i="1"/>
  <c r="K571" i="1"/>
  <c r="K567" i="1"/>
  <c r="K569" i="1"/>
  <c r="K568" i="1"/>
  <c r="K570" i="1"/>
  <c r="K572" i="1"/>
  <c r="K581" i="1"/>
  <c r="K582" i="1"/>
  <c r="K587" i="1"/>
  <c r="K590" i="1"/>
  <c r="K588" i="1"/>
  <c r="K589" i="1"/>
  <c r="K592" i="1"/>
  <c r="K591" i="1"/>
  <c r="K593" i="1"/>
  <c r="K594" i="1"/>
  <c r="K625" i="1"/>
  <c r="K622" i="1"/>
  <c r="K624" i="1"/>
  <c r="K623" i="1"/>
  <c r="K627" i="1"/>
  <c r="K626" i="1"/>
  <c r="K636" i="1"/>
  <c r="K634" i="1"/>
  <c r="K638" i="1"/>
  <c r="K635" i="1"/>
  <c r="K637" i="1"/>
  <c r="K650" i="1"/>
  <c r="K647" i="1"/>
  <c r="K646" i="1"/>
  <c r="K651" i="1"/>
  <c r="K649" i="1"/>
  <c r="K652" i="1"/>
  <c r="K648" i="1"/>
  <c r="K666" i="1"/>
  <c r="K667" i="1"/>
  <c r="K724" i="1"/>
  <c r="K720" i="1"/>
  <c r="K723" i="1"/>
  <c r="K709" i="1"/>
  <c r="K719" i="1"/>
  <c r="K712" i="1"/>
  <c r="K713" i="1"/>
  <c r="K717" i="1"/>
  <c r="K722" i="1"/>
  <c r="K716" i="1"/>
  <c r="K708" i="1"/>
  <c r="K706" i="1"/>
  <c r="K718" i="1"/>
  <c r="K715" i="1"/>
  <c r="K721" i="1"/>
  <c r="K707" i="1"/>
  <c r="K714" i="1"/>
  <c r="K725" i="1"/>
  <c r="K711" i="1"/>
  <c r="K710" i="1"/>
  <c r="K804" i="1"/>
  <c r="K831" i="1"/>
  <c r="K832" i="1"/>
  <c r="K845" i="1"/>
  <c r="K954" i="1"/>
  <c r="K958" i="1"/>
  <c r="K967" i="1"/>
  <c r="K957" i="1"/>
  <c r="K970" i="1"/>
  <c r="K952" i="1"/>
  <c r="K963" i="1"/>
  <c r="K966" i="1"/>
  <c r="K960" i="1"/>
  <c r="K964" i="1"/>
  <c r="K945" i="1"/>
  <c r="K968" i="1"/>
  <c r="K944" i="1"/>
  <c r="K951" i="1"/>
  <c r="K942" i="1"/>
  <c r="K974" i="1"/>
  <c r="K962" i="1"/>
  <c r="K984" i="1"/>
  <c r="K949" i="1"/>
  <c r="K959" i="1"/>
  <c r="K953" i="1"/>
  <c r="K956" i="1"/>
  <c r="K965" i="1"/>
  <c r="K971" i="1"/>
  <c r="K961" i="1"/>
  <c r="K947" i="1"/>
  <c r="K950" i="1"/>
  <c r="K955" i="1"/>
  <c r="K940" i="1"/>
  <c r="K948" i="1"/>
  <c r="K973" i="1"/>
  <c r="K969" i="1"/>
  <c r="K946" i="1"/>
  <c r="K941" i="1"/>
  <c r="K943" i="1"/>
  <c r="K972" i="1"/>
  <c r="K1140" i="1"/>
  <c r="K1142" i="1"/>
  <c r="K1138" i="1"/>
  <c r="K1141" i="1"/>
  <c r="K1143" i="1"/>
  <c r="K1139" i="1"/>
  <c r="K1148" i="1"/>
  <c r="K1147" i="1"/>
  <c r="K1150" i="1"/>
  <c r="K1151" i="1"/>
  <c r="K1192" i="1"/>
  <c r="K1189" i="1"/>
  <c r="K1187" i="1"/>
  <c r="K1186" i="1"/>
  <c r="K1185" i="1"/>
  <c r="K1191" i="1"/>
  <c r="K1190" i="1"/>
  <c r="K1188" i="1"/>
  <c r="K1196" i="1"/>
  <c r="K1197" i="1"/>
  <c r="K1198" i="1"/>
  <c r="K1195" i="1"/>
  <c r="K1210" i="1"/>
  <c r="K1208" i="1"/>
  <c r="K1209" i="1"/>
  <c r="K1228" i="1"/>
  <c r="K1227" i="1"/>
  <c r="K1233" i="1"/>
  <c r="K1235" i="1"/>
  <c r="K1247" i="1"/>
  <c r="K1254" i="1"/>
  <c r="K1255" i="1"/>
  <c r="K1256" i="1"/>
  <c r="K1287" i="1"/>
  <c r="K1288" i="1"/>
  <c r="K1291" i="1"/>
  <c r="K1292" i="1"/>
  <c r="K1290" i="1"/>
  <c r="K1283" i="1"/>
  <c r="K1282" i="1"/>
  <c r="K1289" i="1"/>
  <c r="K1286" i="1"/>
  <c r="K1284" i="1"/>
  <c r="K1285" i="1"/>
  <c r="K1307" i="1"/>
  <c r="K1311" i="1"/>
  <c r="K1319" i="1"/>
  <c r="K1316" i="1"/>
  <c r="K1318" i="1"/>
  <c r="K1315" i="1"/>
  <c r="K1317" i="1"/>
  <c r="K1324" i="1"/>
  <c r="K1326" i="1"/>
  <c r="K1325" i="1"/>
  <c r="K1332" i="1"/>
  <c r="K1334" i="1"/>
  <c r="K1333" i="1"/>
  <c r="K1339" i="1"/>
  <c r="K1340" i="1"/>
  <c r="K1379" i="1"/>
  <c r="K1385" i="1"/>
  <c r="K1386" i="1"/>
  <c r="K1383" i="1"/>
  <c r="K1382" i="1"/>
  <c r="K1387" i="1"/>
  <c r="K1384" i="1"/>
  <c r="K1380" i="1"/>
  <c r="K1381" i="1"/>
  <c r="K1343" i="1"/>
  <c r="K1350" i="1"/>
  <c r="K1352" i="1"/>
  <c r="K1351" i="1"/>
  <c r="K1456" i="1"/>
  <c r="K1455" i="1"/>
  <c r="K1460" i="1"/>
  <c r="K1457" i="1"/>
  <c r="K1459" i="1"/>
  <c r="K1458" i="1"/>
  <c r="K1462" i="1"/>
  <c r="K1512" i="1"/>
  <c r="K1511" i="1"/>
  <c r="K1514" i="1"/>
  <c r="K1509" i="1"/>
  <c r="K1508" i="1"/>
  <c r="K1507" i="1"/>
  <c r="K1500" i="1"/>
  <c r="K1510" i="1"/>
  <c r="K1504" i="1"/>
  <c r="K1513" i="1"/>
  <c r="K1519" i="1"/>
  <c r="K1518" i="1"/>
  <c r="K1522" i="1"/>
  <c r="K1544" i="1"/>
  <c r="K1543" i="1"/>
  <c r="K1547" i="1"/>
  <c r="K1549" i="1"/>
  <c r="K1545" i="1"/>
  <c r="K1542" i="1"/>
  <c r="K1541" i="1"/>
  <c r="K1546" i="1"/>
  <c r="K1551" i="1"/>
  <c r="K1548" i="1"/>
  <c r="K1552" i="1"/>
  <c r="K1550" i="1"/>
  <c r="K1539" i="1"/>
  <c r="K1540" i="1"/>
  <c r="K1591" i="1"/>
  <c r="K1593" i="1"/>
  <c r="K1595" i="1"/>
  <c r="K1594" i="1"/>
  <c r="K1592" i="1"/>
  <c r="K1622" i="1"/>
  <c r="K1620" i="1"/>
  <c r="K1621" i="1"/>
  <c r="K1628" i="1"/>
  <c r="K1629" i="1"/>
  <c r="K1645" i="1"/>
  <c r="K1656" i="1"/>
  <c r="K1658" i="1"/>
  <c r="K1657" i="1"/>
  <c r="K1659" i="1"/>
  <c r="K1660" i="1"/>
  <c r="K1681" i="1"/>
  <c r="K1682" i="1"/>
  <c r="K1694" i="1"/>
  <c r="K4" i="1"/>
  <c r="K100" i="1"/>
  <c r="K103" i="1"/>
  <c r="K104" i="1"/>
  <c r="K102" i="1"/>
  <c r="K101" i="1"/>
  <c r="K99" i="1"/>
  <c r="K98" i="1"/>
  <c r="K97" i="1"/>
  <c r="K96" i="1"/>
  <c r="K176" i="1"/>
  <c r="K175" i="1"/>
  <c r="K177" i="1"/>
  <c r="K199" i="1"/>
  <c r="K224" i="1"/>
  <c r="K223" i="1"/>
  <c r="K260" i="1"/>
  <c r="K259" i="1"/>
  <c r="K258" i="1"/>
  <c r="K263" i="1"/>
  <c r="K262" i="1"/>
  <c r="K264" i="1"/>
  <c r="K261" i="1"/>
  <c r="K256" i="1"/>
  <c r="K257" i="1"/>
  <c r="K317" i="1"/>
  <c r="K318" i="1"/>
  <c r="K319" i="1"/>
  <c r="K332" i="1"/>
  <c r="K333" i="1"/>
  <c r="K541" i="1"/>
  <c r="K542" i="1"/>
  <c r="K540" i="1"/>
  <c r="K543" i="1"/>
  <c r="K580" i="1"/>
  <c r="K741" i="1"/>
  <c r="K727" i="1"/>
  <c r="K739" i="1"/>
  <c r="K748" i="1"/>
  <c r="K733" i="1"/>
  <c r="K749" i="1"/>
  <c r="K747" i="1"/>
  <c r="K751" i="1"/>
  <c r="K736" i="1"/>
  <c r="K746" i="1"/>
  <c r="K738" i="1"/>
  <c r="K740" i="1"/>
  <c r="K750" i="1"/>
  <c r="K735" i="1"/>
  <c r="K745" i="1"/>
  <c r="K728" i="1"/>
  <c r="K729" i="1"/>
  <c r="K734" i="1"/>
  <c r="K743" i="1"/>
  <c r="K731" i="1"/>
  <c r="K742" i="1"/>
  <c r="K705" i="1"/>
  <c r="K744" i="1"/>
  <c r="K737" i="1"/>
  <c r="K730" i="1"/>
  <c r="K732" i="1"/>
  <c r="K726" i="1"/>
  <c r="K1014" i="1"/>
  <c r="K1003" i="1"/>
  <c r="K982" i="1"/>
  <c r="K1013" i="1"/>
  <c r="K1048" i="1"/>
  <c r="K1028" i="1"/>
  <c r="K1053" i="1"/>
  <c r="K937" i="1"/>
  <c r="K1000" i="1"/>
  <c r="K986" i="1"/>
  <c r="K1008" i="1"/>
  <c r="K1052" i="1"/>
  <c r="K1024" i="1"/>
  <c r="K1004" i="1"/>
  <c r="K994" i="1"/>
  <c r="K938" i="1"/>
  <c r="K1023" i="1"/>
  <c r="K1049" i="1"/>
  <c r="K1001" i="1"/>
  <c r="K1030" i="1"/>
  <c r="K1005" i="1"/>
  <c r="K1018" i="1"/>
  <c r="K976" i="1"/>
  <c r="K1042" i="1"/>
  <c r="K1046" i="1"/>
  <c r="K1051" i="1"/>
  <c r="K1016" i="1"/>
  <c r="K997" i="1"/>
  <c r="K995" i="1"/>
  <c r="K1012" i="1"/>
  <c r="K989" i="1"/>
  <c r="K1021" i="1"/>
  <c r="K1010" i="1"/>
  <c r="K1037" i="1"/>
  <c r="K975" i="1"/>
  <c r="K1027" i="1"/>
  <c r="K1040" i="1"/>
  <c r="K1015" i="1"/>
  <c r="K985" i="1"/>
  <c r="K1006" i="1"/>
  <c r="K1045" i="1"/>
  <c r="K1022" i="1"/>
  <c r="K1038" i="1"/>
  <c r="K1054" i="1"/>
  <c r="K1036" i="1"/>
  <c r="K1035" i="1"/>
  <c r="K1031" i="1"/>
  <c r="K1034" i="1"/>
  <c r="K979" i="1"/>
  <c r="K1043" i="1"/>
  <c r="K1020" i="1"/>
  <c r="K1019" i="1"/>
  <c r="K1007" i="1"/>
  <c r="K1050" i="1"/>
  <c r="K1033" i="1"/>
  <c r="K1017" i="1"/>
  <c r="K998" i="1"/>
  <c r="K1044" i="1"/>
  <c r="K1009" i="1"/>
  <c r="K1011" i="1"/>
  <c r="K1029" i="1"/>
  <c r="K1025" i="1"/>
  <c r="K1026" i="1"/>
  <c r="K999" i="1"/>
  <c r="K1032" i="1"/>
  <c r="K981" i="1"/>
  <c r="K1041" i="1"/>
  <c r="K987" i="1"/>
  <c r="K992" i="1"/>
  <c r="K983" i="1"/>
  <c r="K939" i="1"/>
  <c r="K996" i="1"/>
  <c r="K980" i="1"/>
  <c r="K1002" i="1"/>
  <c r="K988" i="1"/>
  <c r="K1144" i="1"/>
  <c r="K1211" i="1"/>
  <c r="K1281" i="1"/>
  <c r="K1353" i="1"/>
  <c r="K1515" i="1"/>
  <c r="K1558" i="1"/>
  <c r="K1553" i="1"/>
  <c r="K1564" i="1"/>
  <c r="K1562" i="1"/>
  <c r="K1560" i="1"/>
  <c r="K1568" i="1"/>
  <c r="K1561" i="1"/>
  <c r="K1566" i="1"/>
  <c r="K1565" i="1"/>
  <c r="K1563" i="1"/>
  <c r="K1556" i="1"/>
  <c r="K1555" i="1"/>
  <c r="K1567" i="1"/>
  <c r="K1569" i="1"/>
  <c r="K1557" i="1"/>
  <c r="K1554" i="1"/>
  <c r="K1559" i="1"/>
  <c r="K1605" i="1"/>
  <c r="K1603" i="1"/>
  <c r="K1602" i="1"/>
  <c r="K1601" i="1"/>
  <c r="K1599" i="1"/>
  <c r="K1597" i="1"/>
  <c r="K1600" i="1"/>
  <c r="K1598" i="1"/>
  <c r="K1596" i="1"/>
  <c r="K1604" i="1"/>
  <c r="K1606" i="1"/>
  <c r="K1664" i="1"/>
  <c r="K1663" i="1"/>
  <c r="K1661" i="1"/>
  <c r="K1662" i="1"/>
  <c r="K8" i="1"/>
  <c r="K122" i="1"/>
  <c r="K123" i="1"/>
  <c r="K126" i="1"/>
  <c r="K127" i="1"/>
  <c r="K142" i="1"/>
  <c r="K141" i="1"/>
  <c r="K140" i="1"/>
  <c r="K149" i="1"/>
  <c r="K146" i="1"/>
  <c r="K150" i="1"/>
  <c r="K147" i="1"/>
  <c r="K148" i="1"/>
  <c r="K154" i="1"/>
  <c r="K155" i="1"/>
  <c r="K153" i="1"/>
  <c r="K156" i="1"/>
  <c r="K188" i="1"/>
  <c r="K184" i="1"/>
  <c r="K185" i="1"/>
  <c r="K180" i="1"/>
  <c r="K187" i="1"/>
  <c r="K183" i="1"/>
  <c r="K179" i="1"/>
  <c r="K181" i="1"/>
  <c r="K178" i="1"/>
  <c r="K182" i="1"/>
  <c r="K186" i="1"/>
  <c r="K192" i="1"/>
  <c r="K191" i="1"/>
  <c r="K200" i="1"/>
  <c r="K202" i="1"/>
  <c r="K201" i="1"/>
  <c r="K203" i="1"/>
  <c r="K210" i="1"/>
  <c r="K211" i="1"/>
  <c r="K213" i="1"/>
  <c r="K212" i="1"/>
  <c r="K222" i="1"/>
  <c r="K226" i="1"/>
  <c r="K225" i="1"/>
  <c r="K238" i="1"/>
  <c r="K240" i="1"/>
  <c r="K241" i="1"/>
  <c r="K237" i="1"/>
  <c r="K239" i="1"/>
  <c r="K268" i="1"/>
  <c r="K270" i="1"/>
  <c r="K275" i="1"/>
  <c r="K266" i="1"/>
  <c r="K269" i="1"/>
  <c r="K274" i="1"/>
  <c r="K273" i="1"/>
  <c r="K271" i="1"/>
  <c r="K265" i="1"/>
  <c r="K272" i="1"/>
  <c r="K267" i="1"/>
  <c r="K323" i="1"/>
  <c r="K321" i="1"/>
  <c r="K324" i="1"/>
  <c r="K325" i="1"/>
  <c r="K320" i="1"/>
  <c r="K327" i="1"/>
  <c r="K322" i="1"/>
  <c r="K326" i="1"/>
  <c r="K336" i="1"/>
  <c r="K335" i="1"/>
  <c r="K334" i="1"/>
  <c r="K361" i="1"/>
  <c r="K360" i="1"/>
  <c r="K367" i="1"/>
  <c r="K368" i="1"/>
  <c r="K369" i="1"/>
  <c r="K380" i="1"/>
  <c r="K379" i="1"/>
  <c r="K383" i="1"/>
  <c r="K384" i="1"/>
  <c r="K385" i="1"/>
  <c r="K401" i="1"/>
  <c r="K398" i="1"/>
  <c r="K399" i="1"/>
  <c r="K397" i="1"/>
  <c r="K400" i="1"/>
  <c r="K485" i="1"/>
  <c r="K486" i="1"/>
  <c r="K483" i="1"/>
  <c r="K484" i="1"/>
  <c r="K482" i="1"/>
  <c r="K516" i="1"/>
  <c r="K517" i="1"/>
  <c r="K523" i="1"/>
  <c r="K519" i="1"/>
  <c r="K522" i="1"/>
  <c r="K518" i="1"/>
  <c r="K520" i="1"/>
  <c r="K521" i="1"/>
  <c r="K550" i="1"/>
  <c r="K549" i="1"/>
  <c r="K548" i="1"/>
  <c r="K545" i="1"/>
  <c r="K544" i="1"/>
  <c r="K551" i="1"/>
  <c r="K547" i="1"/>
  <c r="K546" i="1"/>
  <c r="K574" i="1"/>
  <c r="K575" i="1"/>
  <c r="K573" i="1"/>
  <c r="K584" i="1"/>
  <c r="K583" i="1"/>
  <c r="K586" i="1"/>
  <c r="K585" i="1"/>
  <c r="K595" i="1"/>
  <c r="K596" i="1"/>
  <c r="K655" i="1"/>
  <c r="K653" i="1"/>
  <c r="K654" i="1"/>
  <c r="K657" i="1"/>
  <c r="K656" i="1"/>
  <c r="K659" i="1"/>
  <c r="K658" i="1"/>
  <c r="K668" i="1"/>
  <c r="K771" i="1"/>
  <c r="K755" i="1"/>
  <c r="K773" i="1"/>
  <c r="K766" i="1"/>
  <c r="K765" i="1"/>
  <c r="K761" i="1"/>
  <c r="K753" i="1"/>
  <c r="K757" i="1"/>
  <c r="K772" i="1"/>
  <c r="K764" i="1"/>
  <c r="K767" i="1"/>
  <c r="K762" i="1"/>
  <c r="K770" i="1"/>
  <c r="K775" i="1"/>
  <c r="K769" i="1"/>
  <c r="K758" i="1"/>
  <c r="K763" i="1"/>
  <c r="K759" i="1"/>
  <c r="K752" i="1"/>
  <c r="K774" i="1"/>
  <c r="K776" i="1"/>
  <c r="K756" i="1"/>
  <c r="K760" i="1"/>
  <c r="K768" i="1"/>
  <c r="K754" i="1"/>
  <c r="K810" i="1"/>
  <c r="K806" i="1"/>
  <c r="K808" i="1"/>
  <c r="K805" i="1"/>
  <c r="K809" i="1"/>
  <c r="K807" i="1"/>
  <c r="K837" i="1"/>
  <c r="K834" i="1"/>
  <c r="K836" i="1"/>
  <c r="K833" i="1"/>
  <c r="K835" i="1"/>
  <c r="K856" i="1"/>
  <c r="K851" i="1"/>
  <c r="K855" i="1"/>
  <c r="K857" i="1"/>
  <c r="K854" i="1"/>
  <c r="K852" i="1"/>
  <c r="K848" i="1"/>
  <c r="K846" i="1"/>
  <c r="K849" i="1"/>
  <c r="K850" i="1"/>
  <c r="K853" i="1"/>
  <c r="K847" i="1"/>
  <c r="K1079" i="1"/>
  <c r="K1065" i="1"/>
  <c r="K1078" i="1"/>
  <c r="K1056" i="1"/>
  <c r="K1060" i="1"/>
  <c r="K1058" i="1"/>
  <c r="K1103" i="1"/>
  <c r="K1072" i="1"/>
  <c r="K1066" i="1"/>
  <c r="K1086" i="1"/>
  <c r="K1100" i="1"/>
  <c r="K1104" i="1"/>
  <c r="K1096" i="1"/>
  <c r="K1098" i="1"/>
  <c r="K1073" i="1"/>
  <c r="K1097" i="1"/>
  <c r="K977" i="1"/>
  <c r="K1108" i="1"/>
  <c r="K1087" i="1"/>
  <c r="K1068" i="1"/>
  <c r="K1069" i="1"/>
  <c r="K1047" i="1"/>
  <c r="K1067" i="1"/>
  <c r="K991" i="1"/>
  <c r="K978" i="1"/>
  <c r="K1082" i="1"/>
  <c r="K1094" i="1"/>
  <c r="K1085" i="1"/>
  <c r="K1106" i="1"/>
  <c r="K1093" i="1"/>
  <c r="K1076" i="1"/>
  <c r="K1091" i="1"/>
  <c r="K1102" i="1"/>
  <c r="K1075" i="1"/>
  <c r="K990" i="1"/>
  <c r="K1070" i="1"/>
  <c r="K1092" i="1"/>
  <c r="K1111" i="1"/>
  <c r="K1083" i="1"/>
  <c r="K1062" i="1"/>
  <c r="K1059" i="1"/>
  <c r="K1081" i="1"/>
  <c r="K1090" i="1"/>
  <c r="K1101" i="1"/>
  <c r="K1074" i="1"/>
  <c r="K1057" i="1"/>
  <c r="K1099" i="1"/>
  <c r="K1084" i="1"/>
  <c r="K1039" i="1"/>
  <c r="K1055" i="1"/>
  <c r="K1105" i="1"/>
  <c r="K993" i="1"/>
  <c r="K1077" i="1"/>
  <c r="K1080" i="1"/>
  <c r="K1107" i="1"/>
  <c r="K1061" i="1"/>
  <c r="K1089" i="1"/>
  <c r="K1071" i="1"/>
  <c r="K1095" i="1"/>
  <c r="K1109" i="1"/>
  <c r="K1064" i="1"/>
  <c r="K1063" i="1"/>
  <c r="K1088" i="1"/>
  <c r="K1110" i="1"/>
  <c r="K1145" i="1"/>
  <c r="K1146" i="1"/>
  <c r="K1149" i="1"/>
  <c r="K1152" i="1"/>
  <c r="K1154" i="1"/>
  <c r="K1153" i="1"/>
  <c r="K1199" i="1"/>
  <c r="K1200" i="1"/>
  <c r="K1201" i="1"/>
  <c r="K1216" i="1"/>
  <c r="K1217" i="1"/>
  <c r="K1213" i="1"/>
  <c r="K1214" i="1"/>
  <c r="K1215" i="1"/>
  <c r="K1218" i="1"/>
  <c r="K1212" i="1"/>
  <c r="K1219" i="1"/>
  <c r="K1220" i="1"/>
  <c r="K1229" i="1"/>
  <c r="K1230" i="1"/>
  <c r="K1232" i="1"/>
  <c r="K1231" i="1"/>
  <c r="K1234" i="1"/>
  <c r="K1236" i="1"/>
  <c r="K1242" i="1"/>
  <c r="K1241" i="1"/>
  <c r="K1250" i="1"/>
  <c r="K1249" i="1"/>
  <c r="K1251" i="1"/>
  <c r="K1248" i="1"/>
  <c r="K1258" i="1"/>
  <c r="K1257" i="1"/>
  <c r="K1259" i="1"/>
  <c r="K1294" i="1"/>
  <c r="K1296" i="1"/>
  <c r="K1302" i="1"/>
  <c r="K1295" i="1"/>
  <c r="K1300" i="1"/>
  <c r="K1298" i="1"/>
  <c r="K1293" i="1"/>
  <c r="K1301" i="1"/>
  <c r="K1297" i="1"/>
  <c r="K1299" i="1"/>
  <c r="K1309" i="1"/>
  <c r="K1308" i="1"/>
  <c r="K1313" i="1"/>
  <c r="K1312" i="1"/>
  <c r="K1322" i="1"/>
  <c r="K1320" i="1"/>
  <c r="K1321" i="1"/>
  <c r="K1327" i="1"/>
  <c r="K1330" i="1"/>
  <c r="K1328" i="1"/>
  <c r="K1329" i="1"/>
  <c r="K1336" i="1"/>
  <c r="K1337" i="1"/>
  <c r="K1335" i="1"/>
  <c r="K1341" i="1"/>
  <c r="K1342" i="1"/>
  <c r="K1390" i="1"/>
  <c r="K1401" i="1"/>
  <c r="K1399" i="1"/>
  <c r="K1398" i="1"/>
  <c r="K1389" i="1"/>
  <c r="K1392" i="1"/>
  <c r="K1393" i="1"/>
  <c r="K1395" i="1"/>
  <c r="K1396" i="1"/>
  <c r="K1394" i="1"/>
  <c r="K1397" i="1"/>
  <c r="K1391" i="1"/>
  <c r="K1400" i="1"/>
  <c r="K1344" i="1"/>
  <c r="K1356" i="1"/>
  <c r="K1357" i="1"/>
  <c r="K1355" i="1"/>
  <c r="K1354" i="1"/>
  <c r="K1461" i="1"/>
  <c r="K1463" i="1"/>
  <c r="K1464" i="1"/>
  <c r="K1465" i="1"/>
  <c r="K1470" i="1"/>
  <c r="K1520" i="1"/>
  <c r="K1570" i="1"/>
  <c r="K1573" i="1"/>
  <c r="K1574" i="1"/>
  <c r="K1579" i="1"/>
  <c r="K1572" i="1"/>
  <c r="K1571" i="1"/>
  <c r="K1578" i="1"/>
  <c r="K1575" i="1"/>
  <c r="K1576" i="1"/>
  <c r="K1577" i="1"/>
  <c r="K1580" i="1"/>
  <c r="K1582" i="1"/>
  <c r="K1583" i="1"/>
  <c r="K1612" i="1"/>
  <c r="K1617" i="1"/>
  <c r="K1608" i="1"/>
  <c r="K1611" i="1"/>
  <c r="K1614" i="1"/>
  <c r="K1615" i="1"/>
  <c r="K1607" i="1"/>
  <c r="K1616" i="1"/>
  <c r="K1613" i="1"/>
  <c r="K1609" i="1"/>
  <c r="K1610" i="1"/>
  <c r="K1618" i="1"/>
  <c r="K1623" i="1"/>
  <c r="K1624" i="1"/>
  <c r="K1626" i="1"/>
  <c r="K1625" i="1"/>
  <c r="K1648" i="1"/>
  <c r="K1646" i="1"/>
  <c r="K1647" i="1"/>
  <c r="K1669" i="1"/>
  <c r="K1670" i="1"/>
  <c r="K1666" i="1"/>
  <c r="K1665" i="1"/>
  <c r="K1668" i="1"/>
  <c r="K1667" i="1"/>
  <c r="K1686" i="1"/>
  <c r="K1684" i="1"/>
  <c r="K1685" i="1"/>
  <c r="K1683" i="1"/>
  <c r="K152" i="1"/>
  <c r="K328" i="1"/>
  <c r="K329" i="1"/>
  <c r="K390" i="1"/>
  <c r="K391" i="1"/>
  <c r="K387" i="1"/>
  <c r="K389" i="1"/>
  <c r="K386" i="1"/>
  <c r="K388" i="1"/>
  <c r="K525" i="1"/>
  <c r="K524" i="1"/>
  <c r="K526" i="1"/>
  <c r="K782" i="1"/>
  <c r="K784" i="1"/>
  <c r="K788" i="1"/>
  <c r="K783" i="1"/>
  <c r="K791" i="1"/>
  <c r="K778" i="1"/>
  <c r="K785" i="1"/>
  <c r="K786" i="1"/>
  <c r="K792" i="1"/>
  <c r="K777" i="1"/>
  <c r="K794" i="1"/>
  <c r="K793" i="1"/>
  <c r="K779" i="1"/>
  <c r="K781" i="1"/>
  <c r="K795" i="1"/>
  <c r="K796" i="1"/>
  <c r="K797" i="1"/>
  <c r="K780" i="1"/>
  <c r="K787" i="1"/>
  <c r="K790" i="1"/>
  <c r="K789" i="1"/>
  <c r="K816" i="1"/>
  <c r="K815" i="1"/>
  <c r="K814" i="1"/>
  <c r="K811" i="1"/>
  <c r="K812" i="1"/>
  <c r="K813" i="1"/>
  <c r="K838" i="1"/>
  <c r="K859" i="1"/>
  <c r="K863" i="1"/>
  <c r="K865" i="1"/>
  <c r="K861" i="1"/>
  <c r="K862" i="1"/>
  <c r="K860" i="1"/>
  <c r="K858" i="1"/>
  <c r="K864" i="1"/>
  <c r="K1129" i="1"/>
  <c r="K1117" i="1"/>
  <c r="K1120" i="1"/>
  <c r="K1112" i="1"/>
  <c r="K1128" i="1"/>
  <c r="K1124" i="1"/>
  <c r="K1123" i="1"/>
  <c r="K1127" i="1"/>
  <c r="K1125" i="1"/>
  <c r="K1126" i="1"/>
  <c r="K1114" i="1"/>
  <c r="K1113" i="1"/>
  <c r="K1119" i="1"/>
  <c r="K1130" i="1"/>
  <c r="K1115" i="1"/>
  <c r="K1118" i="1"/>
  <c r="K1131" i="1"/>
  <c r="K1132" i="1"/>
  <c r="K1122" i="1"/>
  <c r="K1116" i="1"/>
  <c r="K1133" i="1"/>
  <c r="K1121" i="1"/>
  <c r="K1158" i="1"/>
  <c r="K1155" i="1"/>
  <c r="K1157" i="1"/>
  <c r="K1156" i="1"/>
  <c r="K1409" i="1"/>
  <c r="K1416" i="1"/>
  <c r="K1413" i="1"/>
  <c r="K1408" i="1"/>
  <c r="K1414" i="1"/>
  <c r="K1410" i="1"/>
  <c r="K1407" i="1"/>
  <c r="K1406" i="1"/>
  <c r="K1411" i="1"/>
  <c r="K1415" i="1"/>
  <c r="K1404" i="1"/>
  <c r="K1403" i="1"/>
  <c r="K1405" i="1"/>
  <c r="K1412" i="1"/>
  <c r="K1388" i="1"/>
  <c r="K1402" i="1"/>
  <c r="K1345" i="1"/>
  <c r="K1581" i="1"/>
  <c r="K143" i="1"/>
  <c r="K157" i="1"/>
  <c r="K159" i="1"/>
  <c r="K160" i="1"/>
  <c r="K161" i="1"/>
  <c r="K158" i="1"/>
  <c r="K194" i="1"/>
  <c r="K193" i="1"/>
  <c r="K204" i="1"/>
  <c r="K205" i="1"/>
  <c r="K371" i="1"/>
  <c r="K372" i="1"/>
  <c r="K370" i="1"/>
  <c r="K395" i="1"/>
  <c r="K396" i="1"/>
  <c r="K392" i="1"/>
  <c r="K394" i="1"/>
  <c r="K393" i="1"/>
  <c r="K402" i="1"/>
  <c r="K403" i="1"/>
  <c r="K405" i="1"/>
  <c r="K404" i="1"/>
  <c r="K529" i="1"/>
  <c r="K527" i="1"/>
  <c r="K530" i="1"/>
  <c r="K528" i="1"/>
  <c r="K579" i="1"/>
  <c r="K576" i="1"/>
  <c r="K577" i="1"/>
  <c r="K578" i="1"/>
  <c r="K598" i="1"/>
  <c r="K597" i="1"/>
  <c r="K599" i="1"/>
  <c r="K799" i="1"/>
  <c r="K798" i="1"/>
  <c r="K820" i="1"/>
  <c r="K817" i="1"/>
  <c r="K821" i="1"/>
  <c r="K825" i="1"/>
  <c r="K828" i="1"/>
  <c r="K819" i="1"/>
  <c r="K826" i="1"/>
  <c r="K824" i="1"/>
  <c r="K818" i="1"/>
  <c r="K827" i="1"/>
  <c r="K829" i="1"/>
  <c r="K822" i="1"/>
  <c r="K823" i="1"/>
  <c r="K840" i="1"/>
  <c r="K842" i="1"/>
  <c r="K839" i="1"/>
  <c r="K841" i="1"/>
  <c r="K877" i="1"/>
  <c r="K879" i="1"/>
  <c r="K869" i="1"/>
  <c r="K868" i="1"/>
  <c r="K880" i="1"/>
  <c r="K871" i="1"/>
  <c r="K881" i="1"/>
  <c r="K876" i="1"/>
  <c r="K878" i="1"/>
  <c r="K872" i="1"/>
  <c r="K866" i="1"/>
  <c r="K874" i="1"/>
  <c r="K875" i="1"/>
  <c r="K870" i="1"/>
  <c r="K873" i="1"/>
  <c r="K867" i="1"/>
  <c r="K1134" i="1"/>
  <c r="K1159" i="1"/>
  <c r="K1221" i="1"/>
  <c r="K1222" i="1"/>
  <c r="K1238" i="1"/>
  <c r="K1237" i="1"/>
  <c r="K1239" i="1"/>
  <c r="K1240" i="1"/>
  <c r="K1246" i="1"/>
  <c r="K1245" i="1"/>
  <c r="K1244" i="1"/>
  <c r="K1243" i="1"/>
  <c r="K1260" i="1"/>
  <c r="K1434" i="1"/>
  <c r="K1428" i="1"/>
  <c r="K1426" i="1"/>
  <c r="K1424" i="1"/>
  <c r="K1431" i="1"/>
  <c r="K1422" i="1"/>
  <c r="K1435" i="1"/>
  <c r="K1418" i="1"/>
  <c r="K1429" i="1"/>
  <c r="K1432" i="1"/>
  <c r="K1437" i="1"/>
  <c r="K1436" i="1"/>
  <c r="K1430" i="1"/>
  <c r="K1438" i="1"/>
  <c r="K1417" i="1"/>
  <c r="K1425" i="1"/>
  <c r="K1421" i="1"/>
  <c r="K1433" i="1"/>
  <c r="K1419" i="1"/>
  <c r="K1420" i="1"/>
  <c r="K1427" i="1"/>
  <c r="K1423" i="1"/>
  <c r="K1346" i="1"/>
  <c r="K1347" i="1"/>
  <c r="K1448" i="1"/>
  <c r="K1450" i="1"/>
  <c r="K1451" i="1"/>
  <c r="K1446" i="1"/>
  <c r="K1452" i="1"/>
  <c r="K1447" i="1"/>
  <c r="K1449" i="1"/>
  <c r="K1469" i="1"/>
  <c r="K1467" i="1"/>
  <c r="K1468" i="1"/>
  <c r="K1466" i="1"/>
  <c r="K1472" i="1"/>
  <c r="K1471" i="1"/>
  <c r="K1585" i="1"/>
  <c r="K1584" i="1"/>
  <c r="K1586" i="1"/>
  <c r="K1649" i="1"/>
  <c r="K1652" i="1"/>
  <c r="K1650" i="1"/>
  <c r="K1651" i="1"/>
  <c r="K1440" i="1"/>
  <c r="K1439" i="1"/>
  <c r="K1442" i="1"/>
  <c r="K1444" i="1"/>
  <c r="K1443" i="1"/>
  <c r="K1441" i="1"/>
  <c r="K1445" i="1"/>
  <c r="N407" i="1"/>
  <c r="N406" i="1"/>
  <c r="N1630" i="1"/>
  <c r="N162" i="1"/>
  <c r="N487" i="1"/>
  <c r="N488" i="1"/>
  <c r="N669" i="1"/>
  <c r="N882" i="1"/>
  <c r="N1539" i="1"/>
  <c r="N9" i="1"/>
  <c r="N409" i="1"/>
  <c r="N410" i="1"/>
  <c r="N408" i="1"/>
  <c r="N411" i="1"/>
  <c r="N412" i="1"/>
  <c r="N883" i="1"/>
  <c r="N696" i="1"/>
  <c r="N1473" i="1"/>
  <c r="N489" i="1"/>
  <c r="N884" i="1"/>
  <c r="N1261" i="1"/>
  <c r="N413" i="1"/>
  <c r="N463" i="1"/>
  <c r="N27" i="1"/>
  <c r="N885" i="1"/>
  <c r="N886" i="1"/>
  <c r="N1364" i="1"/>
  <c r="N140" i="1"/>
  <c r="N10" i="1"/>
  <c r="N887" i="1"/>
  <c r="N1523" i="1"/>
  <c r="N415" i="1"/>
  <c r="N414" i="1"/>
  <c r="N416" i="1"/>
  <c r="N440" i="1"/>
  <c r="N441" i="1"/>
  <c r="N128" i="1"/>
  <c r="N420" i="1"/>
  <c r="N419" i="1"/>
  <c r="N418" i="1"/>
  <c r="N417" i="1"/>
  <c r="N442" i="1"/>
  <c r="N490" i="1"/>
  <c r="N285" i="1"/>
  <c r="N607" i="1"/>
  <c r="N888" i="1"/>
  <c r="N1365" i="1"/>
  <c r="N337" i="1"/>
  <c r="N421" i="1"/>
  <c r="N464" i="1"/>
  <c r="N670" i="1"/>
  <c r="N11" i="1"/>
  <c r="N422" i="1"/>
  <c r="N338" i="1"/>
  <c r="N600" i="1"/>
  <c r="N491" i="1"/>
  <c r="N889" i="1"/>
  <c r="N1262" i="1"/>
  <c r="N601" i="1"/>
  <c r="N492" i="1"/>
  <c r="N671" i="1"/>
  <c r="N890" i="1"/>
  <c r="N561" i="1"/>
  <c r="N214" i="1"/>
  <c r="N373" i="1"/>
  <c r="N891" i="1"/>
  <c r="N295" i="1"/>
  <c r="N12" i="1"/>
  <c r="N339" i="1"/>
  <c r="N423" i="1"/>
  <c r="N531" i="1"/>
  <c r="N892" i="1"/>
  <c r="N1263" i="1"/>
  <c r="N910" i="1"/>
  <c r="N1366" i="1"/>
  <c r="N13" i="1"/>
  <c r="N478" i="1"/>
  <c r="N672" i="1"/>
  <c r="N1367" i="1"/>
  <c r="N340" i="1"/>
  <c r="N163" i="1"/>
  <c r="N215" i="1"/>
  <c r="N242" i="1"/>
  <c r="N673" i="1"/>
  <c r="N893" i="1"/>
  <c r="N843" i="1"/>
  <c r="N1273" i="1"/>
  <c r="N1368" i="1"/>
  <c r="N465" i="1"/>
  <c r="N28" i="1"/>
  <c r="N286" i="1"/>
  <c r="N674" i="1"/>
  <c r="N675" i="1"/>
  <c r="N1264" i="1"/>
  <c r="N243" i="1"/>
  <c r="N1379" i="1"/>
  <c r="N341" i="1"/>
  <c r="N493" i="1"/>
  <c r="N639" i="1"/>
  <c r="N676" i="1"/>
  <c r="N1524" i="1"/>
  <c r="N1672" i="1"/>
  <c r="N1369" i="1"/>
  <c r="N706" i="1"/>
  <c r="N1631" i="1"/>
  <c r="N287" i="1"/>
  <c r="N677" i="1"/>
  <c r="N697" i="1"/>
  <c r="N424" i="1"/>
  <c r="N1587" i="1"/>
  <c r="N144" i="1"/>
  <c r="N14" i="1"/>
  <c r="N1632" i="1"/>
  <c r="N29" i="1"/>
  <c r="N288" i="1"/>
  <c r="N678" i="1"/>
  <c r="N1265" i="1"/>
  <c r="N1370" i="1"/>
  <c r="N1633" i="1"/>
  <c r="N1634" i="1"/>
  <c r="N216" i="1"/>
  <c r="N443" i="1"/>
  <c r="N894" i="1"/>
  <c r="N296" i="1"/>
  <c r="N1274" i="1"/>
  <c r="N1371" i="1"/>
  <c r="N15" i="1"/>
  <c r="N342" i="1"/>
  <c r="N425" i="1"/>
  <c r="N1525" i="1"/>
  <c r="N220" i="1"/>
  <c r="N1203" i="1"/>
  <c r="N16" i="1"/>
  <c r="N129" i="1"/>
  <c r="N1635" i="1"/>
  <c r="N494" i="1"/>
  <c r="N1372" i="1"/>
  <c r="N426" i="1"/>
  <c r="N289" i="1"/>
  <c r="N495" i="1"/>
  <c r="N608" i="1"/>
  <c r="N1266" i="1"/>
  <c r="N427" i="1"/>
  <c r="N679" i="1"/>
  <c r="N895" i="1"/>
  <c r="N244" i="1"/>
  <c r="N1204" i="1"/>
  <c r="N1530" i="1"/>
  <c r="N105" i="1"/>
  <c r="N428" i="1"/>
  <c r="N1474" i="1"/>
  <c r="N290" i="1"/>
  <c r="N444" i="1"/>
  <c r="N680" i="1"/>
  <c r="N1637" i="1"/>
  <c r="N911" i="1"/>
  <c r="N846" i="1"/>
  <c r="N30" i="1"/>
  <c r="N445" i="1"/>
  <c r="N496" i="1"/>
  <c r="N552" i="1"/>
  <c r="N912" i="1"/>
  <c r="N429" i="1"/>
  <c r="N497" i="1"/>
  <c r="N498" i="1"/>
  <c r="N896" i="1"/>
  <c r="N1135" i="1"/>
  <c r="N1202" i="1"/>
  <c r="N1526" i="1"/>
  <c r="N913" i="1"/>
  <c r="N145" i="1"/>
  <c r="N17" i="1"/>
  <c r="N1671" i="1"/>
  <c r="N31" i="1"/>
  <c r="N469" i="1"/>
  <c r="N18" i="1"/>
  <c r="N1475" i="1"/>
  <c r="N499" i="1"/>
  <c r="N682" i="1"/>
  <c r="N683" i="1"/>
  <c r="N681" i="1"/>
  <c r="N1267" i="1"/>
  <c r="N1479" i="1"/>
  <c r="N346" i="1"/>
  <c r="N2" i="1"/>
  <c r="N32" i="1"/>
  <c r="N344" i="1"/>
  <c r="N897" i="1"/>
  <c r="N1689" i="1"/>
  <c r="N297" i="1"/>
  <c r="N1223" i="1"/>
  <c r="N20" i="1"/>
  <c r="N19" i="1"/>
  <c r="N430" i="1"/>
  <c r="N291" i="1"/>
  <c r="N660" i="1"/>
  <c r="N684" i="1"/>
  <c r="N1348" i="1"/>
  <c r="N914" i="1"/>
  <c r="N1678" i="1"/>
  <c r="N805" i="1"/>
  <c r="N130" i="1"/>
  <c r="N432" i="1"/>
  <c r="N431" i="1"/>
  <c r="N33" i="1"/>
  <c r="N292" i="1"/>
  <c r="N532" i="1"/>
  <c r="N685" i="1"/>
  <c r="N898" i="1"/>
  <c r="N343" i="1"/>
  <c r="N1476" i="1"/>
  <c r="N686" i="1"/>
  <c r="N151" i="1"/>
  <c r="N572" i="1"/>
  <c r="N1455" i="1"/>
  <c r="N1687" i="1"/>
  <c r="N217" i="1"/>
  <c r="N500" i="1"/>
  <c r="N1268" i="1"/>
  <c r="N1303" i="1"/>
  <c r="N830" i="1"/>
  <c r="N170" i="1"/>
  <c r="N1380" i="1"/>
  <c r="N21" i="1"/>
  <c r="N1636" i="1"/>
  <c r="N1688" i="1"/>
  <c r="N501" i="1"/>
  <c r="N899" i="1"/>
  <c r="N471" i="1"/>
  <c r="N640" i="1"/>
  <c r="N171" i="1"/>
  <c r="N1315" i="1"/>
  <c r="N1160" i="1"/>
  <c r="N687" i="1"/>
  <c r="N1373" i="1"/>
  <c r="N1588" i="1"/>
  <c r="N362" i="1"/>
  <c r="N900" i="1"/>
  <c r="N164" i="1"/>
  <c r="N1171" i="1"/>
  <c r="N1275" i="1"/>
  <c r="N1589" i="1"/>
  <c r="N845" i="1"/>
  <c r="N1219" i="1"/>
  <c r="N466" i="1"/>
  <c r="N641" i="1"/>
  <c r="N915" i="1"/>
  <c r="N1453" i="1"/>
  <c r="N940" i="1"/>
  <c r="N22" i="1"/>
  <c r="N131" i="1"/>
  <c r="N433" i="1"/>
  <c r="N602" i="1"/>
  <c r="N603" i="1"/>
  <c r="N34" i="1"/>
  <c r="N345" i="1"/>
  <c r="N502" i="1"/>
  <c r="N661" i="1"/>
  <c r="N1527" i="1"/>
  <c r="N1673" i="1"/>
  <c r="N298" i="1"/>
  <c r="N800" i="1"/>
  <c r="N1374" i="1"/>
  <c r="N1381" i="1"/>
  <c r="N132" i="1"/>
  <c r="N901" i="1"/>
  <c r="N1269" i="1"/>
  <c r="N172" i="1"/>
  <c r="N434" i="1"/>
  <c r="N604" i="1"/>
  <c r="N35" i="1"/>
  <c r="N36" i="1"/>
  <c r="N503" i="1"/>
  <c r="N1528" i="1"/>
  <c r="N628" i="1"/>
  <c r="N844" i="1"/>
  <c r="N1376" i="1"/>
  <c r="N1375" i="1"/>
  <c r="N363" i="1"/>
  <c r="N293" i="1"/>
  <c r="N902" i="1"/>
  <c r="N299" i="1"/>
  <c r="N974" i="1"/>
  <c r="N1150" i="1"/>
  <c r="N1382" i="1"/>
  <c r="N1518" i="1"/>
  <c r="N23" i="1"/>
  <c r="N435" i="1"/>
  <c r="N278" i="1"/>
  <c r="N609" i="1"/>
  <c r="N903" i="1"/>
  <c r="N1193" i="1"/>
  <c r="N1270" i="1"/>
  <c r="N40" i="1"/>
  <c r="N801" i="1"/>
  <c r="N1531" i="1"/>
  <c r="N1477" i="1"/>
  <c r="N688" i="1"/>
  <c r="N904" i="1"/>
  <c r="N1194" i="1"/>
  <c r="N165" i="1"/>
  <c r="N1310" i="1"/>
  <c r="N1331" i="1"/>
  <c r="N106" i="1"/>
  <c r="N1478" i="1"/>
  <c r="N662" i="1"/>
  <c r="N1359" i="1"/>
  <c r="N1480" i="1"/>
  <c r="N1481" i="1"/>
  <c r="N300" i="1"/>
  <c r="N1377" i="1"/>
  <c r="N1532" i="1"/>
  <c r="N1679" i="1"/>
  <c r="N190" i="1"/>
  <c r="N1343" i="1"/>
  <c r="N24" i="1"/>
  <c r="N504" i="1"/>
  <c r="N533" i="1"/>
  <c r="N905" i="1"/>
  <c r="N1349" i="1"/>
  <c r="N1360" i="1"/>
  <c r="N166" i="1"/>
  <c r="N664" i="1"/>
  <c r="N698" i="1"/>
  <c r="N1533" i="1"/>
  <c r="N25" i="1"/>
  <c r="N610" i="1"/>
  <c r="N689" i="1"/>
  <c r="N1521" i="1"/>
  <c r="N1316" i="1"/>
  <c r="N364" i="1"/>
  <c r="N436" i="1"/>
  <c r="N605" i="1"/>
  <c r="N1271" i="1"/>
  <c r="N916" i="1"/>
  <c r="N1205" i="1"/>
  <c r="N1283" i="1"/>
  <c r="N279" i="1"/>
  <c r="N906" i="1"/>
  <c r="N1162" i="1"/>
  <c r="N1529" i="1"/>
  <c r="N1674" i="1"/>
  <c r="N479" i="1"/>
  <c r="N1224" i="1"/>
  <c r="N1534" i="1"/>
  <c r="N594" i="1"/>
  <c r="N1462" i="1"/>
  <c r="N276" i="1"/>
  <c r="N690" i="1"/>
  <c r="N907" i="1"/>
  <c r="N1163" i="1"/>
  <c r="N189" i="1"/>
  <c r="N802" i="1"/>
  <c r="N918" i="1"/>
  <c r="N917" i="1"/>
  <c r="N1225" i="1"/>
  <c r="N1454" i="1"/>
  <c r="N1208" i="1"/>
  <c r="N908" i="1"/>
  <c r="N195" i="1"/>
  <c r="N301" i="1"/>
  <c r="N699" i="1"/>
  <c r="N919" i="1"/>
  <c r="N1378" i="1"/>
  <c r="N646" i="1"/>
  <c r="N707" i="1"/>
  <c r="N26" i="1"/>
  <c r="N467" i="1"/>
  <c r="N606" i="1"/>
  <c r="N691" i="1"/>
  <c r="N1252" i="1"/>
  <c r="N221" i="1"/>
  <c r="N534" i="1"/>
  <c r="N1314" i="1"/>
  <c r="N692" i="1"/>
  <c r="N909" i="1"/>
  <c r="N700" i="1"/>
  <c r="N920" i="1"/>
  <c r="N1226" i="1"/>
  <c r="N1304" i="1"/>
  <c r="N975" i="1"/>
  <c r="N1390" i="1"/>
  <c r="N1646" i="1"/>
  <c r="N218" i="1"/>
  <c r="N280" i="1"/>
  <c r="N294" i="1"/>
  <c r="N663" i="1"/>
  <c r="N803" i="1"/>
  <c r="N921" i="1"/>
  <c r="N831" i="1"/>
  <c r="N1151" i="1"/>
  <c r="N1383" i="1"/>
  <c r="N1384" i="1"/>
  <c r="N437" i="1"/>
  <c r="N1358" i="1"/>
  <c r="N1272" i="1"/>
  <c r="N1305" i="1"/>
  <c r="N708" i="1"/>
  <c r="N804" i="1"/>
  <c r="N277" i="1"/>
  <c r="N438" i="1"/>
  <c r="N611" i="1"/>
  <c r="N695" i="1"/>
  <c r="N694" i="1"/>
  <c r="N693" i="1"/>
  <c r="N1164" i="1"/>
  <c r="N535" i="1"/>
  <c r="N642" i="1"/>
  <c r="N1206" i="1"/>
  <c r="N1323" i="1"/>
  <c r="N1488" i="1"/>
  <c r="N942" i="1"/>
  <c r="N941" i="1"/>
  <c r="N1385" i="1"/>
  <c r="N146" i="1"/>
  <c r="N1647" i="1"/>
  <c r="N439" i="1"/>
  <c r="N468" i="1"/>
  <c r="N1161" i="1"/>
  <c r="N219" i="1"/>
  <c r="N505" i="1"/>
  <c r="N701" i="1"/>
  <c r="N381" i="1"/>
  <c r="N446" i="1"/>
  <c r="N506" i="1"/>
  <c r="N922" i="1"/>
  <c r="N1136" i="1"/>
  <c r="N1639" i="1"/>
  <c r="N647" i="1"/>
  <c r="N944" i="1"/>
  <c r="N37" i="1"/>
  <c r="N447" i="1"/>
  <c r="N41" i="1"/>
  <c r="N1653" i="1"/>
  <c r="N511" i="1"/>
  <c r="N648" i="1"/>
  <c r="N1195" i="1"/>
  <c r="N200" i="1"/>
  <c r="N470" i="1"/>
  <c r="N1482" i="1"/>
  <c r="N923" i="1"/>
  <c r="N512" i="1"/>
  <c r="N666" i="1"/>
  <c r="N709" i="1"/>
  <c r="N8" i="1"/>
  <c r="N210" i="1"/>
  <c r="N42" i="1"/>
  <c r="N1137" i="1"/>
  <c r="N752" i="1"/>
  <c r="N924" i="1"/>
  <c r="N232" i="1"/>
  <c r="N304" i="1"/>
  <c r="N667" i="1"/>
  <c r="N711" i="1"/>
  <c r="N710" i="1"/>
  <c r="N945" i="1"/>
  <c r="N946" i="1"/>
  <c r="N573" i="1"/>
  <c r="N1665" i="1"/>
  <c r="N576" i="1"/>
  <c r="N612" i="1"/>
  <c r="N1276" i="1"/>
  <c r="N1233" i="1"/>
  <c r="N1386" i="1"/>
  <c r="N1656" i="1"/>
  <c r="N1229" i="1"/>
  <c r="N133" i="1"/>
  <c r="N1165" i="1"/>
  <c r="N1638" i="1"/>
  <c r="N167" i="1"/>
  <c r="N712" i="1"/>
  <c r="N1138" i="1"/>
  <c r="N201" i="1"/>
  <c r="N1056" i="1"/>
  <c r="N925" i="1"/>
  <c r="N649" i="1"/>
  <c r="N713" i="1"/>
  <c r="N1350" i="1"/>
  <c r="N482" i="1"/>
  <c r="N1582" i="1"/>
  <c r="N110" i="1"/>
  <c r="N281" i="1"/>
  <c r="N453" i="1"/>
  <c r="N553" i="1"/>
  <c r="N643" i="1"/>
  <c r="N1490" i="1"/>
  <c r="N1537" i="1"/>
  <c r="N74" i="1"/>
  <c r="N375" i="1"/>
  <c r="N587" i="1"/>
  <c r="N147" i="1"/>
  <c r="N668" i="1"/>
  <c r="N848" i="1"/>
  <c r="N1683" i="1"/>
  <c r="N1483" i="1"/>
  <c r="N233" i="1"/>
  <c r="N536" i="1"/>
  <c r="N567" i="1"/>
  <c r="N178" i="1"/>
  <c r="N544" i="1"/>
  <c r="N849" i="1"/>
  <c r="N1058" i="1"/>
  <c r="N1057" i="1"/>
  <c r="N817" i="1"/>
  <c r="N1166" i="1"/>
  <c r="N135" i="1"/>
  <c r="N507" i="1"/>
  <c r="N926" i="1"/>
  <c r="N1516" i="1"/>
  <c r="N75" i="1"/>
  <c r="N513" i="1"/>
  <c r="N832" i="1"/>
  <c r="N947" i="1"/>
  <c r="N948" i="1"/>
  <c r="N1307" i="1"/>
  <c r="N1332" i="1"/>
  <c r="N153" i="1"/>
  <c r="N850" i="1"/>
  <c r="N330" i="1"/>
  <c r="N554" i="1"/>
  <c r="N1277" i="1"/>
  <c r="N206" i="1"/>
  <c r="N474" i="1"/>
  <c r="N1456" i="1"/>
  <c r="N1335" i="1"/>
  <c r="N577" i="1"/>
  <c r="N1466" i="1"/>
  <c r="N927" i="1"/>
  <c r="N1491" i="1"/>
  <c r="N1060" i="1"/>
  <c r="N1059" i="1"/>
  <c r="N508" i="1"/>
  <c r="N76" i="1"/>
  <c r="N1235" i="1"/>
  <c r="N1286" i="1"/>
  <c r="N1552" i="1"/>
  <c r="N211" i="1"/>
  <c r="N483" i="1"/>
  <c r="N976" i="1"/>
  <c r="N1212" i="1"/>
  <c r="N1327" i="1"/>
  <c r="N157" i="1"/>
  <c r="N1417" i="1"/>
  <c r="N617" i="1"/>
  <c r="N616" i="1"/>
  <c r="N1590" i="1"/>
  <c r="N1619" i="1"/>
  <c r="N116" i="1"/>
  <c r="N196" i="1"/>
  <c r="N246" i="1"/>
  <c r="N622" i="1"/>
  <c r="N237" i="1"/>
  <c r="N806" i="1"/>
  <c r="N1061" i="1"/>
  <c r="N1230" i="1"/>
  <c r="N347" i="1"/>
  <c r="N1640" i="1"/>
  <c r="N234" i="1"/>
  <c r="N714" i="1"/>
  <c r="N397" i="1"/>
  <c r="N654" i="1"/>
  <c r="N1336" i="1"/>
  <c r="N1391" i="1"/>
  <c r="N1607" i="1"/>
  <c r="N629" i="1"/>
  <c r="N928" i="1"/>
  <c r="N1654" i="1"/>
  <c r="N357" i="1"/>
  <c r="N179" i="1"/>
  <c r="N320" i="1"/>
  <c r="N1062" i="1"/>
  <c r="N1248" i="1"/>
  <c r="N1484" i="1"/>
  <c r="N168" i="1"/>
  <c r="N1278" i="1"/>
  <c r="N518" i="1"/>
  <c r="N851" i="1"/>
  <c r="N597" i="1"/>
  <c r="N1446" i="1"/>
  <c r="N43" i="1"/>
  <c r="N472" i="1"/>
  <c r="N509" i="1"/>
  <c r="N537" i="1"/>
  <c r="N77" i="1"/>
  <c r="N197" i="1"/>
  <c r="N305" i="1"/>
  <c r="N1457" i="1"/>
  <c r="N1541" i="1"/>
  <c r="N1657" i="1"/>
  <c r="N519" i="1"/>
  <c r="N1392" i="1"/>
  <c r="N454" i="1"/>
  <c r="N555" i="1"/>
  <c r="N702" i="1"/>
  <c r="N1172" i="1"/>
  <c r="N556" i="1"/>
  <c r="N1147" i="1"/>
  <c r="N383" i="1"/>
  <c r="N545" i="1"/>
  <c r="N833" i="1"/>
  <c r="N448" i="1"/>
  <c r="N665" i="1"/>
  <c r="N1361" i="1"/>
  <c r="N623" i="1"/>
  <c r="N1254" i="1"/>
  <c r="N1570" i="1"/>
  <c r="N1447" i="1"/>
  <c r="N930" i="1"/>
  <c r="N929" i="1"/>
  <c r="N376" i="1"/>
  <c r="N461" i="1"/>
  <c r="N753" i="1"/>
  <c r="N852" i="1"/>
  <c r="N44" i="1"/>
  <c r="N302" i="1"/>
  <c r="N644" i="1"/>
  <c r="N1279" i="1"/>
  <c r="N1680" i="1"/>
  <c r="N650" i="1"/>
  <c r="N1387" i="1"/>
  <c r="N1519" i="1"/>
  <c r="N136" i="1"/>
  <c r="N303" i="1"/>
  <c r="N834" i="1"/>
  <c r="N1393" i="1"/>
  <c r="N455" i="1"/>
  <c r="N137" i="1"/>
  <c r="N247" i="1"/>
  <c r="N248" i="1"/>
  <c r="N568" i="1"/>
  <c r="N398" i="1"/>
  <c r="N655" i="1"/>
  <c r="N835" i="1"/>
  <c r="N977" i="1"/>
  <c r="N38" i="1"/>
  <c r="N227" i="1"/>
  <c r="N514" i="1"/>
  <c r="N538" i="1"/>
  <c r="N1227" i="1"/>
  <c r="N1311" i="1"/>
  <c r="N1351" i="1"/>
  <c r="N1591" i="1"/>
  <c r="N1620" i="1"/>
  <c r="N191" i="1"/>
  <c r="N754" i="1"/>
  <c r="N1063" i="1"/>
  <c r="N1257" i="1"/>
  <c r="N1293" i="1"/>
  <c r="N107" i="1"/>
  <c r="N1167" i="1"/>
  <c r="N456" i="1"/>
  <c r="N78" i="1"/>
  <c r="N79" i="1"/>
  <c r="N207" i="1"/>
  <c r="N624" i="1"/>
  <c r="N715" i="1"/>
  <c r="N1148" i="1"/>
  <c r="N578" i="1"/>
  <c r="N1418" i="1"/>
  <c r="N228" i="1"/>
  <c r="N457" i="1"/>
  <c r="N249" i="1"/>
  <c r="N651" i="1"/>
  <c r="N1196" i="1"/>
  <c r="N807" i="1"/>
  <c r="N866" i="1"/>
  <c r="N45" i="1"/>
  <c r="N1352" i="1"/>
  <c r="N1507" i="1"/>
  <c r="N1258" i="1"/>
  <c r="N1294" i="1"/>
  <c r="N1394" i="1"/>
  <c r="N143" i="1"/>
  <c r="N1584" i="1"/>
  <c r="N716" i="1"/>
  <c r="N949" i="1"/>
  <c r="N1185" i="1"/>
  <c r="N1287" i="1"/>
  <c r="N238" i="1"/>
  <c r="N867" i="1"/>
  <c r="N951" i="1"/>
  <c r="N950" i="1"/>
  <c r="N1317" i="1"/>
  <c r="N1542" i="1"/>
  <c r="N520" i="1"/>
  <c r="N46" i="1"/>
  <c r="N1690" i="1"/>
  <c r="N235" i="1"/>
  <c r="N588" i="1"/>
  <c r="N634" i="1"/>
  <c r="N1209" i="1"/>
  <c r="N1681" i="1"/>
  <c r="N836" i="1"/>
  <c r="N853" i="1"/>
  <c r="N1065" i="1"/>
  <c r="N1064" i="1"/>
  <c r="N1152" i="1"/>
  <c r="N282" i="1"/>
  <c r="N952" i="1"/>
  <c r="N1139" i="1"/>
  <c r="N1694" i="1"/>
  <c r="N141" i="1"/>
  <c r="N546" i="1"/>
  <c r="N595" i="1"/>
  <c r="N1066" i="1"/>
  <c r="N1067" i="1"/>
  <c r="N1213" i="1"/>
  <c r="N1295" i="1"/>
  <c r="N174" i="1"/>
  <c r="N173" i="1"/>
  <c r="N208" i="1"/>
  <c r="N953" i="1"/>
  <c r="N399" i="1"/>
  <c r="N1583" i="1"/>
  <c r="N818" i="1"/>
  <c r="N613" i="1"/>
  <c r="N1485" i="1"/>
  <c r="N475" i="1"/>
  <c r="N1318" i="1"/>
  <c r="N1458" i="1"/>
  <c r="N367" i="1"/>
  <c r="N854" i="1"/>
  <c r="N1068" i="1"/>
  <c r="N1395" i="1"/>
  <c r="N868" i="1"/>
  <c r="N348" i="1"/>
  <c r="N515" i="1"/>
  <c r="N1658" i="1"/>
  <c r="N142" i="1"/>
  <c r="N225" i="1"/>
  <c r="N547" i="1"/>
  <c r="N1608" i="1"/>
  <c r="N1207" i="1"/>
  <c r="N1627" i="1"/>
  <c r="N331" i="1"/>
  <c r="N154" i="1"/>
  <c r="N583" i="1"/>
  <c r="N1069" i="1"/>
  <c r="N39" i="1"/>
  <c r="N473" i="1"/>
  <c r="N480" i="1"/>
  <c r="N954" i="1"/>
  <c r="N596" i="1"/>
  <c r="N169" i="1"/>
  <c r="N374" i="1"/>
  <c r="N931" i="1"/>
  <c r="N1641" i="1"/>
  <c r="N1543" i="1"/>
  <c r="N180" i="1"/>
  <c r="N484" i="1"/>
  <c r="N656" i="1"/>
  <c r="N579" i="1"/>
  <c r="N47" i="1"/>
  <c r="N932" i="1"/>
  <c r="N1691" i="1"/>
  <c r="N652" i="1"/>
  <c r="N1197" i="1"/>
  <c r="N148" i="1"/>
  <c r="N516" i="1"/>
  <c r="N521" i="1"/>
  <c r="N1231" i="1"/>
  <c r="N1341" i="1"/>
  <c r="N392" i="1"/>
  <c r="N819" i="1"/>
  <c r="N614" i="1"/>
  <c r="N1517" i="1"/>
  <c r="N117" i="1"/>
  <c r="N236" i="1"/>
  <c r="N1288" i="1"/>
  <c r="N1628" i="1"/>
  <c r="N1070" i="1"/>
  <c r="N1153" i="1"/>
  <c r="N1214" i="1"/>
  <c r="N1396" i="1"/>
  <c r="N1571" i="1"/>
  <c r="N1684" i="1"/>
  <c r="N458" i="1"/>
  <c r="N1362" i="1"/>
  <c r="N1492" i="1"/>
  <c r="N384" i="1"/>
  <c r="N755" i="1"/>
  <c r="N1072" i="1"/>
  <c r="N1071" i="1"/>
  <c r="N1241" i="1"/>
  <c r="N1328" i="1"/>
  <c r="N1397" i="1"/>
  <c r="N1623" i="1"/>
  <c r="N108" i="1"/>
  <c r="N124" i="1"/>
  <c r="N377" i="1"/>
  <c r="N1682" i="1"/>
  <c r="N574" i="1"/>
  <c r="N756" i="1"/>
  <c r="N1237" i="1"/>
  <c r="N449" i="1"/>
  <c r="N450" i="1"/>
  <c r="N1538" i="1"/>
  <c r="N1675" i="1"/>
  <c r="N955" i="1"/>
  <c r="N1339" i="1"/>
  <c r="N1621" i="1"/>
  <c r="N1073" i="1"/>
  <c r="N1232" i="1"/>
  <c r="N1242" i="1"/>
  <c r="N1467" i="1"/>
  <c r="N3" i="1"/>
  <c r="N80" i="1"/>
  <c r="N250" i="1"/>
  <c r="N956" i="1"/>
  <c r="N522" i="1"/>
  <c r="N1074" i="1"/>
  <c r="N1398" i="1"/>
  <c r="N1419" i="1"/>
  <c r="N645" i="1"/>
  <c r="N1306" i="1"/>
  <c r="N1508" i="1"/>
  <c r="N757" i="1"/>
  <c r="N978" i="1"/>
  <c r="N1259" i="1"/>
  <c r="N48" i="1"/>
  <c r="N1642" i="1"/>
  <c r="N569" i="1"/>
  <c r="N717" i="1"/>
  <c r="N1186" i="1"/>
  <c r="N226" i="1"/>
  <c r="N758" i="1"/>
  <c r="N1320" i="1"/>
  <c r="N393" i="1"/>
  <c r="N251" i="1"/>
  <c r="N957" i="1"/>
  <c r="N1324" i="1"/>
  <c r="N1592" i="1"/>
  <c r="N360" i="1"/>
  <c r="N759" i="1"/>
  <c r="N1075" i="1"/>
  <c r="N1215" i="1"/>
  <c r="N1321" i="1"/>
  <c r="N1666" i="1"/>
  <c r="N820" i="1"/>
  <c r="N1420" i="1"/>
  <c r="N564" i="1"/>
  <c r="N81" i="1"/>
  <c r="N352" i="1"/>
  <c r="N149" i="1"/>
  <c r="N111" i="1"/>
  <c r="N1643" i="1"/>
  <c r="N121" i="1"/>
  <c r="N1325" i="1"/>
  <c r="N1593" i="1"/>
  <c r="N181" i="1"/>
  <c r="N1076" i="1"/>
  <c r="N1609" i="1"/>
  <c r="N839" i="1"/>
  <c r="N306" i="1"/>
  <c r="N1140" i="1"/>
  <c r="N334" i="1"/>
  <c r="N837" i="1"/>
  <c r="N527" i="1"/>
  <c r="N869" i="1"/>
  <c r="N1421" i="1"/>
  <c r="N82" i="1"/>
  <c r="N1078" i="1"/>
  <c r="N1077" i="1"/>
  <c r="N1399" i="1"/>
  <c r="N1648" i="1"/>
  <c r="N870" i="1"/>
  <c r="N1134" i="1"/>
  <c r="N1238" i="1"/>
  <c r="N1168" i="1"/>
  <c r="N229" i="1"/>
  <c r="N358" i="1"/>
  <c r="N635" i="1"/>
  <c r="N1247" i="1"/>
  <c r="N112" i="1"/>
  <c r="N1459" i="1"/>
  <c r="N584" i="1"/>
  <c r="N657" i="1"/>
  <c r="N139" i="1"/>
  <c r="N307" i="1"/>
  <c r="N718" i="1"/>
  <c r="N182" i="1"/>
  <c r="N400" i="1"/>
  <c r="N485" i="1"/>
  <c r="N109" i="1"/>
  <c r="N134" i="1"/>
  <c r="N589" i="1"/>
  <c r="N1198" i="1"/>
  <c r="N155" i="1"/>
  <c r="N239" i="1"/>
  <c r="N321" i="1"/>
  <c r="N1079" i="1"/>
  <c r="N1243" i="1"/>
  <c r="N562" i="1"/>
  <c r="N476" i="1"/>
  <c r="N379" i="1"/>
  <c r="N1080" i="1"/>
  <c r="N1216" i="1"/>
  <c r="N1217" i="1"/>
  <c r="N193" i="1"/>
  <c r="N370" i="1"/>
  <c r="N871" i="1"/>
  <c r="N1422" i="1"/>
  <c r="N481" i="1"/>
  <c r="N581" i="1"/>
  <c r="N401" i="1"/>
  <c r="N523" i="1"/>
  <c r="N1624" i="1"/>
  <c r="N1644" i="1"/>
  <c r="N958" i="1"/>
  <c r="N959" i="1"/>
  <c r="N156" i="1"/>
  <c r="N979" i="1"/>
  <c r="N1081" i="1"/>
  <c r="N1342" i="1"/>
  <c r="N1625" i="1"/>
  <c r="N83" i="1"/>
  <c r="N378" i="1"/>
  <c r="N960" i="1"/>
  <c r="N192" i="1"/>
  <c r="N385" i="1"/>
  <c r="N760" i="1"/>
  <c r="N1239" i="1"/>
  <c r="N49" i="1"/>
  <c r="N630" i="1"/>
  <c r="N84" i="1"/>
  <c r="N366" i="1"/>
  <c r="N961" i="1"/>
  <c r="N1594" i="1"/>
  <c r="N322" i="1"/>
  <c r="N1221" i="1"/>
  <c r="N1260" i="1"/>
  <c r="N1649" i="1"/>
  <c r="N1363" i="1"/>
  <c r="N252" i="1"/>
  <c r="N625" i="1"/>
  <c r="N962" i="1"/>
  <c r="N1289" i="1"/>
  <c r="N1509" i="1"/>
  <c r="N51" i="1"/>
  <c r="N50" i="1"/>
  <c r="N52" i="1"/>
  <c r="N1622" i="1"/>
  <c r="N1659" i="1"/>
  <c r="N761" i="1"/>
  <c r="N808" i="1"/>
  <c r="N821" i="1"/>
  <c r="N1493" i="1"/>
  <c r="N539" i="1"/>
  <c r="N1312" i="1"/>
  <c r="N230" i="1"/>
  <c r="N85" i="1"/>
  <c r="N980" i="1"/>
  <c r="N563" i="1"/>
  <c r="N585" i="1"/>
  <c r="N762" i="1"/>
  <c r="N1082" i="1"/>
  <c r="N1083" i="1"/>
  <c r="N1572" i="1"/>
  <c r="N1494" i="1"/>
  <c r="N382" i="1"/>
  <c r="N719" i="1"/>
  <c r="N1510" i="1"/>
  <c r="N1249" i="1"/>
  <c r="N631" i="1"/>
  <c r="N963" i="1"/>
  <c r="N1141" i="1"/>
  <c r="N1187" i="1"/>
  <c r="N1255" i="1"/>
  <c r="N486" i="1"/>
  <c r="N981" i="1"/>
  <c r="N1211" i="1"/>
  <c r="N1322" i="1"/>
  <c r="N1463" i="1"/>
  <c r="N1448" i="1"/>
  <c r="N308" i="1"/>
  <c r="N557" i="1"/>
  <c r="N1544" i="1"/>
  <c r="N1629" i="1"/>
  <c r="N1084" i="1"/>
  <c r="N1234" i="1"/>
  <c r="N1610" i="1"/>
  <c r="N510" i="1"/>
  <c r="N209" i="1"/>
  <c r="N368" i="1"/>
  <c r="N872" i="1"/>
  <c r="N451" i="1"/>
  <c r="N615" i="1"/>
  <c r="N618" i="1"/>
  <c r="N720" i="1"/>
  <c r="N1085" i="1"/>
  <c r="N1280" i="1"/>
  <c r="N1338" i="1"/>
  <c r="N1655" i="1"/>
  <c r="N1676" i="1"/>
  <c r="N198" i="1"/>
  <c r="N1460" i="1"/>
  <c r="N231" i="1"/>
  <c r="N855" i="1"/>
  <c r="N1553" i="1"/>
  <c r="N873" i="1"/>
  <c r="N309" i="1"/>
  <c r="N964" i="1"/>
  <c r="N158" i="1"/>
  <c r="N721" i="1"/>
  <c r="N1290" i="1"/>
  <c r="N1595" i="1"/>
  <c r="N86" i="1"/>
  <c r="N118" i="1"/>
  <c r="N310" i="1"/>
  <c r="N1188" i="1"/>
  <c r="N150" i="1"/>
  <c r="N982" i="1"/>
  <c r="N402" i="1"/>
  <c r="N1468" i="1"/>
  <c r="N87" i="1"/>
  <c r="N125" i="1"/>
  <c r="N311" i="1"/>
  <c r="N965" i="1"/>
  <c r="N1660" i="1"/>
  <c r="N1086" i="1"/>
  <c r="N394" i="1"/>
  <c r="N590" i="1"/>
  <c r="N265" i="1"/>
  <c r="N1296" i="1"/>
  <c r="N1400" i="1"/>
  <c r="N1611" i="1"/>
  <c r="N933" i="1"/>
  <c r="N253" i="1"/>
  <c r="N1326" i="1"/>
  <c r="N548" i="1"/>
  <c r="N575" i="1"/>
  <c r="N983" i="1"/>
  <c r="N1297" i="1"/>
  <c r="N1667" i="1"/>
  <c r="N1169" i="1"/>
  <c r="N636" i="1"/>
  <c r="N763" i="1"/>
  <c r="N159" i="1"/>
  <c r="N798" i="1"/>
  <c r="N1423" i="1"/>
  <c r="N254" i="1"/>
  <c r="N477" i="1"/>
  <c r="N966" i="1"/>
  <c r="N1545" i="1"/>
  <c r="N1087" i="1"/>
  <c r="N1337" i="1"/>
  <c r="N1355" i="1"/>
  <c r="N1650" i="1"/>
  <c r="N183" i="1"/>
  <c r="N1596" i="1"/>
  <c r="N528" i="1"/>
  <c r="N1449" i="1"/>
  <c r="N255" i="1"/>
  <c r="N459" i="1"/>
  <c r="N558" i="1"/>
  <c r="N122" i="1"/>
  <c r="N1154" i="1"/>
  <c r="N1313" i="1"/>
  <c r="N1573" i="1"/>
  <c r="N874" i="1"/>
  <c r="N1388" i="1"/>
  <c r="N1685" i="1"/>
  <c r="N359" i="1"/>
  <c r="N1142" i="1"/>
  <c r="N1291" i="1"/>
  <c r="N369" i="1"/>
  <c r="N586" i="1"/>
  <c r="N245" i="1"/>
  <c r="N1495" i="1"/>
  <c r="N266" i="1"/>
  <c r="N1308" i="1"/>
  <c r="N88" i="1"/>
  <c r="N809" i="1"/>
  <c r="N934" i="1"/>
  <c r="N312" i="1"/>
  <c r="N184" i="1"/>
  <c r="N549" i="1"/>
  <c r="N113" i="1"/>
  <c r="N1692" i="1"/>
  <c r="N56" i="1"/>
  <c r="N570" i="1"/>
  <c r="N1143" i="1"/>
  <c r="N1228" i="1"/>
  <c r="N185" i="1"/>
  <c r="N361" i="1"/>
  <c r="N380" i="1"/>
  <c r="N1089" i="1"/>
  <c r="N1088" i="1"/>
  <c r="N53" i="1"/>
  <c r="N967" i="1"/>
  <c r="N1090" i="1"/>
  <c r="N1574" i="1"/>
  <c r="N1244" i="1"/>
  <c r="N703" i="1"/>
  <c r="N1511" i="1"/>
  <c r="N1091" i="1"/>
  <c r="N822" i="1"/>
  <c r="N840" i="1"/>
  <c r="N283" i="1"/>
  <c r="N984" i="1"/>
  <c r="N186" i="1"/>
  <c r="N1092" i="1"/>
  <c r="N114" i="1"/>
  <c r="N1173" i="1"/>
  <c r="N138" i="1"/>
  <c r="N968" i="1"/>
  <c r="N985" i="1"/>
  <c r="N1464" i="1"/>
  <c r="N1424" i="1"/>
  <c r="N1469" i="1"/>
  <c r="N353" i="1"/>
  <c r="N637" i="1"/>
  <c r="N1093" i="1"/>
  <c r="N580" i="1"/>
  <c r="N1094" i="1"/>
  <c r="N598" i="1"/>
  <c r="N5" i="1"/>
  <c r="N722" i="1"/>
  <c r="N986" i="1"/>
  <c r="N1425" i="1"/>
  <c r="N969" i="1"/>
  <c r="N1095" i="1"/>
  <c r="N1159" i="1"/>
  <c r="N1222" i="1"/>
  <c r="N704" i="1"/>
  <c r="N354" i="1"/>
  <c r="N970" i="1"/>
  <c r="N1340" i="1"/>
  <c r="N203" i="1"/>
  <c r="N764" i="1"/>
  <c r="N1245" i="1"/>
  <c r="N1402" i="1"/>
  <c r="N1677" i="1"/>
  <c r="N1292" i="1"/>
  <c r="N267" i="1"/>
  <c r="N987" i="1"/>
  <c r="N1298" i="1"/>
  <c r="N1344" i="1"/>
  <c r="N1389" i="1"/>
  <c r="N823" i="1"/>
  <c r="N240" i="1"/>
  <c r="N1220" i="1"/>
  <c r="N371" i="1"/>
  <c r="N626" i="1"/>
  <c r="N1333" i="1"/>
  <c r="N175" i="1"/>
  <c r="N1096" i="1"/>
  <c r="N1461" i="1"/>
  <c r="N875" i="1"/>
  <c r="N1426" i="1"/>
  <c r="N365" i="1"/>
  <c r="N988" i="1"/>
  <c r="N1097" i="1"/>
  <c r="N1612" i="1"/>
  <c r="N1346" i="1"/>
  <c r="N1427" i="1"/>
  <c r="N89" i="1"/>
  <c r="N1210" i="1"/>
  <c r="N1668" i="1"/>
  <c r="N1686" i="1"/>
  <c r="N372" i="1"/>
  <c r="N1240" i="1"/>
  <c r="N462" i="1"/>
  <c r="N335" i="1"/>
  <c r="N765" i="1"/>
  <c r="N1098" i="1"/>
  <c r="N1250" i="1"/>
  <c r="N529" i="1"/>
  <c r="N1546" i="1"/>
  <c r="N313" i="1"/>
  <c r="N1199" i="1"/>
  <c r="N1309" i="1"/>
  <c r="N54" i="1"/>
  <c r="N935" i="1"/>
  <c r="N1329" i="1"/>
  <c r="N160" i="1"/>
  <c r="N1693" i="1"/>
  <c r="N766" i="1"/>
  <c r="N1218" i="1"/>
  <c r="N241" i="1"/>
  <c r="N989" i="1"/>
  <c r="N1347" i="1"/>
  <c r="N767" i="1"/>
  <c r="N1626" i="1"/>
  <c r="N452" i="1"/>
  <c r="N571" i="1"/>
  <c r="N768" i="1"/>
  <c r="N1356" i="1"/>
  <c r="N1613" i="1"/>
  <c r="N1651" i="1"/>
  <c r="N323" i="1"/>
  <c r="N856" i="1"/>
  <c r="N990" i="1"/>
  <c r="N204" i="1"/>
  <c r="N841" i="1"/>
  <c r="N876" i="1"/>
  <c r="N1112" i="1"/>
  <c r="N1428" i="1"/>
  <c r="N1575" i="1"/>
  <c r="N1403" i="1"/>
  <c r="N857" i="1"/>
  <c r="N937" i="1"/>
  <c r="N777" i="1"/>
  <c r="N90" i="1"/>
  <c r="N355" i="1"/>
  <c r="N1253" i="1"/>
  <c r="N1256" i="1"/>
  <c r="N992" i="1"/>
  <c r="N991" i="1"/>
  <c r="N824" i="1"/>
  <c r="N1429" i="1"/>
  <c r="N559" i="1"/>
  <c r="N723" i="1"/>
  <c r="N187" i="1"/>
  <c r="N336" i="1"/>
  <c r="N658" i="1"/>
  <c r="N1149" i="1"/>
  <c r="N1614" i="1"/>
  <c r="N1099" i="1"/>
  <c r="N1251" i="1"/>
  <c r="N1330" i="1"/>
  <c r="N55" i="1"/>
  <c r="N212" i="1"/>
  <c r="N877" i="1"/>
  <c r="N1155" i="1"/>
  <c r="N1585" i="1"/>
  <c r="N619" i="1"/>
  <c r="N57" i="1"/>
  <c r="N638" i="1"/>
  <c r="N1145" i="1"/>
  <c r="N1353" i="1"/>
  <c r="N825" i="1"/>
  <c r="N627" i="1"/>
  <c r="N324" i="1"/>
  <c r="N993" i="1"/>
  <c r="N460" i="1"/>
  <c r="N58" i="1"/>
  <c r="N769" i="1"/>
  <c r="N1299" i="1"/>
  <c r="N1554" i="1"/>
  <c r="N591" i="1"/>
  <c r="N1100" i="1"/>
  <c r="N1300" i="1"/>
  <c r="N878" i="1"/>
  <c r="N936" i="1"/>
  <c r="N91" i="1"/>
  <c r="N1319" i="1"/>
  <c r="N1101" i="1"/>
  <c r="N1301" i="1"/>
  <c r="N994" i="1"/>
  <c r="N1102" i="1"/>
  <c r="N1302" i="1"/>
  <c r="N1615" i="1"/>
  <c r="N726" i="1"/>
  <c r="N1576" i="1"/>
  <c r="N403" i="1"/>
  <c r="N620" i="1"/>
  <c r="N188" i="1"/>
  <c r="N92" i="1"/>
  <c r="N724" i="1"/>
  <c r="N126" i="1"/>
  <c r="N727" i="1"/>
  <c r="N995" i="1"/>
  <c r="N996" i="1"/>
  <c r="N314" i="1"/>
  <c r="N770" i="1"/>
  <c r="N1146" i="1"/>
  <c r="N1200" i="1"/>
  <c r="N530" i="1"/>
  <c r="N838" i="1"/>
  <c r="N1430" i="1"/>
  <c r="N6" i="1"/>
  <c r="N550" i="1"/>
  <c r="N728" i="1"/>
  <c r="N729" i="1"/>
  <c r="N1547" i="1"/>
  <c r="N222" i="1"/>
  <c r="N317" i="1"/>
  <c r="N592" i="1"/>
  <c r="N1174" i="1"/>
  <c r="N1404" i="1"/>
  <c r="N997" i="1"/>
  <c r="N998" i="1"/>
  <c r="N999" i="1"/>
  <c r="N1520" i="1"/>
  <c r="N858" i="1"/>
  <c r="N1439" i="1"/>
  <c r="N1156" i="1"/>
  <c r="N1103" i="1"/>
  <c r="N315" i="1"/>
  <c r="N971" i="1"/>
  <c r="N1000" i="1"/>
  <c r="N1431" i="1"/>
  <c r="N318" i="1"/>
  <c r="N325" i="1"/>
  <c r="N771" i="1"/>
  <c r="N1201" i="1"/>
  <c r="N826" i="1"/>
  <c r="N1175" i="1"/>
  <c r="N1645" i="1"/>
  <c r="N621" i="1"/>
  <c r="N1512" i="1"/>
  <c r="N268" i="1"/>
  <c r="N1001" i="1"/>
  <c r="N1432" i="1"/>
  <c r="N356" i="1"/>
  <c r="N772" i="1"/>
  <c r="N1586" i="1"/>
  <c r="N119" i="1"/>
  <c r="N1002" i="1"/>
  <c r="N1405" i="1"/>
  <c r="N199" i="1"/>
  <c r="N599" i="1"/>
  <c r="N1471" i="1"/>
  <c r="N1496" i="1"/>
  <c r="N269" i="1"/>
  <c r="N773" i="1"/>
  <c r="N1577" i="1"/>
  <c r="N395" i="1"/>
  <c r="N565" i="1"/>
  <c r="N123" i="1"/>
  <c r="N270" i="1"/>
  <c r="N1334" i="1"/>
  <c r="N161" i="1"/>
  <c r="N1548" i="1"/>
  <c r="N540" i="1"/>
  <c r="N1144" i="1"/>
  <c r="N1450" i="1"/>
  <c r="N59" i="1"/>
  <c r="N223" i="1"/>
  <c r="N404" i="1"/>
  <c r="N60" i="1"/>
  <c r="N1003" i="1"/>
  <c r="N93" i="1"/>
  <c r="N349" i="1"/>
  <c r="N725" i="1"/>
  <c r="N1500" i="1"/>
  <c r="N517" i="1"/>
  <c r="N1004" i="1"/>
  <c r="N879" i="1"/>
  <c r="N94" i="1"/>
  <c r="N1578" i="1"/>
  <c r="N194" i="1"/>
  <c r="N1451" i="1"/>
  <c r="N61" i="1"/>
  <c r="N1005" i="1"/>
  <c r="N842" i="1"/>
  <c r="N1114" i="1"/>
  <c r="N1113" i="1"/>
  <c r="N1472" i="1"/>
  <c r="N582" i="1"/>
  <c r="N551" i="1"/>
  <c r="N730" i="1"/>
  <c r="N386" i="1"/>
  <c r="N541" i="1"/>
  <c r="N859" i="1"/>
  <c r="N284" i="1"/>
  <c r="N213" i="1"/>
  <c r="N1357" i="1"/>
  <c r="N1006" i="1"/>
  <c r="N115" i="1"/>
  <c r="N1007" i="1"/>
  <c r="N1104" i="1"/>
  <c r="N1105" i="1"/>
  <c r="N1497" i="1"/>
  <c r="N205" i="1"/>
  <c r="N328" i="1"/>
  <c r="N1008" i="1"/>
  <c r="N1106" i="1"/>
  <c r="N778" i="1"/>
  <c r="N972" i="1"/>
  <c r="N731" i="1"/>
  <c r="N774" i="1"/>
  <c r="N1009" i="1"/>
  <c r="N1616" i="1"/>
  <c r="N396" i="1"/>
  <c r="N1433" i="1"/>
  <c r="N775" i="1"/>
  <c r="N1010" i="1"/>
  <c r="N593" i="1"/>
  <c r="N1549" i="1"/>
  <c r="N1011" i="1"/>
  <c r="N1236" i="1"/>
  <c r="N1465" i="1"/>
  <c r="N1012" i="1"/>
  <c r="N405" i="1"/>
  <c r="N732" i="1"/>
  <c r="N62" i="1"/>
  <c r="N1513" i="1"/>
  <c r="N938" i="1"/>
  <c r="N1597" i="1"/>
  <c r="N152" i="1"/>
  <c r="N1579" i="1"/>
  <c r="N224" i="1"/>
  <c r="N1013" i="1"/>
  <c r="N1434" i="1"/>
  <c r="N560" i="1"/>
  <c r="N1014" i="1"/>
  <c r="N271" i="1"/>
  <c r="N1486" i="1"/>
  <c r="N1015" i="1"/>
  <c r="N811" i="1"/>
  <c r="N1435" i="1"/>
  <c r="N939" i="1"/>
  <c r="N1436" i="1"/>
  <c r="N733" i="1"/>
  <c r="N127" i="1"/>
  <c r="N1016" i="1"/>
  <c r="N1017" i="1"/>
  <c r="N1555" i="1"/>
  <c r="N1550" i="1"/>
  <c r="N332" i="1"/>
  <c r="N776" i="1"/>
  <c r="N705" i="1"/>
  <c r="N326" i="1"/>
  <c r="N387" i="1"/>
  <c r="N1107" i="1"/>
  <c r="N1470" i="1"/>
  <c r="N1018" i="1"/>
  <c r="N1019" i="1"/>
  <c r="N1115" i="1"/>
  <c r="N1246" i="1"/>
  <c r="N524" i="1"/>
  <c r="N734" i="1"/>
  <c r="N1661" i="1"/>
  <c r="N1406" i="1"/>
  <c r="N1189" i="1"/>
  <c r="N1020" i="1"/>
  <c r="N1662" i="1"/>
  <c r="N63" i="1"/>
  <c r="N1498" i="1"/>
  <c r="N1023" i="1"/>
  <c r="N1021" i="1"/>
  <c r="N1022" i="1"/>
  <c r="N1598" i="1"/>
  <c r="N880" i="1"/>
  <c r="N1617" i="1"/>
  <c r="N1024" i="1"/>
  <c r="N388" i="1"/>
  <c r="N1170" i="1"/>
  <c r="N1556" i="1"/>
  <c r="N659" i="1"/>
  <c r="N7" i="1"/>
  <c r="N525" i="1"/>
  <c r="N1407" i="1"/>
  <c r="N735" i="1"/>
  <c r="N1669" i="1"/>
  <c r="N1440" i="1"/>
  <c r="N120" i="1"/>
  <c r="N1116" i="1"/>
  <c r="N1157" i="1"/>
  <c r="N1551" i="1"/>
  <c r="N319" i="1"/>
  <c r="N736" i="1"/>
  <c r="N64" i="1"/>
  <c r="N1025" i="1"/>
  <c r="N1557" i="1"/>
  <c r="N4" i="1"/>
  <c r="N779" i="1"/>
  <c r="N737" i="1"/>
  <c r="N1558" i="1"/>
  <c r="N810" i="1"/>
  <c r="N1176" i="1"/>
  <c r="N256" i="1"/>
  <c r="N272" i="1"/>
  <c r="N1618" i="1"/>
  <c r="N1026" i="1"/>
  <c r="N1663" i="1"/>
  <c r="N812" i="1"/>
  <c r="N1027" i="1"/>
  <c r="N1559" i="1"/>
  <c r="N1408" i="1"/>
  <c r="N881" i="1"/>
  <c r="N1117" i="1"/>
  <c r="N738" i="1"/>
  <c r="N813" i="1"/>
  <c r="N827" i="1"/>
  <c r="N1118" i="1"/>
  <c r="N1345" i="1"/>
  <c r="N1028" i="1"/>
  <c r="N799" i="1"/>
  <c r="N566" i="1"/>
  <c r="N1029" i="1"/>
  <c r="N1119" i="1"/>
  <c r="N1409" i="1"/>
  <c r="N1177" i="1"/>
  <c r="N96" i="1"/>
  <c r="N202" i="1"/>
  <c r="N1190" i="1"/>
  <c r="N542" i="1"/>
  <c r="N815" i="1"/>
  <c r="N814" i="1"/>
  <c r="N65" i="1"/>
  <c r="N739" i="1"/>
  <c r="N1120" i="1"/>
  <c r="N1437" i="1"/>
  <c r="N1121" i="1"/>
  <c r="N1401" i="1"/>
  <c r="N1452" i="1"/>
  <c r="N740" i="1"/>
  <c r="N1122" i="1"/>
  <c r="N273" i="1"/>
  <c r="N1030" i="1"/>
  <c r="N1031" i="1"/>
  <c r="N780" i="1"/>
  <c r="N1560" i="1"/>
  <c r="N781" i="1"/>
  <c r="N1561" i="1"/>
  <c r="N782" i="1"/>
  <c r="N327" i="1"/>
  <c r="N741" i="1"/>
  <c r="N329" i="1"/>
  <c r="N828" i="1"/>
  <c r="N1410" i="1"/>
  <c r="N66" i="1"/>
  <c r="N176" i="1"/>
  <c r="N177" i="1"/>
  <c r="N1032" i="1"/>
  <c r="N389" i="1"/>
  <c r="N67" i="1"/>
  <c r="N97" i="1"/>
  <c r="N316" i="1"/>
  <c r="N1034" i="1"/>
  <c r="N1033" i="1"/>
  <c r="N1123" i="1"/>
  <c r="N1501" i="1"/>
  <c r="N1035" i="1"/>
  <c r="N1411" i="1"/>
  <c r="N1036" i="1"/>
  <c r="N632" i="1"/>
  <c r="N743" i="1"/>
  <c r="N742" i="1"/>
  <c r="N274" i="1"/>
  <c r="N1562" i="1"/>
  <c r="N1037" i="1"/>
  <c r="N68" i="1"/>
  <c r="N69" i="1"/>
  <c r="N744" i="1"/>
  <c r="N526" i="1"/>
  <c r="N1652" i="1"/>
  <c r="N1514" i="1"/>
  <c r="N1670" i="1"/>
  <c r="N98" i="1"/>
  <c r="N1038" i="1"/>
  <c r="N745" i="1"/>
  <c r="N829" i="1"/>
  <c r="N333" i="1"/>
  <c r="N257" i="1"/>
  <c r="N1412" i="1"/>
  <c r="N1039" i="1"/>
  <c r="N1664" i="1"/>
  <c r="N746" i="1"/>
  <c r="N1040" i="1"/>
  <c r="N1599" i="1"/>
  <c r="N783" i="1"/>
  <c r="N99" i="1"/>
  <c r="N1041" i="1"/>
  <c r="N1563" i="1"/>
  <c r="N784" i="1"/>
  <c r="N860" i="1"/>
  <c r="N1124" i="1"/>
  <c r="N747" i="1"/>
  <c r="N390" i="1"/>
  <c r="N1564" i="1"/>
  <c r="N1042" i="1"/>
  <c r="N861" i="1"/>
  <c r="N748" i="1"/>
  <c r="N1108" i="1"/>
  <c r="N1281" i="1"/>
  <c r="N862" i="1"/>
  <c r="N1125" i="1"/>
  <c r="N1043" i="1"/>
  <c r="N785" i="1"/>
  <c r="N1109" i="1"/>
  <c r="N749" i="1"/>
  <c r="N786" i="1"/>
  <c r="N1487" i="1"/>
  <c r="N1191" i="1"/>
  <c r="N863" i="1"/>
  <c r="N100" i="1"/>
  <c r="N1126" i="1"/>
  <c r="N864" i="1"/>
  <c r="N70" i="1"/>
  <c r="N1178" i="1"/>
  <c r="N1127" i="1"/>
  <c r="N1565" i="1"/>
  <c r="N865" i="1"/>
  <c r="N1566" i="1"/>
  <c r="N816" i="1"/>
  <c r="N1581" i="1"/>
  <c r="N1128" i="1"/>
  <c r="N1413" i="1"/>
  <c r="N1445" i="1"/>
  <c r="N1044" i="1"/>
  <c r="N787" i="1"/>
  <c r="N1129" i="1"/>
  <c r="N1179" i="1"/>
  <c r="N391" i="1"/>
  <c r="N1158" i="1"/>
  <c r="N1045" i="1"/>
  <c r="N1600" i="1"/>
  <c r="N101" i="1"/>
  <c r="N1046" i="1"/>
  <c r="N1047" i="1"/>
  <c r="N1130" i="1"/>
  <c r="N1414" i="1"/>
  <c r="N1499" i="1"/>
  <c r="N1438" i="1"/>
  <c r="N1048" i="1"/>
  <c r="N1567" i="1"/>
  <c r="N1180" i="1"/>
  <c r="N102" i="1"/>
  <c r="N1110" i="1"/>
  <c r="N1131" i="1"/>
  <c r="N543" i="1"/>
  <c r="N1132" i="1"/>
  <c r="N750" i="1"/>
  <c r="N1181" i="1"/>
  <c r="N1568" i="1"/>
  <c r="N1569" i="1"/>
  <c r="N258" i="1"/>
  <c r="N1601" i="1"/>
  <c r="N1502" i="1"/>
  <c r="N259" i="1"/>
  <c r="N788" i="1"/>
  <c r="N350" i="1"/>
  <c r="N1049" i="1"/>
  <c r="N1050" i="1"/>
  <c r="N260" i="1"/>
  <c r="N71" i="1"/>
  <c r="N1441" i="1"/>
  <c r="N1182" i="1"/>
  <c r="N751" i="1"/>
  <c r="N1051" i="1"/>
  <c r="N1111" i="1"/>
  <c r="N1415" i="1"/>
  <c r="N261" i="1"/>
  <c r="N1133" i="1"/>
  <c r="N1602" i="1"/>
  <c r="N1603" i="1"/>
  <c r="N103" i="1"/>
  <c r="N1503" i="1"/>
  <c r="N789" i="1"/>
  <c r="N262" i="1"/>
  <c r="N633" i="1"/>
  <c r="N1442" i="1"/>
  <c r="N790" i="1"/>
  <c r="N973" i="1"/>
  <c r="N1416" i="1"/>
  <c r="N1604" i="1"/>
  <c r="N791" i="1"/>
  <c r="N792" i="1"/>
  <c r="N1052" i="1"/>
  <c r="N263" i="1"/>
  <c r="N1282" i="1"/>
  <c r="N1443" i="1"/>
  <c r="N351" i="1"/>
  <c r="N1444" i="1"/>
  <c r="N1605" i="1"/>
  <c r="N793" i="1"/>
  <c r="N1053" i="1"/>
  <c r="N95" i="1"/>
  <c r="N104" i="1"/>
  <c r="N794" i="1"/>
  <c r="N264" i="1"/>
  <c r="N795" i="1"/>
  <c r="N1054" i="1"/>
  <c r="N796" i="1"/>
  <c r="N1606" i="1"/>
  <c r="N1504" i="1"/>
  <c r="N1505" i="1"/>
  <c r="N1183" i="1"/>
  <c r="N1184" i="1"/>
  <c r="N1506" i="1"/>
  <c r="N797" i="1"/>
  <c r="N275" i="1"/>
  <c r="N1192" i="1"/>
  <c r="N1580" i="1"/>
  <c r="N1489" i="1"/>
  <c r="N1535" i="1"/>
  <c r="N1536" i="1"/>
  <c r="N72" i="1"/>
  <c r="N943" i="1"/>
  <c r="N1284" i="1"/>
  <c r="N1285" i="1"/>
  <c r="N1540" i="1"/>
  <c r="N847" i="1"/>
  <c r="N1515" i="1"/>
  <c r="I7" i="1" l="1"/>
  <c r="I8" i="1"/>
  <c r="I3" i="1"/>
  <c r="I6" i="1"/>
  <c r="I5" i="1"/>
  <c r="I4" i="1"/>
  <c r="I49" i="1"/>
  <c r="I53" i="1"/>
  <c r="I78" i="1"/>
  <c r="I65" i="1"/>
  <c r="I60" i="1"/>
  <c r="I94" i="1"/>
  <c r="I86" i="1"/>
  <c r="V86" i="1" s="1"/>
  <c r="I81" i="1"/>
  <c r="I61" i="1"/>
  <c r="I92" i="1"/>
  <c r="I80" i="1"/>
  <c r="I69" i="1"/>
  <c r="V69" i="1" s="1"/>
  <c r="I100" i="1"/>
  <c r="I103" i="1"/>
  <c r="I104" i="1"/>
  <c r="I70" i="1"/>
  <c r="I64" i="1"/>
  <c r="I66" i="1"/>
  <c r="I102" i="1"/>
  <c r="I47" i="1"/>
  <c r="I67" i="1"/>
  <c r="I101" i="1"/>
  <c r="I99" i="1"/>
  <c r="I98" i="1"/>
  <c r="I97" i="1"/>
  <c r="I51" i="1"/>
  <c r="I73" i="1"/>
  <c r="I89" i="1"/>
  <c r="I82" i="1"/>
  <c r="I62" i="1"/>
  <c r="V62" i="1" s="1"/>
  <c r="I77" i="1"/>
  <c r="I76" i="1"/>
  <c r="V76" i="1" s="1"/>
  <c r="I59" i="1"/>
  <c r="I79" i="1"/>
  <c r="I85" i="1"/>
  <c r="I57" i="1"/>
  <c r="I84" i="1"/>
  <c r="I83" i="1"/>
  <c r="I71" i="1"/>
  <c r="V71" i="1" s="1"/>
  <c r="I96" i="1"/>
  <c r="I39" i="1"/>
  <c r="I38" i="1"/>
  <c r="V38" i="1" s="1"/>
  <c r="I26" i="1"/>
  <c r="I12" i="1"/>
  <c r="V12" i="1" s="1"/>
  <c r="I9" i="1"/>
  <c r="I18" i="1"/>
  <c r="I31" i="1"/>
  <c r="I16" i="1"/>
  <c r="I21" i="1"/>
  <c r="I24" i="1"/>
  <c r="V24" i="1" s="1"/>
  <c r="I35" i="1"/>
  <c r="I87" i="1"/>
  <c r="V87" i="1" s="1"/>
  <c r="I40" i="1"/>
  <c r="I68" i="1"/>
  <c r="I33" i="1"/>
  <c r="I45" i="1"/>
  <c r="I41" i="1"/>
  <c r="I50" i="1"/>
  <c r="I43" i="1"/>
  <c r="I34" i="1"/>
  <c r="I20" i="1"/>
  <c r="I54" i="1"/>
  <c r="I48" i="1"/>
  <c r="I32" i="1"/>
  <c r="I52" i="1"/>
  <c r="I23" i="1"/>
  <c r="I17" i="1"/>
  <c r="V17" i="1" s="1"/>
  <c r="I29" i="1"/>
  <c r="I55" i="1"/>
  <c r="I90" i="1"/>
  <c r="I14" i="1"/>
  <c r="I36" i="1"/>
  <c r="I46" i="1"/>
  <c r="I58" i="1"/>
  <c r="I74" i="1"/>
  <c r="I27" i="1"/>
  <c r="V27" i="1" s="1"/>
  <c r="I28" i="1"/>
  <c r="I56" i="1"/>
  <c r="I63" i="1"/>
  <c r="I93" i="1"/>
  <c r="V93" i="1" s="1"/>
  <c r="I88" i="1"/>
  <c r="I91" i="1"/>
  <c r="I11" i="1"/>
  <c r="I19" i="1"/>
  <c r="I13" i="1"/>
  <c r="I25" i="1"/>
  <c r="V25" i="1" s="1"/>
  <c r="I15" i="1"/>
  <c r="I37" i="1"/>
  <c r="V37" i="1" s="1"/>
  <c r="I10" i="1"/>
  <c r="I22" i="1"/>
  <c r="I42" i="1"/>
  <c r="I44" i="1"/>
  <c r="I30" i="1"/>
  <c r="I75" i="1"/>
  <c r="V75" i="1" s="1"/>
  <c r="I72" i="1"/>
  <c r="V72" i="1" s="1"/>
  <c r="I95" i="1"/>
  <c r="I120" i="1"/>
  <c r="I111" i="1"/>
  <c r="I106" i="1"/>
  <c r="I113" i="1"/>
  <c r="I112" i="1"/>
  <c r="I119" i="1"/>
  <c r="I116" i="1"/>
  <c r="V116" i="1" s="1"/>
  <c r="I118" i="1"/>
  <c r="I105" i="1"/>
  <c r="I108" i="1"/>
  <c r="I115" i="1"/>
  <c r="I117" i="1"/>
  <c r="I110" i="1"/>
  <c r="I109" i="1"/>
  <c r="I114" i="1"/>
  <c r="V114" i="1" s="1"/>
  <c r="I107" i="1"/>
  <c r="I121" i="1"/>
  <c r="I122" i="1"/>
  <c r="I123" i="1"/>
  <c r="I124" i="1"/>
  <c r="I126" i="1"/>
  <c r="I127" i="1"/>
  <c r="I125" i="1"/>
  <c r="V125" i="1" s="1"/>
  <c r="I134" i="1"/>
  <c r="I131" i="1"/>
  <c r="I133" i="1"/>
  <c r="I137" i="1"/>
  <c r="I138" i="1"/>
  <c r="I130" i="1"/>
  <c r="I128" i="1"/>
  <c r="I135" i="1"/>
  <c r="V135" i="1" s="1"/>
  <c r="I132" i="1"/>
  <c r="I129" i="1"/>
  <c r="I136" i="1"/>
  <c r="I139" i="1"/>
  <c r="I142" i="1"/>
  <c r="I141" i="1"/>
  <c r="I140" i="1"/>
  <c r="I143" i="1"/>
  <c r="V143" i="1" s="1"/>
  <c r="I149" i="1"/>
  <c r="I146" i="1"/>
  <c r="I144" i="1"/>
  <c r="I150" i="1"/>
  <c r="I145" i="1"/>
  <c r="I147" i="1"/>
  <c r="I148" i="1"/>
  <c r="I157" i="1"/>
  <c r="V157" i="1" s="1"/>
  <c r="I154" i="1"/>
  <c r="I155" i="1"/>
  <c r="V155" i="1" s="1"/>
  <c r="I159" i="1"/>
  <c r="I160" i="1"/>
  <c r="I161" i="1"/>
  <c r="I152" i="1"/>
  <c r="I158" i="1"/>
  <c r="I153" i="1"/>
  <c r="I156" i="1"/>
  <c r="V156" i="1" s="1"/>
  <c r="I151" i="1"/>
  <c r="I188" i="1"/>
  <c r="I176" i="1"/>
  <c r="V176" i="1" s="1"/>
  <c r="I184" i="1"/>
  <c r="I185" i="1"/>
  <c r="I170" i="1"/>
  <c r="V170" i="1" s="1"/>
  <c r="I175" i="1"/>
  <c r="I180" i="1"/>
  <c r="I187" i="1"/>
  <c r="I172" i="1"/>
  <c r="I183" i="1"/>
  <c r="I177" i="1"/>
  <c r="V177" i="1" s="1"/>
  <c r="I174" i="1"/>
  <c r="I179" i="1"/>
  <c r="I181" i="1"/>
  <c r="I173" i="1"/>
  <c r="I166" i="1"/>
  <c r="I178" i="1"/>
  <c r="I163" i="1"/>
  <c r="V163" i="1" s="1"/>
  <c r="I165" i="1"/>
  <c r="I162" i="1"/>
  <c r="I168" i="1"/>
  <c r="I164" i="1"/>
  <c r="I169" i="1"/>
  <c r="I182" i="1"/>
  <c r="I186" i="1"/>
  <c r="I167" i="1"/>
  <c r="V167" i="1" s="1"/>
  <c r="I171" i="1"/>
  <c r="I194" i="1"/>
  <c r="I193" i="1"/>
  <c r="I190" i="1"/>
  <c r="I192" i="1"/>
  <c r="I189" i="1"/>
  <c r="I191" i="1"/>
  <c r="I197" i="1"/>
  <c r="V197" i="1" s="1"/>
  <c r="I196" i="1"/>
  <c r="I200" i="1"/>
  <c r="I195" i="1"/>
  <c r="I202" i="1"/>
  <c r="I201" i="1"/>
  <c r="I198" i="1"/>
  <c r="I199" i="1"/>
  <c r="I204" i="1"/>
  <c r="I205" i="1"/>
  <c r="V205" i="1" s="1"/>
  <c r="I203" i="1"/>
  <c r="I207" i="1"/>
  <c r="I206" i="1"/>
  <c r="I210" i="1"/>
  <c r="I211" i="1"/>
  <c r="I209" i="1"/>
  <c r="I213" i="1"/>
  <c r="I212" i="1"/>
  <c r="V212" i="1" s="1"/>
  <c r="I208" i="1"/>
  <c r="I216" i="1"/>
  <c r="I217" i="1"/>
  <c r="I214" i="1"/>
  <c r="I218" i="1"/>
  <c r="I215" i="1"/>
  <c r="I221" i="1"/>
  <c r="I224" i="1"/>
  <c r="V224" i="1" s="1"/>
  <c r="I222" i="1"/>
  <c r="I219" i="1"/>
  <c r="I223" i="1"/>
  <c r="I226" i="1"/>
  <c r="I220" i="1"/>
  <c r="I225" i="1"/>
  <c r="I227" i="1"/>
  <c r="I228" i="1"/>
  <c r="I232" i="1"/>
  <c r="I229" i="1"/>
  <c r="I230" i="1"/>
  <c r="I231" i="1"/>
  <c r="I235" i="1"/>
  <c r="I238" i="1"/>
  <c r="I240" i="1"/>
  <c r="I234" i="1"/>
  <c r="I241" i="1"/>
  <c r="V241" i="1" s="1"/>
  <c r="I237" i="1"/>
  <c r="I239" i="1"/>
  <c r="I233" i="1"/>
  <c r="I236" i="1"/>
  <c r="I260" i="1"/>
  <c r="I259" i="1"/>
  <c r="I268" i="1"/>
  <c r="I258" i="1"/>
  <c r="I263" i="1"/>
  <c r="V263" i="1" s="1"/>
  <c r="I270" i="1"/>
  <c r="I275" i="1"/>
  <c r="V275" i="1" s="1"/>
  <c r="I262" i="1"/>
  <c r="I255" i="1"/>
  <c r="V255" i="1" s="1"/>
  <c r="I264" i="1"/>
  <c r="V264" i="1" s="1"/>
  <c r="I266" i="1"/>
  <c r="I261" i="1"/>
  <c r="I269" i="1"/>
  <c r="I274" i="1"/>
  <c r="I273" i="1"/>
  <c r="I271" i="1"/>
  <c r="I256" i="1"/>
  <c r="I265" i="1"/>
  <c r="I272" i="1"/>
  <c r="I253" i="1"/>
  <c r="V253" i="1" s="1"/>
  <c r="I254" i="1"/>
  <c r="I243" i="1"/>
  <c r="I247" i="1"/>
  <c r="I267" i="1"/>
  <c r="I242" i="1"/>
  <c r="I250" i="1"/>
  <c r="I248" i="1"/>
  <c r="I245" i="1"/>
  <c r="V245" i="1" s="1"/>
  <c r="I249" i="1"/>
  <c r="I252" i="1"/>
  <c r="I244" i="1"/>
  <c r="I251" i="1"/>
  <c r="I257" i="1"/>
  <c r="I246" i="1"/>
  <c r="I277" i="1"/>
  <c r="I282" i="1"/>
  <c r="I284" i="1"/>
  <c r="V284" i="1" s="1"/>
  <c r="I279" i="1"/>
  <c r="I281" i="1"/>
  <c r="I278" i="1"/>
  <c r="I280" i="1"/>
  <c r="I276" i="1"/>
  <c r="I283" i="1"/>
  <c r="I323" i="1"/>
  <c r="I315" i="1"/>
  <c r="V315" i="1" s="1"/>
  <c r="I309" i="1"/>
  <c r="I285" i="1"/>
  <c r="V285" i="1" s="1"/>
  <c r="I321" i="1"/>
  <c r="I306" i="1"/>
  <c r="I314" i="1"/>
  <c r="I308" i="1"/>
  <c r="I290" i="1"/>
  <c r="I288" i="1"/>
  <c r="V288" i="1" s="1"/>
  <c r="I287" i="1"/>
  <c r="I310" i="1"/>
  <c r="V310" i="1" s="1"/>
  <c r="I286" i="1"/>
  <c r="I292" i="1"/>
  <c r="I289" i="1"/>
  <c r="I291" i="1"/>
  <c r="I302" i="1"/>
  <c r="I294" i="1"/>
  <c r="V294" i="1" s="1"/>
  <c r="I293" i="1"/>
  <c r="I296" i="1"/>
  <c r="V296" i="1" s="1"/>
  <c r="I301" i="1"/>
  <c r="I305" i="1"/>
  <c r="I295" i="1"/>
  <c r="I313" i="1"/>
  <c r="I317" i="1"/>
  <c r="I298" i="1"/>
  <c r="I324" i="1"/>
  <c r="V324" i="1" s="1"/>
  <c r="I304" i="1"/>
  <c r="I311" i="1"/>
  <c r="I325" i="1"/>
  <c r="I320" i="1"/>
  <c r="I297" i="1"/>
  <c r="I316" i="1"/>
  <c r="I300" i="1"/>
  <c r="I299" i="1"/>
  <c r="V299" i="1" s="1"/>
  <c r="I307" i="1"/>
  <c r="I303" i="1"/>
  <c r="V303" i="1" s="1"/>
  <c r="I318" i="1"/>
  <c r="I327" i="1"/>
  <c r="I322" i="1"/>
  <c r="I319" i="1"/>
  <c r="V319" i="1" s="1"/>
  <c r="I312" i="1"/>
  <c r="V312" i="1" s="1"/>
  <c r="I328" i="1"/>
  <c r="I329" i="1"/>
  <c r="V329" i="1" s="1"/>
  <c r="I326" i="1"/>
  <c r="I330" i="1"/>
  <c r="I332" i="1"/>
  <c r="I331" i="1"/>
  <c r="V331" i="1" s="1"/>
  <c r="I336" i="1"/>
  <c r="I333" i="1"/>
  <c r="I335" i="1"/>
  <c r="I334" i="1"/>
  <c r="I355" i="1"/>
  <c r="I345" i="1"/>
  <c r="I354" i="1"/>
  <c r="I349" i="1"/>
  <c r="I348" i="1"/>
  <c r="I346" i="1"/>
  <c r="I356" i="1"/>
  <c r="V356" i="1" s="1"/>
  <c r="I350" i="1"/>
  <c r="V350" i="1" s="1"/>
  <c r="I353" i="1"/>
  <c r="I347" i="1"/>
  <c r="I351" i="1"/>
  <c r="V351" i="1" s="1"/>
  <c r="I338" i="1"/>
  <c r="I339" i="1"/>
  <c r="I343" i="1"/>
  <c r="V343" i="1" s="1"/>
  <c r="I352" i="1"/>
  <c r="V352" i="1" s="1"/>
  <c r="I344" i="1"/>
  <c r="V344" i="1" s="1"/>
  <c r="I341" i="1"/>
  <c r="V341" i="1" s="1"/>
  <c r="I337" i="1"/>
  <c r="V337" i="1" s="1"/>
  <c r="I342" i="1"/>
  <c r="V342" i="1" s="1"/>
  <c r="I340" i="1"/>
  <c r="I359" i="1"/>
  <c r="I361" i="1"/>
  <c r="V361" i="1" s="1"/>
  <c r="I360" i="1"/>
  <c r="V360" i="1" s="1"/>
  <c r="I357" i="1"/>
  <c r="V357" i="1" s="1"/>
  <c r="I358" i="1"/>
  <c r="V358" i="1" s="1"/>
  <c r="I364" i="1"/>
  <c r="V364" i="1" s="1"/>
  <c r="I362" i="1"/>
  <c r="V362" i="1" s="1"/>
  <c r="I366" i="1"/>
  <c r="I363" i="1"/>
  <c r="I365" i="1"/>
  <c r="I371" i="1"/>
  <c r="V371" i="1" s="1"/>
  <c r="I372" i="1"/>
  <c r="V372" i="1" s="1"/>
  <c r="I370" i="1"/>
  <c r="I367" i="1"/>
  <c r="V367" i="1" s="1"/>
  <c r="I368" i="1"/>
  <c r="V368" i="1" s="1"/>
  <c r="I369" i="1"/>
  <c r="I376" i="1"/>
  <c r="I377" i="1"/>
  <c r="V377" i="1" s="1"/>
  <c r="I373" i="1"/>
  <c r="I375" i="1"/>
  <c r="V375" i="1" s="1"/>
  <c r="I378" i="1"/>
  <c r="V378" i="1" s="1"/>
  <c r="I374" i="1"/>
  <c r="V374" i="1" s="1"/>
  <c r="I380" i="1"/>
  <c r="V380" i="1" s="1"/>
  <c r="I379" i="1"/>
  <c r="I390" i="1"/>
  <c r="I391" i="1"/>
  <c r="V391" i="1" s="1"/>
  <c r="I387" i="1"/>
  <c r="I383" i="1"/>
  <c r="I395" i="1"/>
  <c r="I389" i="1"/>
  <c r="I386" i="1"/>
  <c r="I388" i="1"/>
  <c r="I382" i="1"/>
  <c r="I384" i="1"/>
  <c r="I396" i="1"/>
  <c r="V396" i="1" s="1"/>
  <c r="I392" i="1"/>
  <c r="I394" i="1"/>
  <c r="I393" i="1"/>
  <c r="I381" i="1"/>
  <c r="I385" i="1"/>
  <c r="I401" i="1"/>
  <c r="I398" i="1"/>
  <c r="I402" i="1"/>
  <c r="V402" i="1" s="1"/>
  <c r="I399" i="1"/>
  <c r="I403" i="1"/>
  <c r="I405" i="1"/>
  <c r="I404" i="1"/>
  <c r="I397" i="1"/>
  <c r="I400" i="1"/>
  <c r="I451" i="1"/>
  <c r="I447" i="1"/>
  <c r="V447" i="1" s="1"/>
  <c r="I461" i="1"/>
  <c r="I454" i="1"/>
  <c r="V454" i="1" s="1"/>
  <c r="I436" i="1"/>
  <c r="I449" i="1"/>
  <c r="I453" i="1"/>
  <c r="I460" i="1"/>
  <c r="I429" i="1"/>
  <c r="I452" i="1"/>
  <c r="I422" i="1"/>
  <c r="I435" i="1"/>
  <c r="V435" i="1" s="1"/>
  <c r="I428" i="1"/>
  <c r="I432" i="1"/>
  <c r="I439" i="1"/>
  <c r="I430" i="1"/>
  <c r="I409" i="1"/>
  <c r="I427" i="1"/>
  <c r="V427" i="1" s="1"/>
  <c r="I420" i="1"/>
  <c r="I455" i="1"/>
  <c r="V455" i="1" s="1"/>
  <c r="I423" i="1"/>
  <c r="I458" i="1"/>
  <c r="I462" i="1"/>
  <c r="I413" i="1"/>
  <c r="I410" i="1"/>
  <c r="I456" i="1"/>
  <c r="V456" i="1" s="1"/>
  <c r="I450" i="1"/>
  <c r="I434" i="1"/>
  <c r="V434" i="1" s="1"/>
  <c r="I440" i="1"/>
  <c r="I444" i="1"/>
  <c r="I419" i="1"/>
  <c r="I433" i="1"/>
  <c r="I418" i="1"/>
  <c r="I415" i="1"/>
  <c r="V415" i="1" s="1"/>
  <c r="I414" i="1"/>
  <c r="I437" i="1"/>
  <c r="I407" i="1"/>
  <c r="I431" i="1"/>
  <c r="I417" i="1"/>
  <c r="I457" i="1"/>
  <c r="I441" i="1"/>
  <c r="I426" i="1"/>
  <c r="V426" i="1" s="1"/>
  <c r="I411" i="1"/>
  <c r="I425" i="1"/>
  <c r="V425" i="1" s="1"/>
  <c r="I412" i="1"/>
  <c r="I421" i="1"/>
  <c r="I408" i="1"/>
  <c r="I424" i="1"/>
  <c r="I448" i="1"/>
  <c r="I459" i="1"/>
  <c r="V459" i="1" s="1"/>
  <c r="I406" i="1"/>
  <c r="I438" i="1"/>
  <c r="V438" i="1" s="1"/>
  <c r="I442" i="1"/>
  <c r="I445" i="1"/>
  <c r="I443" i="1"/>
  <c r="I416" i="1"/>
  <c r="I446" i="1"/>
  <c r="I472" i="1"/>
  <c r="V472" i="1" s="1"/>
  <c r="I469" i="1"/>
  <c r="I471" i="1"/>
  <c r="V471" i="1" s="1"/>
  <c r="I473" i="1"/>
  <c r="I470" i="1"/>
  <c r="I477" i="1"/>
  <c r="I476" i="1"/>
  <c r="I475" i="1"/>
  <c r="I474" i="1"/>
  <c r="V474" i="1" s="1"/>
  <c r="I466" i="1"/>
  <c r="I465" i="1"/>
  <c r="V465" i="1" s="1"/>
  <c r="I463" i="1"/>
  <c r="I464" i="1"/>
  <c r="I468" i="1"/>
  <c r="I467" i="1"/>
  <c r="I485" i="1"/>
  <c r="I486" i="1"/>
  <c r="I483" i="1"/>
  <c r="I481" i="1"/>
  <c r="V481" i="1" s="1"/>
  <c r="I484" i="1"/>
  <c r="I482" i="1"/>
  <c r="I478" i="1"/>
  <c r="I480" i="1"/>
  <c r="I479" i="1"/>
  <c r="I497" i="1"/>
  <c r="V497" i="1" s="1"/>
  <c r="I504" i="1"/>
  <c r="I492" i="1"/>
  <c r="V492" i="1" s="1"/>
  <c r="I498" i="1"/>
  <c r="I487" i="1"/>
  <c r="I508" i="1"/>
  <c r="I512" i="1"/>
  <c r="I511" i="1"/>
  <c r="I496" i="1"/>
  <c r="V496" i="1" s="1"/>
  <c r="I495" i="1"/>
  <c r="I500" i="1"/>
  <c r="V500" i="1" s="1"/>
  <c r="I499" i="1"/>
  <c r="I507" i="1"/>
  <c r="I516" i="1"/>
  <c r="I502" i="1"/>
  <c r="I501" i="1"/>
  <c r="I494" i="1"/>
  <c r="V494" i="1" s="1"/>
  <c r="I506" i="1"/>
  <c r="I493" i="1"/>
  <c r="I490" i="1"/>
  <c r="I510" i="1"/>
  <c r="I503" i="1"/>
  <c r="I515" i="1"/>
  <c r="I488" i="1"/>
  <c r="I489" i="1"/>
  <c r="V489" i="1" s="1"/>
  <c r="I491" i="1"/>
  <c r="I513" i="1"/>
  <c r="I505" i="1"/>
  <c r="I517" i="1"/>
  <c r="I509" i="1"/>
  <c r="I514" i="1"/>
  <c r="I523" i="1"/>
  <c r="I519" i="1"/>
  <c r="V519" i="1" s="1"/>
  <c r="I522" i="1"/>
  <c r="I518" i="1"/>
  <c r="V518" i="1" s="1"/>
  <c r="I520" i="1"/>
  <c r="I529" i="1"/>
  <c r="I525" i="1"/>
  <c r="I524" i="1"/>
  <c r="V524" i="1" s="1"/>
  <c r="I527" i="1"/>
  <c r="V527" i="1" s="1"/>
  <c r="I526" i="1"/>
  <c r="I530" i="1"/>
  <c r="I528" i="1"/>
  <c r="I521" i="1"/>
  <c r="I541" i="1"/>
  <c r="V541" i="1" s="1"/>
  <c r="I550" i="1"/>
  <c r="I542" i="1"/>
  <c r="I549" i="1"/>
  <c r="I548" i="1"/>
  <c r="I545" i="1"/>
  <c r="I544" i="1"/>
  <c r="I540" i="1"/>
  <c r="I551" i="1"/>
  <c r="I547" i="1"/>
  <c r="I543" i="1"/>
  <c r="I546" i="1"/>
  <c r="V546" i="1" s="1"/>
  <c r="I534" i="1"/>
  <c r="I538" i="1"/>
  <c r="V538" i="1" s="1"/>
  <c r="I535" i="1"/>
  <c r="I533" i="1"/>
  <c r="I539" i="1"/>
  <c r="I536" i="1"/>
  <c r="I532" i="1"/>
  <c r="I531" i="1"/>
  <c r="I537" i="1"/>
  <c r="I553" i="1"/>
  <c r="I558" i="1"/>
  <c r="I555" i="1"/>
  <c r="I560" i="1"/>
  <c r="I554" i="1"/>
  <c r="I559" i="1"/>
  <c r="I557" i="1"/>
  <c r="V557" i="1" s="1"/>
  <c r="I552" i="1"/>
  <c r="I556" i="1"/>
  <c r="V556" i="1" s="1"/>
  <c r="I561" i="1"/>
  <c r="I563" i="1"/>
  <c r="I571" i="1"/>
  <c r="I562" i="1"/>
  <c r="I565" i="1"/>
  <c r="I566" i="1"/>
  <c r="I567" i="1"/>
  <c r="I564" i="1"/>
  <c r="V564" i="1" s="1"/>
  <c r="I569" i="1"/>
  <c r="I568" i="1"/>
  <c r="I570" i="1"/>
  <c r="I574" i="1"/>
  <c r="I575" i="1"/>
  <c r="I579" i="1"/>
  <c r="I572" i="1"/>
  <c r="I576" i="1"/>
  <c r="V576" i="1" s="1"/>
  <c r="I577" i="1"/>
  <c r="I578" i="1"/>
  <c r="I573" i="1"/>
  <c r="I581" i="1"/>
  <c r="I580" i="1"/>
  <c r="V580" i="1" s="1"/>
  <c r="I584" i="1"/>
  <c r="V584" i="1" s="1"/>
  <c r="I583" i="1"/>
  <c r="V583" i="1" s="1"/>
  <c r="I586" i="1"/>
  <c r="V586" i="1" s="1"/>
  <c r="I582" i="1"/>
  <c r="V582" i="1" s="1"/>
  <c r="I585" i="1"/>
  <c r="V585" i="1" s="1"/>
  <c r="I587" i="1"/>
  <c r="V587" i="1" s="1"/>
  <c r="I590" i="1"/>
  <c r="I588" i="1"/>
  <c r="I589" i="1"/>
  <c r="V589" i="1" s="1"/>
  <c r="I592" i="1"/>
  <c r="V592" i="1" s="1"/>
  <c r="I591" i="1"/>
  <c r="V591" i="1" s="1"/>
  <c r="I593" i="1"/>
  <c r="V593" i="1" s="1"/>
  <c r="I595" i="1"/>
  <c r="V595" i="1" s="1"/>
  <c r="I596" i="1"/>
  <c r="I598" i="1"/>
  <c r="I597" i="1"/>
  <c r="I599" i="1"/>
  <c r="V599" i="1" s="1"/>
  <c r="I594" i="1"/>
  <c r="V594" i="1" s="1"/>
  <c r="I610" i="1"/>
  <c r="V610" i="1" s="1"/>
  <c r="I611" i="1"/>
  <c r="V611" i="1" s="1"/>
  <c r="I618" i="1"/>
  <c r="V618" i="1" s="1"/>
  <c r="I614" i="1"/>
  <c r="V614" i="1" s="1"/>
  <c r="I617" i="1"/>
  <c r="I625" i="1"/>
  <c r="I622" i="1"/>
  <c r="V622" i="1" s="1"/>
  <c r="I624" i="1"/>
  <c r="V624" i="1" s="1"/>
  <c r="I608" i="1"/>
  <c r="V608" i="1" s="1"/>
  <c r="I601" i="1"/>
  <c r="V601" i="1" s="1"/>
  <c r="I616" i="1"/>
  <c r="V616" i="1" s="1"/>
  <c r="I602" i="1"/>
  <c r="V602" i="1" s="1"/>
  <c r="I609" i="1"/>
  <c r="I607" i="1"/>
  <c r="I604" i="1"/>
  <c r="V604" i="1" s="1"/>
  <c r="I619" i="1"/>
  <c r="V619" i="1" s="1"/>
  <c r="I600" i="1"/>
  <c r="V600" i="1" s="1"/>
  <c r="I605" i="1"/>
  <c r="I606" i="1"/>
  <c r="I620" i="1"/>
  <c r="I615" i="1"/>
  <c r="I603" i="1"/>
  <c r="I623" i="1"/>
  <c r="V623" i="1" s="1"/>
  <c r="I627" i="1"/>
  <c r="V627" i="1" s="1"/>
  <c r="I621" i="1"/>
  <c r="V621" i="1" s="1"/>
  <c r="I613" i="1"/>
  <c r="V613" i="1" s="1"/>
  <c r="I626" i="1"/>
  <c r="V626" i="1" s="1"/>
  <c r="I612" i="1"/>
  <c r="V612" i="1" s="1"/>
  <c r="I636" i="1"/>
  <c r="I629" i="1"/>
  <c r="I634" i="1"/>
  <c r="V634" i="1" s="1"/>
  <c r="I628" i="1"/>
  <c r="I633" i="1"/>
  <c r="I632" i="1"/>
  <c r="V632" i="1" s="1"/>
  <c r="I638" i="1"/>
  <c r="I635" i="1"/>
  <c r="V635" i="1" s="1"/>
  <c r="I630" i="1"/>
  <c r="I631" i="1"/>
  <c r="I637" i="1"/>
  <c r="I655" i="1"/>
  <c r="I653" i="1"/>
  <c r="I654" i="1"/>
  <c r="I650" i="1"/>
  <c r="I657" i="1"/>
  <c r="V657" i="1" s="1"/>
  <c r="I643" i="1"/>
  <c r="I641" i="1"/>
  <c r="I647" i="1"/>
  <c r="I646" i="1"/>
  <c r="I644" i="1"/>
  <c r="I651" i="1"/>
  <c r="I656" i="1"/>
  <c r="I659" i="1"/>
  <c r="V659" i="1" s="1"/>
  <c r="I645" i="1"/>
  <c r="I649" i="1"/>
  <c r="I652" i="1"/>
  <c r="I639" i="1"/>
  <c r="I642" i="1"/>
  <c r="I648" i="1"/>
  <c r="I640" i="1"/>
  <c r="I658" i="1"/>
  <c r="V658" i="1" s="1"/>
  <c r="I666" i="1"/>
  <c r="I668" i="1"/>
  <c r="I665" i="1"/>
  <c r="I663" i="1"/>
  <c r="I660" i="1"/>
  <c r="I664" i="1"/>
  <c r="I662" i="1"/>
  <c r="I661" i="1"/>
  <c r="I667" i="1"/>
  <c r="I771" i="1"/>
  <c r="I782" i="1"/>
  <c r="I784" i="1"/>
  <c r="I799" i="1"/>
  <c r="I788" i="1"/>
  <c r="I741" i="1"/>
  <c r="I727" i="1"/>
  <c r="I783" i="1"/>
  <c r="I791" i="1"/>
  <c r="V791" i="1" s="1"/>
  <c r="I778" i="1"/>
  <c r="I785" i="1"/>
  <c r="V785" i="1" s="1"/>
  <c r="I739" i="1"/>
  <c r="I748" i="1"/>
  <c r="I733" i="1"/>
  <c r="I786" i="1"/>
  <c r="I792" i="1"/>
  <c r="I749" i="1"/>
  <c r="V749" i="1" s="1"/>
  <c r="I798" i="1"/>
  <c r="V798" i="1" s="1"/>
  <c r="I747" i="1"/>
  <c r="I777" i="1"/>
  <c r="V777" i="1" s="1"/>
  <c r="I794" i="1"/>
  <c r="I751" i="1"/>
  <c r="I736" i="1"/>
  <c r="I793" i="1"/>
  <c r="I779" i="1"/>
  <c r="I781" i="1"/>
  <c r="V781" i="1" s="1"/>
  <c r="I746" i="1"/>
  <c r="I738" i="1"/>
  <c r="V738" i="1" s="1"/>
  <c r="I740" i="1"/>
  <c r="I795" i="1"/>
  <c r="I755" i="1"/>
  <c r="I773" i="1"/>
  <c r="I766" i="1"/>
  <c r="I750" i="1"/>
  <c r="V750" i="1" s="1"/>
  <c r="I765" i="1"/>
  <c r="I796" i="1"/>
  <c r="I735" i="1"/>
  <c r="I745" i="1"/>
  <c r="V745" i="1" s="1"/>
  <c r="I724" i="1"/>
  <c r="V724" i="1" s="1"/>
  <c r="I728" i="1"/>
  <c r="I761" i="1"/>
  <c r="I753" i="1"/>
  <c r="I729" i="1"/>
  <c r="V729" i="1" s="1"/>
  <c r="I757" i="1"/>
  <c r="I772" i="1"/>
  <c r="I764" i="1"/>
  <c r="I734" i="1"/>
  <c r="I767" i="1"/>
  <c r="I762" i="1"/>
  <c r="I797" i="1"/>
  <c r="I780" i="1"/>
  <c r="I787" i="1"/>
  <c r="I743" i="1"/>
  <c r="I731" i="1"/>
  <c r="V731" i="1" s="1"/>
  <c r="I742" i="1"/>
  <c r="I720" i="1"/>
  <c r="V720" i="1" s="1"/>
  <c r="I705" i="1"/>
  <c r="V705" i="1" s="1"/>
  <c r="I770" i="1"/>
  <c r="I790" i="1"/>
  <c r="I775" i="1"/>
  <c r="I769" i="1"/>
  <c r="I695" i="1"/>
  <c r="I703" i="1"/>
  <c r="I670" i="1"/>
  <c r="I680" i="1"/>
  <c r="I699" i="1"/>
  <c r="V699" i="1" s="1"/>
  <c r="I723" i="1"/>
  <c r="I702" i="1"/>
  <c r="I698" i="1"/>
  <c r="I709" i="1"/>
  <c r="I673" i="1"/>
  <c r="I719" i="1"/>
  <c r="V719" i="1" s="1"/>
  <c r="I712" i="1"/>
  <c r="I758" i="1"/>
  <c r="V758" i="1" s="1"/>
  <c r="I713" i="1"/>
  <c r="I744" i="1"/>
  <c r="I737" i="1"/>
  <c r="I763" i="1"/>
  <c r="I730" i="1"/>
  <c r="I789" i="1"/>
  <c r="I732" i="1"/>
  <c r="V732" i="1" s="1"/>
  <c r="I726" i="1"/>
  <c r="I759" i="1"/>
  <c r="I752" i="1"/>
  <c r="I717" i="1"/>
  <c r="I774" i="1"/>
  <c r="V774" i="1" s="1"/>
  <c r="I722" i="1"/>
  <c r="I690" i="1"/>
  <c r="V690" i="1" s="1"/>
  <c r="I716" i="1"/>
  <c r="I708" i="1"/>
  <c r="I776" i="1"/>
  <c r="I706" i="1"/>
  <c r="I718" i="1"/>
  <c r="I715" i="1"/>
  <c r="V715" i="1" s="1"/>
  <c r="I756" i="1"/>
  <c r="I721" i="1"/>
  <c r="I671" i="1"/>
  <c r="I760" i="1"/>
  <c r="I707" i="1"/>
  <c r="I697" i="1"/>
  <c r="I768" i="1"/>
  <c r="I682" i="1"/>
  <c r="V682" i="1" s="1"/>
  <c r="I674" i="1"/>
  <c r="I669" i="1"/>
  <c r="V669" i="1" s="1"/>
  <c r="I689" i="1"/>
  <c r="I677" i="1"/>
  <c r="I696" i="1"/>
  <c r="I701" i="1"/>
  <c r="I683" i="1"/>
  <c r="I692" i="1"/>
  <c r="V692" i="1" s="1"/>
  <c r="I675" i="1"/>
  <c r="I678" i="1"/>
  <c r="V678" i="1" s="1"/>
  <c r="I704" i="1"/>
  <c r="I688" i="1"/>
  <c r="I685" i="1"/>
  <c r="I691" i="1"/>
  <c r="I694" i="1"/>
  <c r="I714" i="1"/>
  <c r="V714" i="1" s="1"/>
  <c r="I725" i="1"/>
  <c r="I754" i="1"/>
  <c r="V754" i="1" s="1"/>
  <c r="I672" i="1"/>
  <c r="I686" i="1"/>
  <c r="I711" i="1"/>
  <c r="I684" i="1"/>
  <c r="I676" i="1"/>
  <c r="I693" i="1"/>
  <c r="V693" i="1" s="1"/>
  <c r="I681" i="1"/>
  <c r="I679" i="1"/>
  <c r="I700" i="1"/>
  <c r="I687" i="1"/>
  <c r="I710" i="1"/>
  <c r="I816" i="1"/>
  <c r="V816" i="1" s="1"/>
  <c r="I815" i="1"/>
  <c r="I820" i="1"/>
  <c r="I817" i="1"/>
  <c r="I821" i="1"/>
  <c r="I810" i="1"/>
  <c r="I825" i="1"/>
  <c r="I828" i="1"/>
  <c r="I803" i="1"/>
  <c r="I801" i="1"/>
  <c r="I814" i="1"/>
  <c r="I811" i="1"/>
  <c r="I802" i="1"/>
  <c r="I819" i="1"/>
  <c r="I806" i="1"/>
  <c r="I808" i="1"/>
  <c r="I804" i="1"/>
  <c r="V804" i="1" s="1"/>
  <c r="I826" i="1"/>
  <c r="I824" i="1"/>
  <c r="I805" i="1"/>
  <c r="I812" i="1"/>
  <c r="I818" i="1"/>
  <c r="I827" i="1"/>
  <c r="I809" i="1"/>
  <c r="V809" i="1" s="1"/>
  <c r="I807" i="1"/>
  <c r="I829" i="1"/>
  <c r="I822" i="1"/>
  <c r="I800" i="1"/>
  <c r="I823" i="1"/>
  <c r="I813" i="1"/>
  <c r="I831" i="1"/>
  <c r="I832" i="1"/>
  <c r="I830" i="1"/>
  <c r="V830" i="1" s="1"/>
  <c r="I837" i="1"/>
  <c r="I834" i="1"/>
  <c r="V834" i="1" s="1"/>
  <c r="I836" i="1"/>
  <c r="I840" i="1"/>
  <c r="I842" i="1"/>
  <c r="I839" i="1"/>
  <c r="I838" i="1"/>
  <c r="V838" i="1" s="1"/>
  <c r="I833" i="1"/>
  <c r="V833" i="1" s="1"/>
  <c r="I835" i="1"/>
  <c r="V835" i="1" s="1"/>
  <c r="I841" i="1"/>
  <c r="V841" i="1" s="1"/>
  <c r="I859" i="1"/>
  <c r="I863" i="1"/>
  <c r="V863" i="1" s="1"/>
  <c r="I865" i="1"/>
  <c r="I861" i="1"/>
  <c r="I862" i="1"/>
  <c r="I877" i="1"/>
  <c r="V877" i="1" s="1"/>
  <c r="I860" i="1"/>
  <c r="I879" i="1"/>
  <c r="I869" i="1"/>
  <c r="I856" i="1"/>
  <c r="I868" i="1"/>
  <c r="I851" i="1"/>
  <c r="I880" i="1"/>
  <c r="I855" i="1"/>
  <c r="I857" i="1"/>
  <c r="V857" i="1" s="1"/>
  <c r="I871" i="1"/>
  <c r="I881" i="1"/>
  <c r="I876" i="1"/>
  <c r="I854" i="1"/>
  <c r="I878" i="1"/>
  <c r="I872" i="1"/>
  <c r="V872" i="1" s="1"/>
  <c r="I866" i="1"/>
  <c r="I874" i="1"/>
  <c r="I875" i="1"/>
  <c r="I870" i="1"/>
  <c r="I852" i="1"/>
  <c r="I848" i="1"/>
  <c r="I846" i="1"/>
  <c r="I849" i="1"/>
  <c r="V849" i="1" s="1"/>
  <c r="I850" i="1"/>
  <c r="I873" i="1"/>
  <c r="V873" i="1" s="1"/>
  <c r="I844" i="1"/>
  <c r="I853" i="1"/>
  <c r="I845" i="1"/>
  <c r="I847" i="1"/>
  <c r="I843" i="1"/>
  <c r="I867" i="1"/>
  <c r="V867" i="1" s="1"/>
  <c r="I858" i="1"/>
  <c r="V858" i="1" s="1"/>
  <c r="I864" i="1"/>
  <c r="V864" i="1" s="1"/>
  <c r="I1079" i="1"/>
  <c r="I954" i="1"/>
  <c r="V954" i="1" s="1"/>
  <c r="I1065" i="1"/>
  <c r="I903" i="1"/>
  <c r="I958" i="1"/>
  <c r="V958" i="1" s="1"/>
  <c r="I967" i="1"/>
  <c r="V967" i="1" s="1"/>
  <c r="I899" i="1"/>
  <c r="V899" i="1" s="1"/>
  <c r="I936" i="1"/>
  <c r="V936" i="1" s="1"/>
  <c r="I957" i="1"/>
  <c r="I919" i="1"/>
  <c r="V919" i="1" s="1"/>
  <c r="I970" i="1"/>
  <c r="I1078" i="1"/>
  <c r="I1014" i="1"/>
  <c r="I952" i="1"/>
  <c r="I1134" i="1"/>
  <c r="I1056" i="1"/>
  <c r="I963" i="1"/>
  <c r="V963" i="1" s="1"/>
  <c r="I1003" i="1"/>
  <c r="I966" i="1"/>
  <c r="I960" i="1"/>
  <c r="V960" i="1" s="1"/>
  <c r="I891" i="1"/>
  <c r="I982" i="1"/>
  <c r="I964" i="1"/>
  <c r="I901" i="1"/>
  <c r="I1060" i="1"/>
  <c r="I1058" i="1"/>
  <c r="I1103" i="1"/>
  <c r="V1103" i="1" s="1"/>
  <c r="I930" i="1"/>
  <c r="I1072" i="1"/>
  <c r="I882" i="1"/>
  <c r="I945" i="1"/>
  <c r="I916" i="1"/>
  <c r="I968" i="1"/>
  <c r="I1066" i="1"/>
  <c r="I904" i="1"/>
  <c r="V904" i="1" s="1"/>
  <c r="I893" i="1"/>
  <c r="I925" i="1"/>
  <c r="V925" i="1" s="1"/>
  <c r="I1013" i="1"/>
  <c r="I1048" i="1"/>
  <c r="I1086" i="1"/>
  <c r="I935" i="1"/>
  <c r="I932" i="1"/>
  <c r="I890" i="1"/>
  <c r="I920" i="1"/>
  <c r="I944" i="1"/>
  <c r="I1100" i="1"/>
  <c r="I951" i="1"/>
  <c r="V951" i="1" s="1"/>
  <c r="I895" i="1"/>
  <c r="I934" i="1"/>
  <c r="I1104" i="1"/>
  <c r="I1096" i="1"/>
  <c r="I905" i="1"/>
  <c r="I922" i="1"/>
  <c r="V922" i="1" s="1"/>
  <c r="I942" i="1"/>
  <c r="I1028" i="1"/>
  <c r="I1053" i="1"/>
  <c r="V1053" i="1" s="1"/>
  <c r="I974" i="1"/>
  <c r="I1098" i="1"/>
  <c r="I1073" i="1"/>
  <c r="I962" i="1"/>
  <c r="I937" i="1"/>
  <c r="I927" i="1"/>
  <c r="I911" i="1"/>
  <c r="V911" i="1" s="1"/>
  <c r="I898" i="1"/>
  <c r="I885" i="1"/>
  <c r="I902" i="1"/>
  <c r="I924" i="1"/>
  <c r="I892" i="1"/>
  <c r="I984" i="1"/>
  <c r="I1000" i="1"/>
  <c r="I949" i="1"/>
  <c r="V949" i="1" s="1"/>
  <c r="I929" i="1"/>
  <c r="I908" i="1"/>
  <c r="V908" i="1" s="1"/>
  <c r="I986" i="1"/>
  <c r="V986" i="1" s="1"/>
  <c r="I1097" i="1"/>
  <c r="I977" i="1"/>
  <c r="I1008" i="1"/>
  <c r="V1008" i="1" s="1"/>
  <c r="I1129" i="1"/>
  <c r="I1117" i="1"/>
  <c r="V1117" i="1" s="1"/>
  <c r="I1120" i="1"/>
  <c r="I1052" i="1"/>
  <c r="I1024" i="1"/>
  <c r="I1108" i="1"/>
  <c r="I1087" i="1"/>
  <c r="I1004" i="1"/>
  <c r="I994" i="1"/>
  <c r="I906" i="1"/>
  <c r="V906" i="1" s="1"/>
  <c r="I1068" i="1"/>
  <c r="I959" i="1"/>
  <c r="I900" i="1"/>
  <c r="I1069" i="1"/>
  <c r="I938" i="1"/>
  <c r="V938" i="1" s="1"/>
  <c r="I1023" i="1"/>
  <c r="I1047" i="1"/>
  <c r="I1049" i="1"/>
  <c r="I1001" i="1"/>
  <c r="V1001" i="1" s="1"/>
  <c r="I1030" i="1"/>
  <c r="I1005" i="1"/>
  <c r="I1018" i="1"/>
  <c r="I1067" i="1"/>
  <c r="I909" i="1"/>
  <c r="V909" i="1" s="1"/>
  <c r="I991" i="1"/>
  <c r="I976" i="1"/>
  <c r="V976" i="1" s="1"/>
  <c r="I914" i="1"/>
  <c r="I1112" i="1"/>
  <c r="I1042" i="1"/>
  <c r="I1046" i="1"/>
  <c r="V1046" i="1" s="1"/>
  <c r="I1051" i="1"/>
  <c r="I978" i="1"/>
  <c r="V978" i="1" s="1"/>
  <c r="I1082" i="1"/>
  <c r="V1082" i="1" s="1"/>
  <c r="I1016" i="1"/>
  <c r="I997" i="1"/>
  <c r="V997" i="1" s="1"/>
  <c r="I953" i="1"/>
  <c r="I995" i="1"/>
  <c r="I1012" i="1"/>
  <c r="I989" i="1"/>
  <c r="I1021" i="1"/>
  <c r="I1010" i="1"/>
  <c r="I1037" i="1"/>
  <c r="V1037" i="1" s="1"/>
  <c r="I975" i="1"/>
  <c r="I1128" i="1"/>
  <c r="I1094" i="1"/>
  <c r="I1124" i="1"/>
  <c r="I1027" i="1"/>
  <c r="I1040" i="1"/>
  <c r="V1040" i="1" s="1"/>
  <c r="I1123" i="1"/>
  <c r="V1123" i="1" s="1"/>
  <c r="I1085" i="1"/>
  <c r="I1127" i="1"/>
  <c r="I1125" i="1"/>
  <c r="V1125" i="1" s="1"/>
  <c r="I1015" i="1"/>
  <c r="I956" i="1"/>
  <c r="V956" i="1" s="1"/>
  <c r="I965" i="1"/>
  <c r="I985" i="1"/>
  <c r="V985" i="1" s="1"/>
  <c r="I1126" i="1"/>
  <c r="I1006" i="1"/>
  <c r="I1114" i="1"/>
  <c r="I1106" i="1"/>
  <c r="I1045" i="1"/>
  <c r="I1113" i="1"/>
  <c r="I1119" i="1"/>
  <c r="V1119" i="1" s="1"/>
  <c r="I1093" i="1"/>
  <c r="V1093" i="1" s="1"/>
  <c r="I1130" i="1"/>
  <c r="I1115" i="1"/>
  <c r="V1115" i="1" s="1"/>
  <c r="I971" i="1"/>
  <c r="I1076" i="1"/>
  <c r="I961" i="1"/>
  <c r="V961" i="1" s="1"/>
  <c r="I1022" i="1"/>
  <c r="I1038" i="1"/>
  <c r="I1118" i="1"/>
  <c r="V1118" i="1" s="1"/>
  <c r="I1131" i="1"/>
  <c r="V1131" i="1" s="1"/>
  <c r="I1132" i="1"/>
  <c r="V1132" i="1" s="1"/>
  <c r="I1054" i="1"/>
  <c r="V1054" i="1" s="1"/>
  <c r="I1036" i="1"/>
  <c r="V1036" i="1" s="1"/>
  <c r="I1035" i="1"/>
  <c r="V1035" i="1" s="1"/>
  <c r="I1091" i="1"/>
  <c r="I1031" i="1"/>
  <c r="I1034" i="1"/>
  <c r="I979" i="1"/>
  <c r="I947" i="1"/>
  <c r="V947" i="1" s="1"/>
  <c r="I1043" i="1"/>
  <c r="I1020" i="1"/>
  <c r="I1019" i="1"/>
  <c r="V1019" i="1" s="1"/>
  <c r="I1102" i="1"/>
  <c r="I1007" i="1"/>
  <c r="I1050" i="1"/>
  <c r="V1050" i="1" s="1"/>
  <c r="I1033" i="1"/>
  <c r="I1075" i="1"/>
  <c r="I1017" i="1"/>
  <c r="I990" i="1"/>
  <c r="I998" i="1"/>
  <c r="I1070" i="1"/>
  <c r="I1044" i="1"/>
  <c r="I1009" i="1"/>
  <c r="I1122" i="1"/>
  <c r="I1116" i="1"/>
  <c r="V1116" i="1" s="1"/>
  <c r="I1011" i="1"/>
  <c r="I1029" i="1"/>
  <c r="V1029" i="1" s="1"/>
  <c r="I1092" i="1"/>
  <c r="V1092" i="1" s="1"/>
  <c r="I1133" i="1"/>
  <c r="I1025" i="1"/>
  <c r="I1111" i="1"/>
  <c r="I1083" i="1"/>
  <c r="V1083" i="1" s="1"/>
  <c r="I1026" i="1"/>
  <c r="I1062" i="1"/>
  <c r="I1059" i="1"/>
  <c r="I1081" i="1"/>
  <c r="I1090" i="1"/>
  <c r="I1101" i="1"/>
  <c r="V1101" i="1" s="1"/>
  <c r="I950" i="1"/>
  <c r="I999" i="1"/>
  <c r="I1032" i="1"/>
  <c r="I897" i="1"/>
  <c r="I1074" i="1"/>
  <c r="I955" i="1"/>
  <c r="I1057" i="1"/>
  <c r="I940" i="1"/>
  <c r="I1099" i="1"/>
  <c r="I889" i="1"/>
  <c r="I888" i="1"/>
  <c r="I1084" i="1"/>
  <c r="I1039" i="1"/>
  <c r="I981" i="1"/>
  <c r="I933" i="1"/>
  <c r="I923" i="1"/>
  <c r="I1055" i="1"/>
  <c r="I948" i="1"/>
  <c r="V948" i="1" s="1"/>
  <c r="I931" i="1"/>
  <c r="I973" i="1"/>
  <c r="V973" i="1" s="1"/>
  <c r="I926" i="1"/>
  <c r="I1105" i="1"/>
  <c r="I993" i="1"/>
  <c r="I1041" i="1"/>
  <c r="I987" i="1"/>
  <c r="I1077" i="1"/>
  <c r="I1080" i="1"/>
  <c r="I1107" i="1"/>
  <c r="I992" i="1"/>
  <c r="V992" i="1" s="1"/>
  <c r="I1061" i="1"/>
  <c r="V1061" i="1" s="1"/>
  <c r="I983" i="1"/>
  <c r="I1089" i="1"/>
  <c r="I921" i="1"/>
  <c r="I1071" i="1"/>
  <c r="I907" i="1"/>
  <c r="I969" i="1"/>
  <c r="I939" i="1"/>
  <c r="V939" i="1" s="1"/>
  <c r="I915" i="1"/>
  <c r="I918" i="1"/>
  <c r="V918" i="1" s="1"/>
  <c r="I996" i="1"/>
  <c r="I980" i="1"/>
  <c r="I1095" i="1"/>
  <c r="I917" i="1"/>
  <c r="I910" i="1"/>
  <c r="I1002" i="1"/>
  <c r="I946" i="1"/>
  <c r="I928" i="1"/>
  <c r="I912" i="1"/>
  <c r="V912" i="1" s="1"/>
  <c r="I913" i="1"/>
  <c r="I896" i="1"/>
  <c r="I886" i="1"/>
  <c r="I887" i="1"/>
  <c r="I883" i="1"/>
  <c r="I894" i="1"/>
  <c r="I884" i="1"/>
  <c r="I941" i="1"/>
  <c r="V941" i="1" s="1"/>
  <c r="I1121" i="1"/>
  <c r="V1121" i="1" s="1"/>
  <c r="I1109" i="1"/>
  <c r="I1064" i="1"/>
  <c r="V1064" i="1" s="1"/>
  <c r="I988" i="1"/>
  <c r="I943" i="1"/>
  <c r="I1063" i="1"/>
  <c r="I1088" i="1"/>
  <c r="I1110" i="1"/>
  <c r="I972" i="1"/>
  <c r="I1140" i="1"/>
  <c r="V1140" i="1" s="1"/>
  <c r="I1135" i="1"/>
  <c r="I1142" i="1"/>
  <c r="I1138" i="1"/>
  <c r="I1141" i="1"/>
  <c r="I1143" i="1"/>
  <c r="I1145" i="1"/>
  <c r="I1144" i="1"/>
  <c r="I1146" i="1"/>
  <c r="I1136" i="1"/>
  <c r="V1136" i="1" s="1"/>
  <c r="I1137" i="1"/>
  <c r="I1139" i="1"/>
  <c r="I1148" i="1"/>
  <c r="I1149" i="1"/>
  <c r="I1147" i="1"/>
  <c r="I1152" i="1"/>
  <c r="I1150" i="1"/>
  <c r="I1159" i="1"/>
  <c r="I1158" i="1"/>
  <c r="V1158" i="1" s="1"/>
  <c r="I1155" i="1"/>
  <c r="V1155" i="1" s="1"/>
  <c r="I1157" i="1"/>
  <c r="V1157" i="1" s="1"/>
  <c r="I1151" i="1"/>
  <c r="I1154" i="1"/>
  <c r="I1153" i="1"/>
  <c r="I1156" i="1"/>
  <c r="I1184" i="1"/>
  <c r="I1178" i="1"/>
  <c r="I1192" i="1"/>
  <c r="I1180" i="1"/>
  <c r="I1170" i="1"/>
  <c r="I1189" i="1"/>
  <c r="I1187" i="1"/>
  <c r="I1186" i="1"/>
  <c r="V1186" i="1" s="1"/>
  <c r="I1185" i="1"/>
  <c r="I1181" i="1"/>
  <c r="I1179" i="1"/>
  <c r="V1179" i="1" s="1"/>
  <c r="I1167" i="1"/>
  <c r="V1167" i="1" s="1"/>
  <c r="I1172" i="1"/>
  <c r="I1177" i="1"/>
  <c r="I1182" i="1"/>
  <c r="I1176" i="1"/>
  <c r="I1191" i="1"/>
  <c r="I1169" i="1"/>
  <c r="I1161" i="1"/>
  <c r="I1190" i="1"/>
  <c r="I1188" i="1"/>
  <c r="V1188" i="1" s="1"/>
  <c r="I1171" i="1"/>
  <c r="I1174" i="1"/>
  <c r="I1163" i="1"/>
  <c r="I1162" i="1"/>
  <c r="I1173" i="1"/>
  <c r="I1168" i="1"/>
  <c r="I1160" i="1"/>
  <c r="I1175" i="1"/>
  <c r="V1175" i="1" s="1"/>
  <c r="I1164" i="1"/>
  <c r="I1166" i="1"/>
  <c r="I1165" i="1"/>
  <c r="I1183" i="1"/>
  <c r="V1183" i="1" s="1"/>
  <c r="I1193" i="1"/>
  <c r="I1196" i="1"/>
  <c r="I1197" i="1"/>
  <c r="V1197" i="1" s="1"/>
  <c r="I1199" i="1"/>
  <c r="I1200" i="1"/>
  <c r="I1201" i="1"/>
  <c r="I1194" i="1"/>
  <c r="I1198" i="1"/>
  <c r="I1195" i="1"/>
  <c r="I1202" i="1"/>
  <c r="I1207" i="1"/>
  <c r="V1207" i="1" s="1"/>
  <c r="I1210" i="1"/>
  <c r="I1216" i="1"/>
  <c r="I1217" i="1"/>
  <c r="I1208" i="1"/>
  <c r="I1205" i="1"/>
  <c r="I1209" i="1"/>
  <c r="I1206" i="1"/>
  <c r="I1213" i="1"/>
  <c r="V1213" i="1" s="1"/>
  <c r="I1214" i="1"/>
  <c r="I1203" i="1"/>
  <c r="I1215" i="1"/>
  <c r="I1218" i="1"/>
  <c r="I1211" i="1"/>
  <c r="I1204" i="1"/>
  <c r="I1212" i="1"/>
  <c r="I1221" i="1"/>
  <c r="I1219" i="1"/>
  <c r="V1219" i="1" s="1"/>
  <c r="I1222" i="1"/>
  <c r="I1220" i="1"/>
  <c r="V1220" i="1" s="1"/>
  <c r="I1229" i="1"/>
  <c r="I1230" i="1"/>
  <c r="I1232" i="1"/>
  <c r="I1228" i="1"/>
  <c r="I1224" i="1"/>
  <c r="I1226" i="1"/>
  <c r="I1227" i="1"/>
  <c r="I1231" i="1"/>
  <c r="I1225" i="1"/>
  <c r="I1223" i="1"/>
  <c r="I1234" i="1"/>
  <c r="I1233" i="1"/>
  <c r="I1238" i="1"/>
  <c r="I1235" i="1"/>
  <c r="V1235" i="1" s="1"/>
  <c r="I1237" i="1"/>
  <c r="I1239" i="1"/>
  <c r="I1240" i="1"/>
  <c r="I1236" i="1"/>
  <c r="I1242" i="1"/>
  <c r="I1246" i="1"/>
  <c r="I1245" i="1"/>
  <c r="I1244" i="1"/>
  <c r="V1244" i="1" s="1"/>
  <c r="I1243" i="1"/>
  <c r="I1241" i="1"/>
  <c r="V1241" i="1" s="1"/>
  <c r="I1250" i="1"/>
  <c r="I1249" i="1"/>
  <c r="I1251" i="1"/>
  <c r="I1247" i="1"/>
  <c r="I1248" i="1"/>
  <c r="I1254" i="1"/>
  <c r="V1254" i="1" s="1"/>
  <c r="I1252" i="1"/>
  <c r="I1255" i="1"/>
  <c r="V1255" i="1" s="1"/>
  <c r="I1256" i="1"/>
  <c r="I1253" i="1"/>
  <c r="I1258" i="1"/>
  <c r="I1260" i="1"/>
  <c r="I1257" i="1"/>
  <c r="I1259" i="1"/>
  <c r="I1272" i="1"/>
  <c r="V1272" i="1" s="1"/>
  <c r="I1287" i="1"/>
  <c r="I1261" i="1"/>
  <c r="I1278" i="1"/>
  <c r="I1294" i="1"/>
  <c r="I1277" i="1"/>
  <c r="I1280" i="1"/>
  <c r="I1269" i="1"/>
  <c r="I1268" i="1"/>
  <c r="I1296" i="1"/>
  <c r="I1288" i="1"/>
  <c r="I1291" i="1"/>
  <c r="I1302" i="1"/>
  <c r="I1292" i="1"/>
  <c r="I1290" i="1"/>
  <c r="I1295" i="1"/>
  <c r="I1300" i="1"/>
  <c r="V1300" i="1" s="1"/>
  <c r="I1298" i="1"/>
  <c r="I1293" i="1"/>
  <c r="I1275" i="1"/>
  <c r="I1262" i="1"/>
  <c r="I1265" i="1"/>
  <c r="I1266" i="1"/>
  <c r="I1270" i="1"/>
  <c r="I1271" i="1"/>
  <c r="V1271" i="1" s="1"/>
  <c r="I1301" i="1"/>
  <c r="I1297" i="1"/>
  <c r="I1299" i="1"/>
  <c r="I1283" i="1"/>
  <c r="I1281" i="1"/>
  <c r="I1282" i="1"/>
  <c r="I1273" i="1"/>
  <c r="I1289" i="1"/>
  <c r="I1286" i="1"/>
  <c r="I1279" i="1"/>
  <c r="I1267" i="1"/>
  <c r="I1264" i="1"/>
  <c r="I1263" i="1"/>
  <c r="I1276" i="1"/>
  <c r="I1274" i="1"/>
  <c r="I1284" i="1"/>
  <c r="V1284" i="1" s="1"/>
  <c r="I1285" i="1"/>
  <c r="I1304" i="1"/>
  <c r="I1307" i="1"/>
  <c r="I1303" i="1"/>
  <c r="I1306" i="1"/>
  <c r="I1305" i="1"/>
  <c r="I1309" i="1"/>
  <c r="I1308" i="1"/>
  <c r="V1308" i="1" s="1"/>
  <c r="I1310" i="1"/>
  <c r="I1313" i="1"/>
  <c r="I1312" i="1"/>
  <c r="I1311" i="1"/>
  <c r="I1319" i="1"/>
  <c r="I1322" i="1"/>
  <c r="I1320" i="1"/>
  <c r="I1321" i="1"/>
  <c r="V1321" i="1" s="1"/>
  <c r="I1316" i="1"/>
  <c r="I1314" i="1"/>
  <c r="I1318" i="1"/>
  <c r="I1315" i="1"/>
  <c r="I1317" i="1"/>
  <c r="I1323" i="1"/>
  <c r="I1327" i="1"/>
  <c r="I1330" i="1"/>
  <c r="I1328" i="1"/>
  <c r="I1329" i="1"/>
  <c r="I1324" i="1"/>
  <c r="I1326" i="1"/>
  <c r="I1325" i="1"/>
  <c r="I1331" i="1"/>
  <c r="I1332" i="1"/>
  <c r="I1334" i="1"/>
  <c r="V1334" i="1" s="1"/>
  <c r="I1333" i="1"/>
  <c r="I1336" i="1"/>
  <c r="I1337" i="1"/>
  <c r="I1335" i="1"/>
  <c r="I1339" i="1"/>
  <c r="I1338" i="1"/>
  <c r="I1341" i="1"/>
  <c r="I1342" i="1"/>
  <c r="V1342" i="1" s="1"/>
  <c r="I1340" i="1"/>
  <c r="I1434" i="1"/>
  <c r="I1409" i="1"/>
  <c r="I1428" i="1"/>
  <c r="I1426" i="1"/>
  <c r="I1416" i="1"/>
  <c r="I1440" i="1"/>
  <c r="I1413" i="1"/>
  <c r="V1413" i="1" s="1"/>
  <c r="I1424" i="1"/>
  <c r="V1424" i="1" s="1"/>
  <c r="I1377" i="1"/>
  <c r="V1377" i="1" s="1"/>
  <c r="I1431" i="1"/>
  <c r="V1431" i="1" s="1"/>
  <c r="I1422" i="1"/>
  <c r="V1422" i="1" s="1"/>
  <c r="I1435" i="1"/>
  <c r="V1435" i="1" s="1"/>
  <c r="I1372" i="1"/>
  <c r="V1372" i="1" s="1"/>
  <c r="I1418" i="1"/>
  <c r="I1429" i="1"/>
  <c r="I1408" i="1"/>
  <c r="I1379" i="1"/>
  <c r="I1414" i="1"/>
  <c r="I1439" i="1"/>
  <c r="I1442" i="1"/>
  <c r="I1445" i="1"/>
  <c r="I1410" i="1"/>
  <c r="I1444" i="1"/>
  <c r="I1407" i="1"/>
  <c r="I1432" i="1"/>
  <c r="I1406" i="1"/>
  <c r="V1406" i="1" s="1"/>
  <c r="I1443" i="1"/>
  <c r="I1411" i="1"/>
  <c r="V1411" i="1" s="1"/>
  <c r="I1441" i="1"/>
  <c r="I1415" i="1"/>
  <c r="I1404" i="1"/>
  <c r="I1390" i="1"/>
  <c r="V1390" i="1" s="1"/>
  <c r="I1401" i="1"/>
  <c r="I1403" i="1"/>
  <c r="I1405" i="1"/>
  <c r="I1437" i="1"/>
  <c r="I1436" i="1"/>
  <c r="I1430" i="1"/>
  <c r="I1438" i="1"/>
  <c r="I1417" i="1"/>
  <c r="I1399" i="1"/>
  <c r="I1425" i="1"/>
  <c r="V1425" i="1" s="1"/>
  <c r="I1421" i="1"/>
  <c r="I1398" i="1"/>
  <c r="I1385" i="1"/>
  <c r="I1386" i="1"/>
  <c r="I1374" i="1"/>
  <c r="I1376" i="1"/>
  <c r="I1433" i="1"/>
  <c r="I1412" i="1"/>
  <c r="V1412" i="1" s="1"/>
  <c r="I1419" i="1"/>
  <c r="I1378" i="1"/>
  <c r="I1369" i="1"/>
  <c r="I1364" i="1"/>
  <c r="I1383" i="1"/>
  <c r="I1367" i="1"/>
  <c r="I1388" i="1"/>
  <c r="I1389" i="1"/>
  <c r="V1389" i="1" s="1"/>
  <c r="I1371" i="1"/>
  <c r="I1368" i="1"/>
  <c r="I1382" i="1"/>
  <c r="I1375" i="1"/>
  <c r="I1402" i="1"/>
  <c r="I1420" i="1"/>
  <c r="V1420" i="1" s="1"/>
  <c r="I1387" i="1"/>
  <c r="V1387" i="1" s="1"/>
  <c r="I1427" i="1"/>
  <c r="V1427" i="1" s="1"/>
  <c r="I1423" i="1"/>
  <c r="V1423" i="1" s="1"/>
  <c r="I1392" i="1"/>
  <c r="I1370" i="1"/>
  <c r="V1370" i="1" s="1"/>
  <c r="I1365" i="1"/>
  <c r="I1393" i="1"/>
  <c r="I1395" i="1"/>
  <c r="V1395" i="1" s="1"/>
  <c r="I1384" i="1"/>
  <c r="V1384" i="1" s="1"/>
  <c r="I1366" i="1"/>
  <c r="V1366" i="1" s="1"/>
  <c r="I1380" i="1"/>
  <c r="I1396" i="1"/>
  <c r="V1396" i="1" s="1"/>
  <c r="I1394" i="1"/>
  <c r="V1394" i="1" s="1"/>
  <c r="I1397" i="1"/>
  <c r="I1391" i="1"/>
  <c r="I1381" i="1"/>
  <c r="I1400" i="1"/>
  <c r="V1400" i="1" s="1"/>
  <c r="I1373" i="1"/>
  <c r="I1346" i="1"/>
  <c r="I1345" i="1"/>
  <c r="V1345" i="1" s="1"/>
  <c r="I1344" i="1"/>
  <c r="I1347" i="1"/>
  <c r="V1347" i="1" s="1"/>
  <c r="I1343" i="1"/>
  <c r="I1350" i="1"/>
  <c r="I1352" i="1"/>
  <c r="I1351" i="1"/>
  <c r="I1356" i="1"/>
  <c r="I1357" i="1"/>
  <c r="I1353" i="1"/>
  <c r="V1353" i="1" s="1"/>
  <c r="I1355" i="1"/>
  <c r="I1354" i="1"/>
  <c r="I1348" i="1"/>
  <c r="I1349" i="1"/>
  <c r="I1358" i="1"/>
  <c r="I1359" i="1"/>
  <c r="I1360" i="1"/>
  <c r="I1361" i="1"/>
  <c r="V1361" i="1" s="1"/>
  <c r="I1363" i="1"/>
  <c r="I1362" i="1"/>
  <c r="I1448" i="1"/>
  <c r="I1450" i="1"/>
  <c r="I1451" i="1"/>
  <c r="I1446" i="1"/>
  <c r="I1452" i="1"/>
  <c r="I1447" i="1"/>
  <c r="V1447" i="1" s="1"/>
  <c r="I1449" i="1"/>
  <c r="I1456" i="1"/>
  <c r="I1455" i="1"/>
  <c r="I1460" i="1"/>
  <c r="I1454" i="1"/>
  <c r="I1457" i="1"/>
  <c r="I1461" i="1"/>
  <c r="I1459" i="1"/>
  <c r="V1459" i="1" s="1"/>
  <c r="I1453" i="1"/>
  <c r="I1458" i="1"/>
  <c r="I1469" i="1"/>
  <c r="I1467" i="1"/>
  <c r="I1463" i="1"/>
  <c r="I1468" i="1"/>
  <c r="I1466" i="1"/>
  <c r="I1462" i="1"/>
  <c r="I1464" i="1"/>
  <c r="I1465" i="1"/>
  <c r="I1472" i="1"/>
  <c r="I1470" i="1"/>
  <c r="I1471" i="1"/>
  <c r="I1512" i="1"/>
  <c r="I1511" i="1"/>
  <c r="I1496" i="1"/>
  <c r="I1501" i="1"/>
  <c r="I1514" i="1"/>
  <c r="I1509" i="1"/>
  <c r="V1509" i="1" s="1"/>
  <c r="I1482" i="1"/>
  <c r="I1493" i="1"/>
  <c r="I1508" i="1"/>
  <c r="I1507" i="1"/>
  <c r="I1490" i="1"/>
  <c r="I1486" i="1"/>
  <c r="I1488" i="1"/>
  <c r="V1488" i="1" s="1"/>
  <c r="I1475" i="1"/>
  <c r="I1494" i="1"/>
  <c r="I1483" i="1"/>
  <c r="I1502" i="1"/>
  <c r="I1500" i="1"/>
  <c r="I1510" i="1"/>
  <c r="I1491" i="1"/>
  <c r="I1492" i="1"/>
  <c r="V1492" i="1" s="1"/>
  <c r="I1478" i="1"/>
  <c r="I1495" i="1"/>
  <c r="I1503" i="1"/>
  <c r="I1504" i="1"/>
  <c r="I1506" i="1"/>
  <c r="I1480" i="1"/>
  <c r="I1484" i="1"/>
  <c r="I1479" i="1"/>
  <c r="I1487" i="1"/>
  <c r="I1473" i="1"/>
  <c r="I1499" i="1"/>
  <c r="V1499" i="1" s="1"/>
  <c r="I1497" i="1"/>
  <c r="I1489" i="1"/>
  <c r="I1515" i="1"/>
  <c r="I1485" i="1"/>
  <c r="I1477" i="1"/>
  <c r="I1474" i="1"/>
  <c r="I1476" i="1"/>
  <c r="V1476" i="1" s="1"/>
  <c r="I1498" i="1"/>
  <c r="I1481" i="1"/>
  <c r="V1481" i="1" s="1"/>
  <c r="I1513" i="1"/>
  <c r="I1505" i="1"/>
  <c r="I1519" i="1"/>
  <c r="I1516" i="1"/>
  <c r="I1517" i="1"/>
  <c r="I1518" i="1"/>
  <c r="V1518" i="1" s="1"/>
  <c r="I1520" i="1"/>
  <c r="I1522" i="1"/>
  <c r="I1521" i="1"/>
  <c r="I1558" i="1"/>
  <c r="I1525" i="1"/>
  <c r="I1544" i="1"/>
  <c r="I1570" i="1"/>
  <c r="I1573" i="1"/>
  <c r="I1543" i="1"/>
  <c r="I1532" i="1"/>
  <c r="I1547" i="1"/>
  <c r="I1574" i="1"/>
  <c r="I1553" i="1"/>
  <c r="V1553" i="1" s="1"/>
  <c r="I1564" i="1"/>
  <c r="I1562" i="1"/>
  <c r="I1560" i="1"/>
  <c r="V1560" i="1" s="1"/>
  <c r="I1568" i="1"/>
  <c r="I1581" i="1"/>
  <c r="I1561" i="1"/>
  <c r="I1566" i="1"/>
  <c r="I1549" i="1"/>
  <c r="I1565" i="1"/>
  <c r="I1563" i="1"/>
  <c r="V1563" i="1" s="1"/>
  <c r="I1556" i="1"/>
  <c r="V1556" i="1" s="1"/>
  <c r="I1555" i="1"/>
  <c r="V1555" i="1" s="1"/>
  <c r="I1579" i="1"/>
  <c r="I1567" i="1"/>
  <c r="I1569" i="1"/>
  <c r="I1572" i="1"/>
  <c r="I1571" i="1"/>
  <c r="V1571" i="1" s="1"/>
  <c r="I1578" i="1"/>
  <c r="I1557" i="1"/>
  <c r="I1545" i="1"/>
  <c r="V1545" i="1" s="1"/>
  <c r="I1542" i="1"/>
  <c r="I1554" i="1"/>
  <c r="I1530" i="1"/>
  <c r="I1559" i="1"/>
  <c r="I1541" i="1"/>
  <c r="I1529" i="1"/>
  <c r="I1546" i="1"/>
  <c r="I1575" i="1"/>
  <c r="V1575" i="1" s="1"/>
  <c r="I1551" i="1"/>
  <c r="I1548" i="1"/>
  <c r="I1523" i="1"/>
  <c r="I1576" i="1"/>
  <c r="I1552" i="1"/>
  <c r="I1533" i="1"/>
  <c r="I1526" i="1"/>
  <c r="I1528" i="1"/>
  <c r="V1528" i="1" s="1"/>
  <c r="I1550" i="1"/>
  <c r="I1531" i="1"/>
  <c r="I1534" i="1"/>
  <c r="I1538" i="1"/>
  <c r="I1537" i="1"/>
  <c r="I1527" i="1"/>
  <c r="I1524" i="1"/>
  <c r="I1577" i="1"/>
  <c r="I1539" i="1"/>
  <c r="I1535" i="1"/>
  <c r="I1536" i="1"/>
  <c r="I1580" i="1"/>
  <c r="I1540" i="1"/>
  <c r="I1585" i="1"/>
  <c r="I1582" i="1"/>
  <c r="I1584" i="1"/>
  <c r="V1584" i="1" s="1"/>
  <c r="I1583" i="1"/>
  <c r="I1586" i="1"/>
  <c r="I1605" i="1"/>
  <c r="V1605" i="1" s="1"/>
  <c r="I1603" i="1"/>
  <c r="V1603" i="1" s="1"/>
  <c r="I1602" i="1"/>
  <c r="V1602" i="1" s="1"/>
  <c r="I1601" i="1"/>
  <c r="I1599" i="1"/>
  <c r="I1597" i="1"/>
  <c r="I1612" i="1"/>
  <c r="I1600" i="1"/>
  <c r="I1598" i="1"/>
  <c r="I1617" i="1"/>
  <c r="I1608" i="1"/>
  <c r="I1611" i="1"/>
  <c r="I1587" i="1"/>
  <c r="I1596" i="1"/>
  <c r="V1596" i="1" s="1"/>
  <c r="I1614" i="1"/>
  <c r="V1614" i="1" s="1"/>
  <c r="I1604" i="1"/>
  <c r="V1604" i="1" s="1"/>
  <c r="I1590" i="1"/>
  <c r="I1591" i="1"/>
  <c r="V1591" i="1" s="1"/>
  <c r="I1615" i="1"/>
  <c r="I1607" i="1"/>
  <c r="I1616" i="1"/>
  <c r="I1613" i="1"/>
  <c r="I1609" i="1"/>
  <c r="I1610" i="1"/>
  <c r="V1610" i="1" s="1"/>
  <c r="I1593" i="1"/>
  <c r="I1595" i="1"/>
  <c r="V1595" i="1" s="1"/>
  <c r="I1588" i="1"/>
  <c r="I1589" i="1"/>
  <c r="I1618" i="1"/>
  <c r="I1606" i="1"/>
  <c r="I1594" i="1"/>
  <c r="I1592" i="1"/>
  <c r="I1623" i="1"/>
  <c r="I1622" i="1"/>
  <c r="V1622" i="1" s="1"/>
  <c r="I1620" i="1"/>
  <c r="I1619" i="1"/>
  <c r="I1624" i="1"/>
  <c r="I1626" i="1"/>
  <c r="I1625" i="1"/>
  <c r="I1621" i="1"/>
  <c r="I1628" i="1"/>
  <c r="I1629" i="1"/>
  <c r="I1627" i="1"/>
  <c r="I1642" i="1"/>
  <c r="I1636" i="1"/>
  <c r="I1639" i="1"/>
  <c r="I1645" i="1"/>
  <c r="I1641" i="1"/>
  <c r="V1641" i="1" s="1"/>
  <c r="I1640" i="1"/>
  <c r="I1637" i="1"/>
  <c r="I1644" i="1"/>
  <c r="I1631" i="1"/>
  <c r="I1632" i="1"/>
  <c r="I1638" i="1"/>
  <c r="I1630" i="1"/>
  <c r="I1633" i="1"/>
  <c r="V1633" i="1" s="1"/>
  <c r="I1634" i="1"/>
  <c r="I1635" i="1"/>
  <c r="V1635" i="1" s="1"/>
  <c r="I1643" i="1"/>
  <c r="I1648" i="1"/>
  <c r="I1649" i="1"/>
  <c r="I1646" i="1"/>
  <c r="I1652" i="1"/>
  <c r="I1650" i="1"/>
  <c r="V1650" i="1" s="1"/>
  <c r="I1651" i="1"/>
  <c r="I1647" i="1"/>
  <c r="V1647" i="1" s="1"/>
  <c r="I1664" i="1"/>
  <c r="V1664" i="1" s="1"/>
  <c r="I1669" i="1"/>
  <c r="I1663" i="1"/>
  <c r="I1670" i="1"/>
  <c r="I1656" i="1"/>
  <c r="I1666" i="1"/>
  <c r="I1661" i="1"/>
  <c r="I1662" i="1"/>
  <c r="I1658" i="1"/>
  <c r="I1657" i="1"/>
  <c r="V1657" i="1" s="1"/>
  <c r="I1665" i="1"/>
  <c r="I1653" i="1"/>
  <c r="I1659" i="1"/>
  <c r="I1660" i="1"/>
  <c r="I1655" i="1"/>
  <c r="I1668" i="1"/>
  <c r="I1654" i="1"/>
  <c r="I1667" i="1"/>
  <c r="V1667" i="1" s="1"/>
  <c r="I1674" i="1"/>
  <c r="I1675" i="1"/>
  <c r="V1675" i="1" s="1"/>
  <c r="I1672" i="1"/>
  <c r="I1676" i="1"/>
  <c r="I1673" i="1"/>
  <c r="I1677" i="1"/>
  <c r="I1671" i="1"/>
  <c r="I1680" i="1"/>
  <c r="V1680" i="1" s="1"/>
  <c r="I1686" i="1"/>
  <c r="I1681" i="1"/>
  <c r="I1678" i="1"/>
  <c r="I1684" i="1"/>
  <c r="I1685" i="1"/>
  <c r="I1683" i="1"/>
  <c r="I1682" i="1"/>
  <c r="I1679" i="1"/>
  <c r="V1679" i="1" s="1"/>
  <c r="I1690" i="1"/>
  <c r="I1688" i="1"/>
  <c r="V1688" i="1" s="1"/>
  <c r="I1692" i="1"/>
  <c r="I1693" i="1"/>
  <c r="I1691" i="1"/>
  <c r="I1694" i="1"/>
  <c r="I1689" i="1"/>
  <c r="I1687" i="1"/>
  <c r="V1687" i="1" s="1"/>
  <c r="I2" i="1"/>
  <c r="V2" i="1" s="1"/>
  <c r="O2" i="1"/>
  <c r="P2" i="1" s="1"/>
  <c r="Q2" i="1"/>
  <c r="R2" i="1" s="1"/>
  <c r="S2" i="1"/>
  <c r="T2" i="1"/>
  <c r="O7" i="1"/>
  <c r="P7" i="1" s="1"/>
  <c r="Q7" i="1"/>
  <c r="R7" i="1" s="1"/>
  <c r="S7" i="1"/>
  <c r="T7" i="1"/>
  <c r="O8" i="1"/>
  <c r="P8" i="1" s="1"/>
  <c r="Q8" i="1"/>
  <c r="R8" i="1" s="1"/>
  <c r="S8" i="1"/>
  <c r="T8" i="1"/>
  <c r="O3" i="1"/>
  <c r="P3" i="1" s="1"/>
  <c r="Q3" i="1"/>
  <c r="R3" i="1" s="1"/>
  <c r="S3" i="1"/>
  <c r="T3" i="1"/>
  <c r="O6" i="1"/>
  <c r="P6" i="1" s="1"/>
  <c r="Q6" i="1"/>
  <c r="R6" i="1" s="1"/>
  <c r="S6" i="1"/>
  <c r="T6" i="1"/>
  <c r="O5" i="1"/>
  <c r="P5" i="1" s="1"/>
  <c r="Q5" i="1"/>
  <c r="R5" i="1" s="1"/>
  <c r="S5" i="1"/>
  <c r="T5" i="1"/>
  <c r="O4" i="1"/>
  <c r="P4" i="1" s="1"/>
  <c r="Q4" i="1"/>
  <c r="R4" i="1" s="1"/>
  <c r="S4" i="1"/>
  <c r="T4" i="1"/>
  <c r="O49" i="1"/>
  <c r="P49" i="1" s="1"/>
  <c r="Q49" i="1"/>
  <c r="R49" i="1" s="1"/>
  <c r="S49" i="1"/>
  <c r="T49" i="1"/>
  <c r="O53" i="1"/>
  <c r="P53" i="1" s="1"/>
  <c r="Q53" i="1"/>
  <c r="R53" i="1" s="1"/>
  <c r="S53" i="1"/>
  <c r="T53" i="1"/>
  <c r="O78" i="1"/>
  <c r="P78" i="1" s="1"/>
  <c r="Q78" i="1"/>
  <c r="R78" i="1" s="1"/>
  <c r="S78" i="1"/>
  <c r="T78" i="1"/>
  <c r="O65" i="1"/>
  <c r="P65" i="1" s="1"/>
  <c r="Q65" i="1"/>
  <c r="R65" i="1" s="1"/>
  <c r="S65" i="1"/>
  <c r="T65" i="1"/>
  <c r="O60" i="1"/>
  <c r="P60" i="1" s="1"/>
  <c r="Q60" i="1"/>
  <c r="R60" i="1" s="1"/>
  <c r="S60" i="1"/>
  <c r="T60" i="1"/>
  <c r="O94" i="1"/>
  <c r="P94" i="1" s="1"/>
  <c r="Q94" i="1"/>
  <c r="R94" i="1" s="1"/>
  <c r="S94" i="1"/>
  <c r="T94" i="1"/>
  <c r="O86" i="1"/>
  <c r="P86" i="1" s="1"/>
  <c r="Q86" i="1"/>
  <c r="R86" i="1" s="1"/>
  <c r="S86" i="1"/>
  <c r="T86" i="1"/>
  <c r="O81" i="1"/>
  <c r="P81" i="1" s="1"/>
  <c r="Q81" i="1"/>
  <c r="R81" i="1" s="1"/>
  <c r="S81" i="1"/>
  <c r="T81" i="1"/>
  <c r="O61" i="1"/>
  <c r="P61" i="1" s="1"/>
  <c r="Q61" i="1"/>
  <c r="R61" i="1" s="1"/>
  <c r="S61" i="1"/>
  <c r="T61" i="1"/>
  <c r="O92" i="1"/>
  <c r="P92" i="1" s="1"/>
  <c r="Q92" i="1"/>
  <c r="R92" i="1" s="1"/>
  <c r="S92" i="1"/>
  <c r="T92" i="1"/>
  <c r="O80" i="1"/>
  <c r="P80" i="1" s="1"/>
  <c r="Q80" i="1"/>
  <c r="R80" i="1" s="1"/>
  <c r="S80" i="1"/>
  <c r="T80" i="1"/>
  <c r="O69" i="1"/>
  <c r="P69" i="1" s="1"/>
  <c r="Q69" i="1"/>
  <c r="R69" i="1" s="1"/>
  <c r="S69" i="1"/>
  <c r="T69" i="1"/>
  <c r="O100" i="1"/>
  <c r="P100" i="1" s="1"/>
  <c r="Q100" i="1"/>
  <c r="R100" i="1" s="1"/>
  <c r="S100" i="1"/>
  <c r="T100" i="1"/>
  <c r="O103" i="1"/>
  <c r="P103" i="1" s="1"/>
  <c r="Q103" i="1"/>
  <c r="R103" i="1" s="1"/>
  <c r="S103" i="1"/>
  <c r="T103" i="1"/>
  <c r="O104" i="1"/>
  <c r="P104" i="1" s="1"/>
  <c r="Q104" i="1"/>
  <c r="R104" i="1" s="1"/>
  <c r="S104" i="1"/>
  <c r="T104" i="1"/>
  <c r="O70" i="1"/>
  <c r="P70" i="1" s="1"/>
  <c r="Q70" i="1"/>
  <c r="R70" i="1" s="1"/>
  <c r="S70" i="1"/>
  <c r="T70" i="1"/>
  <c r="O64" i="1"/>
  <c r="P64" i="1" s="1"/>
  <c r="Q64" i="1"/>
  <c r="R64" i="1" s="1"/>
  <c r="S64" i="1"/>
  <c r="T64" i="1"/>
  <c r="O66" i="1"/>
  <c r="P66" i="1" s="1"/>
  <c r="Q66" i="1"/>
  <c r="R66" i="1" s="1"/>
  <c r="S66" i="1"/>
  <c r="T66" i="1"/>
  <c r="O102" i="1"/>
  <c r="P102" i="1" s="1"/>
  <c r="Q102" i="1"/>
  <c r="R102" i="1" s="1"/>
  <c r="S102" i="1"/>
  <c r="T102" i="1"/>
  <c r="O47" i="1"/>
  <c r="P47" i="1" s="1"/>
  <c r="Q47" i="1"/>
  <c r="R47" i="1" s="1"/>
  <c r="S47" i="1"/>
  <c r="T47" i="1"/>
  <c r="O67" i="1"/>
  <c r="P67" i="1" s="1"/>
  <c r="Q67" i="1"/>
  <c r="R67" i="1" s="1"/>
  <c r="S67" i="1"/>
  <c r="T67" i="1"/>
  <c r="O101" i="1"/>
  <c r="P101" i="1" s="1"/>
  <c r="Q101" i="1"/>
  <c r="R101" i="1" s="1"/>
  <c r="S101" i="1"/>
  <c r="T101" i="1"/>
  <c r="O99" i="1"/>
  <c r="P99" i="1" s="1"/>
  <c r="Q99" i="1"/>
  <c r="R99" i="1" s="1"/>
  <c r="S99" i="1"/>
  <c r="T99" i="1"/>
  <c r="O98" i="1"/>
  <c r="P98" i="1" s="1"/>
  <c r="Q98" i="1"/>
  <c r="R98" i="1" s="1"/>
  <c r="S98" i="1"/>
  <c r="T98" i="1"/>
  <c r="O97" i="1"/>
  <c r="P97" i="1" s="1"/>
  <c r="Q97" i="1"/>
  <c r="R97" i="1" s="1"/>
  <c r="S97" i="1"/>
  <c r="T97" i="1"/>
  <c r="O51" i="1"/>
  <c r="P51" i="1" s="1"/>
  <c r="Q51" i="1"/>
  <c r="R51" i="1" s="1"/>
  <c r="S51" i="1"/>
  <c r="T51" i="1"/>
  <c r="O73" i="1"/>
  <c r="P73" i="1" s="1"/>
  <c r="Q73" i="1"/>
  <c r="R73" i="1" s="1"/>
  <c r="S73" i="1"/>
  <c r="T73" i="1"/>
  <c r="O89" i="1"/>
  <c r="P89" i="1" s="1"/>
  <c r="Q89" i="1"/>
  <c r="R89" i="1" s="1"/>
  <c r="S89" i="1"/>
  <c r="T89" i="1"/>
  <c r="O82" i="1"/>
  <c r="P82" i="1" s="1"/>
  <c r="Q82" i="1"/>
  <c r="R82" i="1" s="1"/>
  <c r="S82" i="1"/>
  <c r="T82" i="1"/>
  <c r="O62" i="1"/>
  <c r="P62" i="1" s="1"/>
  <c r="Q62" i="1"/>
  <c r="R62" i="1" s="1"/>
  <c r="S62" i="1"/>
  <c r="T62" i="1"/>
  <c r="O77" i="1"/>
  <c r="P77" i="1" s="1"/>
  <c r="Q77" i="1"/>
  <c r="R77" i="1" s="1"/>
  <c r="S77" i="1"/>
  <c r="T77" i="1"/>
  <c r="O76" i="1"/>
  <c r="P76" i="1" s="1"/>
  <c r="Q76" i="1"/>
  <c r="R76" i="1" s="1"/>
  <c r="S76" i="1"/>
  <c r="T76" i="1"/>
  <c r="O59" i="1"/>
  <c r="P59" i="1" s="1"/>
  <c r="Q59" i="1"/>
  <c r="R59" i="1" s="1"/>
  <c r="S59" i="1"/>
  <c r="T59" i="1"/>
  <c r="O79" i="1"/>
  <c r="P79" i="1" s="1"/>
  <c r="Q79" i="1"/>
  <c r="R79" i="1" s="1"/>
  <c r="S79" i="1"/>
  <c r="T79" i="1"/>
  <c r="O85" i="1"/>
  <c r="P85" i="1" s="1"/>
  <c r="Q85" i="1"/>
  <c r="R85" i="1" s="1"/>
  <c r="S85" i="1"/>
  <c r="T85" i="1"/>
  <c r="O57" i="1"/>
  <c r="P57" i="1" s="1"/>
  <c r="Q57" i="1"/>
  <c r="R57" i="1" s="1"/>
  <c r="S57" i="1"/>
  <c r="T57" i="1"/>
  <c r="O84" i="1"/>
  <c r="P84" i="1" s="1"/>
  <c r="Q84" i="1"/>
  <c r="R84" i="1" s="1"/>
  <c r="S84" i="1"/>
  <c r="T84" i="1"/>
  <c r="O83" i="1"/>
  <c r="P83" i="1" s="1"/>
  <c r="Q83" i="1"/>
  <c r="R83" i="1" s="1"/>
  <c r="S83" i="1"/>
  <c r="T83" i="1"/>
  <c r="O71" i="1"/>
  <c r="P71" i="1" s="1"/>
  <c r="Q71" i="1"/>
  <c r="R71" i="1" s="1"/>
  <c r="S71" i="1"/>
  <c r="T71" i="1"/>
  <c r="O96" i="1"/>
  <c r="P96" i="1" s="1"/>
  <c r="Q96" i="1"/>
  <c r="R96" i="1" s="1"/>
  <c r="S96" i="1"/>
  <c r="T96" i="1"/>
  <c r="O39" i="1"/>
  <c r="P39" i="1" s="1"/>
  <c r="Q39" i="1"/>
  <c r="R39" i="1" s="1"/>
  <c r="S39" i="1"/>
  <c r="T39" i="1"/>
  <c r="O38" i="1"/>
  <c r="P38" i="1" s="1"/>
  <c r="Q38" i="1"/>
  <c r="R38" i="1" s="1"/>
  <c r="S38" i="1"/>
  <c r="T38" i="1"/>
  <c r="O26" i="1"/>
  <c r="P26" i="1" s="1"/>
  <c r="Q26" i="1"/>
  <c r="R26" i="1" s="1"/>
  <c r="S26" i="1"/>
  <c r="T26" i="1"/>
  <c r="O12" i="1"/>
  <c r="P12" i="1" s="1"/>
  <c r="Q12" i="1"/>
  <c r="R12" i="1" s="1"/>
  <c r="S12" i="1"/>
  <c r="T12" i="1"/>
  <c r="O9" i="1"/>
  <c r="P9" i="1" s="1"/>
  <c r="Q9" i="1"/>
  <c r="R9" i="1" s="1"/>
  <c r="S9" i="1"/>
  <c r="T9" i="1"/>
  <c r="O18" i="1"/>
  <c r="P18" i="1" s="1"/>
  <c r="Q18" i="1"/>
  <c r="R18" i="1" s="1"/>
  <c r="S18" i="1"/>
  <c r="T18" i="1"/>
  <c r="O31" i="1"/>
  <c r="P31" i="1" s="1"/>
  <c r="Q31" i="1"/>
  <c r="R31" i="1" s="1"/>
  <c r="S31" i="1"/>
  <c r="T31" i="1"/>
  <c r="O16" i="1"/>
  <c r="P16" i="1" s="1"/>
  <c r="Q16" i="1"/>
  <c r="R16" i="1" s="1"/>
  <c r="S16" i="1"/>
  <c r="T16" i="1"/>
  <c r="O21" i="1"/>
  <c r="P21" i="1" s="1"/>
  <c r="Q21" i="1"/>
  <c r="R21" i="1" s="1"/>
  <c r="S21" i="1"/>
  <c r="T21" i="1"/>
  <c r="O24" i="1"/>
  <c r="P24" i="1" s="1"/>
  <c r="Q24" i="1"/>
  <c r="R24" i="1" s="1"/>
  <c r="S24" i="1"/>
  <c r="T24" i="1"/>
  <c r="O35" i="1"/>
  <c r="P35" i="1" s="1"/>
  <c r="Q35" i="1"/>
  <c r="R35" i="1" s="1"/>
  <c r="S35" i="1"/>
  <c r="T35" i="1"/>
  <c r="O87" i="1"/>
  <c r="P87" i="1" s="1"/>
  <c r="Q87" i="1"/>
  <c r="R87" i="1" s="1"/>
  <c r="S87" i="1"/>
  <c r="T87" i="1"/>
  <c r="O40" i="1"/>
  <c r="P40" i="1" s="1"/>
  <c r="Q40" i="1"/>
  <c r="R40" i="1" s="1"/>
  <c r="S40" i="1"/>
  <c r="T40" i="1"/>
  <c r="O68" i="1"/>
  <c r="P68" i="1" s="1"/>
  <c r="Q68" i="1"/>
  <c r="R68" i="1" s="1"/>
  <c r="S68" i="1"/>
  <c r="T68" i="1"/>
  <c r="O33" i="1"/>
  <c r="P33" i="1" s="1"/>
  <c r="Q33" i="1"/>
  <c r="R33" i="1" s="1"/>
  <c r="S33" i="1"/>
  <c r="T33" i="1"/>
  <c r="O45" i="1"/>
  <c r="P45" i="1" s="1"/>
  <c r="Q45" i="1"/>
  <c r="R45" i="1" s="1"/>
  <c r="S45" i="1"/>
  <c r="T45" i="1"/>
  <c r="O41" i="1"/>
  <c r="P41" i="1" s="1"/>
  <c r="Q41" i="1"/>
  <c r="R41" i="1" s="1"/>
  <c r="S41" i="1"/>
  <c r="T41" i="1"/>
  <c r="O50" i="1"/>
  <c r="P50" i="1" s="1"/>
  <c r="Q50" i="1"/>
  <c r="R50" i="1" s="1"/>
  <c r="S50" i="1"/>
  <c r="T50" i="1"/>
  <c r="O43" i="1"/>
  <c r="P43" i="1" s="1"/>
  <c r="Q43" i="1"/>
  <c r="R43" i="1" s="1"/>
  <c r="S43" i="1"/>
  <c r="T43" i="1"/>
  <c r="O34" i="1"/>
  <c r="P34" i="1" s="1"/>
  <c r="Q34" i="1"/>
  <c r="R34" i="1" s="1"/>
  <c r="S34" i="1"/>
  <c r="T34" i="1"/>
  <c r="O20" i="1"/>
  <c r="P20" i="1" s="1"/>
  <c r="Q20" i="1"/>
  <c r="R20" i="1" s="1"/>
  <c r="S20" i="1"/>
  <c r="T20" i="1"/>
  <c r="O54" i="1"/>
  <c r="P54" i="1" s="1"/>
  <c r="Q54" i="1"/>
  <c r="R54" i="1" s="1"/>
  <c r="S54" i="1"/>
  <c r="T54" i="1"/>
  <c r="O48" i="1"/>
  <c r="P48" i="1" s="1"/>
  <c r="Q48" i="1"/>
  <c r="R48" i="1" s="1"/>
  <c r="S48" i="1"/>
  <c r="T48" i="1"/>
  <c r="O32" i="1"/>
  <c r="P32" i="1" s="1"/>
  <c r="Q32" i="1"/>
  <c r="R32" i="1" s="1"/>
  <c r="S32" i="1"/>
  <c r="T32" i="1"/>
  <c r="O52" i="1"/>
  <c r="P52" i="1" s="1"/>
  <c r="Q52" i="1"/>
  <c r="R52" i="1" s="1"/>
  <c r="S52" i="1"/>
  <c r="T52" i="1"/>
  <c r="O23" i="1"/>
  <c r="P23" i="1" s="1"/>
  <c r="Q23" i="1"/>
  <c r="R23" i="1" s="1"/>
  <c r="S23" i="1"/>
  <c r="T23" i="1"/>
  <c r="O17" i="1"/>
  <c r="P17" i="1" s="1"/>
  <c r="Q17" i="1"/>
  <c r="R17" i="1" s="1"/>
  <c r="S17" i="1"/>
  <c r="T17" i="1"/>
  <c r="O29" i="1"/>
  <c r="P29" i="1" s="1"/>
  <c r="Q29" i="1"/>
  <c r="R29" i="1" s="1"/>
  <c r="S29" i="1"/>
  <c r="T29" i="1"/>
  <c r="O55" i="1"/>
  <c r="P55" i="1" s="1"/>
  <c r="Q55" i="1"/>
  <c r="R55" i="1" s="1"/>
  <c r="S55" i="1"/>
  <c r="T55" i="1"/>
  <c r="O90" i="1"/>
  <c r="P90" i="1" s="1"/>
  <c r="Q90" i="1"/>
  <c r="R90" i="1" s="1"/>
  <c r="S90" i="1"/>
  <c r="T90" i="1"/>
  <c r="O14" i="1"/>
  <c r="P14" i="1" s="1"/>
  <c r="Q14" i="1"/>
  <c r="R14" i="1" s="1"/>
  <c r="S14" i="1"/>
  <c r="T14" i="1"/>
  <c r="O36" i="1"/>
  <c r="P36" i="1" s="1"/>
  <c r="Q36" i="1"/>
  <c r="R36" i="1" s="1"/>
  <c r="S36" i="1"/>
  <c r="T36" i="1"/>
  <c r="O46" i="1"/>
  <c r="P46" i="1" s="1"/>
  <c r="Q46" i="1"/>
  <c r="R46" i="1" s="1"/>
  <c r="S46" i="1"/>
  <c r="T46" i="1"/>
  <c r="O58" i="1"/>
  <c r="P58" i="1" s="1"/>
  <c r="Q58" i="1"/>
  <c r="R58" i="1" s="1"/>
  <c r="S58" i="1"/>
  <c r="T58" i="1"/>
  <c r="O74" i="1"/>
  <c r="P74" i="1" s="1"/>
  <c r="Q74" i="1"/>
  <c r="R74" i="1" s="1"/>
  <c r="S74" i="1"/>
  <c r="T74" i="1"/>
  <c r="O27" i="1"/>
  <c r="P27" i="1" s="1"/>
  <c r="Q27" i="1"/>
  <c r="R27" i="1" s="1"/>
  <c r="S27" i="1"/>
  <c r="T27" i="1"/>
  <c r="O28" i="1"/>
  <c r="P28" i="1" s="1"/>
  <c r="Q28" i="1"/>
  <c r="R28" i="1" s="1"/>
  <c r="S28" i="1"/>
  <c r="T28" i="1"/>
  <c r="O56" i="1"/>
  <c r="P56" i="1" s="1"/>
  <c r="Q56" i="1"/>
  <c r="R56" i="1" s="1"/>
  <c r="S56" i="1"/>
  <c r="T56" i="1"/>
  <c r="O63" i="1"/>
  <c r="P63" i="1" s="1"/>
  <c r="Q63" i="1"/>
  <c r="R63" i="1" s="1"/>
  <c r="S63" i="1"/>
  <c r="T63" i="1"/>
  <c r="O93" i="1"/>
  <c r="P93" i="1" s="1"/>
  <c r="Q93" i="1"/>
  <c r="R93" i="1" s="1"/>
  <c r="S93" i="1"/>
  <c r="T93" i="1"/>
  <c r="O88" i="1"/>
  <c r="P88" i="1" s="1"/>
  <c r="Q88" i="1"/>
  <c r="R88" i="1" s="1"/>
  <c r="S88" i="1"/>
  <c r="T88" i="1"/>
  <c r="O91" i="1"/>
  <c r="P91" i="1" s="1"/>
  <c r="Q91" i="1"/>
  <c r="R91" i="1" s="1"/>
  <c r="S91" i="1"/>
  <c r="T91" i="1"/>
  <c r="O11" i="1"/>
  <c r="P11" i="1" s="1"/>
  <c r="Q11" i="1"/>
  <c r="R11" i="1" s="1"/>
  <c r="S11" i="1"/>
  <c r="T11" i="1"/>
  <c r="O19" i="1"/>
  <c r="P19" i="1" s="1"/>
  <c r="Q19" i="1"/>
  <c r="R19" i="1" s="1"/>
  <c r="S19" i="1"/>
  <c r="T19" i="1"/>
  <c r="O13" i="1"/>
  <c r="P13" i="1" s="1"/>
  <c r="Q13" i="1"/>
  <c r="R13" i="1" s="1"/>
  <c r="S13" i="1"/>
  <c r="T13" i="1"/>
  <c r="O25" i="1"/>
  <c r="P25" i="1" s="1"/>
  <c r="Q25" i="1"/>
  <c r="R25" i="1" s="1"/>
  <c r="S25" i="1"/>
  <c r="T25" i="1"/>
  <c r="O15" i="1"/>
  <c r="P15" i="1" s="1"/>
  <c r="Q15" i="1"/>
  <c r="R15" i="1" s="1"/>
  <c r="S15" i="1"/>
  <c r="T15" i="1"/>
  <c r="O37" i="1"/>
  <c r="P37" i="1" s="1"/>
  <c r="Q37" i="1"/>
  <c r="R37" i="1" s="1"/>
  <c r="S37" i="1"/>
  <c r="T37" i="1"/>
  <c r="O10" i="1"/>
  <c r="P10" i="1" s="1"/>
  <c r="Q10" i="1"/>
  <c r="R10" i="1" s="1"/>
  <c r="S10" i="1"/>
  <c r="T10" i="1"/>
  <c r="O22" i="1"/>
  <c r="P22" i="1" s="1"/>
  <c r="Q22" i="1"/>
  <c r="R22" i="1" s="1"/>
  <c r="S22" i="1"/>
  <c r="T22" i="1"/>
  <c r="O42" i="1"/>
  <c r="P42" i="1" s="1"/>
  <c r="Q42" i="1"/>
  <c r="R42" i="1" s="1"/>
  <c r="S42" i="1"/>
  <c r="T42" i="1"/>
  <c r="O44" i="1"/>
  <c r="P44" i="1" s="1"/>
  <c r="Q44" i="1"/>
  <c r="R44" i="1" s="1"/>
  <c r="S44" i="1"/>
  <c r="T44" i="1"/>
  <c r="O30" i="1"/>
  <c r="P30" i="1" s="1"/>
  <c r="Q30" i="1"/>
  <c r="R30" i="1" s="1"/>
  <c r="S30" i="1"/>
  <c r="T30" i="1"/>
  <c r="O75" i="1"/>
  <c r="P75" i="1" s="1"/>
  <c r="Q75" i="1"/>
  <c r="R75" i="1" s="1"/>
  <c r="S75" i="1"/>
  <c r="T75" i="1"/>
  <c r="O72" i="1"/>
  <c r="P72" i="1" s="1"/>
  <c r="Q72" i="1"/>
  <c r="R72" i="1" s="1"/>
  <c r="S72" i="1"/>
  <c r="T72" i="1"/>
  <c r="O95" i="1"/>
  <c r="P95" i="1" s="1"/>
  <c r="Q95" i="1"/>
  <c r="R95" i="1" s="1"/>
  <c r="S95" i="1"/>
  <c r="T95" i="1"/>
  <c r="O120" i="1"/>
  <c r="P120" i="1" s="1"/>
  <c r="Q120" i="1"/>
  <c r="R120" i="1" s="1"/>
  <c r="S120" i="1"/>
  <c r="T120" i="1"/>
  <c r="O111" i="1"/>
  <c r="P111" i="1" s="1"/>
  <c r="Q111" i="1"/>
  <c r="R111" i="1" s="1"/>
  <c r="S111" i="1"/>
  <c r="T111" i="1"/>
  <c r="O106" i="1"/>
  <c r="P106" i="1" s="1"/>
  <c r="Q106" i="1"/>
  <c r="R106" i="1" s="1"/>
  <c r="S106" i="1"/>
  <c r="T106" i="1"/>
  <c r="O113" i="1"/>
  <c r="P113" i="1" s="1"/>
  <c r="Q113" i="1"/>
  <c r="R113" i="1" s="1"/>
  <c r="S113" i="1"/>
  <c r="T113" i="1"/>
  <c r="O112" i="1"/>
  <c r="P112" i="1" s="1"/>
  <c r="Q112" i="1"/>
  <c r="R112" i="1" s="1"/>
  <c r="S112" i="1"/>
  <c r="T112" i="1"/>
  <c r="O119" i="1"/>
  <c r="P119" i="1" s="1"/>
  <c r="Q119" i="1"/>
  <c r="R119" i="1" s="1"/>
  <c r="S119" i="1"/>
  <c r="T119" i="1"/>
  <c r="O116" i="1"/>
  <c r="P116" i="1" s="1"/>
  <c r="Q116" i="1"/>
  <c r="R116" i="1" s="1"/>
  <c r="S116" i="1"/>
  <c r="T116" i="1"/>
  <c r="O118" i="1"/>
  <c r="P118" i="1" s="1"/>
  <c r="Q118" i="1"/>
  <c r="R118" i="1" s="1"/>
  <c r="S118" i="1"/>
  <c r="T118" i="1"/>
  <c r="O105" i="1"/>
  <c r="P105" i="1" s="1"/>
  <c r="Q105" i="1"/>
  <c r="R105" i="1" s="1"/>
  <c r="S105" i="1"/>
  <c r="T105" i="1"/>
  <c r="O108" i="1"/>
  <c r="P108" i="1" s="1"/>
  <c r="Q108" i="1"/>
  <c r="R108" i="1" s="1"/>
  <c r="S108" i="1"/>
  <c r="T108" i="1"/>
  <c r="O115" i="1"/>
  <c r="P115" i="1" s="1"/>
  <c r="Q115" i="1"/>
  <c r="R115" i="1" s="1"/>
  <c r="S115" i="1"/>
  <c r="T115" i="1"/>
  <c r="O117" i="1"/>
  <c r="P117" i="1" s="1"/>
  <c r="Q117" i="1"/>
  <c r="R117" i="1" s="1"/>
  <c r="S117" i="1"/>
  <c r="T117" i="1"/>
  <c r="O110" i="1"/>
  <c r="P110" i="1" s="1"/>
  <c r="Q110" i="1"/>
  <c r="R110" i="1" s="1"/>
  <c r="S110" i="1"/>
  <c r="T110" i="1"/>
  <c r="O109" i="1"/>
  <c r="P109" i="1" s="1"/>
  <c r="Q109" i="1"/>
  <c r="R109" i="1" s="1"/>
  <c r="S109" i="1"/>
  <c r="T109" i="1"/>
  <c r="O114" i="1"/>
  <c r="P114" i="1" s="1"/>
  <c r="Q114" i="1"/>
  <c r="R114" i="1" s="1"/>
  <c r="S114" i="1"/>
  <c r="T114" i="1"/>
  <c r="O107" i="1"/>
  <c r="P107" i="1" s="1"/>
  <c r="Q107" i="1"/>
  <c r="R107" i="1" s="1"/>
  <c r="S107" i="1"/>
  <c r="T107" i="1"/>
  <c r="O121" i="1"/>
  <c r="P121" i="1" s="1"/>
  <c r="Q121" i="1"/>
  <c r="R121" i="1" s="1"/>
  <c r="S121" i="1"/>
  <c r="T121" i="1"/>
  <c r="O122" i="1"/>
  <c r="P122" i="1" s="1"/>
  <c r="Q122" i="1"/>
  <c r="R122" i="1" s="1"/>
  <c r="S122" i="1"/>
  <c r="T122" i="1"/>
  <c r="O123" i="1"/>
  <c r="P123" i="1" s="1"/>
  <c r="Q123" i="1"/>
  <c r="R123" i="1" s="1"/>
  <c r="S123" i="1"/>
  <c r="T123" i="1"/>
  <c r="O124" i="1"/>
  <c r="P124" i="1" s="1"/>
  <c r="Q124" i="1"/>
  <c r="R124" i="1" s="1"/>
  <c r="S124" i="1"/>
  <c r="T124" i="1"/>
  <c r="O126" i="1"/>
  <c r="P126" i="1" s="1"/>
  <c r="Q126" i="1"/>
  <c r="R126" i="1" s="1"/>
  <c r="S126" i="1"/>
  <c r="T126" i="1"/>
  <c r="O127" i="1"/>
  <c r="P127" i="1" s="1"/>
  <c r="Q127" i="1"/>
  <c r="R127" i="1" s="1"/>
  <c r="S127" i="1"/>
  <c r="T127" i="1"/>
  <c r="O125" i="1"/>
  <c r="P125" i="1" s="1"/>
  <c r="Q125" i="1"/>
  <c r="R125" i="1" s="1"/>
  <c r="S125" i="1"/>
  <c r="T125" i="1"/>
  <c r="O134" i="1"/>
  <c r="P134" i="1" s="1"/>
  <c r="Q134" i="1"/>
  <c r="R134" i="1" s="1"/>
  <c r="S134" i="1"/>
  <c r="T134" i="1"/>
  <c r="O131" i="1"/>
  <c r="P131" i="1" s="1"/>
  <c r="Q131" i="1"/>
  <c r="R131" i="1" s="1"/>
  <c r="S131" i="1"/>
  <c r="T131" i="1"/>
  <c r="O133" i="1"/>
  <c r="P133" i="1" s="1"/>
  <c r="Q133" i="1"/>
  <c r="R133" i="1" s="1"/>
  <c r="S133" i="1"/>
  <c r="T133" i="1"/>
  <c r="O137" i="1"/>
  <c r="P137" i="1" s="1"/>
  <c r="Q137" i="1"/>
  <c r="R137" i="1" s="1"/>
  <c r="S137" i="1"/>
  <c r="T137" i="1"/>
  <c r="O138" i="1"/>
  <c r="P138" i="1" s="1"/>
  <c r="Q138" i="1"/>
  <c r="R138" i="1" s="1"/>
  <c r="S138" i="1"/>
  <c r="T138" i="1"/>
  <c r="O130" i="1"/>
  <c r="P130" i="1" s="1"/>
  <c r="Q130" i="1"/>
  <c r="R130" i="1" s="1"/>
  <c r="S130" i="1"/>
  <c r="T130" i="1"/>
  <c r="O128" i="1"/>
  <c r="P128" i="1" s="1"/>
  <c r="Q128" i="1"/>
  <c r="R128" i="1" s="1"/>
  <c r="S128" i="1"/>
  <c r="T128" i="1"/>
  <c r="O135" i="1"/>
  <c r="P135" i="1" s="1"/>
  <c r="Q135" i="1"/>
  <c r="R135" i="1" s="1"/>
  <c r="S135" i="1"/>
  <c r="T135" i="1"/>
  <c r="O132" i="1"/>
  <c r="P132" i="1" s="1"/>
  <c r="Q132" i="1"/>
  <c r="R132" i="1" s="1"/>
  <c r="S132" i="1"/>
  <c r="T132" i="1"/>
  <c r="O129" i="1"/>
  <c r="P129" i="1" s="1"/>
  <c r="Q129" i="1"/>
  <c r="R129" i="1" s="1"/>
  <c r="S129" i="1"/>
  <c r="T129" i="1"/>
  <c r="O136" i="1"/>
  <c r="P136" i="1" s="1"/>
  <c r="Q136" i="1"/>
  <c r="R136" i="1" s="1"/>
  <c r="S136" i="1"/>
  <c r="T136" i="1"/>
  <c r="O139" i="1"/>
  <c r="P139" i="1" s="1"/>
  <c r="Q139" i="1"/>
  <c r="R139" i="1" s="1"/>
  <c r="S139" i="1"/>
  <c r="T139" i="1"/>
  <c r="O142" i="1"/>
  <c r="P142" i="1" s="1"/>
  <c r="Q142" i="1"/>
  <c r="R142" i="1" s="1"/>
  <c r="S142" i="1"/>
  <c r="T142" i="1"/>
  <c r="O141" i="1"/>
  <c r="P141" i="1" s="1"/>
  <c r="Q141" i="1"/>
  <c r="R141" i="1" s="1"/>
  <c r="S141" i="1"/>
  <c r="T141" i="1"/>
  <c r="O140" i="1"/>
  <c r="P140" i="1" s="1"/>
  <c r="Q140" i="1"/>
  <c r="R140" i="1" s="1"/>
  <c r="S140" i="1"/>
  <c r="T140" i="1"/>
  <c r="O143" i="1"/>
  <c r="P143" i="1" s="1"/>
  <c r="Q143" i="1"/>
  <c r="R143" i="1" s="1"/>
  <c r="S143" i="1"/>
  <c r="T143" i="1"/>
  <c r="O149" i="1"/>
  <c r="P149" i="1" s="1"/>
  <c r="Q149" i="1"/>
  <c r="R149" i="1" s="1"/>
  <c r="S149" i="1"/>
  <c r="T149" i="1"/>
  <c r="O146" i="1"/>
  <c r="P146" i="1" s="1"/>
  <c r="Q146" i="1"/>
  <c r="R146" i="1" s="1"/>
  <c r="S146" i="1"/>
  <c r="T146" i="1"/>
  <c r="O144" i="1"/>
  <c r="P144" i="1" s="1"/>
  <c r="Q144" i="1"/>
  <c r="R144" i="1" s="1"/>
  <c r="S144" i="1"/>
  <c r="T144" i="1"/>
  <c r="O150" i="1"/>
  <c r="P150" i="1" s="1"/>
  <c r="Q150" i="1"/>
  <c r="R150" i="1" s="1"/>
  <c r="S150" i="1"/>
  <c r="T150" i="1"/>
  <c r="O145" i="1"/>
  <c r="P145" i="1" s="1"/>
  <c r="Q145" i="1"/>
  <c r="R145" i="1" s="1"/>
  <c r="S145" i="1"/>
  <c r="T145" i="1"/>
  <c r="O147" i="1"/>
  <c r="P147" i="1" s="1"/>
  <c r="Q147" i="1"/>
  <c r="R147" i="1" s="1"/>
  <c r="S147" i="1"/>
  <c r="T147" i="1"/>
  <c r="O148" i="1"/>
  <c r="P148" i="1" s="1"/>
  <c r="Q148" i="1"/>
  <c r="R148" i="1" s="1"/>
  <c r="S148" i="1"/>
  <c r="T148" i="1"/>
  <c r="O157" i="1"/>
  <c r="P157" i="1" s="1"/>
  <c r="Q157" i="1"/>
  <c r="R157" i="1" s="1"/>
  <c r="S157" i="1"/>
  <c r="T157" i="1"/>
  <c r="O154" i="1"/>
  <c r="P154" i="1" s="1"/>
  <c r="Q154" i="1"/>
  <c r="R154" i="1" s="1"/>
  <c r="S154" i="1"/>
  <c r="T154" i="1"/>
  <c r="O155" i="1"/>
  <c r="P155" i="1" s="1"/>
  <c r="Q155" i="1"/>
  <c r="R155" i="1" s="1"/>
  <c r="S155" i="1"/>
  <c r="T155" i="1"/>
  <c r="O159" i="1"/>
  <c r="P159" i="1" s="1"/>
  <c r="Q159" i="1"/>
  <c r="R159" i="1" s="1"/>
  <c r="S159" i="1"/>
  <c r="T159" i="1"/>
  <c r="O160" i="1"/>
  <c r="P160" i="1" s="1"/>
  <c r="Q160" i="1"/>
  <c r="R160" i="1" s="1"/>
  <c r="S160" i="1"/>
  <c r="T160" i="1"/>
  <c r="O161" i="1"/>
  <c r="P161" i="1" s="1"/>
  <c r="Q161" i="1"/>
  <c r="R161" i="1" s="1"/>
  <c r="S161" i="1"/>
  <c r="T161" i="1"/>
  <c r="O152" i="1"/>
  <c r="P152" i="1" s="1"/>
  <c r="Q152" i="1"/>
  <c r="R152" i="1" s="1"/>
  <c r="S152" i="1"/>
  <c r="T152" i="1"/>
  <c r="O158" i="1"/>
  <c r="P158" i="1" s="1"/>
  <c r="Q158" i="1"/>
  <c r="R158" i="1" s="1"/>
  <c r="S158" i="1"/>
  <c r="T158" i="1"/>
  <c r="O153" i="1"/>
  <c r="P153" i="1" s="1"/>
  <c r="Q153" i="1"/>
  <c r="R153" i="1" s="1"/>
  <c r="S153" i="1"/>
  <c r="T153" i="1"/>
  <c r="O156" i="1"/>
  <c r="P156" i="1" s="1"/>
  <c r="Q156" i="1"/>
  <c r="R156" i="1" s="1"/>
  <c r="S156" i="1"/>
  <c r="T156" i="1"/>
  <c r="O151" i="1"/>
  <c r="P151" i="1" s="1"/>
  <c r="Q151" i="1"/>
  <c r="R151" i="1" s="1"/>
  <c r="S151" i="1"/>
  <c r="T151" i="1"/>
  <c r="O188" i="1"/>
  <c r="P188" i="1" s="1"/>
  <c r="Q188" i="1"/>
  <c r="R188" i="1" s="1"/>
  <c r="S188" i="1"/>
  <c r="T188" i="1"/>
  <c r="O176" i="1"/>
  <c r="P176" i="1" s="1"/>
  <c r="Q176" i="1"/>
  <c r="R176" i="1" s="1"/>
  <c r="S176" i="1"/>
  <c r="T176" i="1"/>
  <c r="O184" i="1"/>
  <c r="P184" i="1" s="1"/>
  <c r="Q184" i="1"/>
  <c r="R184" i="1" s="1"/>
  <c r="S184" i="1"/>
  <c r="T184" i="1"/>
  <c r="O185" i="1"/>
  <c r="P185" i="1" s="1"/>
  <c r="Q185" i="1"/>
  <c r="R185" i="1" s="1"/>
  <c r="S185" i="1"/>
  <c r="T185" i="1"/>
  <c r="O170" i="1"/>
  <c r="P170" i="1" s="1"/>
  <c r="Q170" i="1"/>
  <c r="R170" i="1" s="1"/>
  <c r="S170" i="1"/>
  <c r="T170" i="1"/>
  <c r="O175" i="1"/>
  <c r="P175" i="1" s="1"/>
  <c r="Q175" i="1"/>
  <c r="R175" i="1" s="1"/>
  <c r="S175" i="1"/>
  <c r="T175" i="1"/>
  <c r="O180" i="1"/>
  <c r="P180" i="1" s="1"/>
  <c r="Q180" i="1"/>
  <c r="R180" i="1" s="1"/>
  <c r="S180" i="1"/>
  <c r="T180" i="1"/>
  <c r="O187" i="1"/>
  <c r="P187" i="1" s="1"/>
  <c r="Q187" i="1"/>
  <c r="R187" i="1" s="1"/>
  <c r="S187" i="1"/>
  <c r="T187" i="1"/>
  <c r="O172" i="1"/>
  <c r="P172" i="1" s="1"/>
  <c r="Q172" i="1"/>
  <c r="R172" i="1" s="1"/>
  <c r="S172" i="1"/>
  <c r="T172" i="1"/>
  <c r="O183" i="1"/>
  <c r="P183" i="1" s="1"/>
  <c r="Q183" i="1"/>
  <c r="R183" i="1" s="1"/>
  <c r="S183" i="1"/>
  <c r="T183" i="1"/>
  <c r="O177" i="1"/>
  <c r="P177" i="1" s="1"/>
  <c r="Q177" i="1"/>
  <c r="R177" i="1" s="1"/>
  <c r="S177" i="1"/>
  <c r="T177" i="1"/>
  <c r="O174" i="1"/>
  <c r="P174" i="1" s="1"/>
  <c r="Q174" i="1"/>
  <c r="R174" i="1" s="1"/>
  <c r="S174" i="1"/>
  <c r="T174" i="1"/>
  <c r="O179" i="1"/>
  <c r="P179" i="1" s="1"/>
  <c r="Q179" i="1"/>
  <c r="R179" i="1" s="1"/>
  <c r="S179" i="1"/>
  <c r="T179" i="1"/>
  <c r="O181" i="1"/>
  <c r="P181" i="1" s="1"/>
  <c r="Q181" i="1"/>
  <c r="R181" i="1" s="1"/>
  <c r="S181" i="1"/>
  <c r="T181" i="1"/>
  <c r="O173" i="1"/>
  <c r="P173" i="1" s="1"/>
  <c r="Q173" i="1"/>
  <c r="R173" i="1" s="1"/>
  <c r="S173" i="1"/>
  <c r="T173" i="1"/>
  <c r="O166" i="1"/>
  <c r="P166" i="1" s="1"/>
  <c r="Q166" i="1"/>
  <c r="R166" i="1" s="1"/>
  <c r="S166" i="1"/>
  <c r="T166" i="1"/>
  <c r="O178" i="1"/>
  <c r="P178" i="1" s="1"/>
  <c r="Q178" i="1"/>
  <c r="R178" i="1" s="1"/>
  <c r="S178" i="1"/>
  <c r="T178" i="1"/>
  <c r="O163" i="1"/>
  <c r="P163" i="1" s="1"/>
  <c r="Q163" i="1"/>
  <c r="R163" i="1" s="1"/>
  <c r="S163" i="1"/>
  <c r="T163" i="1"/>
  <c r="O165" i="1"/>
  <c r="P165" i="1" s="1"/>
  <c r="Q165" i="1"/>
  <c r="R165" i="1" s="1"/>
  <c r="S165" i="1"/>
  <c r="T165" i="1"/>
  <c r="O162" i="1"/>
  <c r="P162" i="1" s="1"/>
  <c r="Q162" i="1"/>
  <c r="R162" i="1" s="1"/>
  <c r="S162" i="1"/>
  <c r="T162" i="1"/>
  <c r="O168" i="1"/>
  <c r="P168" i="1" s="1"/>
  <c r="Q168" i="1"/>
  <c r="R168" i="1" s="1"/>
  <c r="S168" i="1"/>
  <c r="T168" i="1"/>
  <c r="O164" i="1"/>
  <c r="P164" i="1" s="1"/>
  <c r="Q164" i="1"/>
  <c r="R164" i="1" s="1"/>
  <c r="S164" i="1"/>
  <c r="T164" i="1"/>
  <c r="O169" i="1"/>
  <c r="P169" i="1" s="1"/>
  <c r="Q169" i="1"/>
  <c r="R169" i="1" s="1"/>
  <c r="S169" i="1"/>
  <c r="T169" i="1"/>
  <c r="O182" i="1"/>
  <c r="P182" i="1" s="1"/>
  <c r="Q182" i="1"/>
  <c r="R182" i="1" s="1"/>
  <c r="S182" i="1"/>
  <c r="T182" i="1"/>
  <c r="O186" i="1"/>
  <c r="P186" i="1" s="1"/>
  <c r="Q186" i="1"/>
  <c r="R186" i="1" s="1"/>
  <c r="S186" i="1"/>
  <c r="T186" i="1"/>
  <c r="O167" i="1"/>
  <c r="P167" i="1" s="1"/>
  <c r="Q167" i="1"/>
  <c r="R167" i="1" s="1"/>
  <c r="S167" i="1"/>
  <c r="T167" i="1"/>
  <c r="O171" i="1"/>
  <c r="P171" i="1" s="1"/>
  <c r="Q171" i="1"/>
  <c r="R171" i="1" s="1"/>
  <c r="S171" i="1"/>
  <c r="T171" i="1"/>
  <c r="O194" i="1"/>
  <c r="P194" i="1" s="1"/>
  <c r="Q194" i="1"/>
  <c r="R194" i="1" s="1"/>
  <c r="S194" i="1"/>
  <c r="T194" i="1"/>
  <c r="O193" i="1"/>
  <c r="P193" i="1" s="1"/>
  <c r="Q193" i="1"/>
  <c r="R193" i="1" s="1"/>
  <c r="S193" i="1"/>
  <c r="T193" i="1"/>
  <c r="O190" i="1"/>
  <c r="P190" i="1" s="1"/>
  <c r="Q190" i="1"/>
  <c r="R190" i="1" s="1"/>
  <c r="S190" i="1"/>
  <c r="T190" i="1"/>
  <c r="O192" i="1"/>
  <c r="P192" i="1" s="1"/>
  <c r="Q192" i="1"/>
  <c r="R192" i="1" s="1"/>
  <c r="S192" i="1"/>
  <c r="T192" i="1"/>
  <c r="O189" i="1"/>
  <c r="P189" i="1" s="1"/>
  <c r="Q189" i="1"/>
  <c r="R189" i="1" s="1"/>
  <c r="S189" i="1"/>
  <c r="T189" i="1"/>
  <c r="O191" i="1"/>
  <c r="P191" i="1" s="1"/>
  <c r="Q191" i="1"/>
  <c r="R191" i="1" s="1"/>
  <c r="S191" i="1"/>
  <c r="T191" i="1"/>
  <c r="O197" i="1"/>
  <c r="P197" i="1" s="1"/>
  <c r="Q197" i="1"/>
  <c r="R197" i="1" s="1"/>
  <c r="S197" i="1"/>
  <c r="T197" i="1"/>
  <c r="O196" i="1"/>
  <c r="P196" i="1" s="1"/>
  <c r="Q196" i="1"/>
  <c r="R196" i="1" s="1"/>
  <c r="S196" i="1"/>
  <c r="T196" i="1"/>
  <c r="O200" i="1"/>
  <c r="P200" i="1" s="1"/>
  <c r="Q200" i="1"/>
  <c r="R200" i="1" s="1"/>
  <c r="S200" i="1"/>
  <c r="T200" i="1"/>
  <c r="O195" i="1"/>
  <c r="P195" i="1" s="1"/>
  <c r="Q195" i="1"/>
  <c r="R195" i="1" s="1"/>
  <c r="S195" i="1"/>
  <c r="T195" i="1"/>
  <c r="O202" i="1"/>
  <c r="P202" i="1" s="1"/>
  <c r="Q202" i="1"/>
  <c r="R202" i="1" s="1"/>
  <c r="S202" i="1"/>
  <c r="T202" i="1"/>
  <c r="O201" i="1"/>
  <c r="P201" i="1" s="1"/>
  <c r="Q201" i="1"/>
  <c r="R201" i="1" s="1"/>
  <c r="S201" i="1"/>
  <c r="T201" i="1"/>
  <c r="O198" i="1"/>
  <c r="P198" i="1" s="1"/>
  <c r="Q198" i="1"/>
  <c r="R198" i="1" s="1"/>
  <c r="S198" i="1"/>
  <c r="T198" i="1"/>
  <c r="O199" i="1"/>
  <c r="P199" i="1" s="1"/>
  <c r="Q199" i="1"/>
  <c r="R199" i="1" s="1"/>
  <c r="S199" i="1"/>
  <c r="T199" i="1"/>
  <c r="O204" i="1"/>
  <c r="P204" i="1" s="1"/>
  <c r="Q204" i="1"/>
  <c r="R204" i="1" s="1"/>
  <c r="S204" i="1"/>
  <c r="T204" i="1"/>
  <c r="O205" i="1"/>
  <c r="P205" i="1" s="1"/>
  <c r="Q205" i="1"/>
  <c r="R205" i="1" s="1"/>
  <c r="S205" i="1"/>
  <c r="T205" i="1"/>
  <c r="O203" i="1"/>
  <c r="P203" i="1" s="1"/>
  <c r="Q203" i="1"/>
  <c r="R203" i="1" s="1"/>
  <c r="S203" i="1"/>
  <c r="T203" i="1"/>
  <c r="O207" i="1"/>
  <c r="P207" i="1" s="1"/>
  <c r="Q207" i="1"/>
  <c r="R207" i="1" s="1"/>
  <c r="S207" i="1"/>
  <c r="T207" i="1"/>
  <c r="O206" i="1"/>
  <c r="P206" i="1" s="1"/>
  <c r="Q206" i="1"/>
  <c r="R206" i="1" s="1"/>
  <c r="S206" i="1"/>
  <c r="T206" i="1"/>
  <c r="O210" i="1"/>
  <c r="P210" i="1" s="1"/>
  <c r="Q210" i="1"/>
  <c r="R210" i="1" s="1"/>
  <c r="S210" i="1"/>
  <c r="T210" i="1"/>
  <c r="O211" i="1"/>
  <c r="P211" i="1" s="1"/>
  <c r="Q211" i="1"/>
  <c r="R211" i="1" s="1"/>
  <c r="S211" i="1"/>
  <c r="T211" i="1"/>
  <c r="O209" i="1"/>
  <c r="P209" i="1" s="1"/>
  <c r="Q209" i="1"/>
  <c r="R209" i="1" s="1"/>
  <c r="S209" i="1"/>
  <c r="T209" i="1"/>
  <c r="O213" i="1"/>
  <c r="P213" i="1" s="1"/>
  <c r="Q213" i="1"/>
  <c r="R213" i="1" s="1"/>
  <c r="S213" i="1"/>
  <c r="T213" i="1"/>
  <c r="O212" i="1"/>
  <c r="P212" i="1" s="1"/>
  <c r="Q212" i="1"/>
  <c r="R212" i="1" s="1"/>
  <c r="S212" i="1"/>
  <c r="T212" i="1"/>
  <c r="O208" i="1"/>
  <c r="P208" i="1" s="1"/>
  <c r="Q208" i="1"/>
  <c r="R208" i="1" s="1"/>
  <c r="S208" i="1"/>
  <c r="T208" i="1"/>
  <c r="O216" i="1"/>
  <c r="P216" i="1" s="1"/>
  <c r="Q216" i="1"/>
  <c r="R216" i="1" s="1"/>
  <c r="S216" i="1"/>
  <c r="T216" i="1"/>
  <c r="O217" i="1"/>
  <c r="P217" i="1" s="1"/>
  <c r="Q217" i="1"/>
  <c r="R217" i="1" s="1"/>
  <c r="S217" i="1"/>
  <c r="T217" i="1"/>
  <c r="O214" i="1"/>
  <c r="P214" i="1" s="1"/>
  <c r="Q214" i="1"/>
  <c r="R214" i="1" s="1"/>
  <c r="S214" i="1"/>
  <c r="T214" i="1"/>
  <c r="O218" i="1"/>
  <c r="P218" i="1" s="1"/>
  <c r="Q218" i="1"/>
  <c r="R218" i="1" s="1"/>
  <c r="S218" i="1"/>
  <c r="T218" i="1"/>
  <c r="O215" i="1"/>
  <c r="P215" i="1" s="1"/>
  <c r="Q215" i="1"/>
  <c r="R215" i="1" s="1"/>
  <c r="S215" i="1"/>
  <c r="T215" i="1"/>
  <c r="O221" i="1"/>
  <c r="P221" i="1" s="1"/>
  <c r="Q221" i="1"/>
  <c r="R221" i="1" s="1"/>
  <c r="S221" i="1"/>
  <c r="T221" i="1"/>
  <c r="O224" i="1"/>
  <c r="P224" i="1" s="1"/>
  <c r="Q224" i="1"/>
  <c r="R224" i="1" s="1"/>
  <c r="S224" i="1"/>
  <c r="T224" i="1"/>
  <c r="O222" i="1"/>
  <c r="P222" i="1" s="1"/>
  <c r="Q222" i="1"/>
  <c r="R222" i="1" s="1"/>
  <c r="S222" i="1"/>
  <c r="T222" i="1"/>
  <c r="O219" i="1"/>
  <c r="P219" i="1" s="1"/>
  <c r="Q219" i="1"/>
  <c r="R219" i="1" s="1"/>
  <c r="S219" i="1"/>
  <c r="T219" i="1"/>
  <c r="O223" i="1"/>
  <c r="P223" i="1" s="1"/>
  <c r="Q223" i="1"/>
  <c r="R223" i="1" s="1"/>
  <c r="S223" i="1"/>
  <c r="T223" i="1"/>
  <c r="O226" i="1"/>
  <c r="P226" i="1" s="1"/>
  <c r="Q226" i="1"/>
  <c r="R226" i="1" s="1"/>
  <c r="S226" i="1"/>
  <c r="T226" i="1"/>
  <c r="O220" i="1"/>
  <c r="P220" i="1" s="1"/>
  <c r="Q220" i="1"/>
  <c r="R220" i="1" s="1"/>
  <c r="S220" i="1"/>
  <c r="T220" i="1"/>
  <c r="O225" i="1"/>
  <c r="P225" i="1" s="1"/>
  <c r="Q225" i="1"/>
  <c r="R225" i="1" s="1"/>
  <c r="S225" i="1"/>
  <c r="T225" i="1"/>
  <c r="O227" i="1"/>
  <c r="P227" i="1" s="1"/>
  <c r="Q227" i="1"/>
  <c r="R227" i="1" s="1"/>
  <c r="S227" i="1"/>
  <c r="T227" i="1"/>
  <c r="O228" i="1"/>
  <c r="P228" i="1" s="1"/>
  <c r="Q228" i="1"/>
  <c r="R228" i="1" s="1"/>
  <c r="S228" i="1"/>
  <c r="T228" i="1"/>
  <c r="O232" i="1"/>
  <c r="P232" i="1" s="1"/>
  <c r="Q232" i="1"/>
  <c r="R232" i="1" s="1"/>
  <c r="S232" i="1"/>
  <c r="T232" i="1"/>
  <c r="O229" i="1"/>
  <c r="P229" i="1" s="1"/>
  <c r="Q229" i="1"/>
  <c r="R229" i="1" s="1"/>
  <c r="S229" i="1"/>
  <c r="T229" i="1"/>
  <c r="O230" i="1"/>
  <c r="P230" i="1" s="1"/>
  <c r="Q230" i="1"/>
  <c r="R230" i="1" s="1"/>
  <c r="S230" i="1"/>
  <c r="T230" i="1"/>
  <c r="O231" i="1"/>
  <c r="P231" i="1" s="1"/>
  <c r="Q231" i="1"/>
  <c r="R231" i="1" s="1"/>
  <c r="S231" i="1"/>
  <c r="T231" i="1"/>
  <c r="O235" i="1"/>
  <c r="P235" i="1" s="1"/>
  <c r="Q235" i="1"/>
  <c r="R235" i="1" s="1"/>
  <c r="S235" i="1"/>
  <c r="T235" i="1"/>
  <c r="O238" i="1"/>
  <c r="P238" i="1" s="1"/>
  <c r="Q238" i="1"/>
  <c r="R238" i="1" s="1"/>
  <c r="S238" i="1"/>
  <c r="T238" i="1"/>
  <c r="O240" i="1"/>
  <c r="P240" i="1" s="1"/>
  <c r="Q240" i="1"/>
  <c r="R240" i="1" s="1"/>
  <c r="S240" i="1"/>
  <c r="T240" i="1"/>
  <c r="O234" i="1"/>
  <c r="P234" i="1" s="1"/>
  <c r="Q234" i="1"/>
  <c r="R234" i="1" s="1"/>
  <c r="S234" i="1"/>
  <c r="T234" i="1"/>
  <c r="O241" i="1"/>
  <c r="P241" i="1" s="1"/>
  <c r="Q241" i="1"/>
  <c r="R241" i="1" s="1"/>
  <c r="S241" i="1"/>
  <c r="T241" i="1"/>
  <c r="O237" i="1"/>
  <c r="P237" i="1" s="1"/>
  <c r="Q237" i="1"/>
  <c r="R237" i="1" s="1"/>
  <c r="S237" i="1"/>
  <c r="T237" i="1"/>
  <c r="O239" i="1"/>
  <c r="P239" i="1" s="1"/>
  <c r="Q239" i="1"/>
  <c r="R239" i="1" s="1"/>
  <c r="S239" i="1"/>
  <c r="T239" i="1"/>
  <c r="O233" i="1"/>
  <c r="P233" i="1" s="1"/>
  <c r="Q233" i="1"/>
  <c r="R233" i="1" s="1"/>
  <c r="S233" i="1"/>
  <c r="T233" i="1"/>
  <c r="O236" i="1"/>
  <c r="P236" i="1" s="1"/>
  <c r="Q236" i="1"/>
  <c r="R236" i="1" s="1"/>
  <c r="S236" i="1"/>
  <c r="T236" i="1"/>
  <c r="O260" i="1"/>
  <c r="P260" i="1" s="1"/>
  <c r="Q260" i="1"/>
  <c r="R260" i="1" s="1"/>
  <c r="S260" i="1"/>
  <c r="T260" i="1"/>
  <c r="O259" i="1"/>
  <c r="P259" i="1" s="1"/>
  <c r="Q259" i="1"/>
  <c r="R259" i="1" s="1"/>
  <c r="S259" i="1"/>
  <c r="T259" i="1"/>
  <c r="O268" i="1"/>
  <c r="P268" i="1" s="1"/>
  <c r="Q268" i="1"/>
  <c r="R268" i="1" s="1"/>
  <c r="S268" i="1"/>
  <c r="T268" i="1"/>
  <c r="O258" i="1"/>
  <c r="P258" i="1" s="1"/>
  <c r="Q258" i="1"/>
  <c r="R258" i="1" s="1"/>
  <c r="S258" i="1"/>
  <c r="T258" i="1"/>
  <c r="O263" i="1"/>
  <c r="P263" i="1" s="1"/>
  <c r="Q263" i="1"/>
  <c r="R263" i="1" s="1"/>
  <c r="S263" i="1"/>
  <c r="T263" i="1"/>
  <c r="O270" i="1"/>
  <c r="P270" i="1" s="1"/>
  <c r="Q270" i="1"/>
  <c r="R270" i="1" s="1"/>
  <c r="S270" i="1"/>
  <c r="T270" i="1"/>
  <c r="O275" i="1"/>
  <c r="P275" i="1" s="1"/>
  <c r="Q275" i="1"/>
  <c r="R275" i="1" s="1"/>
  <c r="S275" i="1"/>
  <c r="T275" i="1"/>
  <c r="O262" i="1"/>
  <c r="P262" i="1" s="1"/>
  <c r="Q262" i="1"/>
  <c r="R262" i="1" s="1"/>
  <c r="S262" i="1"/>
  <c r="T262" i="1"/>
  <c r="O255" i="1"/>
  <c r="P255" i="1" s="1"/>
  <c r="Q255" i="1"/>
  <c r="R255" i="1" s="1"/>
  <c r="S255" i="1"/>
  <c r="T255" i="1"/>
  <c r="O264" i="1"/>
  <c r="P264" i="1" s="1"/>
  <c r="Q264" i="1"/>
  <c r="R264" i="1" s="1"/>
  <c r="S264" i="1"/>
  <c r="T264" i="1"/>
  <c r="O266" i="1"/>
  <c r="P266" i="1" s="1"/>
  <c r="Q266" i="1"/>
  <c r="R266" i="1" s="1"/>
  <c r="S266" i="1"/>
  <c r="T266" i="1"/>
  <c r="O261" i="1"/>
  <c r="P261" i="1" s="1"/>
  <c r="Q261" i="1"/>
  <c r="R261" i="1" s="1"/>
  <c r="S261" i="1"/>
  <c r="T261" i="1"/>
  <c r="O269" i="1"/>
  <c r="P269" i="1" s="1"/>
  <c r="Q269" i="1"/>
  <c r="R269" i="1" s="1"/>
  <c r="S269" i="1"/>
  <c r="T269" i="1"/>
  <c r="O274" i="1"/>
  <c r="P274" i="1" s="1"/>
  <c r="Q274" i="1"/>
  <c r="R274" i="1" s="1"/>
  <c r="S274" i="1"/>
  <c r="T274" i="1"/>
  <c r="O273" i="1"/>
  <c r="P273" i="1" s="1"/>
  <c r="Q273" i="1"/>
  <c r="R273" i="1" s="1"/>
  <c r="S273" i="1"/>
  <c r="T273" i="1"/>
  <c r="O271" i="1"/>
  <c r="P271" i="1" s="1"/>
  <c r="Q271" i="1"/>
  <c r="R271" i="1" s="1"/>
  <c r="S271" i="1"/>
  <c r="T271" i="1"/>
  <c r="O256" i="1"/>
  <c r="P256" i="1" s="1"/>
  <c r="Q256" i="1"/>
  <c r="R256" i="1" s="1"/>
  <c r="S256" i="1"/>
  <c r="T256" i="1"/>
  <c r="O265" i="1"/>
  <c r="P265" i="1" s="1"/>
  <c r="Q265" i="1"/>
  <c r="R265" i="1" s="1"/>
  <c r="S265" i="1"/>
  <c r="T265" i="1"/>
  <c r="O272" i="1"/>
  <c r="P272" i="1" s="1"/>
  <c r="Q272" i="1"/>
  <c r="R272" i="1" s="1"/>
  <c r="S272" i="1"/>
  <c r="T272" i="1"/>
  <c r="O253" i="1"/>
  <c r="P253" i="1" s="1"/>
  <c r="Q253" i="1"/>
  <c r="R253" i="1" s="1"/>
  <c r="S253" i="1"/>
  <c r="T253" i="1"/>
  <c r="O254" i="1"/>
  <c r="P254" i="1" s="1"/>
  <c r="Q254" i="1"/>
  <c r="R254" i="1" s="1"/>
  <c r="S254" i="1"/>
  <c r="T254" i="1"/>
  <c r="O243" i="1"/>
  <c r="P243" i="1" s="1"/>
  <c r="Q243" i="1"/>
  <c r="R243" i="1" s="1"/>
  <c r="S243" i="1"/>
  <c r="T243" i="1"/>
  <c r="O247" i="1"/>
  <c r="P247" i="1" s="1"/>
  <c r="Q247" i="1"/>
  <c r="R247" i="1" s="1"/>
  <c r="S247" i="1"/>
  <c r="T247" i="1"/>
  <c r="O267" i="1"/>
  <c r="P267" i="1" s="1"/>
  <c r="Q267" i="1"/>
  <c r="R267" i="1" s="1"/>
  <c r="S267" i="1"/>
  <c r="T267" i="1"/>
  <c r="O242" i="1"/>
  <c r="P242" i="1" s="1"/>
  <c r="Q242" i="1"/>
  <c r="R242" i="1" s="1"/>
  <c r="S242" i="1"/>
  <c r="T242" i="1"/>
  <c r="O250" i="1"/>
  <c r="P250" i="1" s="1"/>
  <c r="Q250" i="1"/>
  <c r="R250" i="1" s="1"/>
  <c r="S250" i="1"/>
  <c r="T250" i="1"/>
  <c r="O248" i="1"/>
  <c r="P248" i="1" s="1"/>
  <c r="Q248" i="1"/>
  <c r="R248" i="1" s="1"/>
  <c r="S248" i="1"/>
  <c r="T248" i="1"/>
  <c r="O245" i="1"/>
  <c r="P245" i="1" s="1"/>
  <c r="Q245" i="1"/>
  <c r="R245" i="1" s="1"/>
  <c r="S245" i="1"/>
  <c r="T245" i="1"/>
  <c r="O249" i="1"/>
  <c r="P249" i="1" s="1"/>
  <c r="Q249" i="1"/>
  <c r="R249" i="1" s="1"/>
  <c r="S249" i="1"/>
  <c r="T249" i="1"/>
  <c r="O252" i="1"/>
  <c r="P252" i="1" s="1"/>
  <c r="Q252" i="1"/>
  <c r="R252" i="1" s="1"/>
  <c r="S252" i="1"/>
  <c r="T252" i="1"/>
  <c r="O244" i="1"/>
  <c r="P244" i="1" s="1"/>
  <c r="Q244" i="1"/>
  <c r="R244" i="1" s="1"/>
  <c r="S244" i="1"/>
  <c r="T244" i="1"/>
  <c r="O251" i="1"/>
  <c r="P251" i="1" s="1"/>
  <c r="Q251" i="1"/>
  <c r="R251" i="1" s="1"/>
  <c r="S251" i="1"/>
  <c r="T251" i="1"/>
  <c r="O257" i="1"/>
  <c r="P257" i="1" s="1"/>
  <c r="Q257" i="1"/>
  <c r="R257" i="1" s="1"/>
  <c r="S257" i="1"/>
  <c r="T257" i="1"/>
  <c r="O246" i="1"/>
  <c r="P246" i="1" s="1"/>
  <c r="Q246" i="1"/>
  <c r="R246" i="1" s="1"/>
  <c r="S246" i="1"/>
  <c r="T246" i="1"/>
  <c r="O277" i="1"/>
  <c r="P277" i="1" s="1"/>
  <c r="Q277" i="1"/>
  <c r="R277" i="1" s="1"/>
  <c r="S277" i="1"/>
  <c r="T277" i="1"/>
  <c r="O282" i="1"/>
  <c r="P282" i="1" s="1"/>
  <c r="Q282" i="1"/>
  <c r="R282" i="1" s="1"/>
  <c r="S282" i="1"/>
  <c r="T282" i="1"/>
  <c r="O284" i="1"/>
  <c r="P284" i="1" s="1"/>
  <c r="Q284" i="1"/>
  <c r="R284" i="1" s="1"/>
  <c r="S284" i="1"/>
  <c r="T284" i="1"/>
  <c r="O279" i="1"/>
  <c r="P279" i="1" s="1"/>
  <c r="Q279" i="1"/>
  <c r="R279" i="1" s="1"/>
  <c r="S279" i="1"/>
  <c r="T279" i="1"/>
  <c r="O281" i="1"/>
  <c r="P281" i="1" s="1"/>
  <c r="Q281" i="1"/>
  <c r="R281" i="1" s="1"/>
  <c r="S281" i="1"/>
  <c r="T281" i="1"/>
  <c r="O278" i="1"/>
  <c r="P278" i="1" s="1"/>
  <c r="Q278" i="1"/>
  <c r="R278" i="1" s="1"/>
  <c r="S278" i="1"/>
  <c r="T278" i="1"/>
  <c r="O280" i="1"/>
  <c r="P280" i="1" s="1"/>
  <c r="Q280" i="1"/>
  <c r="R280" i="1" s="1"/>
  <c r="S280" i="1"/>
  <c r="T280" i="1"/>
  <c r="O276" i="1"/>
  <c r="P276" i="1" s="1"/>
  <c r="Q276" i="1"/>
  <c r="R276" i="1" s="1"/>
  <c r="S276" i="1"/>
  <c r="T276" i="1"/>
  <c r="O283" i="1"/>
  <c r="P283" i="1" s="1"/>
  <c r="Q283" i="1"/>
  <c r="R283" i="1" s="1"/>
  <c r="S283" i="1"/>
  <c r="T283" i="1"/>
  <c r="O323" i="1"/>
  <c r="P323" i="1" s="1"/>
  <c r="Q323" i="1"/>
  <c r="R323" i="1" s="1"/>
  <c r="S323" i="1"/>
  <c r="T323" i="1"/>
  <c r="O315" i="1"/>
  <c r="P315" i="1" s="1"/>
  <c r="Q315" i="1"/>
  <c r="R315" i="1" s="1"/>
  <c r="S315" i="1"/>
  <c r="T315" i="1"/>
  <c r="O309" i="1"/>
  <c r="P309" i="1" s="1"/>
  <c r="Q309" i="1"/>
  <c r="R309" i="1" s="1"/>
  <c r="S309" i="1"/>
  <c r="T309" i="1"/>
  <c r="O285" i="1"/>
  <c r="P285" i="1" s="1"/>
  <c r="Q285" i="1"/>
  <c r="R285" i="1" s="1"/>
  <c r="S285" i="1"/>
  <c r="T285" i="1"/>
  <c r="O321" i="1"/>
  <c r="P321" i="1" s="1"/>
  <c r="Q321" i="1"/>
  <c r="R321" i="1" s="1"/>
  <c r="S321" i="1"/>
  <c r="T321" i="1"/>
  <c r="O306" i="1"/>
  <c r="P306" i="1" s="1"/>
  <c r="Q306" i="1"/>
  <c r="R306" i="1" s="1"/>
  <c r="S306" i="1"/>
  <c r="T306" i="1"/>
  <c r="O314" i="1"/>
  <c r="P314" i="1" s="1"/>
  <c r="Q314" i="1"/>
  <c r="R314" i="1" s="1"/>
  <c r="S314" i="1"/>
  <c r="T314" i="1"/>
  <c r="O308" i="1"/>
  <c r="P308" i="1" s="1"/>
  <c r="Q308" i="1"/>
  <c r="R308" i="1" s="1"/>
  <c r="S308" i="1"/>
  <c r="T308" i="1"/>
  <c r="O290" i="1"/>
  <c r="P290" i="1" s="1"/>
  <c r="Q290" i="1"/>
  <c r="R290" i="1" s="1"/>
  <c r="S290" i="1"/>
  <c r="T290" i="1"/>
  <c r="O288" i="1"/>
  <c r="P288" i="1" s="1"/>
  <c r="Q288" i="1"/>
  <c r="R288" i="1" s="1"/>
  <c r="S288" i="1"/>
  <c r="T288" i="1"/>
  <c r="O287" i="1"/>
  <c r="P287" i="1" s="1"/>
  <c r="Q287" i="1"/>
  <c r="R287" i="1" s="1"/>
  <c r="S287" i="1"/>
  <c r="T287" i="1"/>
  <c r="O310" i="1"/>
  <c r="P310" i="1" s="1"/>
  <c r="Q310" i="1"/>
  <c r="R310" i="1" s="1"/>
  <c r="S310" i="1"/>
  <c r="T310" i="1"/>
  <c r="O286" i="1"/>
  <c r="P286" i="1" s="1"/>
  <c r="Q286" i="1"/>
  <c r="R286" i="1" s="1"/>
  <c r="S286" i="1"/>
  <c r="T286" i="1"/>
  <c r="O292" i="1"/>
  <c r="P292" i="1" s="1"/>
  <c r="Q292" i="1"/>
  <c r="R292" i="1" s="1"/>
  <c r="S292" i="1"/>
  <c r="T292" i="1"/>
  <c r="O289" i="1"/>
  <c r="P289" i="1" s="1"/>
  <c r="Q289" i="1"/>
  <c r="R289" i="1" s="1"/>
  <c r="S289" i="1"/>
  <c r="T289" i="1"/>
  <c r="O291" i="1"/>
  <c r="P291" i="1" s="1"/>
  <c r="Q291" i="1"/>
  <c r="R291" i="1" s="1"/>
  <c r="S291" i="1"/>
  <c r="T291" i="1"/>
  <c r="O302" i="1"/>
  <c r="P302" i="1" s="1"/>
  <c r="Q302" i="1"/>
  <c r="R302" i="1" s="1"/>
  <c r="S302" i="1"/>
  <c r="T302" i="1"/>
  <c r="O294" i="1"/>
  <c r="P294" i="1" s="1"/>
  <c r="Q294" i="1"/>
  <c r="R294" i="1" s="1"/>
  <c r="S294" i="1"/>
  <c r="T294" i="1"/>
  <c r="O293" i="1"/>
  <c r="P293" i="1" s="1"/>
  <c r="Q293" i="1"/>
  <c r="R293" i="1" s="1"/>
  <c r="S293" i="1"/>
  <c r="T293" i="1"/>
  <c r="O296" i="1"/>
  <c r="P296" i="1" s="1"/>
  <c r="Q296" i="1"/>
  <c r="R296" i="1" s="1"/>
  <c r="S296" i="1"/>
  <c r="T296" i="1"/>
  <c r="O301" i="1"/>
  <c r="P301" i="1" s="1"/>
  <c r="Q301" i="1"/>
  <c r="R301" i="1" s="1"/>
  <c r="S301" i="1"/>
  <c r="T301" i="1"/>
  <c r="O305" i="1"/>
  <c r="P305" i="1" s="1"/>
  <c r="Q305" i="1"/>
  <c r="R305" i="1" s="1"/>
  <c r="S305" i="1"/>
  <c r="T305" i="1"/>
  <c r="O295" i="1"/>
  <c r="P295" i="1" s="1"/>
  <c r="Q295" i="1"/>
  <c r="R295" i="1" s="1"/>
  <c r="S295" i="1"/>
  <c r="T295" i="1"/>
  <c r="O313" i="1"/>
  <c r="P313" i="1" s="1"/>
  <c r="Q313" i="1"/>
  <c r="R313" i="1" s="1"/>
  <c r="S313" i="1"/>
  <c r="T313" i="1"/>
  <c r="O317" i="1"/>
  <c r="P317" i="1" s="1"/>
  <c r="Q317" i="1"/>
  <c r="R317" i="1" s="1"/>
  <c r="S317" i="1"/>
  <c r="T317" i="1"/>
  <c r="O298" i="1"/>
  <c r="P298" i="1" s="1"/>
  <c r="Q298" i="1"/>
  <c r="R298" i="1" s="1"/>
  <c r="S298" i="1"/>
  <c r="T298" i="1"/>
  <c r="O324" i="1"/>
  <c r="P324" i="1" s="1"/>
  <c r="Q324" i="1"/>
  <c r="R324" i="1" s="1"/>
  <c r="S324" i="1"/>
  <c r="T324" i="1"/>
  <c r="O304" i="1"/>
  <c r="P304" i="1" s="1"/>
  <c r="Q304" i="1"/>
  <c r="R304" i="1" s="1"/>
  <c r="S304" i="1"/>
  <c r="T304" i="1"/>
  <c r="O311" i="1"/>
  <c r="P311" i="1" s="1"/>
  <c r="Q311" i="1"/>
  <c r="R311" i="1" s="1"/>
  <c r="S311" i="1"/>
  <c r="T311" i="1"/>
  <c r="O325" i="1"/>
  <c r="P325" i="1" s="1"/>
  <c r="Q325" i="1"/>
  <c r="R325" i="1" s="1"/>
  <c r="S325" i="1"/>
  <c r="T325" i="1"/>
  <c r="O320" i="1"/>
  <c r="P320" i="1" s="1"/>
  <c r="Q320" i="1"/>
  <c r="R320" i="1" s="1"/>
  <c r="S320" i="1"/>
  <c r="T320" i="1"/>
  <c r="O297" i="1"/>
  <c r="P297" i="1" s="1"/>
  <c r="Q297" i="1"/>
  <c r="R297" i="1" s="1"/>
  <c r="S297" i="1"/>
  <c r="T297" i="1"/>
  <c r="O316" i="1"/>
  <c r="P316" i="1" s="1"/>
  <c r="Q316" i="1"/>
  <c r="R316" i="1" s="1"/>
  <c r="S316" i="1"/>
  <c r="T316" i="1"/>
  <c r="O300" i="1"/>
  <c r="P300" i="1" s="1"/>
  <c r="Q300" i="1"/>
  <c r="R300" i="1" s="1"/>
  <c r="S300" i="1"/>
  <c r="T300" i="1"/>
  <c r="O299" i="1"/>
  <c r="P299" i="1" s="1"/>
  <c r="Q299" i="1"/>
  <c r="R299" i="1" s="1"/>
  <c r="S299" i="1"/>
  <c r="T299" i="1"/>
  <c r="O307" i="1"/>
  <c r="P307" i="1" s="1"/>
  <c r="Q307" i="1"/>
  <c r="R307" i="1" s="1"/>
  <c r="S307" i="1"/>
  <c r="T307" i="1"/>
  <c r="O303" i="1"/>
  <c r="P303" i="1" s="1"/>
  <c r="Q303" i="1"/>
  <c r="R303" i="1" s="1"/>
  <c r="S303" i="1"/>
  <c r="T303" i="1"/>
  <c r="O318" i="1"/>
  <c r="P318" i="1" s="1"/>
  <c r="Q318" i="1"/>
  <c r="R318" i="1" s="1"/>
  <c r="S318" i="1"/>
  <c r="T318" i="1"/>
  <c r="O327" i="1"/>
  <c r="P327" i="1" s="1"/>
  <c r="Q327" i="1"/>
  <c r="R327" i="1" s="1"/>
  <c r="S327" i="1"/>
  <c r="T327" i="1"/>
  <c r="O322" i="1"/>
  <c r="P322" i="1" s="1"/>
  <c r="Q322" i="1"/>
  <c r="R322" i="1" s="1"/>
  <c r="S322" i="1"/>
  <c r="T322" i="1"/>
  <c r="O319" i="1"/>
  <c r="P319" i="1" s="1"/>
  <c r="Q319" i="1"/>
  <c r="R319" i="1" s="1"/>
  <c r="S319" i="1"/>
  <c r="T319" i="1"/>
  <c r="O312" i="1"/>
  <c r="P312" i="1" s="1"/>
  <c r="Q312" i="1"/>
  <c r="R312" i="1" s="1"/>
  <c r="S312" i="1"/>
  <c r="T312" i="1"/>
  <c r="O328" i="1"/>
  <c r="P328" i="1" s="1"/>
  <c r="Q328" i="1"/>
  <c r="R328" i="1" s="1"/>
  <c r="S328" i="1"/>
  <c r="T328" i="1"/>
  <c r="O329" i="1"/>
  <c r="P329" i="1" s="1"/>
  <c r="Q329" i="1"/>
  <c r="R329" i="1" s="1"/>
  <c r="S329" i="1"/>
  <c r="T329" i="1"/>
  <c r="O326" i="1"/>
  <c r="P326" i="1" s="1"/>
  <c r="Q326" i="1"/>
  <c r="R326" i="1" s="1"/>
  <c r="S326" i="1"/>
  <c r="T326" i="1"/>
  <c r="O330" i="1"/>
  <c r="P330" i="1" s="1"/>
  <c r="Q330" i="1"/>
  <c r="R330" i="1" s="1"/>
  <c r="S330" i="1"/>
  <c r="T330" i="1"/>
  <c r="O332" i="1"/>
  <c r="P332" i="1" s="1"/>
  <c r="Q332" i="1"/>
  <c r="R332" i="1" s="1"/>
  <c r="S332" i="1"/>
  <c r="T332" i="1"/>
  <c r="O331" i="1"/>
  <c r="P331" i="1" s="1"/>
  <c r="Q331" i="1"/>
  <c r="R331" i="1" s="1"/>
  <c r="S331" i="1"/>
  <c r="T331" i="1"/>
  <c r="O336" i="1"/>
  <c r="P336" i="1" s="1"/>
  <c r="Q336" i="1"/>
  <c r="R336" i="1" s="1"/>
  <c r="S336" i="1"/>
  <c r="T336" i="1"/>
  <c r="O333" i="1"/>
  <c r="P333" i="1" s="1"/>
  <c r="Q333" i="1"/>
  <c r="R333" i="1" s="1"/>
  <c r="S333" i="1"/>
  <c r="T333" i="1"/>
  <c r="O335" i="1"/>
  <c r="P335" i="1" s="1"/>
  <c r="Q335" i="1"/>
  <c r="R335" i="1" s="1"/>
  <c r="S335" i="1"/>
  <c r="T335" i="1"/>
  <c r="O334" i="1"/>
  <c r="P334" i="1" s="1"/>
  <c r="Q334" i="1"/>
  <c r="R334" i="1" s="1"/>
  <c r="S334" i="1"/>
  <c r="T334" i="1"/>
  <c r="O355" i="1"/>
  <c r="P355" i="1" s="1"/>
  <c r="Q355" i="1"/>
  <c r="R355" i="1" s="1"/>
  <c r="S355" i="1"/>
  <c r="T355" i="1"/>
  <c r="O345" i="1"/>
  <c r="P345" i="1" s="1"/>
  <c r="Q345" i="1"/>
  <c r="R345" i="1" s="1"/>
  <c r="S345" i="1"/>
  <c r="T345" i="1"/>
  <c r="O354" i="1"/>
  <c r="P354" i="1" s="1"/>
  <c r="Q354" i="1"/>
  <c r="R354" i="1" s="1"/>
  <c r="S354" i="1"/>
  <c r="T354" i="1"/>
  <c r="O349" i="1"/>
  <c r="P349" i="1" s="1"/>
  <c r="Q349" i="1"/>
  <c r="R349" i="1" s="1"/>
  <c r="S349" i="1"/>
  <c r="T349" i="1"/>
  <c r="O348" i="1"/>
  <c r="P348" i="1" s="1"/>
  <c r="Q348" i="1"/>
  <c r="R348" i="1" s="1"/>
  <c r="S348" i="1"/>
  <c r="T348" i="1"/>
  <c r="O346" i="1"/>
  <c r="P346" i="1" s="1"/>
  <c r="Q346" i="1"/>
  <c r="R346" i="1" s="1"/>
  <c r="S346" i="1"/>
  <c r="T346" i="1"/>
  <c r="O356" i="1"/>
  <c r="P356" i="1" s="1"/>
  <c r="Q356" i="1"/>
  <c r="R356" i="1" s="1"/>
  <c r="S356" i="1"/>
  <c r="T356" i="1"/>
  <c r="O350" i="1"/>
  <c r="P350" i="1" s="1"/>
  <c r="Q350" i="1"/>
  <c r="R350" i="1" s="1"/>
  <c r="S350" i="1"/>
  <c r="T350" i="1"/>
  <c r="O353" i="1"/>
  <c r="P353" i="1" s="1"/>
  <c r="Q353" i="1"/>
  <c r="R353" i="1" s="1"/>
  <c r="S353" i="1"/>
  <c r="T353" i="1"/>
  <c r="O347" i="1"/>
  <c r="P347" i="1" s="1"/>
  <c r="Q347" i="1"/>
  <c r="R347" i="1" s="1"/>
  <c r="S347" i="1"/>
  <c r="T347" i="1"/>
  <c r="O351" i="1"/>
  <c r="P351" i="1" s="1"/>
  <c r="Q351" i="1"/>
  <c r="R351" i="1" s="1"/>
  <c r="S351" i="1"/>
  <c r="T351" i="1"/>
  <c r="O338" i="1"/>
  <c r="P338" i="1" s="1"/>
  <c r="Q338" i="1"/>
  <c r="R338" i="1" s="1"/>
  <c r="S338" i="1"/>
  <c r="T338" i="1"/>
  <c r="O339" i="1"/>
  <c r="P339" i="1" s="1"/>
  <c r="Q339" i="1"/>
  <c r="R339" i="1" s="1"/>
  <c r="S339" i="1"/>
  <c r="T339" i="1"/>
  <c r="O343" i="1"/>
  <c r="P343" i="1" s="1"/>
  <c r="Q343" i="1"/>
  <c r="R343" i="1" s="1"/>
  <c r="S343" i="1"/>
  <c r="T343" i="1"/>
  <c r="O352" i="1"/>
  <c r="P352" i="1" s="1"/>
  <c r="Q352" i="1"/>
  <c r="R352" i="1" s="1"/>
  <c r="S352" i="1"/>
  <c r="T352" i="1"/>
  <c r="O344" i="1"/>
  <c r="P344" i="1" s="1"/>
  <c r="Q344" i="1"/>
  <c r="R344" i="1" s="1"/>
  <c r="S344" i="1"/>
  <c r="T344" i="1"/>
  <c r="O341" i="1"/>
  <c r="P341" i="1" s="1"/>
  <c r="Q341" i="1"/>
  <c r="R341" i="1" s="1"/>
  <c r="S341" i="1"/>
  <c r="T341" i="1"/>
  <c r="O337" i="1"/>
  <c r="P337" i="1" s="1"/>
  <c r="Q337" i="1"/>
  <c r="R337" i="1" s="1"/>
  <c r="S337" i="1"/>
  <c r="T337" i="1"/>
  <c r="O342" i="1"/>
  <c r="P342" i="1" s="1"/>
  <c r="Q342" i="1"/>
  <c r="R342" i="1" s="1"/>
  <c r="S342" i="1"/>
  <c r="T342" i="1"/>
  <c r="O340" i="1"/>
  <c r="P340" i="1" s="1"/>
  <c r="Q340" i="1"/>
  <c r="R340" i="1" s="1"/>
  <c r="S340" i="1"/>
  <c r="T340" i="1"/>
  <c r="O359" i="1"/>
  <c r="P359" i="1" s="1"/>
  <c r="Q359" i="1"/>
  <c r="R359" i="1" s="1"/>
  <c r="S359" i="1"/>
  <c r="T359" i="1"/>
  <c r="O361" i="1"/>
  <c r="P361" i="1" s="1"/>
  <c r="Q361" i="1"/>
  <c r="R361" i="1" s="1"/>
  <c r="S361" i="1"/>
  <c r="T361" i="1"/>
  <c r="O360" i="1"/>
  <c r="P360" i="1" s="1"/>
  <c r="Q360" i="1"/>
  <c r="R360" i="1" s="1"/>
  <c r="S360" i="1"/>
  <c r="T360" i="1"/>
  <c r="O357" i="1"/>
  <c r="P357" i="1" s="1"/>
  <c r="Q357" i="1"/>
  <c r="R357" i="1" s="1"/>
  <c r="S357" i="1"/>
  <c r="T357" i="1"/>
  <c r="O358" i="1"/>
  <c r="P358" i="1" s="1"/>
  <c r="Q358" i="1"/>
  <c r="R358" i="1" s="1"/>
  <c r="S358" i="1"/>
  <c r="T358" i="1"/>
  <c r="O364" i="1"/>
  <c r="P364" i="1" s="1"/>
  <c r="Q364" i="1"/>
  <c r="R364" i="1" s="1"/>
  <c r="S364" i="1"/>
  <c r="T364" i="1"/>
  <c r="O362" i="1"/>
  <c r="P362" i="1" s="1"/>
  <c r="Q362" i="1"/>
  <c r="R362" i="1" s="1"/>
  <c r="S362" i="1"/>
  <c r="T362" i="1"/>
  <c r="O366" i="1"/>
  <c r="P366" i="1" s="1"/>
  <c r="Q366" i="1"/>
  <c r="R366" i="1" s="1"/>
  <c r="S366" i="1"/>
  <c r="T366" i="1"/>
  <c r="O363" i="1"/>
  <c r="P363" i="1" s="1"/>
  <c r="Q363" i="1"/>
  <c r="R363" i="1" s="1"/>
  <c r="S363" i="1"/>
  <c r="T363" i="1"/>
  <c r="O365" i="1"/>
  <c r="P365" i="1" s="1"/>
  <c r="Q365" i="1"/>
  <c r="R365" i="1" s="1"/>
  <c r="S365" i="1"/>
  <c r="T365" i="1"/>
  <c r="O371" i="1"/>
  <c r="P371" i="1" s="1"/>
  <c r="Q371" i="1"/>
  <c r="R371" i="1" s="1"/>
  <c r="S371" i="1"/>
  <c r="T371" i="1"/>
  <c r="O372" i="1"/>
  <c r="P372" i="1" s="1"/>
  <c r="Q372" i="1"/>
  <c r="R372" i="1" s="1"/>
  <c r="S372" i="1"/>
  <c r="T372" i="1"/>
  <c r="O370" i="1"/>
  <c r="P370" i="1" s="1"/>
  <c r="Q370" i="1"/>
  <c r="R370" i="1" s="1"/>
  <c r="S370" i="1"/>
  <c r="T370" i="1"/>
  <c r="O367" i="1"/>
  <c r="P367" i="1" s="1"/>
  <c r="Q367" i="1"/>
  <c r="R367" i="1" s="1"/>
  <c r="S367" i="1"/>
  <c r="T367" i="1"/>
  <c r="O368" i="1"/>
  <c r="P368" i="1" s="1"/>
  <c r="Q368" i="1"/>
  <c r="R368" i="1" s="1"/>
  <c r="S368" i="1"/>
  <c r="T368" i="1"/>
  <c r="O369" i="1"/>
  <c r="P369" i="1" s="1"/>
  <c r="Q369" i="1"/>
  <c r="R369" i="1" s="1"/>
  <c r="S369" i="1"/>
  <c r="T369" i="1"/>
  <c r="O376" i="1"/>
  <c r="P376" i="1" s="1"/>
  <c r="Q376" i="1"/>
  <c r="R376" i="1" s="1"/>
  <c r="S376" i="1"/>
  <c r="T376" i="1"/>
  <c r="O377" i="1"/>
  <c r="P377" i="1" s="1"/>
  <c r="Q377" i="1"/>
  <c r="R377" i="1" s="1"/>
  <c r="S377" i="1"/>
  <c r="T377" i="1"/>
  <c r="O373" i="1"/>
  <c r="P373" i="1" s="1"/>
  <c r="Q373" i="1"/>
  <c r="R373" i="1" s="1"/>
  <c r="S373" i="1"/>
  <c r="T373" i="1"/>
  <c r="O375" i="1"/>
  <c r="P375" i="1" s="1"/>
  <c r="Q375" i="1"/>
  <c r="R375" i="1" s="1"/>
  <c r="S375" i="1"/>
  <c r="T375" i="1"/>
  <c r="O378" i="1"/>
  <c r="P378" i="1" s="1"/>
  <c r="Q378" i="1"/>
  <c r="R378" i="1" s="1"/>
  <c r="S378" i="1"/>
  <c r="T378" i="1"/>
  <c r="O374" i="1"/>
  <c r="P374" i="1" s="1"/>
  <c r="Q374" i="1"/>
  <c r="R374" i="1" s="1"/>
  <c r="S374" i="1"/>
  <c r="T374" i="1"/>
  <c r="O380" i="1"/>
  <c r="P380" i="1" s="1"/>
  <c r="Q380" i="1"/>
  <c r="R380" i="1" s="1"/>
  <c r="S380" i="1"/>
  <c r="T380" i="1"/>
  <c r="O379" i="1"/>
  <c r="P379" i="1" s="1"/>
  <c r="Q379" i="1"/>
  <c r="R379" i="1" s="1"/>
  <c r="S379" i="1"/>
  <c r="T379" i="1"/>
  <c r="O390" i="1"/>
  <c r="P390" i="1" s="1"/>
  <c r="Q390" i="1"/>
  <c r="R390" i="1" s="1"/>
  <c r="S390" i="1"/>
  <c r="T390" i="1"/>
  <c r="O391" i="1"/>
  <c r="P391" i="1" s="1"/>
  <c r="Q391" i="1"/>
  <c r="R391" i="1" s="1"/>
  <c r="S391" i="1"/>
  <c r="T391" i="1"/>
  <c r="O387" i="1"/>
  <c r="P387" i="1" s="1"/>
  <c r="Q387" i="1"/>
  <c r="R387" i="1" s="1"/>
  <c r="S387" i="1"/>
  <c r="T387" i="1"/>
  <c r="O383" i="1"/>
  <c r="P383" i="1" s="1"/>
  <c r="Q383" i="1"/>
  <c r="R383" i="1" s="1"/>
  <c r="S383" i="1"/>
  <c r="T383" i="1"/>
  <c r="O395" i="1"/>
  <c r="P395" i="1" s="1"/>
  <c r="Q395" i="1"/>
  <c r="R395" i="1" s="1"/>
  <c r="S395" i="1"/>
  <c r="T395" i="1"/>
  <c r="O389" i="1"/>
  <c r="P389" i="1" s="1"/>
  <c r="Q389" i="1"/>
  <c r="R389" i="1" s="1"/>
  <c r="S389" i="1"/>
  <c r="T389" i="1"/>
  <c r="O386" i="1"/>
  <c r="P386" i="1" s="1"/>
  <c r="Q386" i="1"/>
  <c r="R386" i="1" s="1"/>
  <c r="S386" i="1"/>
  <c r="T386" i="1"/>
  <c r="O388" i="1"/>
  <c r="P388" i="1" s="1"/>
  <c r="Q388" i="1"/>
  <c r="R388" i="1" s="1"/>
  <c r="S388" i="1"/>
  <c r="T388" i="1"/>
  <c r="O382" i="1"/>
  <c r="P382" i="1" s="1"/>
  <c r="Q382" i="1"/>
  <c r="R382" i="1" s="1"/>
  <c r="S382" i="1"/>
  <c r="T382" i="1"/>
  <c r="O384" i="1"/>
  <c r="P384" i="1" s="1"/>
  <c r="Q384" i="1"/>
  <c r="R384" i="1" s="1"/>
  <c r="S384" i="1"/>
  <c r="T384" i="1"/>
  <c r="O396" i="1"/>
  <c r="P396" i="1" s="1"/>
  <c r="Q396" i="1"/>
  <c r="R396" i="1" s="1"/>
  <c r="S396" i="1"/>
  <c r="T396" i="1"/>
  <c r="O392" i="1"/>
  <c r="P392" i="1" s="1"/>
  <c r="Q392" i="1"/>
  <c r="R392" i="1" s="1"/>
  <c r="S392" i="1"/>
  <c r="T392" i="1"/>
  <c r="O394" i="1"/>
  <c r="P394" i="1" s="1"/>
  <c r="Q394" i="1"/>
  <c r="R394" i="1" s="1"/>
  <c r="S394" i="1"/>
  <c r="T394" i="1"/>
  <c r="O393" i="1"/>
  <c r="P393" i="1" s="1"/>
  <c r="Q393" i="1"/>
  <c r="R393" i="1" s="1"/>
  <c r="S393" i="1"/>
  <c r="T393" i="1"/>
  <c r="O381" i="1"/>
  <c r="P381" i="1" s="1"/>
  <c r="Q381" i="1"/>
  <c r="R381" i="1" s="1"/>
  <c r="S381" i="1"/>
  <c r="T381" i="1"/>
  <c r="O385" i="1"/>
  <c r="P385" i="1" s="1"/>
  <c r="Q385" i="1"/>
  <c r="R385" i="1" s="1"/>
  <c r="S385" i="1"/>
  <c r="T385" i="1"/>
  <c r="O401" i="1"/>
  <c r="P401" i="1" s="1"/>
  <c r="Q401" i="1"/>
  <c r="R401" i="1" s="1"/>
  <c r="S401" i="1"/>
  <c r="T401" i="1"/>
  <c r="O398" i="1"/>
  <c r="P398" i="1" s="1"/>
  <c r="Q398" i="1"/>
  <c r="R398" i="1" s="1"/>
  <c r="S398" i="1"/>
  <c r="T398" i="1"/>
  <c r="O402" i="1"/>
  <c r="P402" i="1" s="1"/>
  <c r="Q402" i="1"/>
  <c r="R402" i="1" s="1"/>
  <c r="S402" i="1"/>
  <c r="T402" i="1"/>
  <c r="O399" i="1"/>
  <c r="P399" i="1" s="1"/>
  <c r="Q399" i="1"/>
  <c r="R399" i="1" s="1"/>
  <c r="S399" i="1"/>
  <c r="T399" i="1"/>
  <c r="O403" i="1"/>
  <c r="P403" i="1" s="1"/>
  <c r="Q403" i="1"/>
  <c r="R403" i="1" s="1"/>
  <c r="S403" i="1"/>
  <c r="T403" i="1"/>
  <c r="O405" i="1"/>
  <c r="P405" i="1" s="1"/>
  <c r="Q405" i="1"/>
  <c r="R405" i="1" s="1"/>
  <c r="S405" i="1"/>
  <c r="T405" i="1"/>
  <c r="O404" i="1"/>
  <c r="P404" i="1" s="1"/>
  <c r="Q404" i="1"/>
  <c r="R404" i="1" s="1"/>
  <c r="S404" i="1"/>
  <c r="T404" i="1"/>
  <c r="O397" i="1"/>
  <c r="P397" i="1" s="1"/>
  <c r="Q397" i="1"/>
  <c r="R397" i="1" s="1"/>
  <c r="S397" i="1"/>
  <c r="T397" i="1"/>
  <c r="O400" i="1"/>
  <c r="P400" i="1" s="1"/>
  <c r="Q400" i="1"/>
  <c r="R400" i="1" s="1"/>
  <c r="S400" i="1"/>
  <c r="T400" i="1"/>
  <c r="O451" i="1"/>
  <c r="P451" i="1" s="1"/>
  <c r="Q451" i="1"/>
  <c r="R451" i="1" s="1"/>
  <c r="S451" i="1"/>
  <c r="T451" i="1"/>
  <c r="O447" i="1"/>
  <c r="P447" i="1" s="1"/>
  <c r="Q447" i="1"/>
  <c r="R447" i="1" s="1"/>
  <c r="S447" i="1"/>
  <c r="T447" i="1"/>
  <c r="O461" i="1"/>
  <c r="P461" i="1" s="1"/>
  <c r="Q461" i="1"/>
  <c r="R461" i="1" s="1"/>
  <c r="S461" i="1"/>
  <c r="T461" i="1"/>
  <c r="O454" i="1"/>
  <c r="P454" i="1" s="1"/>
  <c r="Q454" i="1"/>
  <c r="R454" i="1" s="1"/>
  <c r="S454" i="1"/>
  <c r="T454" i="1"/>
  <c r="O436" i="1"/>
  <c r="P436" i="1" s="1"/>
  <c r="Q436" i="1"/>
  <c r="R436" i="1" s="1"/>
  <c r="S436" i="1"/>
  <c r="T436" i="1"/>
  <c r="O449" i="1"/>
  <c r="P449" i="1" s="1"/>
  <c r="Q449" i="1"/>
  <c r="R449" i="1" s="1"/>
  <c r="S449" i="1"/>
  <c r="T449" i="1"/>
  <c r="O453" i="1"/>
  <c r="P453" i="1" s="1"/>
  <c r="Q453" i="1"/>
  <c r="R453" i="1" s="1"/>
  <c r="S453" i="1"/>
  <c r="T453" i="1"/>
  <c r="O460" i="1"/>
  <c r="P460" i="1" s="1"/>
  <c r="Q460" i="1"/>
  <c r="R460" i="1" s="1"/>
  <c r="S460" i="1"/>
  <c r="T460" i="1"/>
  <c r="O429" i="1"/>
  <c r="P429" i="1" s="1"/>
  <c r="Q429" i="1"/>
  <c r="R429" i="1" s="1"/>
  <c r="S429" i="1"/>
  <c r="T429" i="1"/>
  <c r="O452" i="1"/>
  <c r="P452" i="1" s="1"/>
  <c r="Q452" i="1"/>
  <c r="R452" i="1" s="1"/>
  <c r="S452" i="1"/>
  <c r="T452" i="1"/>
  <c r="O422" i="1"/>
  <c r="P422" i="1" s="1"/>
  <c r="Q422" i="1"/>
  <c r="R422" i="1" s="1"/>
  <c r="S422" i="1"/>
  <c r="T422" i="1"/>
  <c r="O435" i="1"/>
  <c r="P435" i="1" s="1"/>
  <c r="Q435" i="1"/>
  <c r="R435" i="1" s="1"/>
  <c r="S435" i="1"/>
  <c r="T435" i="1"/>
  <c r="O428" i="1"/>
  <c r="P428" i="1" s="1"/>
  <c r="Q428" i="1"/>
  <c r="R428" i="1" s="1"/>
  <c r="S428" i="1"/>
  <c r="T428" i="1"/>
  <c r="O432" i="1"/>
  <c r="P432" i="1" s="1"/>
  <c r="Q432" i="1"/>
  <c r="R432" i="1" s="1"/>
  <c r="S432" i="1"/>
  <c r="T432" i="1"/>
  <c r="O439" i="1"/>
  <c r="P439" i="1" s="1"/>
  <c r="Q439" i="1"/>
  <c r="R439" i="1" s="1"/>
  <c r="S439" i="1"/>
  <c r="T439" i="1"/>
  <c r="O430" i="1"/>
  <c r="P430" i="1" s="1"/>
  <c r="Q430" i="1"/>
  <c r="R430" i="1" s="1"/>
  <c r="S430" i="1"/>
  <c r="T430" i="1"/>
  <c r="O409" i="1"/>
  <c r="P409" i="1" s="1"/>
  <c r="Q409" i="1"/>
  <c r="R409" i="1" s="1"/>
  <c r="S409" i="1"/>
  <c r="T409" i="1"/>
  <c r="O427" i="1"/>
  <c r="P427" i="1" s="1"/>
  <c r="Q427" i="1"/>
  <c r="R427" i="1" s="1"/>
  <c r="S427" i="1"/>
  <c r="T427" i="1"/>
  <c r="O420" i="1"/>
  <c r="P420" i="1" s="1"/>
  <c r="Q420" i="1"/>
  <c r="R420" i="1" s="1"/>
  <c r="S420" i="1"/>
  <c r="T420" i="1"/>
  <c r="O455" i="1"/>
  <c r="P455" i="1" s="1"/>
  <c r="Q455" i="1"/>
  <c r="R455" i="1" s="1"/>
  <c r="S455" i="1"/>
  <c r="T455" i="1"/>
  <c r="O423" i="1"/>
  <c r="P423" i="1" s="1"/>
  <c r="Q423" i="1"/>
  <c r="R423" i="1" s="1"/>
  <c r="S423" i="1"/>
  <c r="T423" i="1"/>
  <c r="O458" i="1"/>
  <c r="P458" i="1" s="1"/>
  <c r="Q458" i="1"/>
  <c r="R458" i="1" s="1"/>
  <c r="S458" i="1"/>
  <c r="T458" i="1"/>
  <c r="O462" i="1"/>
  <c r="P462" i="1" s="1"/>
  <c r="Q462" i="1"/>
  <c r="R462" i="1" s="1"/>
  <c r="S462" i="1"/>
  <c r="T462" i="1"/>
  <c r="O413" i="1"/>
  <c r="P413" i="1" s="1"/>
  <c r="Q413" i="1"/>
  <c r="R413" i="1" s="1"/>
  <c r="S413" i="1"/>
  <c r="T413" i="1"/>
  <c r="O410" i="1"/>
  <c r="P410" i="1" s="1"/>
  <c r="Q410" i="1"/>
  <c r="R410" i="1" s="1"/>
  <c r="S410" i="1"/>
  <c r="T410" i="1"/>
  <c r="O456" i="1"/>
  <c r="P456" i="1" s="1"/>
  <c r="Q456" i="1"/>
  <c r="R456" i="1" s="1"/>
  <c r="S456" i="1"/>
  <c r="T456" i="1"/>
  <c r="O450" i="1"/>
  <c r="P450" i="1" s="1"/>
  <c r="Q450" i="1"/>
  <c r="R450" i="1" s="1"/>
  <c r="S450" i="1"/>
  <c r="T450" i="1"/>
  <c r="O434" i="1"/>
  <c r="P434" i="1" s="1"/>
  <c r="Q434" i="1"/>
  <c r="R434" i="1" s="1"/>
  <c r="S434" i="1"/>
  <c r="T434" i="1"/>
  <c r="O440" i="1"/>
  <c r="P440" i="1" s="1"/>
  <c r="Q440" i="1"/>
  <c r="R440" i="1" s="1"/>
  <c r="S440" i="1"/>
  <c r="T440" i="1"/>
  <c r="O444" i="1"/>
  <c r="P444" i="1" s="1"/>
  <c r="Q444" i="1"/>
  <c r="R444" i="1" s="1"/>
  <c r="S444" i="1"/>
  <c r="T444" i="1"/>
  <c r="O419" i="1"/>
  <c r="P419" i="1" s="1"/>
  <c r="Q419" i="1"/>
  <c r="R419" i="1" s="1"/>
  <c r="S419" i="1"/>
  <c r="T419" i="1"/>
  <c r="O433" i="1"/>
  <c r="P433" i="1" s="1"/>
  <c r="Q433" i="1"/>
  <c r="R433" i="1" s="1"/>
  <c r="S433" i="1"/>
  <c r="T433" i="1"/>
  <c r="O418" i="1"/>
  <c r="P418" i="1" s="1"/>
  <c r="Q418" i="1"/>
  <c r="R418" i="1" s="1"/>
  <c r="S418" i="1"/>
  <c r="T418" i="1"/>
  <c r="O415" i="1"/>
  <c r="P415" i="1" s="1"/>
  <c r="Q415" i="1"/>
  <c r="R415" i="1" s="1"/>
  <c r="S415" i="1"/>
  <c r="T415" i="1"/>
  <c r="O414" i="1"/>
  <c r="P414" i="1" s="1"/>
  <c r="Q414" i="1"/>
  <c r="R414" i="1" s="1"/>
  <c r="S414" i="1"/>
  <c r="T414" i="1"/>
  <c r="O437" i="1"/>
  <c r="P437" i="1" s="1"/>
  <c r="Q437" i="1"/>
  <c r="R437" i="1" s="1"/>
  <c r="S437" i="1"/>
  <c r="T437" i="1"/>
  <c r="O407" i="1"/>
  <c r="P407" i="1" s="1"/>
  <c r="Q407" i="1"/>
  <c r="R407" i="1" s="1"/>
  <c r="S407" i="1"/>
  <c r="T407" i="1"/>
  <c r="O431" i="1"/>
  <c r="P431" i="1" s="1"/>
  <c r="Q431" i="1"/>
  <c r="R431" i="1" s="1"/>
  <c r="S431" i="1"/>
  <c r="T431" i="1"/>
  <c r="O417" i="1"/>
  <c r="P417" i="1" s="1"/>
  <c r="Q417" i="1"/>
  <c r="R417" i="1" s="1"/>
  <c r="S417" i="1"/>
  <c r="T417" i="1"/>
  <c r="O457" i="1"/>
  <c r="P457" i="1" s="1"/>
  <c r="Q457" i="1"/>
  <c r="R457" i="1" s="1"/>
  <c r="S457" i="1"/>
  <c r="T457" i="1"/>
  <c r="O441" i="1"/>
  <c r="P441" i="1" s="1"/>
  <c r="Q441" i="1"/>
  <c r="R441" i="1" s="1"/>
  <c r="S441" i="1"/>
  <c r="T441" i="1"/>
  <c r="O426" i="1"/>
  <c r="P426" i="1" s="1"/>
  <c r="Q426" i="1"/>
  <c r="R426" i="1" s="1"/>
  <c r="S426" i="1"/>
  <c r="T426" i="1"/>
  <c r="O411" i="1"/>
  <c r="P411" i="1" s="1"/>
  <c r="Q411" i="1"/>
  <c r="R411" i="1" s="1"/>
  <c r="S411" i="1"/>
  <c r="T411" i="1"/>
  <c r="O425" i="1"/>
  <c r="P425" i="1" s="1"/>
  <c r="Q425" i="1"/>
  <c r="R425" i="1" s="1"/>
  <c r="S425" i="1"/>
  <c r="T425" i="1"/>
  <c r="O412" i="1"/>
  <c r="P412" i="1" s="1"/>
  <c r="Q412" i="1"/>
  <c r="R412" i="1" s="1"/>
  <c r="S412" i="1"/>
  <c r="T412" i="1"/>
  <c r="O421" i="1"/>
  <c r="P421" i="1" s="1"/>
  <c r="Q421" i="1"/>
  <c r="R421" i="1" s="1"/>
  <c r="S421" i="1"/>
  <c r="T421" i="1"/>
  <c r="O408" i="1"/>
  <c r="P408" i="1" s="1"/>
  <c r="Q408" i="1"/>
  <c r="R408" i="1" s="1"/>
  <c r="S408" i="1"/>
  <c r="T408" i="1"/>
  <c r="O424" i="1"/>
  <c r="P424" i="1" s="1"/>
  <c r="Q424" i="1"/>
  <c r="R424" i="1" s="1"/>
  <c r="S424" i="1"/>
  <c r="T424" i="1"/>
  <c r="O448" i="1"/>
  <c r="P448" i="1" s="1"/>
  <c r="Q448" i="1"/>
  <c r="R448" i="1" s="1"/>
  <c r="S448" i="1"/>
  <c r="T448" i="1"/>
  <c r="O459" i="1"/>
  <c r="P459" i="1" s="1"/>
  <c r="Q459" i="1"/>
  <c r="R459" i="1" s="1"/>
  <c r="S459" i="1"/>
  <c r="T459" i="1"/>
  <c r="O406" i="1"/>
  <c r="P406" i="1" s="1"/>
  <c r="Q406" i="1"/>
  <c r="R406" i="1" s="1"/>
  <c r="S406" i="1"/>
  <c r="T406" i="1"/>
  <c r="O438" i="1"/>
  <c r="P438" i="1" s="1"/>
  <c r="Q438" i="1"/>
  <c r="R438" i="1" s="1"/>
  <c r="S438" i="1"/>
  <c r="T438" i="1"/>
  <c r="O442" i="1"/>
  <c r="P442" i="1" s="1"/>
  <c r="Q442" i="1"/>
  <c r="R442" i="1" s="1"/>
  <c r="S442" i="1"/>
  <c r="T442" i="1"/>
  <c r="O445" i="1"/>
  <c r="P445" i="1" s="1"/>
  <c r="Q445" i="1"/>
  <c r="R445" i="1" s="1"/>
  <c r="S445" i="1"/>
  <c r="T445" i="1"/>
  <c r="O443" i="1"/>
  <c r="P443" i="1" s="1"/>
  <c r="Q443" i="1"/>
  <c r="R443" i="1" s="1"/>
  <c r="S443" i="1"/>
  <c r="T443" i="1"/>
  <c r="O416" i="1"/>
  <c r="P416" i="1" s="1"/>
  <c r="Q416" i="1"/>
  <c r="R416" i="1" s="1"/>
  <c r="S416" i="1"/>
  <c r="T416" i="1"/>
  <c r="O446" i="1"/>
  <c r="P446" i="1" s="1"/>
  <c r="Q446" i="1"/>
  <c r="R446" i="1" s="1"/>
  <c r="S446" i="1"/>
  <c r="T446" i="1"/>
  <c r="O472" i="1"/>
  <c r="P472" i="1" s="1"/>
  <c r="Q472" i="1"/>
  <c r="R472" i="1" s="1"/>
  <c r="S472" i="1"/>
  <c r="T472" i="1"/>
  <c r="O469" i="1"/>
  <c r="P469" i="1" s="1"/>
  <c r="Q469" i="1"/>
  <c r="R469" i="1" s="1"/>
  <c r="S469" i="1"/>
  <c r="T469" i="1"/>
  <c r="O471" i="1"/>
  <c r="P471" i="1" s="1"/>
  <c r="Q471" i="1"/>
  <c r="R471" i="1" s="1"/>
  <c r="S471" i="1"/>
  <c r="T471" i="1"/>
  <c r="O473" i="1"/>
  <c r="P473" i="1" s="1"/>
  <c r="Q473" i="1"/>
  <c r="R473" i="1" s="1"/>
  <c r="S473" i="1"/>
  <c r="T473" i="1"/>
  <c r="O470" i="1"/>
  <c r="P470" i="1" s="1"/>
  <c r="Q470" i="1"/>
  <c r="R470" i="1" s="1"/>
  <c r="S470" i="1"/>
  <c r="T470" i="1"/>
  <c r="O477" i="1"/>
  <c r="P477" i="1" s="1"/>
  <c r="Q477" i="1"/>
  <c r="R477" i="1" s="1"/>
  <c r="S477" i="1"/>
  <c r="T477" i="1"/>
  <c r="O476" i="1"/>
  <c r="P476" i="1" s="1"/>
  <c r="Q476" i="1"/>
  <c r="R476" i="1" s="1"/>
  <c r="S476" i="1"/>
  <c r="T476" i="1"/>
  <c r="O475" i="1"/>
  <c r="P475" i="1" s="1"/>
  <c r="Q475" i="1"/>
  <c r="R475" i="1" s="1"/>
  <c r="S475" i="1"/>
  <c r="T475" i="1"/>
  <c r="O474" i="1"/>
  <c r="P474" i="1" s="1"/>
  <c r="Q474" i="1"/>
  <c r="R474" i="1" s="1"/>
  <c r="S474" i="1"/>
  <c r="T474" i="1"/>
  <c r="O466" i="1"/>
  <c r="P466" i="1" s="1"/>
  <c r="Q466" i="1"/>
  <c r="R466" i="1" s="1"/>
  <c r="S466" i="1"/>
  <c r="T466" i="1"/>
  <c r="O465" i="1"/>
  <c r="P465" i="1" s="1"/>
  <c r="Q465" i="1"/>
  <c r="R465" i="1" s="1"/>
  <c r="S465" i="1"/>
  <c r="T465" i="1"/>
  <c r="O463" i="1"/>
  <c r="P463" i="1" s="1"/>
  <c r="Q463" i="1"/>
  <c r="R463" i="1" s="1"/>
  <c r="S463" i="1"/>
  <c r="T463" i="1"/>
  <c r="O464" i="1"/>
  <c r="P464" i="1" s="1"/>
  <c r="Q464" i="1"/>
  <c r="R464" i="1" s="1"/>
  <c r="S464" i="1"/>
  <c r="T464" i="1"/>
  <c r="O468" i="1"/>
  <c r="P468" i="1" s="1"/>
  <c r="Q468" i="1"/>
  <c r="R468" i="1" s="1"/>
  <c r="S468" i="1"/>
  <c r="T468" i="1"/>
  <c r="O467" i="1"/>
  <c r="P467" i="1" s="1"/>
  <c r="Q467" i="1"/>
  <c r="R467" i="1" s="1"/>
  <c r="S467" i="1"/>
  <c r="T467" i="1"/>
  <c r="O485" i="1"/>
  <c r="P485" i="1" s="1"/>
  <c r="Q485" i="1"/>
  <c r="R485" i="1" s="1"/>
  <c r="S485" i="1"/>
  <c r="T485" i="1"/>
  <c r="O486" i="1"/>
  <c r="P486" i="1" s="1"/>
  <c r="Q486" i="1"/>
  <c r="R486" i="1" s="1"/>
  <c r="S486" i="1"/>
  <c r="T486" i="1"/>
  <c r="O483" i="1"/>
  <c r="P483" i="1" s="1"/>
  <c r="Q483" i="1"/>
  <c r="R483" i="1" s="1"/>
  <c r="S483" i="1"/>
  <c r="T483" i="1"/>
  <c r="O481" i="1"/>
  <c r="P481" i="1" s="1"/>
  <c r="Q481" i="1"/>
  <c r="R481" i="1" s="1"/>
  <c r="S481" i="1"/>
  <c r="T481" i="1"/>
  <c r="O484" i="1"/>
  <c r="P484" i="1" s="1"/>
  <c r="Q484" i="1"/>
  <c r="R484" i="1" s="1"/>
  <c r="S484" i="1"/>
  <c r="T484" i="1"/>
  <c r="O482" i="1"/>
  <c r="P482" i="1" s="1"/>
  <c r="Q482" i="1"/>
  <c r="R482" i="1" s="1"/>
  <c r="S482" i="1"/>
  <c r="T482" i="1"/>
  <c r="O478" i="1"/>
  <c r="P478" i="1" s="1"/>
  <c r="Q478" i="1"/>
  <c r="R478" i="1" s="1"/>
  <c r="S478" i="1"/>
  <c r="T478" i="1"/>
  <c r="O480" i="1"/>
  <c r="P480" i="1" s="1"/>
  <c r="Q480" i="1"/>
  <c r="R480" i="1" s="1"/>
  <c r="S480" i="1"/>
  <c r="T480" i="1"/>
  <c r="O479" i="1"/>
  <c r="P479" i="1" s="1"/>
  <c r="Q479" i="1"/>
  <c r="R479" i="1" s="1"/>
  <c r="S479" i="1"/>
  <c r="T479" i="1"/>
  <c r="O497" i="1"/>
  <c r="P497" i="1" s="1"/>
  <c r="Q497" i="1"/>
  <c r="R497" i="1" s="1"/>
  <c r="S497" i="1"/>
  <c r="T497" i="1"/>
  <c r="O504" i="1"/>
  <c r="P504" i="1" s="1"/>
  <c r="Q504" i="1"/>
  <c r="R504" i="1" s="1"/>
  <c r="S504" i="1"/>
  <c r="T504" i="1"/>
  <c r="O492" i="1"/>
  <c r="P492" i="1" s="1"/>
  <c r="Q492" i="1"/>
  <c r="R492" i="1" s="1"/>
  <c r="S492" i="1"/>
  <c r="T492" i="1"/>
  <c r="O498" i="1"/>
  <c r="P498" i="1" s="1"/>
  <c r="Q498" i="1"/>
  <c r="R498" i="1" s="1"/>
  <c r="S498" i="1"/>
  <c r="T498" i="1"/>
  <c r="O487" i="1"/>
  <c r="P487" i="1" s="1"/>
  <c r="Q487" i="1"/>
  <c r="R487" i="1" s="1"/>
  <c r="S487" i="1"/>
  <c r="T487" i="1"/>
  <c r="O508" i="1"/>
  <c r="P508" i="1" s="1"/>
  <c r="Q508" i="1"/>
  <c r="R508" i="1" s="1"/>
  <c r="S508" i="1"/>
  <c r="T508" i="1"/>
  <c r="O512" i="1"/>
  <c r="P512" i="1" s="1"/>
  <c r="Q512" i="1"/>
  <c r="R512" i="1" s="1"/>
  <c r="S512" i="1"/>
  <c r="T512" i="1"/>
  <c r="O511" i="1"/>
  <c r="P511" i="1" s="1"/>
  <c r="Q511" i="1"/>
  <c r="R511" i="1" s="1"/>
  <c r="S511" i="1"/>
  <c r="T511" i="1"/>
  <c r="O496" i="1"/>
  <c r="P496" i="1" s="1"/>
  <c r="Q496" i="1"/>
  <c r="R496" i="1" s="1"/>
  <c r="S496" i="1"/>
  <c r="T496" i="1"/>
  <c r="O495" i="1"/>
  <c r="P495" i="1" s="1"/>
  <c r="Q495" i="1"/>
  <c r="R495" i="1" s="1"/>
  <c r="S495" i="1"/>
  <c r="T495" i="1"/>
  <c r="O500" i="1"/>
  <c r="P500" i="1" s="1"/>
  <c r="Q500" i="1"/>
  <c r="R500" i="1" s="1"/>
  <c r="S500" i="1"/>
  <c r="T500" i="1"/>
  <c r="O499" i="1"/>
  <c r="P499" i="1" s="1"/>
  <c r="Q499" i="1"/>
  <c r="R499" i="1" s="1"/>
  <c r="S499" i="1"/>
  <c r="T499" i="1"/>
  <c r="O507" i="1"/>
  <c r="P507" i="1" s="1"/>
  <c r="Q507" i="1"/>
  <c r="R507" i="1" s="1"/>
  <c r="S507" i="1"/>
  <c r="T507" i="1"/>
  <c r="O516" i="1"/>
  <c r="P516" i="1" s="1"/>
  <c r="Q516" i="1"/>
  <c r="R516" i="1" s="1"/>
  <c r="S516" i="1"/>
  <c r="T516" i="1"/>
  <c r="O502" i="1"/>
  <c r="P502" i="1" s="1"/>
  <c r="Q502" i="1"/>
  <c r="R502" i="1" s="1"/>
  <c r="S502" i="1"/>
  <c r="T502" i="1"/>
  <c r="O501" i="1"/>
  <c r="P501" i="1" s="1"/>
  <c r="Q501" i="1"/>
  <c r="R501" i="1" s="1"/>
  <c r="S501" i="1"/>
  <c r="T501" i="1"/>
  <c r="O494" i="1"/>
  <c r="P494" i="1" s="1"/>
  <c r="Q494" i="1"/>
  <c r="R494" i="1" s="1"/>
  <c r="S494" i="1"/>
  <c r="T494" i="1"/>
  <c r="O506" i="1"/>
  <c r="P506" i="1" s="1"/>
  <c r="Q506" i="1"/>
  <c r="R506" i="1" s="1"/>
  <c r="S506" i="1"/>
  <c r="T506" i="1"/>
  <c r="O493" i="1"/>
  <c r="P493" i="1" s="1"/>
  <c r="Q493" i="1"/>
  <c r="R493" i="1" s="1"/>
  <c r="S493" i="1"/>
  <c r="T493" i="1"/>
  <c r="O490" i="1"/>
  <c r="P490" i="1" s="1"/>
  <c r="Q490" i="1"/>
  <c r="R490" i="1" s="1"/>
  <c r="S490" i="1"/>
  <c r="T490" i="1"/>
  <c r="O510" i="1"/>
  <c r="P510" i="1" s="1"/>
  <c r="Q510" i="1"/>
  <c r="R510" i="1" s="1"/>
  <c r="S510" i="1"/>
  <c r="T510" i="1"/>
  <c r="O503" i="1"/>
  <c r="P503" i="1" s="1"/>
  <c r="Q503" i="1"/>
  <c r="R503" i="1" s="1"/>
  <c r="S503" i="1"/>
  <c r="T503" i="1"/>
  <c r="O515" i="1"/>
  <c r="P515" i="1" s="1"/>
  <c r="Q515" i="1"/>
  <c r="R515" i="1" s="1"/>
  <c r="S515" i="1"/>
  <c r="T515" i="1"/>
  <c r="O488" i="1"/>
  <c r="P488" i="1" s="1"/>
  <c r="Q488" i="1"/>
  <c r="R488" i="1" s="1"/>
  <c r="S488" i="1"/>
  <c r="T488" i="1"/>
  <c r="O489" i="1"/>
  <c r="P489" i="1" s="1"/>
  <c r="Q489" i="1"/>
  <c r="R489" i="1" s="1"/>
  <c r="S489" i="1"/>
  <c r="T489" i="1"/>
  <c r="O491" i="1"/>
  <c r="P491" i="1" s="1"/>
  <c r="Q491" i="1"/>
  <c r="R491" i="1" s="1"/>
  <c r="S491" i="1"/>
  <c r="T491" i="1"/>
  <c r="O513" i="1"/>
  <c r="P513" i="1" s="1"/>
  <c r="Q513" i="1"/>
  <c r="R513" i="1" s="1"/>
  <c r="S513" i="1"/>
  <c r="T513" i="1"/>
  <c r="O505" i="1"/>
  <c r="P505" i="1" s="1"/>
  <c r="Q505" i="1"/>
  <c r="R505" i="1" s="1"/>
  <c r="S505" i="1"/>
  <c r="T505" i="1"/>
  <c r="O517" i="1"/>
  <c r="P517" i="1" s="1"/>
  <c r="Q517" i="1"/>
  <c r="R517" i="1" s="1"/>
  <c r="S517" i="1"/>
  <c r="T517" i="1"/>
  <c r="O509" i="1"/>
  <c r="P509" i="1" s="1"/>
  <c r="Q509" i="1"/>
  <c r="R509" i="1" s="1"/>
  <c r="S509" i="1"/>
  <c r="T509" i="1"/>
  <c r="O514" i="1"/>
  <c r="P514" i="1" s="1"/>
  <c r="Q514" i="1"/>
  <c r="R514" i="1" s="1"/>
  <c r="S514" i="1"/>
  <c r="T514" i="1"/>
  <c r="O523" i="1"/>
  <c r="P523" i="1" s="1"/>
  <c r="Q523" i="1"/>
  <c r="R523" i="1" s="1"/>
  <c r="S523" i="1"/>
  <c r="T523" i="1"/>
  <c r="O519" i="1"/>
  <c r="P519" i="1" s="1"/>
  <c r="Q519" i="1"/>
  <c r="R519" i="1" s="1"/>
  <c r="S519" i="1"/>
  <c r="T519" i="1"/>
  <c r="O522" i="1"/>
  <c r="P522" i="1" s="1"/>
  <c r="Q522" i="1"/>
  <c r="R522" i="1" s="1"/>
  <c r="S522" i="1"/>
  <c r="T522" i="1"/>
  <c r="O518" i="1"/>
  <c r="P518" i="1" s="1"/>
  <c r="Q518" i="1"/>
  <c r="R518" i="1" s="1"/>
  <c r="S518" i="1"/>
  <c r="T518" i="1"/>
  <c r="O520" i="1"/>
  <c r="P520" i="1" s="1"/>
  <c r="Q520" i="1"/>
  <c r="R520" i="1" s="1"/>
  <c r="S520" i="1"/>
  <c r="T520" i="1"/>
  <c r="O529" i="1"/>
  <c r="P529" i="1" s="1"/>
  <c r="Q529" i="1"/>
  <c r="R529" i="1" s="1"/>
  <c r="S529" i="1"/>
  <c r="T529" i="1"/>
  <c r="O525" i="1"/>
  <c r="P525" i="1" s="1"/>
  <c r="Q525" i="1"/>
  <c r="R525" i="1" s="1"/>
  <c r="S525" i="1"/>
  <c r="T525" i="1"/>
  <c r="O524" i="1"/>
  <c r="P524" i="1" s="1"/>
  <c r="Q524" i="1"/>
  <c r="R524" i="1" s="1"/>
  <c r="S524" i="1"/>
  <c r="T524" i="1"/>
  <c r="O527" i="1"/>
  <c r="P527" i="1" s="1"/>
  <c r="Q527" i="1"/>
  <c r="R527" i="1" s="1"/>
  <c r="S527" i="1"/>
  <c r="T527" i="1"/>
  <c r="O526" i="1"/>
  <c r="P526" i="1" s="1"/>
  <c r="Q526" i="1"/>
  <c r="R526" i="1" s="1"/>
  <c r="S526" i="1"/>
  <c r="T526" i="1"/>
  <c r="O530" i="1"/>
  <c r="P530" i="1" s="1"/>
  <c r="Q530" i="1"/>
  <c r="R530" i="1" s="1"/>
  <c r="S530" i="1"/>
  <c r="T530" i="1"/>
  <c r="O528" i="1"/>
  <c r="P528" i="1" s="1"/>
  <c r="Q528" i="1"/>
  <c r="R528" i="1" s="1"/>
  <c r="S528" i="1"/>
  <c r="T528" i="1"/>
  <c r="O521" i="1"/>
  <c r="P521" i="1" s="1"/>
  <c r="Q521" i="1"/>
  <c r="R521" i="1" s="1"/>
  <c r="S521" i="1"/>
  <c r="T521" i="1"/>
  <c r="O541" i="1"/>
  <c r="P541" i="1" s="1"/>
  <c r="Q541" i="1"/>
  <c r="R541" i="1" s="1"/>
  <c r="S541" i="1"/>
  <c r="T541" i="1"/>
  <c r="O550" i="1"/>
  <c r="P550" i="1" s="1"/>
  <c r="Q550" i="1"/>
  <c r="R550" i="1" s="1"/>
  <c r="S550" i="1"/>
  <c r="T550" i="1"/>
  <c r="O542" i="1"/>
  <c r="P542" i="1" s="1"/>
  <c r="Q542" i="1"/>
  <c r="R542" i="1" s="1"/>
  <c r="S542" i="1"/>
  <c r="T542" i="1"/>
  <c r="O549" i="1"/>
  <c r="P549" i="1" s="1"/>
  <c r="Q549" i="1"/>
  <c r="R549" i="1" s="1"/>
  <c r="S549" i="1"/>
  <c r="T549" i="1"/>
  <c r="O548" i="1"/>
  <c r="P548" i="1" s="1"/>
  <c r="Q548" i="1"/>
  <c r="R548" i="1" s="1"/>
  <c r="S548" i="1"/>
  <c r="T548" i="1"/>
  <c r="O545" i="1"/>
  <c r="P545" i="1" s="1"/>
  <c r="Q545" i="1"/>
  <c r="R545" i="1" s="1"/>
  <c r="S545" i="1"/>
  <c r="T545" i="1"/>
  <c r="O544" i="1"/>
  <c r="P544" i="1" s="1"/>
  <c r="Q544" i="1"/>
  <c r="R544" i="1" s="1"/>
  <c r="S544" i="1"/>
  <c r="T544" i="1"/>
  <c r="O540" i="1"/>
  <c r="P540" i="1" s="1"/>
  <c r="Q540" i="1"/>
  <c r="R540" i="1" s="1"/>
  <c r="S540" i="1"/>
  <c r="T540" i="1"/>
  <c r="O551" i="1"/>
  <c r="P551" i="1" s="1"/>
  <c r="Q551" i="1"/>
  <c r="R551" i="1" s="1"/>
  <c r="S551" i="1"/>
  <c r="T551" i="1"/>
  <c r="O547" i="1"/>
  <c r="P547" i="1" s="1"/>
  <c r="Q547" i="1"/>
  <c r="R547" i="1" s="1"/>
  <c r="S547" i="1"/>
  <c r="T547" i="1"/>
  <c r="O543" i="1"/>
  <c r="P543" i="1" s="1"/>
  <c r="Q543" i="1"/>
  <c r="R543" i="1" s="1"/>
  <c r="S543" i="1"/>
  <c r="T543" i="1"/>
  <c r="O546" i="1"/>
  <c r="P546" i="1" s="1"/>
  <c r="Q546" i="1"/>
  <c r="R546" i="1" s="1"/>
  <c r="S546" i="1"/>
  <c r="T546" i="1"/>
  <c r="O534" i="1"/>
  <c r="P534" i="1" s="1"/>
  <c r="Q534" i="1"/>
  <c r="R534" i="1" s="1"/>
  <c r="S534" i="1"/>
  <c r="T534" i="1"/>
  <c r="O538" i="1"/>
  <c r="P538" i="1" s="1"/>
  <c r="Q538" i="1"/>
  <c r="R538" i="1" s="1"/>
  <c r="S538" i="1"/>
  <c r="T538" i="1"/>
  <c r="O535" i="1"/>
  <c r="P535" i="1" s="1"/>
  <c r="Q535" i="1"/>
  <c r="R535" i="1" s="1"/>
  <c r="S535" i="1"/>
  <c r="T535" i="1"/>
  <c r="O533" i="1"/>
  <c r="P533" i="1" s="1"/>
  <c r="Q533" i="1"/>
  <c r="R533" i="1" s="1"/>
  <c r="S533" i="1"/>
  <c r="T533" i="1"/>
  <c r="O539" i="1"/>
  <c r="P539" i="1" s="1"/>
  <c r="Q539" i="1"/>
  <c r="R539" i="1" s="1"/>
  <c r="S539" i="1"/>
  <c r="T539" i="1"/>
  <c r="O536" i="1"/>
  <c r="P536" i="1" s="1"/>
  <c r="Q536" i="1"/>
  <c r="R536" i="1" s="1"/>
  <c r="S536" i="1"/>
  <c r="T536" i="1"/>
  <c r="O532" i="1"/>
  <c r="P532" i="1" s="1"/>
  <c r="Q532" i="1"/>
  <c r="R532" i="1" s="1"/>
  <c r="S532" i="1"/>
  <c r="T532" i="1"/>
  <c r="O531" i="1"/>
  <c r="P531" i="1" s="1"/>
  <c r="Q531" i="1"/>
  <c r="R531" i="1" s="1"/>
  <c r="S531" i="1"/>
  <c r="T531" i="1"/>
  <c r="O537" i="1"/>
  <c r="P537" i="1" s="1"/>
  <c r="Q537" i="1"/>
  <c r="R537" i="1" s="1"/>
  <c r="S537" i="1"/>
  <c r="T537" i="1"/>
  <c r="O553" i="1"/>
  <c r="P553" i="1" s="1"/>
  <c r="Q553" i="1"/>
  <c r="R553" i="1" s="1"/>
  <c r="S553" i="1"/>
  <c r="T553" i="1"/>
  <c r="O558" i="1"/>
  <c r="P558" i="1" s="1"/>
  <c r="Q558" i="1"/>
  <c r="R558" i="1" s="1"/>
  <c r="S558" i="1"/>
  <c r="T558" i="1"/>
  <c r="O555" i="1"/>
  <c r="P555" i="1" s="1"/>
  <c r="Q555" i="1"/>
  <c r="R555" i="1" s="1"/>
  <c r="S555" i="1"/>
  <c r="T555" i="1"/>
  <c r="O560" i="1"/>
  <c r="P560" i="1" s="1"/>
  <c r="Q560" i="1"/>
  <c r="R560" i="1" s="1"/>
  <c r="S560" i="1"/>
  <c r="T560" i="1"/>
  <c r="O554" i="1"/>
  <c r="P554" i="1" s="1"/>
  <c r="Q554" i="1"/>
  <c r="R554" i="1" s="1"/>
  <c r="S554" i="1"/>
  <c r="T554" i="1"/>
  <c r="O559" i="1"/>
  <c r="P559" i="1" s="1"/>
  <c r="Q559" i="1"/>
  <c r="R559" i="1" s="1"/>
  <c r="S559" i="1"/>
  <c r="T559" i="1"/>
  <c r="O557" i="1"/>
  <c r="P557" i="1" s="1"/>
  <c r="Q557" i="1"/>
  <c r="R557" i="1" s="1"/>
  <c r="S557" i="1"/>
  <c r="T557" i="1"/>
  <c r="O552" i="1"/>
  <c r="P552" i="1" s="1"/>
  <c r="Q552" i="1"/>
  <c r="R552" i="1" s="1"/>
  <c r="S552" i="1"/>
  <c r="T552" i="1"/>
  <c r="O556" i="1"/>
  <c r="P556" i="1" s="1"/>
  <c r="Q556" i="1"/>
  <c r="R556" i="1" s="1"/>
  <c r="S556" i="1"/>
  <c r="T556" i="1"/>
  <c r="O561" i="1"/>
  <c r="P561" i="1" s="1"/>
  <c r="Q561" i="1"/>
  <c r="R561" i="1" s="1"/>
  <c r="S561" i="1"/>
  <c r="T561" i="1"/>
  <c r="O563" i="1"/>
  <c r="P563" i="1" s="1"/>
  <c r="Q563" i="1"/>
  <c r="R563" i="1" s="1"/>
  <c r="S563" i="1"/>
  <c r="T563" i="1"/>
  <c r="O571" i="1"/>
  <c r="P571" i="1" s="1"/>
  <c r="Q571" i="1"/>
  <c r="R571" i="1" s="1"/>
  <c r="S571" i="1"/>
  <c r="T571" i="1"/>
  <c r="O562" i="1"/>
  <c r="P562" i="1" s="1"/>
  <c r="Q562" i="1"/>
  <c r="R562" i="1" s="1"/>
  <c r="S562" i="1"/>
  <c r="T562" i="1"/>
  <c r="O565" i="1"/>
  <c r="P565" i="1" s="1"/>
  <c r="Q565" i="1"/>
  <c r="R565" i="1" s="1"/>
  <c r="S565" i="1"/>
  <c r="T565" i="1"/>
  <c r="O566" i="1"/>
  <c r="P566" i="1" s="1"/>
  <c r="Q566" i="1"/>
  <c r="R566" i="1" s="1"/>
  <c r="S566" i="1"/>
  <c r="T566" i="1"/>
  <c r="O567" i="1"/>
  <c r="P567" i="1" s="1"/>
  <c r="Q567" i="1"/>
  <c r="R567" i="1" s="1"/>
  <c r="S567" i="1"/>
  <c r="T567" i="1"/>
  <c r="O564" i="1"/>
  <c r="P564" i="1" s="1"/>
  <c r="Q564" i="1"/>
  <c r="R564" i="1" s="1"/>
  <c r="S564" i="1"/>
  <c r="T564" i="1"/>
  <c r="O569" i="1"/>
  <c r="P569" i="1" s="1"/>
  <c r="Q569" i="1"/>
  <c r="R569" i="1" s="1"/>
  <c r="S569" i="1"/>
  <c r="T569" i="1"/>
  <c r="O568" i="1"/>
  <c r="P568" i="1" s="1"/>
  <c r="Q568" i="1"/>
  <c r="R568" i="1" s="1"/>
  <c r="S568" i="1"/>
  <c r="T568" i="1"/>
  <c r="O570" i="1"/>
  <c r="P570" i="1" s="1"/>
  <c r="Q570" i="1"/>
  <c r="R570" i="1" s="1"/>
  <c r="S570" i="1"/>
  <c r="T570" i="1"/>
  <c r="O574" i="1"/>
  <c r="P574" i="1" s="1"/>
  <c r="Q574" i="1"/>
  <c r="R574" i="1" s="1"/>
  <c r="S574" i="1"/>
  <c r="T574" i="1"/>
  <c r="O575" i="1"/>
  <c r="P575" i="1" s="1"/>
  <c r="Q575" i="1"/>
  <c r="R575" i="1" s="1"/>
  <c r="S575" i="1"/>
  <c r="T575" i="1"/>
  <c r="O579" i="1"/>
  <c r="P579" i="1" s="1"/>
  <c r="Q579" i="1"/>
  <c r="R579" i="1" s="1"/>
  <c r="S579" i="1"/>
  <c r="T579" i="1"/>
  <c r="O572" i="1"/>
  <c r="P572" i="1" s="1"/>
  <c r="Q572" i="1"/>
  <c r="R572" i="1" s="1"/>
  <c r="S572" i="1"/>
  <c r="T572" i="1"/>
  <c r="O576" i="1"/>
  <c r="P576" i="1" s="1"/>
  <c r="Q576" i="1"/>
  <c r="R576" i="1" s="1"/>
  <c r="S576" i="1"/>
  <c r="T576" i="1"/>
  <c r="O577" i="1"/>
  <c r="P577" i="1" s="1"/>
  <c r="Q577" i="1"/>
  <c r="R577" i="1" s="1"/>
  <c r="S577" i="1"/>
  <c r="T577" i="1"/>
  <c r="O578" i="1"/>
  <c r="P578" i="1" s="1"/>
  <c r="Q578" i="1"/>
  <c r="R578" i="1" s="1"/>
  <c r="S578" i="1"/>
  <c r="T578" i="1"/>
  <c r="O573" i="1"/>
  <c r="P573" i="1" s="1"/>
  <c r="Q573" i="1"/>
  <c r="R573" i="1" s="1"/>
  <c r="S573" i="1"/>
  <c r="T573" i="1"/>
  <c r="O581" i="1"/>
  <c r="P581" i="1" s="1"/>
  <c r="Q581" i="1"/>
  <c r="R581" i="1" s="1"/>
  <c r="S581" i="1"/>
  <c r="T581" i="1"/>
  <c r="O580" i="1"/>
  <c r="P580" i="1" s="1"/>
  <c r="Q580" i="1"/>
  <c r="R580" i="1" s="1"/>
  <c r="S580" i="1"/>
  <c r="T580" i="1"/>
  <c r="O584" i="1"/>
  <c r="P584" i="1" s="1"/>
  <c r="Q584" i="1"/>
  <c r="R584" i="1" s="1"/>
  <c r="S584" i="1"/>
  <c r="T584" i="1"/>
  <c r="O583" i="1"/>
  <c r="P583" i="1" s="1"/>
  <c r="Q583" i="1"/>
  <c r="R583" i="1" s="1"/>
  <c r="S583" i="1"/>
  <c r="T583" i="1"/>
  <c r="O586" i="1"/>
  <c r="P586" i="1" s="1"/>
  <c r="Q586" i="1"/>
  <c r="R586" i="1" s="1"/>
  <c r="S586" i="1"/>
  <c r="T586" i="1"/>
  <c r="O582" i="1"/>
  <c r="P582" i="1" s="1"/>
  <c r="Q582" i="1"/>
  <c r="R582" i="1" s="1"/>
  <c r="S582" i="1"/>
  <c r="T582" i="1"/>
  <c r="O585" i="1"/>
  <c r="P585" i="1" s="1"/>
  <c r="Q585" i="1"/>
  <c r="R585" i="1" s="1"/>
  <c r="S585" i="1"/>
  <c r="T585" i="1"/>
  <c r="O587" i="1"/>
  <c r="P587" i="1" s="1"/>
  <c r="Q587" i="1"/>
  <c r="R587" i="1" s="1"/>
  <c r="S587" i="1"/>
  <c r="T587" i="1"/>
  <c r="O590" i="1"/>
  <c r="P590" i="1" s="1"/>
  <c r="Q590" i="1"/>
  <c r="R590" i="1" s="1"/>
  <c r="S590" i="1"/>
  <c r="T590" i="1"/>
  <c r="O588" i="1"/>
  <c r="P588" i="1" s="1"/>
  <c r="Q588" i="1"/>
  <c r="R588" i="1" s="1"/>
  <c r="S588" i="1"/>
  <c r="T588" i="1"/>
  <c r="O589" i="1"/>
  <c r="P589" i="1" s="1"/>
  <c r="Q589" i="1"/>
  <c r="R589" i="1" s="1"/>
  <c r="S589" i="1"/>
  <c r="T589" i="1"/>
  <c r="O592" i="1"/>
  <c r="P592" i="1" s="1"/>
  <c r="Q592" i="1"/>
  <c r="R592" i="1" s="1"/>
  <c r="S592" i="1"/>
  <c r="T592" i="1"/>
  <c r="O591" i="1"/>
  <c r="P591" i="1" s="1"/>
  <c r="Q591" i="1"/>
  <c r="R591" i="1" s="1"/>
  <c r="S591" i="1"/>
  <c r="T591" i="1"/>
  <c r="O593" i="1"/>
  <c r="P593" i="1" s="1"/>
  <c r="Q593" i="1"/>
  <c r="R593" i="1" s="1"/>
  <c r="S593" i="1"/>
  <c r="T593" i="1"/>
  <c r="O595" i="1"/>
  <c r="P595" i="1" s="1"/>
  <c r="Q595" i="1"/>
  <c r="R595" i="1" s="1"/>
  <c r="S595" i="1"/>
  <c r="T595" i="1"/>
  <c r="O596" i="1"/>
  <c r="P596" i="1" s="1"/>
  <c r="Q596" i="1"/>
  <c r="R596" i="1" s="1"/>
  <c r="S596" i="1"/>
  <c r="T596" i="1"/>
  <c r="O598" i="1"/>
  <c r="P598" i="1" s="1"/>
  <c r="Q598" i="1"/>
  <c r="R598" i="1" s="1"/>
  <c r="S598" i="1"/>
  <c r="T598" i="1"/>
  <c r="O597" i="1"/>
  <c r="P597" i="1" s="1"/>
  <c r="Q597" i="1"/>
  <c r="R597" i="1" s="1"/>
  <c r="S597" i="1"/>
  <c r="T597" i="1"/>
  <c r="O599" i="1"/>
  <c r="P599" i="1" s="1"/>
  <c r="Q599" i="1"/>
  <c r="R599" i="1" s="1"/>
  <c r="S599" i="1"/>
  <c r="T599" i="1"/>
  <c r="O594" i="1"/>
  <c r="P594" i="1" s="1"/>
  <c r="Q594" i="1"/>
  <c r="R594" i="1" s="1"/>
  <c r="S594" i="1"/>
  <c r="T594" i="1"/>
  <c r="O610" i="1"/>
  <c r="P610" i="1" s="1"/>
  <c r="Q610" i="1"/>
  <c r="R610" i="1" s="1"/>
  <c r="S610" i="1"/>
  <c r="T610" i="1"/>
  <c r="O611" i="1"/>
  <c r="P611" i="1" s="1"/>
  <c r="Q611" i="1"/>
  <c r="R611" i="1" s="1"/>
  <c r="S611" i="1"/>
  <c r="T611" i="1"/>
  <c r="O618" i="1"/>
  <c r="P618" i="1" s="1"/>
  <c r="Q618" i="1"/>
  <c r="R618" i="1" s="1"/>
  <c r="S618" i="1"/>
  <c r="T618" i="1"/>
  <c r="O614" i="1"/>
  <c r="P614" i="1" s="1"/>
  <c r="Q614" i="1"/>
  <c r="R614" i="1" s="1"/>
  <c r="S614" i="1"/>
  <c r="T614" i="1"/>
  <c r="O617" i="1"/>
  <c r="P617" i="1" s="1"/>
  <c r="Q617" i="1"/>
  <c r="R617" i="1" s="1"/>
  <c r="S617" i="1"/>
  <c r="T617" i="1"/>
  <c r="O625" i="1"/>
  <c r="P625" i="1" s="1"/>
  <c r="Q625" i="1"/>
  <c r="R625" i="1" s="1"/>
  <c r="S625" i="1"/>
  <c r="T625" i="1"/>
  <c r="O622" i="1"/>
  <c r="P622" i="1" s="1"/>
  <c r="Q622" i="1"/>
  <c r="R622" i="1" s="1"/>
  <c r="S622" i="1"/>
  <c r="T622" i="1"/>
  <c r="O624" i="1"/>
  <c r="P624" i="1" s="1"/>
  <c r="Q624" i="1"/>
  <c r="R624" i="1" s="1"/>
  <c r="S624" i="1"/>
  <c r="T624" i="1"/>
  <c r="O608" i="1"/>
  <c r="P608" i="1" s="1"/>
  <c r="Q608" i="1"/>
  <c r="R608" i="1" s="1"/>
  <c r="S608" i="1"/>
  <c r="T608" i="1"/>
  <c r="O601" i="1"/>
  <c r="P601" i="1" s="1"/>
  <c r="Q601" i="1"/>
  <c r="R601" i="1" s="1"/>
  <c r="S601" i="1"/>
  <c r="T601" i="1"/>
  <c r="O616" i="1"/>
  <c r="P616" i="1" s="1"/>
  <c r="Q616" i="1"/>
  <c r="R616" i="1" s="1"/>
  <c r="S616" i="1"/>
  <c r="T616" i="1"/>
  <c r="O602" i="1"/>
  <c r="P602" i="1" s="1"/>
  <c r="Q602" i="1"/>
  <c r="R602" i="1" s="1"/>
  <c r="S602" i="1"/>
  <c r="T602" i="1"/>
  <c r="O609" i="1"/>
  <c r="P609" i="1" s="1"/>
  <c r="Q609" i="1"/>
  <c r="R609" i="1" s="1"/>
  <c r="S609" i="1"/>
  <c r="T609" i="1"/>
  <c r="O607" i="1"/>
  <c r="P607" i="1" s="1"/>
  <c r="Q607" i="1"/>
  <c r="R607" i="1" s="1"/>
  <c r="S607" i="1"/>
  <c r="T607" i="1"/>
  <c r="O604" i="1"/>
  <c r="P604" i="1" s="1"/>
  <c r="Q604" i="1"/>
  <c r="R604" i="1" s="1"/>
  <c r="S604" i="1"/>
  <c r="T604" i="1"/>
  <c r="O619" i="1"/>
  <c r="P619" i="1" s="1"/>
  <c r="Q619" i="1"/>
  <c r="R619" i="1" s="1"/>
  <c r="S619" i="1"/>
  <c r="T619" i="1"/>
  <c r="O600" i="1"/>
  <c r="P600" i="1" s="1"/>
  <c r="Q600" i="1"/>
  <c r="R600" i="1" s="1"/>
  <c r="S600" i="1"/>
  <c r="T600" i="1"/>
  <c r="O605" i="1"/>
  <c r="P605" i="1" s="1"/>
  <c r="Q605" i="1"/>
  <c r="R605" i="1" s="1"/>
  <c r="S605" i="1"/>
  <c r="T605" i="1"/>
  <c r="O606" i="1"/>
  <c r="P606" i="1" s="1"/>
  <c r="Q606" i="1"/>
  <c r="R606" i="1" s="1"/>
  <c r="S606" i="1"/>
  <c r="T606" i="1"/>
  <c r="O620" i="1"/>
  <c r="P620" i="1" s="1"/>
  <c r="Q620" i="1"/>
  <c r="R620" i="1" s="1"/>
  <c r="S620" i="1"/>
  <c r="T620" i="1"/>
  <c r="O615" i="1"/>
  <c r="P615" i="1" s="1"/>
  <c r="Q615" i="1"/>
  <c r="R615" i="1" s="1"/>
  <c r="S615" i="1"/>
  <c r="T615" i="1"/>
  <c r="O603" i="1"/>
  <c r="P603" i="1" s="1"/>
  <c r="Q603" i="1"/>
  <c r="R603" i="1" s="1"/>
  <c r="S603" i="1"/>
  <c r="T603" i="1"/>
  <c r="O623" i="1"/>
  <c r="P623" i="1" s="1"/>
  <c r="Q623" i="1"/>
  <c r="R623" i="1" s="1"/>
  <c r="S623" i="1"/>
  <c r="T623" i="1"/>
  <c r="O627" i="1"/>
  <c r="P627" i="1" s="1"/>
  <c r="Q627" i="1"/>
  <c r="R627" i="1" s="1"/>
  <c r="S627" i="1"/>
  <c r="T627" i="1"/>
  <c r="O621" i="1"/>
  <c r="P621" i="1" s="1"/>
  <c r="Q621" i="1"/>
  <c r="R621" i="1" s="1"/>
  <c r="S621" i="1"/>
  <c r="T621" i="1"/>
  <c r="O613" i="1"/>
  <c r="P613" i="1" s="1"/>
  <c r="Q613" i="1"/>
  <c r="R613" i="1" s="1"/>
  <c r="S613" i="1"/>
  <c r="T613" i="1"/>
  <c r="O626" i="1"/>
  <c r="P626" i="1" s="1"/>
  <c r="Q626" i="1"/>
  <c r="R626" i="1" s="1"/>
  <c r="S626" i="1"/>
  <c r="T626" i="1"/>
  <c r="O612" i="1"/>
  <c r="P612" i="1" s="1"/>
  <c r="Q612" i="1"/>
  <c r="R612" i="1" s="1"/>
  <c r="S612" i="1"/>
  <c r="T612" i="1"/>
  <c r="O636" i="1"/>
  <c r="P636" i="1" s="1"/>
  <c r="Q636" i="1"/>
  <c r="R636" i="1" s="1"/>
  <c r="S636" i="1"/>
  <c r="T636" i="1"/>
  <c r="O629" i="1"/>
  <c r="P629" i="1" s="1"/>
  <c r="Q629" i="1"/>
  <c r="R629" i="1" s="1"/>
  <c r="S629" i="1"/>
  <c r="T629" i="1"/>
  <c r="O634" i="1"/>
  <c r="P634" i="1" s="1"/>
  <c r="Q634" i="1"/>
  <c r="R634" i="1" s="1"/>
  <c r="S634" i="1"/>
  <c r="T634" i="1"/>
  <c r="O628" i="1"/>
  <c r="P628" i="1" s="1"/>
  <c r="Q628" i="1"/>
  <c r="R628" i="1" s="1"/>
  <c r="S628" i="1"/>
  <c r="T628" i="1"/>
  <c r="O633" i="1"/>
  <c r="P633" i="1" s="1"/>
  <c r="Q633" i="1"/>
  <c r="R633" i="1" s="1"/>
  <c r="S633" i="1"/>
  <c r="T633" i="1"/>
  <c r="O632" i="1"/>
  <c r="P632" i="1" s="1"/>
  <c r="Q632" i="1"/>
  <c r="R632" i="1" s="1"/>
  <c r="S632" i="1"/>
  <c r="T632" i="1"/>
  <c r="O638" i="1"/>
  <c r="P638" i="1" s="1"/>
  <c r="Q638" i="1"/>
  <c r="R638" i="1" s="1"/>
  <c r="S638" i="1"/>
  <c r="T638" i="1"/>
  <c r="O635" i="1"/>
  <c r="P635" i="1" s="1"/>
  <c r="Q635" i="1"/>
  <c r="R635" i="1" s="1"/>
  <c r="S635" i="1"/>
  <c r="T635" i="1"/>
  <c r="O630" i="1"/>
  <c r="P630" i="1" s="1"/>
  <c r="Q630" i="1"/>
  <c r="R630" i="1" s="1"/>
  <c r="S630" i="1"/>
  <c r="T630" i="1"/>
  <c r="O631" i="1"/>
  <c r="P631" i="1" s="1"/>
  <c r="Q631" i="1"/>
  <c r="R631" i="1" s="1"/>
  <c r="S631" i="1"/>
  <c r="T631" i="1"/>
  <c r="O637" i="1"/>
  <c r="P637" i="1" s="1"/>
  <c r="Q637" i="1"/>
  <c r="R637" i="1" s="1"/>
  <c r="S637" i="1"/>
  <c r="T637" i="1"/>
  <c r="O655" i="1"/>
  <c r="P655" i="1" s="1"/>
  <c r="Q655" i="1"/>
  <c r="R655" i="1" s="1"/>
  <c r="S655" i="1"/>
  <c r="T655" i="1"/>
  <c r="O653" i="1"/>
  <c r="P653" i="1" s="1"/>
  <c r="Q653" i="1"/>
  <c r="R653" i="1" s="1"/>
  <c r="S653" i="1"/>
  <c r="T653" i="1"/>
  <c r="O654" i="1"/>
  <c r="P654" i="1" s="1"/>
  <c r="Q654" i="1"/>
  <c r="R654" i="1" s="1"/>
  <c r="S654" i="1"/>
  <c r="T654" i="1"/>
  <c r="O650" i="1"/>
  <c r="P650" i="1" s="1"/>
  <c r="Q650" i="1"/>
  <c r="R650" i="1" s="1"/>
  <c r="S650" i="1"/>
  <c r="T650" i="1"/>
  <c r="O657" i="1"/>
  <c r="P657" i="1" s="1"/>
  <c r="Q657" i="1"/>
  <c r="R657" i="1" s="1"/>
  <c r="S657" i="1"/>
  <c r="T657" i="1"/>
  <c r="O643" i="1"/>
  <c r="P643" i="1" s="1"/>
  <c r="Q643" i="1"/>
  <c r="R643" i="1" s="1"/>
  <c r="S643" i="1"/>
  <c r="T643" i="1"/>
  <c r="O641" i="1"/>
  <c r="P641" i="1" s="1"/>
  <c r="Q641" i="1"/>
  <c r="R641" i="1" s="1"/>
  <c r="S641" i="1"/>
  <c r="T641" i="1"/>
  <c r="O647" i="1"/>
  <c r="P647" i="1" s="1"/>
  <c r="Q647" i="1"/>
  <c r="R647" i="1" s="1"/>
  <c r="S647" i="1"/>
  <c r="T647" i="1"/>
  <c r="O646" i="1"/>
  <c r="P646" i="1" s="1"/>
  <c r="Q646" i="1"/>
  <c r="R646" i="1" s="1"/>
  <c r="S646" i="1"/>
  <c r="T646" i="1"/>
  <c r="O644" i="1"/>
  <c r="P644" i="1" s="1"/>
  <c r="Q644" i="1"/>
  <c r="R644" i="1" s="1"/>
  <c r="S644" i="1"/>
  <c r="T644" i="1"/>
  <c r="O651" i="1"/>
  <c r="P651" i="1" s="1"/>
  <c r="Q651" i="1"/>
  <c r="R651" i="1" s="1"/>
  <c r="S651" i="1"/>
  <c r="T651" i="1"/>
  <c r="O656" i="1"/>
  <c r="P656" i="1" s="1"/>
  <c r="Q656" i="1"/>
  <c r="R656" i="1" s="1"/>
  <c r="S656" i="1"/>
  <c r="T656" i="1"/>
  <c r="O659" i="1"/>
  <c r="P659" i="1" s="1"/>
  <c r="Q659" i="1"/>
  <c r="R659" i="1" s="1"/>
  <c r="S659" i="1"/>
  <c r="T659" i="1"/>
  <c r="O645" i="1"/>
  <c r="P645" i="1" s="1"/>
  <c r="Q645" i="1"/>
  <c r="R645" i="1" s="1"/>
  <c r="S645" i="1"/>
  <c r="T645" i="1"/>
  <c r="O649" i="1"/>
  <c r="P649" i="1" s="1"/>
  <c r="Q649" i="1"/>
  <c r="R649" i="1" s="1"/>
  <c r="S649" i="1"/>
  <c r="T649" i="1"/>
  <c r="O652" i="1"/>
  <c r="P652" i="1" s="1"/>
  <c r="Q652" i="1"/>
  <c r="R652" i="1" s="1"/>
  <c r="S652" i="1"/>
  <c r="T652" i="1"/>
  <c r="O639" i="1"/>
  <c r="P639" i="1" s="1"/>
  <c r="Q639" i="1"/>
  <c r="R639" i="1" s="1"/>
  <c r="S639" i="1"/>
  <c r="T639" i="1"/>
  <c r="O642" i="1"/>
  <c r="P642" i="1" s="1"/>
  <c r="Q642" i="1"/>
  <c r="R642" i="1" s="1"/>
  <c r="S642" i="1"/>
  <c r="T642" i="1"/>
  <c r="O648" i="1"/>
  <c r="P648" i="1" s="1"/>
  <c r="Q648" i="1"/>
  <c r="R648" i="1" s="1"/>
  <c r="S648" i="1"/>
  <c r="T648" i="1"/>
  <c r="O640" i="1"/>
  <c r="P640" i="1" s="1"/>
  <c r="Q640" i="1"/>
  <c r="R640" i="1" s="1"/>
  <c r="S640" i="1"/>
  <c r="T640" i="1"/>
  <c r="O658" i="1"/>
  <c r="P658" i="1" s="1"/>
  <c r="Q658" i="1"/>
  <c r="R658" i="1" s="1"/>
  <c r="S658" i="1"/>
  <c r="T658" i="1"/>
  <c r="O666" i="1"/>
  <c r="P666" i="1" s="1"/>
  <c r="Q666" i="1"/>
  <c r="R666" i="1" s="1"/>
  <c r="S666" i="1"/>
  <c r="T666" i="1"/>
  <c r="O668" i="1"/>
  <c r="P668" i="1" s="1"/>
  <c r="Q668" i="1"/>
  <c r="R668" i="1" s="1"/>
  <c r="S668" i="1"/>
  <c r="T668" i="1"/>
  <c r="O665" i="1"/>
  <c r="P665" i="1" s="1"/>
  <c r="Q665" i="1"/>
  <c r="R665" i="1" s="1"/>
  <c r="S665" i="1"/>
  <c r="T665" i="1"/>
  <c r="O663" i="1"/>
  <c r="P663" i="1" s="1"/>
  <c r="Q663" i="1"/>
  <c r="R663" i="1" s="1"/>
  <c r="S663" i="1"/>
  <c r="T663" i="1"/>
  <c r="O660" i="1"/>
  <c r="P660" i="1" s="1"/>
  <c r="Q660" i="1"/>
  <c r="R660" i="1" s="1"/>
  <c r="S660" i="1"/>
  <c r="T660" i="1"/>
  <c r="O664" i="1"/>
  <c r="P664" i="1" s="1"/>
  <c r="Q664" i="1"/>
  <c r="R664" i="1" s="1"/>
  <c r="S664" i="1"/>
  <c r="T664" i="1"/>
  <c r="O662" i="1"/>
  <c r="P662" i="1" s="1"/>
  <c r="Q662" i="1"/>
  <c r="R662" i="1" s="1"/>
  <c r="S662" i="1"/>
  <c r="T662" i="1"/>
  <c r="O661" i="1"/>
  <c r="P661" i="1" s="1"/>
  <c r="Q661" i="1"/>
  <c r="R661" i="1" s="1"/>
  <c r="S661" i="1"/>
  <c r="T661" i="1"/>
  <c r="O667" i="1"/>
  <c r="P667" i="1" s="1"/>
  <c r="Q667" i="1"/>
  <c r="R667" i="1" s="1"/>
  <c r="S667" i="1"/>
  <c r="T667" i="1"/>
  <c r="O771" i="1"/>
  <c r="P771" i="1" s="1"/>
  <c r="Q771" i="1"/>
  <c r="R771" i="1" s="1"/>
  <c r="S771" i="1"/>
  <c r="T771" i="1"/>
  <c r="O782" i="1"/>
  <c r="P782" i="1" s="1"/>
  <c r="Q782" i="1"/>
  <c r="R782" i="1" s="1"/>
  <c r="S782" i="1"/>
  <c r="T782" i="1"/>
  <c r="O784" i="1"/>
  <c r="P784" i="1" s="1"/>
  <c r="Q784" i="1"/>
  <c r="R784" i="1" s="1"/>
  <c r="S784" i="1"/>
  <c r="T784" i="1"/>
  <c r="O799" i="1"/>
  <c r="P799" i="1" s="1"/>
  <c r="Q799" i="1"/>
  <c r="R799" i="1" s="1"/>
  <c r="S799" i="1"/>
  <c r="T799" i="1"/>
  <c r="O788" i="1"/>
  <c r="P788" i="1" s="1"/>
  <c r="Q788" i="1"/>
  <c r="R788" i="1" s="1"/>
  <c r="S788" i="1"/>
  <c r="T788" i="1"/>
  <c r="O741" i="1"/>
  <c r="P741" i="1" s="1"/>
  <c r="Q741" i="1"/>
  <c r="R741" i="1" s="1"/>
  <c r="S741" i="1"/>
  <c r="T741" i="1"/>
  <c r="O727" i="1"/>
  <c r="P727" i="1" s="1"/>
  <c r="Q727" i="1"/>
  <c r="R727" i="1" s="1"/>
  <c r="S727" i="1"/>
  <c r="T727" i="1"/>
  <c r="O783" i="1"/>
  <c r="P783" i="1" s="1"/>
  <c r="Q783" i="1"/>
  <c r="R783" i="1" s="1"/>
  <c r="S783" i="1"/>
  <c r="T783" i="1"/>
  <c r="O791" i="1"/>
  <c r="P791" i="1" s="1"/>
  <c r="Q791" i="1"/>
  <c r="R791" i="1" s="1"/>
  <c r="S791" i="1"/>
  <c r="T791" i="1"/>
  <c r="O778" i="1"/>
  <c r="P778" i="1" s="1"/>
  <c r="Q778" i="1"/>
  <c r="R778" i="1" s="1"/>
  <c r="S778" i="1"/>
  <c r="T778" i="1"/>
  <c r="O785" i="1"/>
  <c r="P785" i="1" s="1"/>
  <c r="Q785" i="1"/>
  <c r="R785" i="1" s="1"/>
  <c r="S785" i="1"/>
  <c r="T785" i="1"/>
  <c r="O739" i="1"/>
  <c r="P739" i="1" s="1"/>
  <c r="Q739" i="1"/>
  <c r="R739" i="1" s="1"/>
  <c r="S739" i="1"/>
  <c r="T739" i="1"/>
  <c r="O748" i="1"/>
  <c r="P748" i="1" s="1"/>
  <c r="Q748" i="1"/>
  <c r="R748" i="1" s="1"/>
  <c r="S748" i="1"/>
  <c r="T748" i="1"/>
  <c r="O733" i="1"/>
  <c r="P733" i="1" s="1"/>
  <c r="Q733" i="1"/>
  <c r="R733" i="1" s="1"/>
  <c r="S733" i="1"/>
  <c r="T733" i="1"/>
  <c r="O786" i="1"/>
  <c r="P786" i="1" s="1"/>
  <c r="Q786" i="1"/>
  <c r="R786" i="1" s="1"/>
  <c r="S786" i="1"/>
  <c r="T786" i="1"/>
  <c r="O792" i="1"/>
  <c r="P792" i="1" s="1"/>
  <c r="Q792" i="1"/>
  <c r="R792" i="1" s="1"/>
  <c r="S792" i="1"/>
  <c r="T792" i="1"/>
  <c r="O749" i="1"/>
  <c r="P749" i="1" s="1"/>
  <c r="Q749" i="1"/>
  <c r="R749" i="1" s="1"/>
  <c r="S749" i="1"/>
  <c r="T749" i="1"/>
  <c r="O798" i="1"/>
  <c r="P798" i="1" s="1"/>
  <c r="Q798" i="1"/>
  <c r="R798" i="1" s="1"/>
  <c r="S798" i="1"/>
  <c r="T798" i="1"/>
  <c r="O747" i="1"/>
  <c r="P747" i="1" s="1"/>
  <c r="Q747" i="1"/>
  <c r="R747" i="1" s="1"/>
  <c r="S747" i="1"/>
  <c r="T747" i="1"/>
  <c r="O777" i="1"/>
  <c r="P777" i="1" s="1"/>
  <c r="Q777" i="1"/>
  <c r="R777" i="1" s="1"/>
  <c r="S777" i="1"/>
  <c r="T777" i="1"/>
  <c r="O794" i="1"/>
  <c r="P794" i="1" s="1"/>
  <c r="Q794" i="1"/>
  <c r="R794" i="1" s="1"/>
  <c r="S794" i="1"/>
  <c r="T794" i="1"/>
  <c r="O751" i="1"/>
  <c r="P751" i="1" s="1"/>
  <c r="Q751" i="1"/>
  <c r="R751" i="1" s="1"/>
  <c r="S751" i="1"/>
  <c r="T751" i="1"/>
  <c r="O736" i="1"/>
  <c r="P736" i="1" s="1"/>
  <c r="Q736" i="1"/>
  <c r="R736" i="1" s="1"/>
  <c r="S736" i="1"/>
  <c r="T736" i="1"/>
  <c r="O793" i="1"/>
  <c r="P793" i="1" s="1"/>
  <c r="Q793" i="1"/>
  <c r="R793" i="1" s="1"/>
  <c r="S793" i="1"/>
  <c r="T793" i="1"/>
  <c r="O779" i="1"/>
  <c r="P779" i="1" s="1"/>
  <c r="Q779" i="1"/>
  <c r="R779" i="1" s="1"/>
  <c r="S779" i="1"/>
  <c r="T779" i="1"/>
  <c r="O781" i="1"/>
  <c r="P781" i="1" s="1"/>
  <c r="Q781" i="1"/>
  <c r="R781" i="1" s="1"/>
  <c r="S781" i="1"/>
  <c r="T781" i="1"/>
  <c r="O746" i="1"/>
  <c r="P746" i="1" s="1"/>
  <c r="Q746" i="1"/>
  <c r="R746" i="1" s="1"/>
  <c r="S746" i="1"/>
  <c r="T746" i="1"/>
  <c r="O738" i="1"/>
  <c r="P738" i="1" s="1"/>
  <c r="Q738" i="1"/>
  <c r="R738" i="1" s="1"/>
  <c r="S738" i="1"/>
  <c r="T738" i="1"/>
  <c r="O740" i="1"/>
  <c r="P740" i="1" s="1"/>
  <c r="Q740" i="1"/>
  <c r="R740" i="1" s="1"/>
  <c r="S740" i="1"/>
  <c r="T740" i="1"/>
  <c r="O795" i="1"/>
  <c r="P795" i="1" s="1"/>
  <c r="Q795" i="1"/>
  <c r="R795" i="1" s="1"/>
  <c r="S795" i="1"/>
  <c r="T795" i="1"/>
  <c r="O755" i="1"/>
  <c r="P755" i="1" s="1"/>
  <c r="Q755" i="1"/>
  <c r="R755" i="1" s="1"/>
  <c r="S755" i="1"/>
  <c r="T755" i="1"/>
  <c r="O773" i="1"/>
  <c r="P773" i="1" s="1"/>
  <c r="Q773" i="1"/>
  <c r="R773" i="1" s="1"/>
  <c r="S773" i="1"/>
  <c r="T773" i="1"/>
  <c r="O766" i="1"/>
  <c r="P766" i="1" s="1"/>
  <c r="Q766" i="1"/>
  <c r="R766" i="1" s="1"/>
  <c r="S766" i="1"/>
  <c r="T766" i="1"/>
  <c r="O750" i="1"/>
  <c r="P750" i="1" s="1"/>
  <c r="Q750" i="1"/>
  <c r="R750" i="1" s="1"/>
  <c r="S750" i="1"/>
  <c r="T750" i="1"/>
  <c r="O765" i="1"/>
  <c r="P765" i="1" s="1"/>
  <c r="Q765" i="1"/>
  <c r="R765" i="1" s="1"/>
  <c r="S765" i="1"/>
  <c r="T765" i="1"/>
  <c r="O796" i="1"/>
  <c r="P796" i="1" s="1"/>
  <c r="Q796" i="1"/>
  <c r="R796" i="1" s="1"/>
  <c r="S796" i="1"/>
  <c r="T796" i="1"/>
  <c r="O735" i="1"/>
  <c r="P735" i="1" s="1"/>
  <c r="Q735" i="1"/>
  <c r="R735" i="1" s="1"/>
  <c r="S735" i="1"/>
  <c r="T735" i="1"/>
  <c r="O745" i="1"/>
  <c r="P745" i="1" s="1"/>
  <c r="Q745" i="1"/>
  <c r="R745" i="1" s="1"/>
  <c r="S745" i="1"/>
  <c r="T745" i="1"/>
  <c r="O724" i="1"/>
  <c r="P724" i="1" s="1"/>
  <c r="Q724" i="1"/>
  <c r="R724" i="1" s="1"/>
  <c r="S724" i="1"/>
  <c r="T724" i="1"/>
  <c r="O728" i="1"/>
  <c r="P728" i="1" s="1"/>
  <c r="Q728" i="1"/>
  <c r="R728" i="1" s="1"/>
  <c r="S728" i="1"/>
  <c r="T728" i="1"/>
  <c r="O761" i="1"/>
  <c r="P761" i="1" s="1"/>
  <c r="Q761" i="1"/>
  <c r="R761" i="1" s="1"/>
  <c r="S761" i="1"/>
  <c r="T761" i="1"/>
  <c r="O753" i="1"/>
  <c r="P753" i="1" s="1"/>
  <c r="Q753" i="1"/>
  <c r="R753" i="1" s="1"/>
  <c r="S753" i="1"/>
  <c r="T753" i="1"/>
  <c r="O729" i="1"/>
  <c r="P729" i="1" s="1"/>
  <c r="Q729" i="1"/>
  <c r="R729" i="1" s="1"/>
  <c r="S729" i="1"/>
  <c r="T729" i="1"/>
  <c r="O757" i="1"/>
  <c r="P757" i="1" s="1"/>
  <c r="Q757" i="1"/>
  <c r="R757" i="1" s="1"/>
  <c r="S757" i="1"/>
  <c r="T757" i="1"/>
  <c r="O772" i="1"/>
  <c r="P772" i="1" s="1"/>
  <c r="Q772" i="1"/>
  <c r="R772" i="1" s="1"/>
  <c r="S772" i="1"/>
  <c r="T772" i="1"/>
  <c r="O764" i="1"/>
  <c r="P764" i="1" s="1"/>
  <c r="Q764" i="1"/>
  <c r="R764" i="1" s="1"/>
  <c r="S764" i="1"/>
  <c r="T764" i="1"/>
  <c r="O734" i="1"/>
  <c r="P734" i="1" s="1"/>
  <c r="Q734" i="1"/>
  <c r="R734" i="1" s="1"/>
  <c r="S734" i="1"/>
  <c r="T734" i="1"/>
  <c r="O767" i="1"/>
  <c r="P767" i="1" s="1"/>
  <c r="Q767" i="1"/>
  <c r="R767" i="1" s="1"/>
  <c r="S767" i="1"/>
  <c r="T767" i="1"/>
  <c r="O762" i="1"/>
  <c r="P762" i="1" s="1"/>
  <c r="Q762" i="1"/>
  <c r="R762" i="1" s="1"/>
  <c r="S762" i="1"/>
  <c r="T762" i="1"/>
  <c r="O797" i="1"/>
  <c r="P797" i="1" s="1"/>
  <c r="Q797" i="1"/>
  <c r="R797" i="1" s="1"/>
  <c r="S797" i="1"/>
  <c r="T797" i="1"/>
  <c r="O780" i="1"/>
  <c r="P780" i="1" s="1"/>
  <c r="Q780" i="1"/>
  <c r="R780" i="1" s="1"/>
  <c r="S780" i="1"/>
  <c r="T780" i="1"/>
  <c r="O787" i="1"/>
  <c r="P787" i="1" s="1"/>
  <c r="Q787" i="1"/>
  <c r="R787" i="1" s="1"/>
  <c r="S787" i="1"/>
  <c r="T787" i="1"/>
  <c r="O743" i="1"/>
  <c r="P743" i="1" s="1"/>
  <c r="Q743" i="1"/>
  <c r="R743" i="1" s="1"/>
  <c r="S743" i="1"/>
  <c r="T743" i="1"/>
  <c r="O731" i="1"/>
  <c r="P731" i="1" s="1"/>
  <c r="Q731" i="1"/>
  <c r="R731" i="1" s="1"/>
  <c r="S731" i="1"/>
  <c r="T731" i="1"/>
  <c r="O742" i="1"/>
  <c r="P742" i="1" s="1"/>
  <c r="Q742" i="1"/>
  <c r="R742" i="1" s="1"/>
  <c r="S742" i="1"/>
  <c r="T742" i="1"/>
  <c r="O720" i="1"/>
  <c r="P720" i="1" s="1"/>
  <c r="Q720" i="1"/>
  <c r="R720" i="1" s="1"/>
  <c r="S720" i="1"/>
  <c r="T720" i="1"/>
  <c r="O705" i="1"/>
  <c r="P705" i="1" s="1"/>
  <c r="Q705" i="1"/>
  <c r="R705" i="1" s="1"/>
  <c r="S705" i="1"/>
  <c r="T705" i="1"/>
  <c r="O770" i="1"/>
  <c r="P770" i="1" s="1"/>
  <c r="Q770" i="1"/>
  <c r="R770" i="1" s="1"/>
  <c r="S770" i="1"/>
  <c r="T770" i="1"/>
  <c r="O790" i="1"/>
  <c r="P790" i="1" s="1"/>
  <c r="Q790" i="1"/>
  <c r="R790" i="1" s="1"/>
  <c r="S790" i="1"/>
  <c r="T790" i="1"/>
  <c r="O775" i="1"/>
  <c r="P775" i="1" s="1"/>
  <c r="Q775" i="1"/>
  <c r="R775" i="1" s="1"/>
  <c r="S775" i="1"/>
  <c r="T775" i="1"/>
  <c r="O769" i="1"/>
  <c r="P769" i="1" s="1"/>
  <c r="Q769" i="1"/>
  <c r="R769" i="1" s="1"/>
  <c r="S769" i="1"/>
  <c r="T769" i="1"/>
  <c r="O695" i="1"/>
  <c r="P695" i="1" s="1"/>
  <c r="Q695" i="1"/>
  <c r="R695" i="1" s="1"/>
  <c r="S695" i="1"/>
  <c r="T695" i="1"/>
  <c r="O703" i="1"/>
  <c r="P703" i="1" s="1"/>
  <c r="Q703" i="1"/>
  <c r="R703" i="1" s="1"/>
  <c r="S703" i="1"/>
  <c r="T703" i="1"/>
  <c r="O670" i="1"/>
  <c r="P670" i="1" s="1"/>
  <c r="Q670" i="1"/>
  <c r="R670" i="1" s="1"/>
  <c r="S670" i="1"/>
  <c r="T670" i="1"/>
  <c r="O680" i="1"/>
  <c r="P680" i="1" s="1"/>
  <c r="Q680" i="1"/>
  <c r="R680" i="1" s="1"/>
  <c r="S680" i="1"/>
  <c r="T680" i="1"/>
  <c r="O699" i="1"/>
  <c r="P699" i="1" s="1"/>
  <c r="Q699" i="1"/>
  <c r="R699" i="1" s="1"/>
  <c r="S699" i="1"/>
  <c r="T699" i="1"/>
  <c r="O723" i="1"/>
  <c r="P723" i="1" s="1"/>
  <c r="Q723" i="1"/>
  <c r="R723" i="1" s="1"/>
  <c r="S723" i="1"/>
  <c r="T723" i="1"/>
  <c r="O702" i="1"/>
  <c r="P702" i="1" s="1"/>
  <c r="Q702" i="1"/>
  <c r="R702" i="1" s="1"/>
  <c r="S702" i="1"/>
  <c r="T702" i="1"/>
  <c r="O698" i="1"/>
  <c r="P698" i="1" s="1"/>
  <c r="Q698" i="1"/>
  <c r="R698" i="1" s="1"/>
  <c r="S698" i="1"/>
  <c r="T698" i="1"/>
  <c r="O709" i="1"/>
  <c r="P709" i="1" s="1"/>
  <c r="Q709" i="1"/>
  <c r="R709" i="1" s="1"/>
  <c r="S709" i="1"/>
  <c r="T709" i="1"/>
  <c r="O673" i="1"/>
  <c r="P673" i="1" s="1"/>
  <c r="Q673" i="1"/>
  <c r="R673" i="1" s="1"/>
  <c r="S673" i="1"/>
  <c r="T673" i="1"/>
  <c r="O719" i="1"/>
  <c r="P719" i="1" s="1"/>
  <c r="Q719" i="1"/>
  <c r="R719" i="1" s="1"/>
  <c r="S719" i="1"/>
  <c r="T719" i="1"/>
  <c r="O712" i="1"/>
  <c r="P712" i="1" s="1"/>
  <c r="Q712" i="1"/>
  <c r="R712" i="1" s="1"/>
  <c r="S712" i="1"/>
  <c r="T712" i="1"/>
  <c r="O758" i="1"/>
  <c r="P758" i="1" s="1"/>
  <c r="Q758" i="1"/>
  <c r="R758" i="1" s="1"/>
  <c r="S758" i="1"/>
  <c r="T758" i="1"/>
  <c r="O713" i="1"/>
  <c r="P713" i="1" s="1"/>
  <c r="Q713" i="1"/>
  <c r="R713" i="1" s="1"/>
  <c r="S713" i="1"/>
  <c r="T713" i="1"/>
  <c r="O744" i="1"/>
  <c r="P744" i="1" s="1"/>
  <c r="Q744" i="1"/>
  <c r="R744" i="1" s="1"/>
  <c r="S744" i="1"/>
  <c r="T744" i="1"/>
  <c r="O737" i="1"/>
  <c r="P737" i="1" s="1"/>
  <c r="Q737" i="1"/>
  <c r="R737" i="1" s="1"/>
  <c r="S737" i="1"/>
  <c r="T737" i="1"/>
  <c r="O763" i="1"/>
  <c r="P763" i="1" s="1"/>
  <c r="Q763" i="1"/>
  <c r="R763" i="1" s="1"/>
  <c r="S763" i="1"/>
  <c r="T763" i="1"/>
  <c r="O730" i="1"/>
  <c r="P730" i="1" s="1"/>
  <c r="Q730" i="1"/>
  <c r="R730" i="1" s="1"/>
  <c r="S730" i="1"/>
  <c r="T730" i="1"/>
  <c r="O789" i="1"/>
  <c r="P789" i="1" s="1"/>
  <c r="Q789" i="1"/>
  <c r="R789" i="1" s="1"/>
  <c r="S789" i="1"/>
  <c r="T789" i="1"/>
  <c r="O732" i="1"/>
  <c r="P732" i="1" s="1"/>
  <c r="Q732" i="1"/>
  <c r="R732" i="1" s="1"/>
  <c r="S732" i="1"/>
  <c r="T732" i="1"/>
  <c r="O726" i="1"/>
  <c r="P726" i="1" s="1"/>
  <c r="Q726" i="1"/>
  <c r="R726" i="1" s="1"/>
  <c r="S726" i="1"/>
  <c r="T726" i="1"/>
  <c r="O759" i="1"/>
  <c r="P759" i="1" s="1"/>
  <c r="Q759" i="1"/>
  <c r="R759" i="1" s="1"/>
  <c r="S759" i="1"/>
  <c r="T759" i="1"/>
  <c r="O752" i="1"/>
  <c r="P752" i="1" s="1"/>
  <c r="Q752" i="1"/>
  <c r="R752" i="1" s="1"/>
  <c r="S752" i="1"/>
  <c r="T752" i="1"/>
  <c r="O717" i="1"/>
  <c r="P717" i="1" s="1"/>
  <c r="Q717" i="1"/>
  <c r="R717" i="1" s="1"/>
  <c r="S717" i="1"/>
  <c r="T717" i="1"/>
  <c r="O774" i="1"/>
  <c r="P774" i="1" s="1"/>
  <c r="Q774" i="1"/>
  <c r="R774" i="1" s="1"/>
  <c r="S774" i="1"/>
  <c r="T774" i="1"/>
  <c r="O722" i="1"/>
  <c r="P722" i="1" s="1"/>
  <c r="Q722" i="1"/>
  <c r="R722" i="1" s="1"/>
  <c r="S722" i="1"/>
  <c r="T722" i="1"/>
  <c r="O690" i="1"/>
  <c r="P690" i="1" s="1"/>
  <c r="Q690" i="1"/>
  <c r="R690" i="1" s="1"/>
  <c r="S690" i="1"/>
  <c r="T690" i="1"/>
  <c r="O716" i="1"/>
  <c r="P716" i="1" s="1"/>
  <c r="Q716" i="1"/>
  <c r="R716" i="1" s="1"/>
  <c r="S716" i="1"/>
  <c r="T716" i="1"/>
  <c r="O708" i="1"/>
  <c r="P708" i="1" s="1"/>
  <c r="Q708" i="1"/>
  <c r="R708" i="1" s="1"/>
  <c r="S708" i="1"/>
  <c r="T708" i="1"/>
  <c r="O776" i="1"/>
  <c r="P776" i="1" s="1"/>
  <c r="Q776" i="1"/>
  <c r="R776" i="1" s="1"/>
  <c r="S776" i="1"/>
  <c r="T776" i="1"/>
  <c r="O706" i="1"/>
  <c r="P706" i="1" s="1"/>
  <c r="Q706" i="1"/>
  <c r="R706" i="1" s="1"/>
  <c r="S706" i="1"/>
  <c r="T706" i="1"/>
  <c r="O718" i="1"/>
  <c r="P718" i="1" s="1"/>
  <c r="Q718" i="1"/>
  <c r="R718" i="1" s="1"/>
  <c r="S718" i="1"/>
  <c r="T718" i="1"/>
  <c r="O715" i="1"/>
  <c r="P715" i="1" s="1"/>
  <c r="Q715" i="1"/>
  <c r="R715" i="1" s="1"/>
  <c r="S715" i="1"/>
  <c r="T715" i="1"/>
  <c r="O756" i="1"/>
  <c r="P756" i="1" s="1"/>
  <c r="Q756" i="1"/>
  <c r="R756" i="1" s="1"/>
  <c r="S756" i="1"/>
  <c r="T756" i="1"/>
  <c r="O721" i="1"/>
  <c r="P721" i="1" s="1"/>
  <c r="Q721" i="1"/>
  <c r="R721" i="1" s="1"/>
  <c r="S721" i="1"/>
  <c r="T721" i="1"/>
  <c r="O671" i="1"/>
  <c r="P671" i="1" s="1"/>
  <c r="Q671" i="1"/>
  <c r="R671" i="1" s="1"/>
  <c r="S671" i="1"/>
  <c r="T671" i="1"/>
  <c r="O760" i="1"/>
  <c r="P760" i="1" s="1"/>
  <c r="Q760" i="1"/>
  <c r="R760" i="1" s="1"/>
  <c r="S760" i="1"/>
  <c r="T760" i="1"/>
  <c r="O707" i="1"/>
  <c r="P707" i="1" s="1"/>
  <c r="Q707" i="1"/>
  <c r="R707" i="1" s="1"/>
  <c r="S707" i="1"/>
  <c r="T707" i="1"/>
  <c r="O697" i="1"/>
  <c r="P697" i="1" s="1"/>
  <c r="Q697" i="1"/>
  <c r="R697" i="1" s="1"/>
  <c r="S697" i="1"/>
  <c r="T697" i="1"/>
  <c r="O768" i="1"/>
  <c r="P768" i="1" s="1"/>
  <c r="Q768" i="1"/>
  <c r="R768" i="1" s="1"/>
  <c r="S768" i="1"/>
  <c r="T768" i="1"/>
  <c r="O682" i="1"/>
  <c r="P682" i="1" s="1"/>
  <c r="Q682" i="1"/>
  <c r="R682" i="1" s="1"/>
  <c r="S682" i="1"/>
  <c r="T682" i="1"/>
  <c r="O674" i="1"/>
  <c r="P674" i="1" s="1"/>
  <c r="Q674" i="1"/>
  <c r="R674" i="1" s="1"/>
  <c r="S674" i="1"/>
  <c r="T674" i="1"/>
  <c r="O669" i="1"/>
  <c r="P669" i="1" s="1"/>
  <c r="Q669" i="1"/>
  <c r="R669" i="1" s="1"/>
  <c r="S669" i="1"/>
  <c r="T669" i="1"/>
  <c r="O689" i="1"/>
  <c r="P689" i="1" s="1"/>
  <c r="Q689" i="1"/>
  <c r="R689" i="1" s="1"/>
  <c r="S689" i="1"/>
  <c r="T689" i="1"/>
  <c r="O677" i="1"/>
  <c r="P677" i="1" s="1"/>
  <c r="Q677" i="1"/>
  <c r="R677" i="1" s="1"/>
  <c r="S677" i="1"/>
  <c r="T677" i="1"/>
  <c r="O696" i="1"/>
  <c r="P696" i="1" s="1"/>
  <c r="Q696" i="1"/>
  <c r="R696" i="1" s="1"/>
  <c r="S696" i="1"/>
  <c r="T696" i="1"/>
  <c r="O701" i="1"/>
  <c r="P701" i="1" s="1"/>
  <c r="Q701" i="1"/>
  <c r="R701" i="1" s="1"/>
  <c r="S701" i="1"/>
  <c r="T701" i="1"/>
  <c r="O683" i="1"/>
  <c r="P683" i="1" s="1"/>
  <c r="Q683" i="1"/>
  <c r="R683" i="1" s="1"/>
  <c r="S683" i="1"/>
  <c r="T683" i="1"/>
  <c r="O692" i="1"/>
  <c r="P692" i="1" s="1"/>
  <c r="Q692" i="1"/>
  <c r="R692" i="1" s="1"/>
  <c r="S692" i="1"/>
  <c r="T692" i="1"/>
  <c r="O675" i="1"/>
  <c r="P675" i="1" s="1"/>
  <c r="Q675" i="1"/>
  <c r="R675" i="1" s="1"/>
  <c r="S675" i="1"/>
  <c r="T675" i="1"/>
  <c r="O678" i="1"/>
  <c r="P678" i="1" s="1"/>
  <c r="Q678" i="1"/>
  <c r="R678" i="1" s="1"/>
  <c r="S678" i="1"/>
  <c r="T678" i="1"/>
  <c r="O704" i="1"/>
  <c r="P704" i="1" s="1"/>
  <c r="Q704" i="1"/>
  <c r="R704" i="1" s="1"/>
  <c r="S704" i="1"/>
  <c r="T704" i="1"/>
  <c r="O688" i="1"/>
  <c r="P688" i="1" s="1"/>
  <c r="Q688" i="1"/>
  <c r="R688" i="1" s="1"/>
  <c r="S688" i="1"/>
  <c r="T688" i="1"/>
  <c r="O685" i="1"/>
  <c r="P685" i="1" s="1"/>
  <c r="Q685" i="1"/>
  <c r="R685" i="1" s="1"/>
  <c r="S685" i="1"/>
  <c r="T685" i="1"/>
  <c r="O691" i="1"/>
  <c r="P691" i="1" s="1"/>
  <c r="Q691" i="1"/>
  <c r="R691" i="1" s="1"/>
  <c r="S691" i="1"/>
  <c r="T691" i="1"/>
  <c r="O694" i="1"/>
  <c r="P694" i="1" s="1"/>
  <c r="Q694" i="1"/>
  <c r="R694" i="1" s="1"/>
  <c r="S694" i="1"/>
  <c r="T694" i="1"/>
  <c r="O714" i="1"/>
  <c r="P714" i="1" s="1"/>
  <c r="Q714" i="1"/>
  <c r="R714" i="1" s="1"/>
  <c r="S714" i="1"/>
  <c r="T714" i="1"/>
  <c r="O725" i="1"/>
  <c r="P725" i="1" s="1"/>
  <c r="Q725" i="1"/>
  <c r="R725" i="1" s="1"/>
  <c r="S725" i="1"/>
  <c r="T725" i="1"/>
  <c r="O754" i="1"/>
  <c r="P754" i="1" s="1"/>
  <c r="Q754" i="1"/>
  <c r="R754" i="1" s="1"/>
  <c r="S754" i="1"/>
  <c r="T754" i="1"/>
  <c r="O672" i="1"/>
  <c r="P672" i="1" s="1"/>
  <c r="Q672" i="1"/>
  <c r="R672" i="1" s="1"/>
  <c r="S672" i="1"/>
  <c r="T672" i="1"/>
  <c r="O686" i="1"/>
  <c r="P686" i="1" s="1"/>
  <c r="Q686" i="1"/>
  <c r="R686" i="1" s="1"/>
  <c r="S686" i="1"/>
  <c r="T686" i="1"/>
  <c r="O711" i="1"/>
  <c r="P711" i="1" s="1"/>
  <c r="Q711" i="1"/>
  <c r="R711" i="1" s="1"/>
  <c r="S711" i="1"/>
  <c r="T711" i="1"/>
  <c r="O684" i="1"/>
  <c r="P684" i="1" s="1"/>
  <c r="Q684" i="1"/>
  <c r="R684" i="1" s="1"/>
  <c r="S684" i="1"/>
  <c r="T684" i="1"/>
  <c r="O676" i="1"/>
  <c r="P676" i="1" s="1"/>
  <c r="Q676" i="1"/>
  <c r="R676" i="1" s="1"/>
  <c r="S676" i="1"/>
  <c r="T676" i="1"/>
  <c r="O693" i="1"/>
  <c r="P693" i="1" s="1"/>
  <c r="Q693" i="1"/>
  <c r="R693" i="1" s="1"/>
  <c r="S693" i="1"/>
  <c r="T693" i="1"/>
  <c r="O681" i="1"/>
  <c r="P681" i="1" s="1"/>
  <c r="Q681" i="1"/>
  <c r="R681" i="1" s="1"/>
  <c r="S681" i="1"/>
  <c r="T681" i="1"/>
  <c r="O679" i="1"/>
  <c r="P679" i="1" s="1"/>
  <c r="Q679" i="1"/>
  <c r="R679" i="1" s="1"/>
  <c r="S679" i="1"/>
  <c r="T679" i="1"/>
  <c r="O700" i="1"/>
  <c r="P700" i="1" s="1"/>
  <c r="Q700" i="1"/>
  <c r="R700" i="1" s="1"/>
  <c r="S700" i="1"/>
  <c r="T700" i="1"/>
  <c r="O687" i="1"/>
  <c r="P687" i="1" s="1"/>
  <c r="Q687" i="1"/>
  <c r="R687" i="1" s="1"/>
  <c r="S687" i="1"/>
  <c r="T687" i="1"/>
  <c r="O710" i="1"/>
  <c r="P710" i="1" s="1"/>
  <c r="Q710" i="1"/>
  <c r="R710" i="1" s="1"/>
  <c r="S710" i="1"/>
  <c r="T710" i="1"/>
  <c r="O816" i="1"/>
  <c r="P816" i="1" s="1"/>
  <c r="Q816" i="1"/>
  <c r="R816" i="1" s="1"/>
  <c r="S816" i="1"/>
  <c r="T816" i="1"/>
  <c r="O815" i="1"/>
  <c r="P815" i="1" s="1"/>
  <c r="Q815" i="1"/>
  <c r="R815" i="1" s="1"/>
  <c r="S815" i="1"/>
  <c r="T815" i="1"/>
  <c r="O820" i="1"/>
  <c r="P820" i="1" s="1"/>
  <c r="Q820" i="1"/>
  <c r="R820" i="1" s="1"/>
  <c r="S820" i="1"/>
  <c r="T820" i="1"/>
  <c r="O817" i="1"/>
  <c r="P817" i="1" s="1"/>
  <c r="Q817" i="1"/>
  <c r="R817" i="1" s="1"/>
  <c r="S817" i="1"/>
  <c r="T817" i="1"/>
  <c r="O821" i="1"/>
  <c r="P821" i="1" s="1"/>
  <c r="Q821" i="1"/>
  <c r="R821" i="1" s="1"/>
  <c r="S821" i="1"/>
  <c r="T821" i="1"/>
  <c r="O810" i="1"/>
  <c r="P810" i="1" s="1"/>
  <c r="Q810" i="1"/>
  <c r="R810" i="1" s="1"/>
  <c r="S810" i="1"/>
  <c r="T810" i="1"/>
  <c r="O825" i="1"/>
  <c r="P825" i="1" s="1"/>
  <c r="Q825" i="1"/>
  <c r="R825" i="1" s="1"/>
  <c r="S825" i="1"/>
  <c r="T825" i="1"/>
  <c r="O828" i="1"/>
  <c r="P828" i="1" s="1"/>
  <c r="Q828" i="1"/>
  <c r="R828" i="1" s="1"/>
  <c r="S828" i="1"/>
  <c r="T828" i="1"/>
  <c r="O803" i="1"/>
  <c r="P803" i="1" s="1"/>
  <c r="Q803" i="1"/>
  <c r="R803" i="1" s="1"/>
  <c r="S803" i="1"/>
  <c r="T803" i="1"/>
  <c r="O801" i="1"/>
  <c r="P801" i="1" s="1"/>
  <c r="Q801" i="1"/>
  <c r="R801" i="1" s="1"/>
  <c r="S801" i="1"/>
  <c r="T801" i="1"/>
  <c r="O814" i="1"/>
  <c r="P814" i="1" s="1"/>
  <c r="Q814" i="1"/>
  <c r="R814" i="1" s="1"/>
  <c r="S814" i="1"/>
  <c r="T814" i="1"/>
  <c r="O811" i="1"/>
  <c r="P811" i="1" s="1"/>
  <c r="Q811" i="1"/>
  <c r="R811" i="1" s="1"/>
  <c r="S811" i="1"/>
  <c r="T811" i="1"/>
  <c r="O802" i="1"/>
  <c r="P802" i="1" s="1"/>
  <c r="Q802" i="1"/>
  <c r="R802" i="1" s="1"/>
  <c r="S802" i="1"/>
  <c r="T802" i="1"/>
  <c r="O819" i="1"/>
  <c r="P819" i="1" s="1"/>
  <c r="Q819" i="1"/>
  <c r="R819" i="1" s="1"/>
  <c r="S819" i="1"/>
  <c r="T819" i="1"/>
  <c r="O806" i="1"/>
  <c r="P806" i="1" s="1"/>
  <c r="Q806" i="1"/>
  <c r="R806" i="1" s="1"/>
  <c r="S806" i="1"/>
  <c r="T806" i="1"/>
  <c r="O808" i="1"/>
  <c r="P808" i="1" s="1"/>
  <c r="Q808" i="1"/>
  <c r="R808" i="1" s="1"/>
  <c r="S808" i="1"/>
  <c r="T808" i="1"/>
  <c r="O804" i="1"/>
  <c r="P804" i="1" s="1"/>
  <c r="Q804" i="1"/>
  <c r="R804" i="1" s="1"/>
  <c r="S804" i="1"/>
  <c r="T804" i="1"/>
  <c r="O826" i="1"/>
  <c r="P826" i="1" s="1"/>
  <c r="Q826" i="1"/>
  <c r="R826" i="1" s="1"/>
  <c r="S826" i="1"/>
  <c r="T826" i="1"/>
  <c r="O824" i="1"/>
  <c r="P824" i="1" s="1"/>
  <c r="Q824" i="1"/>
  <c r="R824" i="1" s="1"/>
  <c r="S824" i="1"/>
  <c r="T824" i="1"/>
  <c r="O805" i="1"/>
  <c r="P805" i="1" s="1"/>
  <c r="Q805" i="1"/>
  <c r="R805" i="1" s="1"/>
  <c r="S805" i="1"/>
  <c r="T805" i="1"/>
  <c r="O812" i="1"/>
  <c r="P812" i="1" s="1"/>
  <c r="Q812" i="1"/>
  <c r="R812" i="1" s="1"/>
  <c r="S812" i="1"/>
  <c r="T812" i="1"/>
  <c r="O818" i="1"/>
  <c r="P818" i="1" s="1"/>
  <c r="Q818" i="1"/>
  <c r="R818" i="1" s="1"/>
  <c r="S818" i="1"/>
  <c r="T818" i="1"/>
  <c r="O827" i="1"/>
  <c r="P827" i="1" s="1"/>
  <c r="Q827" i="1"/>
  <c r="R827" i="1" s="1"/>
  <c r="S827" i="1"/>
  <c r="T827" i="1"/>
  <c r="O809" i="1"/>
  <c r="P809" i="1" s="1"/>
  <c r="Q809" i="1"/>
  <c r="R809" i="1" s="1"/>
  <c r="S809" i="1"/>
  <c r="T809" i="1"/>
  <c r="O807" i="1"/>
  <c r="P807" i="1" s="1"/>
  <c r="Q807" i="1"/>
  <c r="R807" i="1" s="1"/>
  <c r="S807" i="1"/>
  <c r="T807" i="1"/>
  <c r="O829" i="1"/>
  <c r="P829" i="1" s="1"/>
  <c r="Q829" i="1"/>
  <c r="R829" i="1" s="1"/>
  <c r="S829" i="1"/>
  <c r="T829" i="1"/>
  <c r="O822" i="1"/>
  <c r="P822" i="1" s="1"/>
  <c r="Q822" i="1"/>
  <c r="R822" i="1" s="1"/>
  <c r="S822" i="1"/>
  <c r="T822" i="1"/>
  <c r="O800" i="1"/>
  <c r="P800" i="1" s="1"/>
  <c r="Q800" i="1"/>
  <c r="R800" i="1" s="1"/>
  <c r="S800" i="1"/>
  <c r="T800" i="1"/>
  <c r="O823" i="1"/>
  <c r="P823" i="1" s="1"/>
  <c r="Q823" i="1"/>
  <c r="R823" i="1" s="1"/>
  <c r="S823" i="1"/>
  <c r="T823" i="1"/>
  <c r="O813" i="1"/>
  <c r="P813" i="1" s="1"/>
  <c r="Q813" i="1"/>
  <c r="R813" i="1" s="1"/>
  <c r="S813" i="1"/>
  <c r="T813" i="1"/>
  <c r="O831" i="1"/>
  <c r="P831" i="1" s="1"/>
  <c r="Q831" i="1"/>
  <c r="R831" i="1" s="1"/>
  <c r="S831" i="1"/>
  <c r="T831" i="1"/>
  <c r="O832" i="1"/>
  <c r="P832" i="1" s="1"/>
  <c r="Q832" i="1"/>
  <c r="R832" i="1" s="1"/>
  <c r="S832" i="1"/>
  <c r="T832" i="1"/>
  <c r="O830" i="1"/>
  <c r="P830" i="1" s="1"/>
  <c r="Q830" i="1"/>
  <c r="R830" i="1" s="1"/>
  <c r="S830" i="1"/>
  <c r="T830" i="1"/>
  <c r="O837" i="1"/>
  <c r="P837" i="1" s="1"/>
  <c r="Q837" i="1"/>
  <c r="R837" i="1" s="1"/>
  <c r="S837" i="1"/>
  <c r="T837" i="1"/>
  <c r="O834" i="1"/>
  <c r="P834" i="1" s="1"/>
  <c r="Q834" i="1"/>
  <c r="R834" i="1" s="1"/>
  <c r="S834" i="1"/>
  <c r="T834" i="1"/>
  <c r="O836" i="1"/>
  <c r="P836" i="1" s="1"/>
  <c r="Q836" i="1"/>
  <c r="R836" i="1" s="1"/>
  <c r="S836" i="1"/>
  <c r="T836" i="1"/>
  <c r="O840" i="1"/>
  <c r="P840" i="1" s="1"/>
  <c r="Q840" i="1"/>
  <c r="R840" i="1" s="1"/>
  <c r="S840" i="1"/>
  <c r="T840" i="1"/>
  <c r="O842" i="1"/>
  <c r="P842" i="1" s="1"/>
  <c r="Q842" i="1"/>
  <c r="R842" i="1" s="1"/>
  <c r="S842" i="1"/>
  <c r="T842" i="1"/>
  <c r="O839" i="1"/>
  <c r="P839" i="1" s="1"/>
  <c r="Q839" i="1"/>
  <c r="R839" i="1" s="1"/>
  <c r="S839" i="1"/>
  <c r="T839" i="1"/>
  <c r="O838" i="1"/>
  <c r="P838" i="1" s="1"/>
  <c r="Q838" i="1"/>
  <c r="R838" i="1" s="1"/>
  <c r="S838" i="1"/>
  <c r="T838" i="1"/>
  <c r="O833" i="1"/>
  <c r="P833" i="1" s="1"/>
  <c r="Q833" i="1"/>
  <c r="R833" i="1" s="1"/>
  <c r="S833" i="1"/>
  <c r="T833" i="1"/>
  <c r="O835" i="1"/>
  <c r="P835" i="1" s="1"/>
  <c r="Q835" i="1"/>
  <c r="R835" i="1" s="1"/>
  <c r="S835" i="1"/>
  <c r="T835" i="1"/>
  <c r="O841" i="1"/>
  <c r="P841" i="1" s="1"/>
  <c r="Q841" i="1"/>
  <c r="R841" i="1" s="1"/>
  <c r="S841" i="1"/>
  <c r="T841" i="1"/>
  <c r="O859" i="1"/>
  <c r="P859" i="1" s="1"/>
  <c r="Q859" i="1"/>
  <c r="R859" i="1" s="1"/>
  <c r="S859" i="1"/>
  <c r="T859" i="1"/>
  <c r="O863" i="1"/>
  <c r="P863" i="1" s="1"/>
  <c r="Q863" i="1"/>
  <c r="R863" i="1" s="1"/>
  <c r="S863" i="1"/>
  <c r="T863" i="1"/>
  <c r="O865" i="1"/>
  <c r="P865" i="1" s="1"/>
  <c r="Q865" i="1"/>
  <c r="R865" i="1" s="1"/>
  <c r="S865" i="1"/>
  <c r="T865" i="1"/>
  <c r="O861" i="1"/>
  <c r="P861" i="1" s="1"/>
  <c r="Q861" i="1"/>
  <c r="R861" i="1" s="1"/>
  <c r="S861" i="1"/>
  <c r="T861" i="1"/>
  <c r="O862" i="1"/>
  <c r="P862" i="1" s="1"/>
  <c r="Q862" i="1"/>
  <c r="R862" i="1" s="1"/>
  <c r="S862" i="1"/>
  <c r="T862" i="1"/>
  <c r="O877" i="1"/>
  <c r="P877" i="1" s="1"/>
  <c r="Q877" i="1"/>
  <c r="R877" i="1" s="1"/>
  <c r="S877" i="1"/>
  <c r="T877" i="1"/>
  <c r="O860" i="1"/>
  <c r="P860" i="1" s="1"/>
  <c r="Q860" i="1"/>
  <c r="R860" i="1" s="1"/>
  <c r="S860" i="1"/>
  <c r="T860" i="1"/>
  <c r="O879" i="1"/>
  <c r="P879" i="1" s="1"/>
  <c r="Q879" i="1"/>
  <c r="R879" i="1" s="1"/>
  <c r="S879" i="1"/>
  <c r="T879" i="1"/>
  <c r="O869" i="1"/>
  <c r="P869" i="1" s="1"/>
  <c r="Q869" i="1"/>
  <c r="R869" i="1" s="1"/>
  <c r="S869" i="1"/>
  <c r="T869" i="1"/>
  <c r="O856" i="1"/>
  <c r="P856" i="1" s="1"/>
  <c r="Q856" i="1"/>
  <c r="R856" i="1" s="1"/>
  <c r="S856" i="1"/>
  <c r="T856" i="1"/>
  <c r="O868" i="1"/>
  <c r="P868" i="1" s="1"/>
  <c r="Q868" i="1"/>
  <c r="R868" i="1" s="1"/>
  <c r="S868" i="1"/>
  <c r="T868" i="1"/>
  <c r="O851" i="1"/>
  <c r="P851" i="1" s="1"/>
  <c r="Q851" i="1"/>
  <c r="R851" i="1" s="1"/>
  <c r="S851" i="1"/>
  <c r="T851" i="1"/>
  <c r="O880" i="1"/>
  <c r="P880" i="1" s="1"/>
  <c r="Q880" i="1"/>
  <c r="R880" i="1" s="1"/>
  <c r="S880" i="1"/>
  <c r="T880" i="1"/>
  <c r="O855" i="1"/>
  <c r="P855" i="1" s="1"/>
  <c r="Q855" i="1"/>
  <c r="R855" i="1" s="1"/>
  <c r="S855" i="1"/>
  <c r="T855" i="1"/>
  <c r="O857" i="1"/>
  <c r="P857" i="1" s="1"/>
  <c r="Q857" i="1"/>
  <c r="R857" i="1" s="1"/>
  <c r="S857" i="1"/>
  <c r="T857" i="1"/>
  <c r="O871" i="1"/>
  <c r="P871" i="1" s="1"/>
  <c r="Q871" i="1"/>
  <c r="R871" i="1" s="1"/>
  <c r="S871" i="1"/>
  <c r="T871" i="1"/>
  <c r="O881" i="1"/>
  <c r="P881" i="1" s="1"/>
  <c r="Q881" i="1"/>
  <c r="R881" i="1" s="1"/>
  <c r="S881" i="1"/>
  <c r="T881" i="1"/>
  <c r="O876" i="1"/>
  <c r="P876" i="1" s="1"/>
  <c r="Q876" i="1"/>
  <c r="R876" i="1" s="1"/>
  <c r="S876" i="1"/>
  <c r="T876" i="1"/>
  <c r="O854" i="1"/>
  <c r="P854" i="1" s="1"/>
  <c r="Q854" i="1"/>
  <c r="R854" i="1" s="1"/>
  <c r="S854" i="1"/>
  <c r="T854" i="1"/>
  <c r="O878" i="1"/>
  <c r="P878" i="1" s="1"/>
  <c r="Q878" i="1"/>
  <c r="R878" i="1" s="1"/>
  <c r="S878" i="1"/>
  <c r="T878" i="1"/>
  <c r="O872" i="1"/>
  <c r="P872" i="1" s="1"/>
  <c r="Q872" i="1"/>
  <c r="R872" i="1" s="1"/>
  <c r="S872" i="1"/>
  <c r="T872" i="1"/>
  <c r="O866" i="1"/>
  <c r="P866" i="1" s="1"/>
  <c r="Q866" i="1"/>
  <c r="R866" i="1" s="1"/>
  <c r="S866" i="1"/>
  <c r="T866" i="1"/>
  <c r="O874" i="1"/>
  <c r="P874" i="1" s="1"/>
  <c r="Q874" i="1"/>
  <c r="R874" i="1" s="1"/>
  <c r="S874" i="1"/>
  <c r="T874" i="1"/>
  <c r="O875" i="1"/>
  <c r="P875" i="1" s="1"/>
  <c r="Q875" i="1"/>
  <c r="R875" i="1" s="1"/>
  <c r="S875" i="1"/>
  <c r="T875" i="1"/>
  <c r="O870" i="1"/>
  <c r="P870" i="1" s="1"/>
  <c r="Q870" i="1"/>
  <c r="R870" i="1" s="1"/>
  <c r="S870" i="1"/>
  <c r="T870" i="1"/>
  <c r="O852" i="1"/>
  <c r="P852" i="1" s="1"/>
  <c r="Q852" i="1"/>
  <c r="R852" i="1" s="1"/>
  <c r="S852" i="1"/>
  <c r="T852" i="1"/>
  <c r="O848" i="1"/>
  <c r="P848" i="1" s="1"/>
  <c r="Q848" i="1"/>
  <c r="R848" i="1" s="1"/>
  <c r="S848" i="1"/>
  <c r="T848" i="1"/>
  <c r="O846" i="1"/>
  <c r="P846" i="1" s="1"/>
  <c r="Q846" i="1"/>
  <c r="R846" i="1" s="1"/>
  <c r="S846" i="1"/>
  <c r="T846" i="1"/>
  <c r="O849" i="1"/>
  <c r="P849" i="1" s="1"/>
  <c r="Q849" i="1"/>
  <c r="R849" i="1" s="1"/>
  <c r="S849" i="1"/>
  <c r="T849" i="1"/>
  <c r="O850" i="1"/>
  <c r="P850" i="1" s="1"/>
  <c r="Q850" i="1"/>
  <c r="R850" i="1" s="1"/>
  <c r="S850" i="1"/>
  <c r="T850" i="1"/>
  <c r="O873" i="1"/>
  <c r="P873" i="1" s="1"/>
  <c r="Q873" i="1"/>
  <c r="R873" i="1" s="1"/>
  <c r="S873" i="1"/>
  <c r="T873" i="1"/>
  <c r="O844" i="1"/>
  <c r="P844" i="1" s="1"/>
  <c r="Q844" i="1"/>
  <c r="R844" i="1" s="1"/>
  <c r="S844" i="1"/>
  <c r="T844" i="1"/>
  <c r="O853" i="1"/>
  <c r="P853" i="1" s="1"/>
  <c r="Q853" i="1"/>
  <c r="R853" i="1" s="1"/>
  <c r="S853" i="1"/>
  <c r="T853" i="1"/>
  <c r="O845" i="1"/>
  <c r="P845" i="1" s="1"/>
  <c r="Q845" i="1"/>
  <c r="R845" i="1" s="1"/>
  <c r="S845" i="1"/>
  <c r="T845" i="1"/>
  <c r="O847" i="1"/>
  <c r="P847" i="1" s="1"/>
  <c r="Q847" i="1"/>
  <c r="R847" i="1" s="1"/>
  <c r="S847" i="1"/>
  <c r="T847" i="1"/>
  <c r="O843" i="1"/>
  <c r="P843" i="1" s="1"/>
  <c r="Q843" i="1"/>
  <c r="R843" i="1" s="1"/>
  <c r="S843" i="1"/>
  <c r="T843" i="1"/>
  <c r="O867" i="1"/>
  <c r="P867" i="1" s="1"/>
  <c r="Q867" i="1"/>
  <c r="R867" i="1" s="1"/>
  <c r="S867" i="1"/>
  <c r="T867" i="1"/>
  <c r="O858" i="1"/>
  <c r="P858" i="1" s="1"/>
  <c r="Q858" i="1"/>
  <c r="R858" i="1" s="1"/>
  <c r="S858" i="1"/>
  <c r="T858" i="1"/>
  <c r="O864" i="1"/>
  <c r="P864" i="1" s="1"/>
  <c r="Q864" i="1"/>
  <c r="R864" i="1" s="1"/>
  <c r="S864" i="1"/>
  <c r="T864" i="1"/>
  <c r="O1079" i="1"/>
  <c r="P1079" i="1" s="1"/>
  <c r="Q1079" i="1"/>
  <c r="R1079" i="1" s="1"/>
  <c r="S1079" i="1"/>
  <c r="T1079" i="1"/>
  <c r="O954" i="1"/>
  <c r="P954" i="1" s="1"/>
  <c r="Q954" i="1"/>
  <c r="R954" i="1" s="1"/>
  <c r="S954" i="1"/>
  <c r="T954" i="1"/>
  <c r="O1065" i="1"/>
  <c r="P1065" i="1" s="1"/>
  <c r="Q1065" i="1"/>
  <c r="R1065" i="1" s="1"/>
  <c r="S1065" i="1"/>
  <c r="T1065" i="1"/>
  <c r="O903" i="1"/>
  <c r="P903" i="1" s="1"/>
  <c r="Q903" i="1"/>
  <c r="R903" i="1" s="1"/>
  <c r="S903" i="1"/>
  <c r="T903" i="1"/>
  <c r="O958" i="1"/>
  <c r="P958" i="1" s="1"/>
  <c r="Q958" i="1"/>
  <c r="R958" i="1" s="1"/>
  <c r="S958" i="1"/>
  <c r="T958" i="1"/>
  <c r="O967" i="1"/>
  <c r="P967" i="1" s="1"/>
  <c r="Q967" i="1"/>
  <c r="R967" i="1" s="1"/>
  <c r="S967" i="1"/>
  <c r="T967" i="1"/>
  <c r="O899" i="1"/>
  <c r="P899" i="1" s="1"/>
  <c r="Q899" i="1"/>
  <c r="R899" i="1" s="1"/>
  <c r="S899" i="1"/>
  <c r="T899" i="1"/>
  <c r="O936" i="1"/>
  <c r="P936" i="1" s="1"/>
  <c r="Q936" i="1"/>
  <c r="R936" i="1" s="1"/>
  <c r="S936" i="1"/>
  <c r="T936" i="1"/>
  <c r="O957" i="1"/>
  <c r="P957" i="1" s="1"/>
  <c r="Q957" i="1"/>
  <c r="R957" i="1" s="1"/>
  <c r="S957" i="1"/>
  <c r="T957" i="1"/>
  <c r="O919" i="1"/>
  <c r="P919" i="1" s="1"/>
  <c r="Q919" i="1"/>
  <c r="R919" i="1" s="1"/>
  <c r="S919" i="1"/>
  <c r="T919" i="1"/>
  <c r="O970" i="1"/>
  <c r="P970" i="1" s="1"/>
  <c r="Q970" i="1"/>
  <c r="R970" i="1" s="1"/>
  <c r="S970" i="1"/>
  <c r="T970" i="1"/>
  <c r="O1078" i="1"/>
  <c r="P1078" i="1" s="1"/>
  <c r="Q1078" i="1"/>
  <c r="R1078" i="1" s="1"/>
  <c r="S1078" i="1"/>
  <c r="T1078" i="1"/>
  <c r="O1014" i="1"/>
  <c r="P1014" i="1" s="1"/>
  <c r="Q1014" i="1"/>
  <c r="R1014" i="1" s="1"/>
  <c r="S1014" i="1"/>
  <c r="T1014" i="1"/>
  <c r="O952" i="1"/>
  <c r="P952" i="1" s="1"/>
  <c r="Q952" i="1"/>
  <c r="R952" i="1" s="1"/>
  <c r="S952" i="1"/>
  <c r="T952" i="1"/>
  <c r="O1134" i="1"/>
  <c r="P1134" i="1" s="1"/>
  <c r="Q1134" i="1"/>
  <c r="R1134" i="1" s="1"/>
  <c r="S1134" i="1"/>
  <c r="T1134" i="1"/>
  <c r="O1056" i="1"/>
  <c r="P1056" i="1" s="1"/>
  <c r="Q1056" i="1"/>
  <c r="R1056" i="1" s="1"/>
  <c r="S1056" i="1"/>
  <c r="T1056" i="1"/>
  <c r="O963" i="1"/>
  <c r="P963" i="1" s="1"/>
  <c r="Q963" i="1"/>
  <c r="R963" i="1" s="1"/>
  <c r="S963" i="1"/>
  <c r="T963" i="1"/>
  <c r="O1003" i="1"/>
  <c r="P1003" i="1" s="1"/>
  <c r="Q1003" i="1"/>
  <c r="R1003" i="1" s="1"/>
  <c r="S1003" i="1"/>
  <c r="T1003" i="1"/>
  <c r="O966" i="1"/>
  <c r="P966" i="1" s="1"/>
  <c r="Q966" i="1"/>
  <c r="R966" i="1" s="1"/>
  <c r="S966" i="1"/>
  <c r="T966" i="1"/>
  <c r="O960" i="1"/>
  <c r="P960" i="1" s="1"/>
  <c r="Q960" i="1"/>
  <c r="R960" i="1" s="1"/>
  <c r="S960" i="1"/>
  <c r="T960" i="1"/>
  <c r="O891" i="1"/>
  <c r="P891" i="1" s="1"/>
  <c r="Q891" i="1"/>
  <c r="R891" i="1" s="1"/>
  <c r="S891" i="1"/>
  <c r="T891" i="1"/>
  <c r="O982" i="1"/>
  <c r="P982" i="1" s="1"/>
  <c r="Q982" i="1"/>
  <c r="R982" i="1" s="1"/>
  <c r="S982" i="1"/>
  <c r="T982" i="1"/>
  <c r="O964" i="1"/>
  <c r="P964" i="1" s="1"/>
  <c r="Q964" i="1"/>
  <c r="R964" i="1" s="1"/>
  <c r="S964" i="1"/>
  <c r="T964" i="1"/>
  <c r="O901" i="1"/>
  <c r="P901" i="1" s="1"/>
  <c r="Q901" i="1"/>
  <c r="R901" i="1" s="1"/>
  <c r="S901" i="1"/>
  <c r="T901" i="1"/>
  <c r="O1060" i="1"/>
  <c r="P1060" i="1" s="1"/>
  <c r="Q1060" i="1"/>
  <c r="R1060" i="1" s="1"/>
  <c r="S1060" i="1"/>
  <c r="T1060" i="1"/>
  <c r="O1058" i="1"/>
  <c r="P1058" i="1" s="1"/>
  <c r="Q1058" i="1"/>
  <c r="R1058" i="1" s="1"/>
  <c r="S1058" i="1"/>
  <c r="T1058" i="1"/>
  <c r="O1103" i="1"/>
  <c r="P1103" i="1" s="1"/>
  <c r="Q1103" i="1"/>
  <c r="R1103" i="1" s="1"/>
  <c r="S1103" i="1"/>
  <c r="T1103" i="1"/>
  <c r="O930" i="1"/>
  <c r="P930" i="1" s="1"/>
  <c r="Q930" i="1"/>
  <c r="R930" i="1" s="1"/>
  <c r="S930" i="1"/>
  <c r="T930" i="1"/>
  <c r="O1072" i="1"/>
  <c r="P1072" i="1" s="1"/>
  <c r="Q1072" i="1"/>
  <c r="R1072" i="1" s="1"/>
  <c r="S1072" i="1"/>
  <c r="T1072" i="1"/>
  <c r="O882" i="1"/>
  <c r="P882" i="1" s="1"/>
  <c r="Q882" i="1"/>
  <c r="R882" i="1" s="1"/>
  <c r="S882" i="1"/>
  <c r="T882" i="1"/>
  <c r="O945" i="1"/>
  <c r="P945" i="1" s="1"/>
  <c r="Q945" i="1"/>
  <c r="R945" i="1" s="1"/>
  <c r="S945" i="1"/>
  <c r="T945" i="1"/>
  <c r="O916" i="1"/>
  <c r="P916" i="1" s="1"/>
  <c r="Q916" i="1"/>
  <c r="R916" i="1" s="1"/>
  <c r="S916" i="1"/>
  <c r="T916" i="1"/>
  <c r="O968" i="1"/>
  <c r="P968" i="1" s="1"/>
  <c r="Q968" i="1"/>
  <c r="R968" i="1" s="1"/>
  <c r="S968" i="1"/>
  <c r="T968" i="1"/>
  <c r="O1066" i="1"/>
  <c r="P1066" i="1" s="1"/>
  <c r="Q1066" i="1"/>
  <c r="R1066" i="1" s="1"/>
  <c r="S1066" i="1"/>
  <c r="T1066" i="1"/>
  <c r="O904" i="1"/>
  <c r="P904" i="1" s="1"/>
  <c r="Q904" i="1"/>
  <c r="R904" i="1" s="1"/>
  <c r="S904" i="1"/>
  <c r="T904" i="1"/>
  <c r="O893" i="1"/>
  <c r="P893" i="1" s="1"/>
  <c r="Q893" i="1"/>
  <c r="R893" i="1" s="1"/>
  <c r="S893" i="1"/>
  <c r="T893" i="1"/>
  <c r="O925" i="1"/>
  <c r="P925" i="1" s="1"/>
  <c r="Q925" i="1"/>
  <c r="R925" i="1" s="1"/>
  <c r="S925" i="1"/>
  <c r="T925" i="1"/>
  <c r="O1013" i="1"/>
  <c r="P1013" i="1" s="1"/>
  <c r="Q1013" i="1"/>
  <c r="R1013" i="1" s="1"/>
  <c r="S1013" i="1"/>
  <c r="T1013" i="1"/>
  <c r="O1048" i="1"/>
  <c r="P1048" i="1" s="1"/>
  <c r="Q1048" i="1"/>
  <c r="R1048" i="1" s="1"/>
  <c r="S1048" i="1"/>
  <c r="T1048" i="1"/>
  <c r="O1086" i="1"/>
  <c r="P1086" i="1" s="1"/>
  <c r="Q1086" i="1"/>
  <c r="R1086" i="1" s="1"/>
  <c r="S1086" i="1"/>
  <c r="T1086" i="1"/>
  <c r="O935" i="1"/>
  <c r="P935" i="1" s="1"/>
  <c r="Q935" i="1"/>
  <c r="R935" i="1" s="1"/>
  <c r="S935" i="1"/>
  <c r="T935" i="1"/>
  <c r="O932" i="1"/>
  <c r="P932" i="1" s="1"/>
  <c r="Q932" i="1"/>
  <c r="R932" i="1" s="1"/>
  <c r="S932" i="1"/>
  <c r="T932" i="1"/>
  <c r="O890" i="1"/>
  <c r="P890" i="1" s="1"/>
  <c r="Q890" i="1"/>
  <c r="R890" i="1" s="1"/>
  <c r="S890" i="1"/>
  <c r="T890" i="1"/>
  <c r="O920" i="1"/>
  <c r="P920" i="1" s="1"/>
  <c r="Q920" i="1"/>
  <c r="R920" i="1" s="1"/>
  <c r="S920" i="1"/>
  <c r="T920" i="1"/>
  <c r="O944" i="1"/>
  <c r="P944" i="1" s="1"/>
  <c r="Q944" i="1"/>
  <c r="R944" i="1" s="1"/>
  <c r="S944" i="1"/>
  <c r="T944" i="1"/>
  <c r="O1100" i="1"/>
  <c r="P1100" i="1" s="1"/>
  <c r="Q1100" i="1"/>
  <c r="R1100" i="1" s="1"/>
  <c r="S1100" i="1"/>
  <c r="T1100" i="1"/>
  <c r="O951" i="1"/>
  <c r="P951" i="1" s="1"/>
  <c r="Q951" i="1"/>
  <c r="R951" i="1" s="1"/>
  <c r="S951" i="1"/>
  <c r="T951" i="1"/>
  <c r="O895" i="1"/>
  <c r="P895" i="1" s="1"/>
  <c r="Q895" i="1"/>
  <c r="R895" i="1" s="1"/>
  <c r="S895" i="1"/>
  <c r="T895" i="1"/>
  <c r="O934" i="1"/>
  <c r="P934" i="1" s="1"/>
  <c r="Q934" i="1"/>
  <c r="R934" i="1" s="1"/>
  <c r="S934" i="1"/>
  <c r="T934" i="1"/>
  <c r="O1104" i="1"/>
  <c r="P1104" i="1" s="1"/>
  <c r="Q1104" i="1"/>
  <c r="R1104" i="1" s="1"/>
  <c r="S1104" i="1"/>
  <c r="T1104" i="1"/>
  <c r="O1096" i="1"/>
  <c r="P1096" i="1" s="1"/>
  <c r="Q1096" i="1"/>
  <c r="R1096" i="1" s="1"/>
  <c r="S1096" i="1"/>
  <c r="T1096" i="1"/>
  <c r="O905" i="1"/>
  <c r="P905" i="1" s="1"/>
  <c r="Q905" i="1"/>
  <c r="R905" i="1" s="1"/>
  <c r="S905" i="1"/>
  <c r="T905" i="1"/>
  <c r="O922" i="1"/>
  <c r="P922" i="1" s="1"/>
  <c r="Q922" i="1"/>
  <c r="R922" i="1" s="1"/>
  <c r="S922" i="1"/>
  <c r="T922" i="1"/>
  <c r="O942" i="1"/>
  <c r="P942" i="1" s="1"/>
  <c r="Q942" i="1"/>
  <c r="R942" i="1" s="1"/>
  <c r="S942" i="1"/>
  <c r="T942" i="1"/>
  <c r="O1028" i="1"/>
  <c r="P1028" i="1" s="1"/>
  <c r="Q1028" i="1"/>
  <c r="R1028" i="1" s="1"/>
  <c r="S1028" i="1"/>
  <c r="T1028" i="1"/>
  <c r="O1053" i="1"/>
  <c r="P1053" i="1" s="1"/>
  <c r="Q1053" i="1"/>
  <c r="R1053" i="1" s="1"/>
  <c r="S1053" i="1"/>
  <c r="T1053" i="1"/>
  <c r="O974" i="1"/>
  <c r="P974" i="1" s="1"/>
  <c r="Q974" i="1"/>
  <c r="R974" i="1" s="1"/>
  <c r="S974" i="1"/>
  <c r="T974" i="1"/>
  <c r="O1098" i="1"/>
  <c r="P1098" i="1" s="1"/>
  <c r="Q1098" i="1"/>
  <c r="R1098" i="1" s="1"/>
  <c r="S1098" i="1"/>
  <c r="T1098" i="1"/>
  <c r="O1073" i="1"/>
  <c r="P1073" i="1" s="1"/>
  <c r="Q1073" i="1"/>
  <c r="R1073" i="1" s="1"/>
  <c r="S1073" i="1"/>
  <c r="T1073" i="1"/>
  <c r="O962" i="1"/>
  <c r="P962" i="1" s="1"/>
  <c r="Q962" i="1"/>
  <c r="R962" i="1" s="1"/>
  <c r="S962" i="1"/>
  <c r="T962" i="1"/>
  <c r="O937" i="1"/>
  <c r="P937" i="1" s="1"/>
  <c r="Q937" i="1"/>
  <c r="R937" i="1" s="1"/>
  <c r="S937" i="1"/>
  <c r="T937" i="1"/>
  <c r="O927" i="1"/>
  <c r="P927" i="1" s="1"/>
  <c r="Q927" i="1"/>
  <c r="R927" i="1" s="1"/>
  <c r="S927" i="1"/>
  <c r="T927" i="1"/>
  <c r="O911" i="1"/>
  <c r="P911" i="1" s="1"/>
  <c r="Q911" i="1"/>
  <c r="R911" i="1" s="1"/>
  <c r="S911" i="1"/>
  <c r="T911" i="1"/>
  <c r="O898" i="1"/>
  <c r="P898" i="1" s="1"/>
  <c r="Q898" i="1"/>
  <c r="R898" i="1" s="1"/>
  <c r="S898" i="1"/>
  <c r="T898" i="1"/>
  <c r="O885" i="1"/>
  <c r="P885" i="1" s="1"/>
  <c r="Q885" i="1"/>
  <c r="R885" i="1" s="1"/>
  <c r="S885" i="1"/>
  <c r="T885" i="1"/>
  <c r="O902" i="1"/>
  <c r="P902" i="1" s="1"/>
  <c r="Q902" i="1"/>
  <c r="R902" i="1" s="1"/>
  <c r="S902" i="1"/>
  <c r="T902" i="1"/>
  <c r="O924" i="1"/>
  <c r="P924" i="1" s="1"/>
  <c r="Q924" i="1"/>
  <c r="R924" i="1" s="1"/>
  <c r="S924" i="1"/>
  <c r="T924" i="1"/>
  <c r="O892" i="1"/>
  <c r="P892" i="1" s="1"/>
  <c r="Q892" i="1"/>
  <c r="R892" i="1" s="1"/>
  <c r="S892" i="1"/>
  <c r="T892" i="1"/>
  <c r="O984" i="1"/>
  <c r="P984" i="1" s="1"/>
  <c r="Q984" i="1"/>
  <c r="R984" i="1" s="1"/>
  <c r="S984" i="1"/>
  <c r="T984" i="1"/>
  <c r="O1000" i="1"/>
  <c r="P1000" i="1" s="1"/>
  <c r="Q1000" i="1"/>
  <c r="R1000" i="1" s="1"/>
  <c r="S1000" i="1"/>
  <c r="T1000" i="1"/>
  <c r="O949" i="1"/>
  <c r="P949" i="1" s="1"/>
  <c r="Q949" i="1"/>
  <c r="R949" i="1" s="1"/>
  <c r="S949" i="1"/>
  <c r="T949" i="1"/>
  <c r="O929" i="1"/>
  <c r="P929" i="1" s="1"/>
  <c r="Q929" i="1"/>
  <c r="R929" i="1" s="1"/>
  <c r="S929" i="1"/>
  <c r="T929" i="1"/>
  <c r="O908" i="1"/>
  <c r="P908" i="1" s="1"/>
  <c r="Q908" i="1"/>
  <c r="R908" i="1" s="1"/>
  <c r="S908" i="1"/>
  <c r="T908" i="1"/>
  <c r="O986" i="1"/>
  <c r="P986" i="1" s="1"/>
  <c r="Q986" i="1"/>
  <c r="R986" i="1" s="1"/>
  <c r="S986" i="1"/>
  <c r="T986" i="1"/>
  <c r="O1097" i="1"/>
  <c r="P1097" i="1" s="1"/>
  <c r="Q1097" i="1"/>
  <c r="R1097" i="1" s="1"/>
  <c r="S1097" i="1"/>
  <c r="T1097" i="1"/>
  <c r="O977" i="1"/>
  <c r="P977" i="1" s="1"/>
  <c r="Q977" i="1"/>
  <c r="R977" i="1" s="1"/>
  <c r="S977" i="1"/>
  <c r="T977" i="1"/>
  <c r="O1008" i="1"/>
  <c r="P1008" i="1" s="1"/>
  <c r="Q1008" i="1"/>
  <c r="R1008" i="1" s="1"/>
  <c r="S1008" i="1"/>
  <c r="T1008" i="1"/>
  <c r="O1129" i="1"/>
  <c r="P1129" i="1" s="1"/>
  <c r="Q1129" i="1"/>
  <c r="R1129" i="1" s="1"/>
  <c r="S1129" i="1"/>
  <c r="T1129" i="1"/>
  <c r="O1117" i="1"/>
  <c r="P1117" i="1" s="1"/>
  <c r="Q1117" i="1"/>
  <c r="R1117" i="1" s="1"/>
  <c r="S1117" i="1"/>
  <c r="T1117" i="1"/>
  <c r="O1120" i="1"/>
  <c r="P1120" i="1" s="1"/>
  <c r="Q1120" i="1"/>
  <c r="R1120" i="1" s="1"/>
  <c r="S1120" i="1"/>
  <c r="T1120" i="1"/>
  <c r="O1052" i="1"/>
  <c r="P1052" i="1" s="1"/>
  <c r="Q1052" i="1"/>
  <c r="R1052" i="1" s="1"/>
  <c r="S1052" i="1"/>
  <c r="T1052" i="1"/>
  <c r="O1024" i="1"/>
  <c r="P1024" i="1" s="1"/>
  <c r="Q1024" i="1"/>
  <c r="R1024" i="1" s="1"/>
  <c r="S1024" i="1"/>
  <c r="T1024" i="1"/>
  <c r="O1108" i="1"/>
  <c r="P1108" i="1" s="1"/>
  <c r="Q1108" i="1"/>
  <c r="R1108" i="1" s="1"/>
  <c r="S1108" i="1"/>
  <c r="T1108" i="1"/>
  <c r="O1087" i="1"/>
  <c r="P1087" i="1" s="1"/>
  <c r="Q1087" i="1"/>
  <c r="R1087" i="1" s="1"/>
  <c r="S1087" i="1"/>
  <c r="T1087" i="1"/>
  <c r="O1004" i="1"/>
  <c r="P1004" i="1" s="1"/>
  <c r="Q1004" i="1"/>
  <c r="R1004" i="1" s="1"/>
  <c r="S1004" i="1"/>
  <c r="T1004" i="1"/>
  <c r="O994" i="1"/>
  <c r="P994" i="1" s="1"/>
  <c r="Q994" i="1"/>
  <c r="R994" i="1" s="1"/>
  <c r="S994" i="1"/>
  <c r="T994" i="1"/>
  <c r="O906" i="1"/>
  <c r="P906" i="1" s="1"/>
  <c r="Q906" i="1"/>
  <c r="R906" i="1" s="1"/>
  <c r="S906" i="1"/>
  <c r="T906" i="1"/>
  <c r="O1068" i="1"/>
  <c r="P1068" i="1" s="1"/>
  <c r="Q1068" i="1"/>
  <c r="R1068" i="1" s="1"/>
  <c r="S1068" i="1"/>
  <c r="T1068" i="1"/>
  <c r="O959" i="1"/>
  <c r="P959" i="1" s="1"/>
  <c r="Q959" i="1"/>
  <c r="R959" i="1" s="1"/>
  <c r="S959" i="1"/>
  <c r="T959" i="1"/>
  <c r="O900" i="1"/>
  <c r="P900" i="1" s="1"/>
  <c r="Q900" i="1"/>
  <c r="R900" i="1" s="1"/>
  <c r="S900" i="1"/>
  <c r="T900" i="1"/>
  <c r="O1069" i="1"/>
  <c r="P1069" i="1" s="1"/>
  <c r="Q1069" i="1"/>
  <c r="R1069" i="1" s="1"/>
  <c r="S1069" i="1"/>
  <c r="T1069" i="1"/>
  <c r="O938" i="1"/>
  <c r="P938" i="1" s="1"/>
  <c r="Q938" i="1"/>
  <c r="R938" i="1" s="1"/>
  <c r="S938" i="1"/>
  <c r="T938" i="1"/>
  <c r="O1023" i="1"/>
  <c r="P1023" i="1" s="1"/>
  <c r="Q1023" i="1"/>
  <c r="R1023" i="1" s="1"/>
  <c r="S1023" i="1"/>
  <c r="T1023" i="1"/>
  <c r="O1047" i="1"/>
  <c r="P1047" i="1" s="1"/>
  <c r="Q1047" i="1"/>
  <c r="R1047" i="1" s="1"/>
  <c r="S1047" i="1"/>
  <c r="T1047" i="1"/>
  <c r="O1049" i="1"/>
  <c r="P1049" i="1" s="1"/>
  <c r="Q1049" i="1"/>
  <c r="R1049" i="1" s="1"/>
  <c r="S1049" i="1"/>
  <c r="T1049" i="1"/>
  <c r="O1001" i="1"/>
  <c r="P1001" i="1" s="1"/>
  <c r="Q1001" i="1"/>
  <c r="R1001" i="1" s="1"/>
  <c r="S1001" i="1"/>
  <c r="T1001" i="1"/>
  <c r="O1030" i="1"/>
  <c r="P1030" i="1" s="1"/>
  <c r="Q1030" i="1"/>
  <c r="R1030" i="1" s="1"/>
  <c r="S1030" i="1"/>
  <c r="T1030" i="1"/>
  <c r="O1005" i="1"/>
  <c r="P1005" i="1" s="1"/>
  <c r="Q1005" i="1"/>
  <c r="R1005" i="1" s="1"/>
  <c r="S1005" i="1"/>
  <c r="T1005" i="1"/>
  <c r="O1018" i="1"/>
  <c r="P1018" i="1" s="1"/>
  <c r="Q1018" i="1"/>
  <c r="R1018" i="1" s="1"/>
  <c r="S1018" i="1"/>
  <c r="T1018" i="1"/>
  <c r="O1067" i="1"/>
  <c r="P1067" i="1" s="1"/>
  <c r="Q1067" i="1"/>
  <c r="R1067" i="1" s="1"/>
  <c r="S1067" i="1"/>
  <c r="T1067" i="1"/>
  <c r="O909" i="1"/>
  <c r="P909" i="1" s="1"/>
  <c r="Q909" i="1"/>
  <c r="R909" i="1" s="1"/>
  <c r="S909" i="1"/>
  <c r="T909" i="1"/>
  <c r="O991" i="1"/>
  <c r="P991" i="1" s="1"/>
  <c r="Q991" i="1"/>
  <c r="R991" i="1" s="1"/>
  <c r="S991" i="1"/>
  <c r="T991" i="1"/>
  <c r="O976" i="1"/>
  <c r="P976" i="1" s="1"/>
  <c r="Q976" i="1"/>
  <c r="R976" i="1" s="1"/>
  <c r="S976" i="1"/>
  <c r="T976" i="1"/>
  <c r="O914" i="1"/>
  <c r="P914" i="1" s="1"/>
  <c r="Q914" i="1"/>
  <c r="R914" i="1" s="1"/>
  <c r="S914" i="1"/>
  <c r="T914" i="1"/>
  <c r="O1112" i="1"/>
  <c r="P1112" i="1" s="1"/>
  <c r="Q1112" i="1"/>
  <c r="R1112" i="1" s="1"/>
  <c r="S1112" i="1"/>
  <c r="T1112" i="1"/>
  <c r="O1042" i="1"/>
  <c r="P1042" i="1" s="1"/>
  <c r="Q1042" i="1"/>
  <c r="R1042" i="1" s="1"/>
  <c r="S1042" i="1"/>
  <c r="T1042" i="1"/>
  <c r="O1046" i="1"/>
  <c r="P1046" i="1" s="1"/>
  <c r="Q1046" i="1"/>
  <c r="R1046" i="1" s="1"/>
  <c r="S1046" i="1"/>
  <c r="T1046" i="1"/>
  <c r="O1051" i="1"/>
  <c r="P1051" i="1" s="1"/>
  <c r="Q1051" i="1"/>
  <c r="R1051" i="1" s="1"/>
  <c r="S1051" i="1"/>
  <c r="T1051" i="1"/>
  <c r="O978" i="1"/>
  <c r="P978" i="1" s="1"/>
  <c r="Q978" i="1"/>
  <c r="R978" i="1" s="1"/>
  <c r="S978" i="1"/>
  <c r="T978" i="1"/>
  <c r="O1082" i="1"/>
  <c r="P1082" i="1" s="1"/>
  <c r="Q1082" i="1"/>
  <c r="R1082" i="1" s="1"/>
  <c r="S1082" i="1"/>
  <c r="T1082" i="1"/>
  <c r="O1016" i="1"/>
  <c r="P1016" i="1" s="1"/>
  <c r="Q1016" i="1"/>
  <c r="R1016" i="1" s="1"/>
  <c r="S1016" i="1"/>
  <c r="T1016" i="1"/>
  <c r="O997" i="1"/>
  <c r="P997" i="1" s="1"/>
  <c r="Q997" i="1"/>
  <c r="R997" i="1" s="1"/>
  <c r="S997" i="1"/>
  <c r="T997" i="1"/>
  <c r="O953" i="1"/>
  <c r="P953" i="1" s="1"/>
  <c r="Q953" i="1"/>
  <c r="R953" i="1" s="1"/>
  <c r="S953" i="1"/>
  <c r="T953" i="1"/>
  <c r="O995" i="1"/>
  <c r="P995" i="1" s="1"/>
  <c r="Q995" i="1"/>
  <c r="R995" i="1" s="1"/>
  <c r="S995" i="1"/>
  <c r="T995" i="1"/>
  <c r="O1012" i="1"/>
  <c r="P1012" i="1" s="1"/>
  <c r="Q1012" i="1"/>
  <c r="R1012" i="1" s="1"/>
  <c r="S1012" i="1"/>
  <c r="T1012" i="1"/>
  <c r="O989" i="1"/>
  <c r="P989" i="1" s="1"/>
  <c r="Q989" i="1"/>
  <c r="R989" i="1" s="1"/>
  <c r="S989" i="1"/>
  <c r="T989" i="1"/>
  <c r="O1021" i="1"/>
  <c r="P1021" i="1" s="1"/>
  <c r="Q1021" i="1"/>
  <c r="R1021" i="1" s="1"/>
  <c r="S1021" i="1"/>
  <c r="T1021" i="1"/>
  <c r="O1010" i="1"/>
  <c r="P1010" i="1" s="1"/>
  <c r="Q1010" i="1"/>
  <c r="R1010" i="1" s="1"/>
  <c r="S1010" i="1"/>
  <c r="T1010" i="1"/>
  <c r="O1037" i="1"/>
  <c r="P1037" i="1" s="1"/>
  <c r="Q1037" i="1"/>
  <c r="R1037" i="1" s="1"/>
  <c r="S1037" i="1"/>
  <c r="T1037" i="1"/>
  <c r="O975" i="1"/>
  <c r="P975" i="1" s="1"/>
  <c r="Q975" i="1"/>
  <c r="R975" i="1" s="1"/>
  <c r="S975" i="1"/>
  <c r="T975" i="1"/>
  <c r="O1128" i="1"/>
  <c r="P1128" i="1" s="1"/>
  <c r="Q1128" i="1"/>
  <c r="R1128" i="1" s="1"/>
  <c r="S1128" i="1"/>
  <c r="T1128" i="1"/>
  <c r="O1094" i="1"/>
  <c r="P1094" i="1" s="1"/>
  <c r="Q1094" i="1"/>
  <c r="R1094" i="1" s="1"/>
  <c r="S1094" i="1"/>
  <c r="T1094" i="1"/>
  <c r="O1124" i="1"/>
  <c r="P1124" i="1" s="1"/>
  <c r="Q1124" i="1"/>
  <c r="R1124" i="1" s="1"/>
  <c r="S1124" i="1"/>
  <c r="T1124" i="1"/>
  <c r="O1027" i="1"/>
  <c r="P1027" i="1" s="1"/>
  <c r="Q1027" i="1"/>
  <c r="R1027" i="1" s="1"/>
  <c r="S1027" i="1"/>
  <c r="T1027" i="1"/>
  <c r="O1040" i="1"/>
  <c r="P1040" i="1" s="1"/>
  <c r="Q1040" i="1"/>
  <c r="R1040" i="1" s="1"/>
  <c r="S1040" i="1"/>
  <c r="T1040" i="1"/>
  <c r="O1123" i="1"/>
  <c r="P1123" i="1" s="1"/>
  <c r="Q1123" i="1"/>
  <c r="R1123" i="1" s="1"/>
  <c r="S1123" i="1"/>
  <c r="T1123" i="1"/>
  <c r="O1085" i="1"/>
  <c r="P1085" i="1" s="1"/>
  <c r="Q1085" i="1"/>
  <c r="R1085" i="1" s="1"/>
  <c r="S1085" i="1"/>
  <c r="T1085" i="1"/>
  <c r="O1127" i="1"/>
  <c r="P1127" i="1" s="1"/>
  <c r="Q1127" i="1"/>
  <c r="R1127" i="1" s="1"/>
  <c r="S1127" i="1"/>
  <c r="T1127" i="1"/>
  <c r="O1125" i="1"/>
  <c r="P1125" i="1" s="1"/>
  <c r="Q1125" i="1"/>
  <c r="R1125" i="1" s="1"/>
  <c r="S1125" i="1"/>
  <c r="T1125" i="1"/>
  <c r="O1015" i="1"/>
  <c r="P1015" i="1" s="1"/>
  <c r="Q1015" i="1"/>
  <c r="R1015" i="1" s="1"/>
  <c r="S1015" i="1"/>
  <c r="T1015" i="1"/>
  <c r="O956" i="1"/>
  <c r="P956" i="1" s="1"/>
  <c r="Q956" i="1"/>
  <c r="R956" i="1" s="1"/>
  <c r="S956" i="1"/>
  <c r="T956" i="1"/>
  <c r="O965" i="1"/>
  <c r="P965" i="1" s="1"/>
  <c r="Q965" i="1"/>
  <c r="R965" i="1" s="1"/>
  <c r="S965" i="1"/>
  <c r="T965" i="1"/>
  <c r="O985" i="1"/>
  <c r="P985" i="1" s="1"/>
  <c r="Q985" i="1"/>
  <c r="R985" i="1" s="1"/>
  <c r="S985" i="1"/>
  <c r="T985" i="1"/>
  <c r="O1126" i="1"/>
  <c r="P1126" i="1" s="1"/>
  <c r="Q1126" i="1"/>
  <c r="R1126" i="1" s="1"/>
  <c r="S1126" i="1"/>
  <c r="T1126" i="1"/>
  <c r="O1006" i="1"/>
  <c r="P1006" i="1" s="1"/>
  <c r="Q1006" i="1"/>
  <c r="R1006" i="1" s="1"/>
  <c r="S1006" i="1"/>
  <c r="T1006" i="1"/>
  <c r="O1114" i="1"/>
  <c r="P1114" i="1" s="1"/>
  <c r="Q1114" i="1"/>
  <c r="R1114" i="1" s="1"/>
  <c r="S1114" i="1"/>
  <c r="T1114" i="1"/>
  <c r="O1106" i="1"/>
  <c r="P1106" i="1" s="1"/>
  <c r="Q1106" i="1"/>
  <c r="R1106" i="1" s="1"/>
  <c r="S1106" i="1"/>
  <c r="T1106" i="1"/>
  <c r="O1045" i="1"/>
  <c r="P1045" i="1" s="1"/>
  <c r="Q1045" i="1"/>
  <c r="R1045" i="1" s="1"/>
  <c r="S1045" i="1"/>
  <c r="T1045" i="1"/>
  <c r="O1113" i="1"/>
  <c r="P1113" i="1" s="1"/>
  <c r="Q1113" i="1"/>
  <c r="R1113" i="1" s="1"/>
  <c r="S1113" i="1"/>
  <c r="T1113" i="1"/>
  <c r="O1119" i="1"/>
  <c r="P1119" i="1" s="1"/>
  <c r="Q1119" i="1"/>
  <c r="R1119" i="1" s="1"/>
  <c r="S1119" i="1"/>
  <c r="T1119" i="1"/>
  <c r="O1093" i="1"/>
  <c r="P1093" i="1" s="1"/>
  <c r="Q1093" i="1"/>
  <c r="R1093" i="1" s="1"/>
  <c r="S1093" i="1"/>
  <c r="T1093" i="1"/>
  <c r="O1130" i="1"/>
  <c r="P1130" i="1" s="1"/>
  <c r="Q1130" i="1"/>
  <c r="R1130" i="1" s="1"/>
  <c r="S1130" i="1"/>
  <c r="T1130" i="1"/>
  <c r="O1115" i="1"/>
  <c r="P1115" i="1" s="1"/>
  <c r="Q1115" i="1"/>
  <c r="R1115" i="1" s="1"/>
  <c r="S1115" i="1"/>
  <c r="T1115" i="1"/>
  <c r="O971" i="1"/>
  <c r="P971" i="1" s="1"/>
  <c r="Q971" i="1"/>
  <c r="R971" i="1" s="1"/>
  <c r="S971" i="1"/>
  <c r="T971" i="1"/>
  <c r="O1076" i="1"/>
  <c r="P1076" i="1" s="1"/>
  <c r="Q1076" i="1"/>
  <c r="R1076" i="1" s="1"/>
  <c r="S1076" i="1"/>
  <c r="T1076" i="1"/>
  <c r="O961" i="1"/>
  <c r="P961" i="1" s="1"/>
  <c r="Q961" i="1"/>
  <c r="R961" i="1" s="1"/>
  <c r="S961" i="1"/>
  <c r="T961" i="1"/>
  <c r="O1022" i="1"/>
  <c r="P1022" i="1" s="1"/>
  <c r="Q1022" i="1"/>
  <c r="R1022" i="1" s="1"/>
  <c r="S1022" i="1"/>
  <c r="T1022" i="1"/>
  <c r="O1038" i="1"/>
  <c r="P1038" i="1" s="1"/>
  <c r="Q1038" i="1"/>
  <c r="R1038" i="1" s="1"/>
  <c r="S1038" i="1"/>
  <c r="T1038" i="1"/>
  <c r="O1118" i="1"/>
  <c r="P1118" i="1" s="1"/>
  <c r="Q1118" i="1"/>
  <c r="R1118" i="1" s="1"/>
  <c r="S1118" i="1"/>
  <c r="T1118" i="1"/>
  <c r="O1131" i="1"/>
  <c r="P1131" i="1" s="1"/>
  <c r="Q1131" i="1"/>
  <c r="R1131" i="1" s="1"/>
  <c r="S1131" i="1"/>
  <c r="T1131" i="1"/>
  <c r="O1132" i="1"/>
  <c r="P1132" i="1" s="1"/>
  <c r="Q1132" i="1"/>
  <c r="R1132" i="1" s="1"/>
  <c r="S1132" i="1"/>
  <c r="T1132" i="1"/>
  <c r="O1054" i="1"/>
  <c r="P1054" i="1" s="1"/>
  <c r="Q1054" i="1"/>
  <c r="R1054" i="1" s="1"/>
  <c r="S1054" i="1"/>
  <c r="T1054" i="1"/>
  <c r="O1036" i="1"/>
  <c r="P1036" i="1" s="1"/>
  <c r="Q1036" i="1"/>
  <c r="R1036" i="1" s="1"/>
  <c r="S1036" i="1"/>
  <c r="T1036" i="1"/>
  <c r="O1035" i="1"/>
  <c r="P1035" i="1" s="1"/>
  <c r="Q1035" i="1"/>
  <c r="R1035" i="1" s="1"/>
  <c r="S1035" i="1"/>
  <c r="T1035" i="1"/>
  <c r="O1091" i="1"/>
  <c r="P1091" i="1" s="1"/>
  <c r="Q1091" i="1"/>
  <c r="R1091" i="1" s="1"/>
  <c r="S1091" i="1"/>
  <c r="T1091" i="1"/>
  <c r="O1031" i="1"/>
  <c r="P1031" i="1" s="1"/>
  <c r="Q1031" i="1"/>
  <c r="R1031" i="1" s="1"/>
  <c r="S1031" i="1"/>
  <c r="T1031" i="1"/>
  <c r="O1034" i="1"/>
  <c r="P1034" i="1" s="1"/>
  <c r="Q1034" i="1"/>
  <c r="R1034" i="1" s="1"/>
  <c r="S1034" i="1"/>
  <c r="T1034" i="1"/>
  <c r="O979" i="1"/>
  <c r="P979" i="1" s="1"/>
  <c r="Q979" i="1"/>
  <c r="R979" i="1" s="1"/>
  <c r="S979" i="1"/>
  <c r="T979" i="1"/>
  <c r="O947" i="1"/>
  <c r="P947" i="1" s="1"/>
  <c r="Q947" i="1"/>
  <c r="R947" i="1" s="1"/>
  <c r="S947" i="1"/>
  <c r="T947" i="1"/>
  <c r="O1043" i="1"/>
  <c r="P1043" i="1" s="1"/>
  <c r="Q1043" i="1"/>
  <c r="R1043" i="1" s="1"/>
  <c r="S1043" i="1"/>
  <c r="T1043" i="1"/>
  <c r="O1020" i="1"/>
  <c r="P1020" i="1" s="1"/>
  <c r="Q1020" i="1"/>
  <c r="R1020" i="1" s="1"/>
  <c r="S1020" i="1"/>
  <c r="T1020" i="1"/>
  <c r="O1019" i="1"/>
  <c r="P1019" i="1" s="1"/>
  <c r="Q1019" i="1"/>
  <c r="R1019" i="1" s="1"/>
  <c r="S1019" i="1"/>
  <c r="T1019" i="1"/>
  <c r="O1102" i="1"/>
  <c r="P1102" i="1" s="1"/>
  <c r="Q1102" i="1"/>
  <c r="R1102" i="1" s="1"/>
  <c r="S1102" i="1"/>
  <c r="T1102" i="1"/>
  <c r="O1007" i="1"/>
  <c r="P1007" i="1" s="1"/>
  <c r="Q1007" i="1"/>
  <c r="R1007" i="1" s="1"/>
  <c r="S1007" i="1"/>
  <c r="T1007" i="1"/>
  <c r="O1050" i="1"/>
  <c r="P1050" i="1" s="1"/>
  <c r="Q1050" i="1"/>
  <c r="R1050" i="1" s="1"/>
  <c r="S1050" i="1"/>
  <c r="T1050" i="1"/>
  <c r="O1033" i="1"/>
  <c r="P1033" i="1" s="1"/>
  <c r="Q1033" i="1"/>
  <c r="R1033" i="1" s="1"/>
  <c r="S1033" i="1"/>
  <c r="T1033" i="1"/>
  <c r="O1075" i="1"/>
  <c r="P1075" i="1" s="1"/>
  <c r="Q1075" i="1"/>
  <c r="R1075" i="1" s="1"/>
  <c r="S1075" i="1"/>
  <c r="T1075" i="1"/>
  <c r="O1017" i="1"/>
  <c r="P1017" i="1" s="1"/>
  <c r="Q1017" i="1"/>
  <c r="R1017" i="1" s="1"/>
  <c r="S1017" i="1"/>
  <c r="T1017" i="1"/>
  <c r="O990" i="1"/>
  <c r="P990" i="1" s="1"/>
  <c r="Q990" i="1"/>
  <c r="R990" i="1" s="1"/>
  <c r="S990" i="1"/>
  <c r="T990" i="1"/>
  <c r="O998" i="1"/>
  <c r="P998" i="1" s="1"/>
  <c r="Q998" i="1"/>
  <c r="R998" i="1" s="1"/>
  <c r="S998" i="1"/>
  <c r="T998" i="1"/>
  <c r="O1070" i="1"/>
  <c r="P1070" i="1" s="1"/>
  <c r="Q1070" i="1"/>
  <c r="R1070" i="1" s="1"/>
  <c r="S1070" i="1"/>
  <c r="T1070" i="1"/>
  <c r="O1044" i="1"/>
  <c r="P1044" i="1" s="1"/>
  <c r="Q1044" i="1"/>
  <c r="R1044" i="1" s="1"/>
  <c r="S1044" i="1"/>
  <c r="T1044" i="1"/>
  <c r="O1009" i="1"/>
  <c r="P1009" i="1" s="1"/>
  <c r="Q1009" i="1"/>
  <c r="R1009" i="1" s="1"/>
  <c r="S1009" i="1"/>
  <c r="T1009" i="1"/>
  <c r="O1122" i="1"/>
  <c r="P1122" i="1" s="1"/>
  <c r="Q1122" i="1"/>
  <c r="R1122" i="1" s="1"/>
  <c r="S1122" i="1"/>
  <c r="T1122" i="1"/>
  <c r="O1116" i="1"/>
  <c r="P1116" i="1" s="1"/>
  <c r="Q1116" i="1"/>
  <c r="R1116" i="1" s="1"/>
  <c r="S1116" i="1"/>
  <c r="T1116" i="1"/>
  <c r="O1011" i="1"/>
  <c r="P1011" i="1" s="1"/>
  <c r="Q1011" i="1"/>
  <c r="R1011" i="1" s="1"/>
  <c r="S1011" i="1"/>
  <c r="T1011" i="1"/>
  <c r="O1029" i="1"/>
  <c r="P1029" i="1" s="1"/>
  <c r="Q1029" i="1"/>
  <c r="R1029" i="1" s="1"/>
  <c r="S1029" i="1"/>
  <c r="T1029" i="1"/>
  <c r="O1092" i="1"/>
  <c r="P1092" i="1" s="1"/>
  <c r="Q1092" i="1"/>
  <c r="R1092" i="1" s="1"/>
  <c r="S1092" i="1"/>
  <c r="T1092" i="1"/>
  <c r="O1133" i="1"/>
  <c r="P1133" i="1" s="1"/>
  <c r="Q1133" i="1"/>
  <c r="R1133" i="1" s="1"/>
  <c r="S1133" i="1"/>
  <c r="T1133" i="1"/>
  <c r="O1025" i="1"/>
  <c r="P1025" i="1" s="1"/>
  <c r="Q1025" i="1"/>
  <c r="R1025" i="1" s="1"/>
  <c r="S1025" i="1"/>
  <c r="T1025" i="1"/>
  <c r="O1111" i="1"/>
  <c r="P1111" i="1" s="1"/>
  <c r="Q1111" i="1"/>
  <c r="R1111" i="1" s="1"/>
  <c r="S1111" i="1"/>
  <c r="T1111" i="1"/>
  <c r="O1083" i="1"/>
  <c r="P1083" i="1" s="1"/>
  <c r="Q1083" i="1"/>
  <c r="R1083" i="1" s="1"/>
  <c r="S1083" i="1"/>
  <c r="T1083" i="1"/>
  <c r="O1026" i="1"/>
  <c r="P1026" i="1" s="1"/>
  <c r="Q1026" i="1"/>
  <c r="R1026" i="1" s="1"/>
  <c r="S1026" i="1"/>
  <c r="T1026" i="1"/>
  <c r="O1062" i="1"/>
  <c r="P1062" i="1" s="1"/>
  <c r="Q1062" i="1"/>
  <c r="R1062" i="1" s="1"/>
  <c r="S1062" i="1"/>
  <c r="T1062" i="1"/>
  <c r="O1059" i="1"/>
  <c r="P1059" i="1" s="1"/>
  <c r="Q1059" i="1"/>
  <c r="R1059" i="1" s="1"/>
  <c r="S1059" i="1"/>
  <c r="T1059" i="1"/>
  <c r="O1081" i="1"/>
  <c r="P1081" i="1" s="1"/>
  <c r="Q1081" i="1"/>
  <c r="R1081" i="1" s="1"/>
  <c r="S1081" i="1"/>
  <c r="T1081" i="1"/>
  <c r="O1090" i="1"/>
  <c r="P1090" i="1" s="1"/>
  <c r="Q1090" i="1"/>
  <c r="R1090" i="1" s="1"/>
  <c r="S1090" i="1"/>
  <c r="T1090" i="1"/>
  <c r="O1101" i="1"/>
  <c r="P1101" i="1" s="1"/>
  <c r="Q1101" i="1"/>
  <c r="R1101" i="1" s="1"/>
  <c r="S1101" i="1"/>
  <c r="T1101" i="1"/>
  <c r="O950" i="1"/>
  <c r="P950" i="1" s="1"/>
  <c r="Q950" i="1"/>
  <c r="R950" i="1" s="1"/>
  <c r="S950" i="1"/>
  <c r="T950" i="1"/>
  <c r="O999" i="1"/>
  <c r="P999" i="1" s="1"/>
  <c r="Q999" i="1"/>
  <c r="R999" i="1" s="1"/>
  <c r="S999" i="1"/>
  <c r="T999" i="1"/>
  <c r="O1032" i="1"/>
  <c r="P1032" i="1" s="1"/>
  <c r="Q1032" i="1"/>
  <c r="R1032" i="1" s="1"/>
  <c r="S1032" i="1"/>
  <c r="T1032" i="1"/>
  <c r="O897" i="1"/>
  <c r="P897" i="1" s="1"/>
  <c r="Q897" i="1"/>
  <c r="R897" i="1" s="1"/>
  <c r="S897" i="1"/>
  <c r="T897" i="1"/>
  <c r="O1074" i="1"/>
  <c r="P1074" i="1" s="1"/>
  <c r="Q1074" i="1"/>
  <c r="R1074" i="1" s="1"/>
  <c r="S1074" i="1"/>
  <c r="T1074" i="1"/>
  <c r="O955" i="1"/>
  <c r="P955" i="1" s="1"/>
  <c r="Q955" i="1"/>
  <c r="R955" i="1" s="1"/>
  <c r="S955" i="1"/>
  <c r="T955" i="1"/>
  <c r="O1057" i="1"/>
  <c r="P1057" i="1" s="1"/>
  <c r="Q1057" i="1"/>
  <c r="R1057" i="1" s="1"/>
  <c r="S1057" i="1"/>
  <c r="T1057" i="1"/>
  <c r="O940" i="1"/>
  <c r="P940" i="1" s="1"/>
  <c r="Q940" i="1"/>
  <c r="R940" i="1" s="1"/>
  <c r="S940" i="1"/>
  <c r="T940" i="1"/>
  <c r="O1099" i="1"/>
  <c r="P1099" i="1" s="1"/>
  <c r="Q1099" i="1"/>
  <c r="R1099" i="1" s="1"/>
  <c r="S1099" i="1"/>
  <c r="T1099" i="1"/>
  <c r="O889" i="1"/>
  <c r="P889" i="1" s="1"/>
  <c r="Q889" i="1"/>
  <c r="R889" i="1" s="1"/>
  <c r="S889" i="1"/>
  <c r="T889" i="1"/>
  <c r="O888" i="1"/>
  <c r="P888" i="1" s="1"/>
  <c r="Q888" i="1"/>
  <c r="R888" i="1" s="1"/>
  <c r="S888" i="1"/>
  <c r="T888" i="1"/>
  <c r="O1084" i="1"/>
  <c r="P1084" i="1" s="1"/>
  <c r="Q1084" i="1"/>
  <c r="R1084" i="1" s="1"/>
  <c r="S1084" i="1"/>
  <c r="T1084" i="1"/>
  <c r="O1039" i="1"/>
  <c r="P1039" i="1" s="1"/>
  <c r="Q1039" i="1"/>
  <c r="R1039" i="1" s="1"/>
  <c r="S1039" i="1"/>
  <c r="T1039" i="1"/>
  <c r="O981" i="1"/>
  <c r="P981" i="1" s="1"/>
  <c r="Q981" i="1"/>
  <c r="R981" i="1" s="1"/>
  <c r="S981" i="1"/>
  <c r="T981" i="1"/>
  <c r="O933" i="1"/>
  <c r="P933" i="1" s="1"/>
  <c r="Q933" i="1"/>
  <c r="R933" i="1" s="1"/>
  <c r="S933" i="1"/>
  <c r="T933" i="1"/>
  <c r="O923" i="1"/>
  <c r="P923" i="1" s="1"/>
  <c r="Q923" i="1"/>
  <c r="R923" i="1" s="1"/>
  <c r="S923" i="1"/>
  <c r="T923" i="1"/>
  <c r="O1055" i="1"/>
  <c r="P1055" i="1" s="1"/>
  <c r="Q1055" i="1"/>
  <c r="R1055" i="1" s="1"/>
  <c r="S1055" i="1"/>
  <c r="T1055" i="1"/>
  <c r="O948" i="1"/>
  <c r="P948" i="1" s="1"/>
  <c r="Q948" i="1"/>
  <c r="R948" i="1" s="1"/>
  <c r="S948" i="1"/>
  <c r="T948" i="1"/>
  <c r="O931" i="1"/>
  <c r="P931" i="1" s="1"/>
  <c r="Q931" i="1"/>
  <c r="R931" i="1" s="1"/>
  <c r="S931" i="1"/>
  <c r="T931" i="1"/>
  <c r="O973" i="1"/>
  <c r="P973" i="1" s="1"/>
  <c r="Q973" i="1"/>
  <c r="R973" i="1" s="1"/>
  <c r="S973" i="1"/>
  <c r="T973" i="1"/>
  <c r="O926" i="1"/>
  <c r="P926" i="1" s="1"/>
  <c r="Q926" i="1"/>
  <c r="R926" i="1" s="1"/>
  <c r="S926" i="1"/>
  <c r="T926" i="1"/>
  <c r="O1105" i="1"/>
  <c r="P1105" i="1" s="1"/>
  <c r="Q1105" i="1"/>
  <c r="R1105" i="1" s="1"/>
  <c r="S1105" i="1"/>
  <c r="T1105" i="1"/>
  <c r="O993" i="1"/>
  <c r="P993" i="1" s="1"/>
  <c r="Q993" i="1"/>
  <c r="R993" i="1" s="1"/>
  <c r="S993" i="1"/>
  <c r="T993" i="1"/>
  <c r="O1041" i="1"/>
  <c r="P1041" i="1" s="1"/>
  <c r="Q1041" i="1"/>
  <c r="R1041" i="1" s="1"/>
  <c r="S1041" i="1"/>
  <c r="T1041" i="1"/>
  <c r="O987" i="1"/>
  <c r="P987" i="1" s="1"/>
  <c r="Q987" i="1"/>
  <c r="R987" i="1" s="1"/>
  <c r="S987" i="1"/>
  <c r="T987" i="1"/>
  <c r="O1077" i="1"/>
  <c r="P1077" i="1" s="1"/>
  <c r="Q1077" i="1"/>
  <c r="R1077" i="1" s="1"/>
  <c r="S1077" i="1"/>
  <c r="T1077" i="1"/>
  <c r="O1080" i="1"/>
  <c r="P1080" i="1" s="1"/>
  <c r="Q1080" i="1"/>
  <c r="R1080" i="1" s="1"/>
  <c r="S1080" i="1"/>
  <c r="T1080" i="1"/>
  <c r="O1107" i="1"/>
  <c r="P1107" i="1" s="1"/>
  <c r="Q1107" i="1"/>
  <c r="R1107" i="1" s="1"/>
  <c r="S1107" i="1"/>
  <c r="T1107" i="1"/>
  <c r="O992" i="1"/>
  <c r="P992" i="1" s="1"/>
  <c r="Q992" i="1"/>
  <c r="R992" i="1" s="1"/>
  <c r="S992" i="1"/>
  <c r="T992" i="1"/>
  <c r="O1061" i="1"/>
  <c r="P1061" i="1" s="1"/>
  <c r="Q1061" i="1"/>
  <c r="R1061" i="1" s="1"/>
  <c r="S1061" i="1"/>
  <c r="T1061" i="1"/>
  <c r="O983" i="1"/>
  <c r="P983" i="1" s="1"/>
  <c r="Q983" i="1"/>
  <c r="R983" i="1" s="1"/>
  <c r="S983" i="1"/>
  <c r="T983" i="1"/>
  <c r="O1089" i="1"/>
  <c r="P1089" i="1" s="1"/>
  <c r="Q1089" i="1"/>
  <c r="R1089" i="1" s="1"/>
  <c r="S1089" i="1"/>
  <c r="T1089" i="1"/>
  <c r="O921" i="1"/>
  <c r="P921" i="1" s="1"/>
  <c r="Q921" i="1"/>
  <c r="R921" i="1" s="1"/>
  <c r="S921" i="1"/>
  <c r="T921" i="1"/>
  <c r="O1071" i="1"/>
  <c r="P1071" i="1" s="1"/>
  <c r="Q1071" i="1"/>
  <c r="R1071" i="1" s="1"/>
  <c r="S1071" i="1"/>
  <c r="T1071" i="1"/>
  <c r="O907" i="1"/>
  <c r="P907" i="1" s="1"/>
  <c r="Q907" i="1"/>
  <c r="R907" i="1" s="1"/>
  <c r="S907" i="1"/>
  <c r="T907" i="1"/>
  <c r="O969" i="1"/>
  <c r="P969" i="1" s="1"/>
  <c r="Q969" i="1"/>
  <c r="R969" i="1" s="1"/>
  <c r="S969" i="1"/>
  <c r="T969" i="1"/>
  <c r="O939" i="1"/>
  <c r="P939" i="1" s="1"/>
  <c r="Q939" i="1"/>
  <c r="R939" i="1" s="1"/>
  <c r="S939" i="1"/>
  <c r="T939" i="1"/>
  <c r="O915" i="1"/>
  <c r="P915" i="1" s="1"/>
  <c r="Q915" i="1"/>
  <c r="R915" i="1" s="1"/>
  <c r="S915" i="1"/>
  <c r="T915" i="1"/>
  <c r="O918" i="1"/>
  <c r="P918" i="1" s="1"/>
  <c r="Q918" i="1"/>
  <c r="R918" i="1" s="1"/>
  <c r="S918" i="1"/>
  <c r="T918" i="1"/>
  <c r="O996" i="1"/>
  <c r="P996" i="1" s="1"/>
  <c r="Q996" i="1"/>
  <c r="R996" i="1" s="1"/>
  <c r="S996" i="1"/>
  <c r="T996" i="1"/>
  <c r="O980" i="1"/>
  <c r="P980" i="1" s="1"/>
  <c r="Q980" i="1"/>
  <c r="R980" i="1" s="1"/>
  <c r="S980" i="1"/>
  <c r="T980" i="1"/>
  <c r="O1095" i="1"/>
  <c r="P1095" i="1" s="1"/>
  <c r="Q1095" i="1"/>
  <c r="R1095" i="1" s="1"/>
  <c r="S1095" i="1"/>
  <c r="T1095" i="1"/>
  <c r="O917" i="1"/>
  <c r="P917" i="1" s="1"/>
  <c r="Q917" i="1"/>
  <c r="R917" i="1" s="1"/>
  <c r="S917" i="1"/>
  <c r="T917" i="1"/>
  <c r="O910" i="1"/>
  <c r="P910" i="1" s="1"/>
  <c r="Q910" i="1"/>
  <c r="R910" i="1" s="1"/>
  <c r="S910" i="1"/>
  <c r="T910" i="1"/>
  <c r="O1002" i="1"/>
  <c r="P1002" i="1" s="1"/>
  <c r="Q1002" i="1"/>
  <c r="R1002" i="1" s="1"/>
  <c r="S1002" i="1"/>
  <c r="T1002" i="1"/>
  <c r="O946" i="1"/>
  <c r="P946" i="1" s="1"/>
  <c r="Q946" i="1"/>
  <c r="R946" i="1" s="1"/>
  <c r="S946" i="1"/>
  <c r="T946" i="1"/>
  <c r="O928" i="1"/>
  <c r="P928" i="1" s="1"/>
  <c r="Q928" i="1"/>
  <c r="R928" i="1" s="1"/>
  <c r="S928" i="1"/>
  <c r="T928" i="1"/>
  <c r="O912" i="1"/>
  <c r="P912" i="1" s="1"/>
  <c r="Q912" i="1"/>
  <c r="R912" i="1" s="1"/>
  <c r="S912" i="1"/>
  <c r="T912" i="1"/>
  <c r="O913" i="1"/>
  <c r="P913" i="1" s="1"/>
  <c r="Q913" i="1"/>
  <c r="R913" i="1" s="1"/>
  <c r="S913" i="1"/>
  <c r="T913" i="1"/>
  <c r="O896" i="1"/>
  <c r="P896" i="1" s="1"/>
  <c r="Q896" i="1"/>
  <c r="R896" i="1" s="1"/>
  <c r="S896" i="1"/>
  <c r="T896" i="1"/>
  <c r="O886" i="1"/>
  <c r="P886" i="1" s="1"/>
  <c r="Q886" i="1"/>
  <c r="R886" i="1" s="1"/>
  <c r="S886" i="1"/>
  <c r="T886" i="1"/>
  <c r="O887" i="1"/>
  <c r="P887" i="1" s="1"/>
  <c r="Q887" i="1"/>
  <c r="R887" i="1" s="1"/>
  <c r="S887" i="1"/>
  <c r="T887" i="1"/>
  <c r="O883" i="1"/>
  <c r="P883" i="1" s="1"/>
  <c r="Q883" i="1"/>
  <c r="R883" i="1" s="1"/>
  <c r="S883" i="1"/>
  <c r="T883" i="1"/>
  <c r="O894" i="1"/>
  <c r="P894" i="1" s="1"/>
  <c r="Q894" i="1"/>
  <c r="R894" i="1" s="1"/>
  <c r="S894" i="1"/>
  <c r="T894" i="1"/>
  <c r="O884" i="1"/>
  <c r="P884" i="1" s="1"/>
  <c r="Q884" i="1"/>
  <c r="R884" i="1" s="1"/>
  <c r="S884" i="1"/>
  <c r="T884" i="1"/>
  <c r="O941" i="1"/>
  <c r="P941" i="1" s="1"/>
  <c r="Q941" i="1"/>
  <c r="R941" i="1" s="1"/>
  <c r="S941" i="1"/>
  <c r="T941" i="1"/>
  <c r="O1121" i="1"/>
  <c r="P1121" i="1" s="1"/>
  <c r="Q1121" i="1"/>
  <c r="R1121" i="1" s="1"/>
  <c r="S1121" i="1"/>
  <c r="T1121" i="1"/>
  <c r="O1109" i="1"/>
  <c r="P1109" i="1" s="1"/>
  <c r="Q1109" i="1"/>
  <c r="R1109" i="1" s="1"/>
  <c r="S1109" i="1"/>
  <c r="T1109" i="1"/>
  <c r="O1064" i="1"/>
  <c r="P1064" i="1" s="1"/>
  <c r="Q1064" i="1"/>
  <c r="R1064" i="1" s="1"/>
  <c r="S1064" i="1"/>
  <c r="T1064" i="1"/>
  <c r="O988" i="1"/>
  <c r="P988" i="1" s="1"/>
  <c r="Q988" i="1"/>
  <c r="R988" i="1" s="1"/>
  <c r="S988" i="1"/>
  <c r="T988" i="1"/>
  <c r="O943" i="1"/>
  <c r="P943" i="1" s="1"/>
  <c r="Q943" i="1"/>
  <c r="R943" i="1" s="1"/>
  <c r="S943" i="1"/>
  <c r="T943" i="1"/>
  <c r="O1063" i="1"/>
  <c r="P1063" i="1" s="1"/>
  <c r="Q1063" i="1"/>
  <c r="R1063" i="1" s="1"/>
  <c r="S1063" i="1"/>
  <c r="T1063" i="1"/>
  <c r="O1088" i="1"/>
  <c r="P1088" i="1" s="1"/>
  <c r="Q1088" i="1"/>
  <c r="R1088" i="1" s="1"/>
  <c r="S1088" i="1"/>
  <c r="T1088" i="1"/>
  <c r="O1110" i="1"/>
  <c r="P1110" i="1" s="1"/>
  <c r="Q1110" i="1"/>
  <c r="R1110" i="1" s="1"/>
  <c r="S1110" i="1"/>
  <c r="T1110" i="1"/>
  <c r="O972" i="1"/>
  <c r="P972" i="1" s="1"/>
  <c r="Q972" i="1"/>
  <c r="R972" i="1" s="1"/>
  <c r="S972" i="1"/>
  <c r="T972" i="1"/>
  <c r="O1140" i="1"/>
  <c r="P1140" i="1" s="1"/>
  <c r="Q1140" i="1"/>
  <c r="R1140" i="1" s="1"/>
  <c r="S1140" i="1"/>
  <c r="T1140" i="1"/>
  <c r="O1135" i="1"/>
  <c r="P1135" i="1" s="1"/>
  <c r="Q1135" i="1"/>
  <c r="R1135" i="1" s="1"/>
  <c r="S1135" i="1"/>
  <c r="T1135" i="1"/>
  <c r="O1142" i="1"/>
  <c r="P1142" i="1" s="1"/>
  <c r="Q1142" i="1"/>
  <c r="R1142" i="1" s="1"/>
  <c r="S1142" i="1"/>
  <c r="T1142" i="1"/>
  <c r="O1138" i="1"/>
  <c r="P1138" i="1" s="1"/>
  <c r="Q1138" i="1"/>
  <c r="R1138" i="1" s="1"/>
  <c r="S1138" i="1"/>
  <c r="T1138" i="1"/>
  <c r="O1141" i="1"/>
  <c r="P1141" i="1" s="1"/>
  <c r="Q1141" i="1"/>
  <c r="R1141" i="1" s="1"/>
  <c r="S1141" i="1"/>
  <c r="T1141" i="1"/>
  <c r="O1143" i="1"/>
  <c r="P1143" i="1" s="1"/>
  <c r="Q1143" i="1"/>
  <c r="R1143" i="1" s="1"/>
  <c r="S1143" i="1"/>
  <c r="T1143" i="1"/>
  <c r="O1145" i="1"/>
  <c r="P1145" i="1" s="1"/>
  <c r="Q1145" i="1"/>
  <c r="R1145" i="1" s="1"/>
  <c r="S1145" i="1"/>
  <c r="T1145" i="1"/>
  <c r="O1144" i="1"/>
  <c r="P1144" i="1" s="1"/>
  <c r="Q1144" i="1"/>
  <c r="R1144" i="1" s="1"/>
  <c r="S1144" i="1"/>
  <c r="T1144" i="1"/>
  <c r="O1146" i="1"/>
  <c r="P1146" i="1" s="1"/>
  <c r="Q1146" i="1"/>
  <c r="R1146" i="1" s="1"/>
  <c r="S1146" i="1"/>
  <c r="T1146" i="1"/>
  <c r="O1136" i="1"/>
  <c r="P1136" i="1" s="1"/>
  <c r="Q1136" i="1"/>
  <c r="R1136" i="1" s="1"/>
  <c r="S1136" i="1"/>
  <c r="T1136" i="1"/>
  <c r="O1137" i="1"/>
  <c r="P1137" i="1" s="1"/>
  <c r="Q1137" i="1"/>
  <c r="R1137" i="1" s="1"/>
  <c r="S1137" i="1"/>
  <c r="T1137" i="1"/>
  <c r="O1139" i="1"/>
  <c r="P1139" i="1" s="1"/>
  <c r="Q1139" i="1"/>
  <c r="R1139" i="1" s="1"/>
  <c r="S1139" i="1"/>
  <c r="T1139" i="1"/>
  <c r="O1148" i="1"/>
  <c r="P1148" i="1" s="1"/>
  <c r="Q1148" i="1"/>
  <c r="R1148" i="1" s="1"/>
  <c r="S1148" i="1"/>
  <c r="T1148" i="1"/>
  <c r="P1149" i="1"/>
  <c r="Q1149" i="1"/>
  <c r="R1149" i="1" s="1"/>
  <c r="S1149" i="1"/>
  <c r="T1149" i="1"/>
  <c r="O1147" i="1"/>
  <c r="P1147" i="1" s="1"/>
  <c r="Q1147" i="1"/>
  <c r="R1147" i="1" s="1"/>
  <c r="S1147" i="1"/>
  <c r="T1147" i="1"/>
  <c r="O1152" i="1"/>
  <c r="P1152" i="1" s="1"/>
  <c r="Q1152" i="1"/>
  <c r="R1152" i="1" s="1"/>
  <c r="S1152" i="1"/>
  <c r="T1152" i="1"/>
  <c r="O1150" i="1"/>
  <c r="P1150" i="1" s="1"/>
  <c r="Q1150" i="1"/>
  <c r="R1150" i="1" s="1"/>
  <c r="S1150" i="1"/>
  <c r="T1150" i="1"/>
  <c r="O1159" i="1"/>
  <c r="P1159" i="1" s="1"/>
  <c r="Q1159" i="1"/>
  <c r="R1159" i="1" s="1"/>
  <c r="S1159" i="1"/>
  <c r="T1159" i="1"/>
  <c r="O1158" i="1"/>
  <c r="P1158" i="1" s="1"/>
  <c r="Q1158" i="1"/>
  <c r="R1158" i="1" s="1"/>
  <c r="S1158" i="1"/>
  <c r="T1158" i="1"/>
  <c r="O1155" i="1"/>
  <c r="P1155" i="1" s="1"/>
  <c r="Q1155" i="1"/>
  <c r="R1155" i="1" s="1"/>
  <c r="S1155" i="1"/>
  <c r="T1155" i="1"/>
  <c r="O1157" i="1"/>
  <c r="P1157" i="1" s="1"/>
  <c r="Q1157" i="1"/>
  <c r="R1157" i="1" s="1"/>
  <c r="S1157" i="1"/>
  <c r="T1157" i="1"/>
  <c r="O1151" i="1"/>
  <c r="P1151" i="1" s="1"/>
  <c r="Q1151" i="1"/>
  <c r="R1151" i="1" s="1"/>
  <c r="S1151" i="1"/>
  <c r="T1151" i="1"/>
  <c r="O1154" i="1"/>
  <c r="P1154" i="1" s="1"/>
  <c r="Q1154" i="1"/>
  <c r="R1154" i="1" s="1"/>
  <c r="S1154" i="1"/>
  <c r="T1154" i="1"/>
  <c r="O1153" i="1"/>
  <c r="P1153" i="1" s="1"/>
  <c r="Q1153" i="1"/>
  <c r="R1153" i="1" s="1"/>
  <c r="S1153" i="1"/>
  <c r="T1153" i="1"/>
  <c r="O1156" i="1"/>
  <c r="P1156" i="1" s="1"/>
  <c r="Q1156" i="1"/>
  <c r="R1156" i="1" s="1"/>
  <c r="S1156" i="1"/>
  <c r="T1156" i="1"/>
  <c r="O1184" i="1"/>
  <c r="P1184" i="1" s="1"/>
  <c r="Q1184" i="1"/>
  <c r="R1184" i="1" s="1"/>
  <c r="S1184" i="1"/>
  <c r="T1184" i="1"/>
  <c r="O1178" i="1"/>
  <c r="P1178" i="1" s="1"/>
  <c r="Q1178" i="1"/>
  <c r="R1178" i="1" s="1"/>
  <c r="S1178" i="1"/>
  <c r="T1178" i="1"/>
  <c r="O1192" i="1"/>
  <c r="P1192" i="1" s="1"/>
  <c r="Q1192" i="1"/>
  <c r="R1192" i="1" s="1"/>
  <c r="S1192" i="1"/>
  <c r="T1192" i="1"/>
  <c r="O1180" i="1"/>
  <c r="P1180" i="1" s="1"/>
  <c r="Q1180" i="1"/>
  <c r="R1180" i="1" s="1"/>
  <c r="S1180" i="1"/>
  <c r="T1180" i="1"/>
  <c r="O1170" i="1"/>
  <c r="P1170" i="1" s="1"/>
  <c r="Q1170" i="1"/>
  <c r="R1170" i="1" s="1"/>
  <c r="S1170" i="1"/>
  <c r="T1170" i="1"/>
  <c r="O1189" i="1"/>
  <c r="P1189" i="1" s="1"/>
  <c r="Q1189" i="1"/>
  <c r="R1189" i="1" s="1"/>
  <c r="S1189" i="1"/>
  <c r="T1189" i="1"/>
  <c r="O1187" i="1"/>
  <c r="P1187" i="1" s="1"/>
  <c r="Q1187" i="1"/>
  <c r="R1187" i="1" s="1"/>
  <c r="S1187" i="1"/>
  <c r="T1187" i="1"/>
  <c r="O1186" i="1"/>
  <c r="P1186" i="1" s="1"/>
  <c r="Q1186" i="1"/>
  <c r="R1186" i="1" s="1"/>
  <c r="S1186" i="1"/>
  <c r="T1186" i="1"/>
  <c r="O1185" i="1"/>
  <c r="P1185" i="1" s="1"/>
  <c r="Q1185" i="1"/>
  <c r="R1185" i="1" s="1"/>
  <c r="S1185" i="1"/>
  <c r="T1185" i="1"/>
  <c r="O1181" i="1"/>
  <c r="P1181" i="1" s="1"/>
  <c r="Q1181" i="1"/>
  <c r="R1181" i="1" s="1"/>
  <c r="S1181" i="1"/>
  <c r="T1181" i="1"/>
  <c r="O1179" i="1"/>
  <c r="P1179" i="1" s="1"/>
  <c r="Q1179" i="1"/>
  <c r="R1179" i="1" s="1"/>
  <c r="S1179" i="1"/>
  <c r="T1179" i="1"/>
  <c r="O1167" i="1"/>
  <c r="P1167" i="1" s="1"/>
  <c r="Q1167" i="1"/>
  <c r="R1167" i="1" s="1"/>
  <c r="S1167" i="1"/>
  <c r="T1167" i="1"/>
  <c r="O1172" i="1"/>
  <c r="P1172" i="1" s="1"/>
  <c r="Q1172" i="1"/>
  <c r="R1172" i="1" s="1"/>
  <c r="S1172" i="1"/>
  <c r="T1172" i="1"/>
  <c r="O1177" i="1"/>
  <c r="P1177" i="1" s="1"/>
  <c r="Q1177" i="1"/>
  <c r="R1177" i="1" s="1"/>
  <c r="S1177" i="1"/>
  <c r="T1177" i="1"/>
  <c r="O1182" i="1"/>
  <c r="P1182" i="1" s="1"/>
  <c r="Q1182" i="1"/>
  <c r="R1182" i="1" s="1"/>
  <c r="S1182" i="1"/>
  <c r="T1182" i="1"/>
  <c r="O1176" i="1"/>
  <c r="P1176" i="1" s="1"/>
  <c r="Q1176" i="1"/>
  <c r="R1176" i="1" s="1"/>
  <c r="S1176" i="1"/>
  <c r="T1176" i="1"/>
  <c r="O1191" i="1"/>
  <c r="P1191" i="1" s="1"/>
  <c r="Q1191" i="1"/>
  <c r="R1191" i="1" s="1"/>
  <c r="S1191" i="1"/>
  <c r="T1191" i="1"/>
  <c r="O1169" i="1"/>
  <c r="P1169" i="1" s="1"/>
  <c r="Q1169" i="1"/>
  <c r="R1169" i="1" s="1"/>
  <c r="S1169" i="1"/>
  <c r="T1169" i="1"/>
  <c r="O1161" i="1"/>
  <c r="P1161" i="1" s="1"/>
  <c r="Q1161" i="1"/>
  <c r="R1161" i="1" s="1"/>
  <c r="S1161" i="1"/>
  <c r="T1161" i="1"/>
  <c r="O1190" i="1"/>
  <c r="P1190" i="1" s="1"/>
  <c r="Q1190" i="1"/>
  <c r="R1190" i="1" s="1"/>
  <c r="S1190" i="1"/>
  <c r="T1190" i="1"/>
  <c r="O1188" i="1"/>
  <c r="P1188" i="1" s="1"/>
  <c r="Q1188" i="1"/>
  <c r="R1188" i="1" s="1"/>
  <c r="S1188" i="1"/>
  <c r="T1188" i="1"/>
  <c r="O1171" i="1"/>
  <c r="P1171" i="1" s="1"/>
  <c r="Q1171" i="1"/>
  <c r="R1171" i="1" s="1"/>
  <c r="S1171" i="1"/>
  <c r="T1171" i="1"/>
  <c r="O1174" i="1"/>
  <c r="P1174" i="1" s="1"/>
  <c r="Q1174" i="1"/>
  <c r="R1174" i="1" s="1"/>
  <c r="S1174" i="1"/>
  <c r="T1174" i="1"/>
  <c r="O1163" i="1"/>
  <c r="P1163" i="1" s="1"/>
  <c r="Q1163" i="1"/>
  <c r="R1163" i="1" s="1"/>
  <c r="S1163" i="1"/>
  <c r="T1163" i="1"/>
  <c r="O1162" i="1"/>
  <c r="P1162" i="1" s="1"/>
  <c r="Q1162" i="1"/>
  <c r="R1162" i="1" s="1"/>
  <c r="S1162" i="1"/>
  <c r="T1162" i="1"/>
  <c r="O1173" i="1"/>
  <c r="P1173" i="1" s="1"/>
  <c r="Q1173" i="1"/>
  <c r="R1173" i="1" s="1"/>
  <c r="S1173" i="1"/>
  <c r="T1173" i="1"/>
  <c r="O1168" i="1"/>
  <c r="P1168" i="1" s="1"/>
  <c r="Q1168" i="1"/>
  <c r="R1168" i="1" s="1"/>
  <c r="S1168" i="1"/>
  <c r="T1168" i="1"/>
  <c r="O1160" i="1"/>
  <c r="P1160" i="1" s="1"/>
  <c r="Q1160" i="1"/>
  <c r="R1160" i="1" s="1"/>
  <c r="S1160" i="1"/>
  <c r="T1160" i="1"/>
  <c r="O1175" i="1"/>
  <c r="P1175" i="1" s="1"/>
  <c r="Q1175" i="1"/>
  <c r="R1175" i="1" s="1"/>
  <c r="S1175" i="1"/>
  <c r="T1175" i="1"/>
  <c r="O1164" i="1"/>
  <c r="P1164" i="1" s="1"/>
  <c r="Q1164" i="1"/>
  <c r="R1164" i="1" s="1"/>
  <c r="S1164" i="1"/>
  <c r="T1164" i="1"/>
  <c r="O1166" i="1"/>
  <c r="P1166" i="1" s="1"/>
  <c r="Q1166" i="1"/>
  <c r="R1166" i="1" s="1"/>
  <c r="S1166" i="1"/>
  <c r="T1166" i="1"/>
  <c r="O1165" i="1"/>
  <c r="P1165" i="1" s="1"/>
  <c r="Q1165" i="1"/>
  <c r="R1165" i="1" s="1"/>
  <c r="S1165" i="1"/>
  <c r="T1165" i="1"/>
  <c r="O1183" i="1"/>
  <c r="P1183" i="1" s="1"/>
  <c r="Q1183" i="1"/>
  <c r="R1183" i="1" s="1"/>
  <c r="S1183" i="1"/>
  <c r="T1183" i="1"/>
  <c r="O1193" i="1"/>
  <c r="P1193" i="1" s="1"/>
  <c r="Q1193" i="1"/>
  <c r="R1193" i="1" s="1"/>
  <c r="S1193" i="1"/>
  <c r="T1193" i="1"/>
  <c r="O1196" i="1"/>
  <c r="P1196" i="1" s="1"/>
  <c r="Q1196" i="1"/>
  <c r="R1196" i="1" s="1"/>
  <c r="S1196" i="1"/>
  <c r="T1196" i="1"/>
  <c r="O1197" i="1"/>
  <c r="P1197" i="1" s="1"/>
  <c r="Q1197" i="1"/>
  <c r="R1197" i="1" s="1"/>
  <c r="S1197" i="1"/>
  <c r="T1197" i="1"/>
  <c r="O1199" i="1"/>
  <c r="P1199" i="1" s="1"/>
  <c r="Q1199" i="1"/>
  <c r="R1199" i="1" s="1"/>
  <c r="S1199" i="1"/>
  <c r="T1199" i="1"/>
  <c r="O1200" i="1"/>
  <c r="P1200" i="1" s="1"/>
  <c r="Q1200" i="1"/>
  <c r="R1200" i="1" s="1"/>
  <c r="S1200" i="1"/>
  <c r="T1200" i="1"/>
  <c r="O1201" i="1"/>
  <c r="P1201" i="1" s="1"/>
  <c r="Q1201" i="1"/>
  <c r="R1201" i="1" s="1"/>
  <c r="S1201" i="1"/>
  <c r="T1201" i="1"/>
  <c r="O1194" i="1"/>
  <c r="P1194" i="1" s="1"/>
  <c r="Q1194" i="1"/>
  <c r="R1194" i="1" s="1"/>
  <c r="S1194" i="1"/>
  <c r="T1194" i="1"/>
  <c r="O1198" i="1"/>
  <c r="P1198" i="1" s="1"/>
  <c r="Q1198" i="1"/>
  <c r="R1198" i="1" s="1"/>
  <c r="S1198" i="1"/>
  <c r="T1198" i="1"/>
  <c r="O1195" i="1"/>
  <c r="P1195" i="1" s="1"/>
  <c r="Q1195" i="1"/>
  <c r="R1195" i="1" s="1"/>
  <c r="S1195" i="1"/>
  <c r="T1195" i="1"/>
  <c r="O1202" i="1"/>
  <c r="P1202" i="1" s="1"/>
  <c r="Q1202" i="1"/>
  <c r="R1202" i="1" s="1"/>
  <c r="S1202" i="1"/>
  <c r="T1202" i="1"/>
  <c r="O1207" i="1"/>
  <c r="P1207" i="1" s="1"/>
  <c r="Q1207" i="1"/>
  <c r="R1207" i="1" s="1"/>
  <c r="S1207" i="1"/>
  <c r="T1207" i="1"/>
  <c r="O1210" i="1"/>
  <c r="P1210" i="1" s="1"/>
  <c r="Q1210" i="1"/>
  <c r="R1210" i="1" s="1"/>
  <c r="S1210" i="1"/>
  <c r="T1210" i="1"/>
  <c r="O1216" i="1"/>
  <c r="P1216" i="1" s="1"/>
  <c r="Q1216" i="1"/>
  <c r="R1216" i="1" s="1"/>
  <c r="S1216" i="1"/>
  <c r="T1216" i="1"/>
  <c r="O1217" i="1"/>
  <c r="P1217" i="1" s="1"/>
  <c r="Q1217" i="1"/>
  <c r="R1217" i="1" s="1"/>
  <c r="S1217" i="1"/>
  <c r="T1217" i="1"/>
  <c r="O1208" i="1"/>
  <c r="P1208" i="1" s="1"/>
  <c r="Q1208" i="1"/>
  <c r="R1208" i="1" s="1"/>
  <c r="S1208" i="1"/>
  <c r="T1208" i="1"/>
  <c r="O1205" i="1"/>
  <c r="P1205" i="1" s="1"/>
  <c r="Q1205" i="1"/>
  <c r="R1205" i="1" s="1"/>
  <c r="S1205" i="1"/>
  <c r="T1205" i="1"/>
  <c r="O1209" i="1"/>
  <c r="P1209" i="1" s="1"/>
  <c r="Q1209" i="1"/>
  <c r="R1209" i="1" s="1"/>
  <c r="S1209" i="1"/>
  <c r="T1209" i="1"/>
  <c r="O1206" i="1"/>
  <c r="P1206" i="1" s="1"/>
  <c r="Q1206" i="1"/>
  <c r="R1206" i="1" s="1"/>
  <c r="S1206" i="1"/>
  <c r="T1206" i="1"/>
  <c r="O1213" i="1"/>
  <c r="P1213" i="1" s="1"/>
  <c r="Q1213" i="1"/>
  <c r="R1213" i="1" s="1"/>
  <c r="S1213" i="1"/>
  <c r="T1213" i="1"/>
  <c r="O1214" i="1"/>
  <c r="P1214" i="1" s="1"/>
  <c r="Q1214" i="1"/>
  <c r="R1214" i="1" s="1"/>
  <c r="S1214" i="1"/>
  <c r="T1214" i="1"/>
  <c r="O1203" i="1"/>
  <c r="P1203" i="1" s="1"/>
  <c r="Q1203" i="1"/>
  <c r="R1203" i="1" s="1"/>
  <c r="S1203" i="1"/>
  <c r="T1203" i="1"/>
  <c r="O1215" i="1"/>
  <c r="P1215" i="1" s="1"/>
  <c r="Q1215" i="1"/>
  <c r="R1215" i="1" s="1"/>
  <c r="S1215" i="1"/>
  <c r="T1215" i="1"/>
  <c r="O1218" i="1"/>
  <c r="P1218" i="1" s="1"/>
  <c r="Q1218" i="1"/>
  <c r="R1218" i="1" s="1"/>
  <c r="S1218" i="1"/>
  <c r="T1218" i="1"/>
  <c r="O1211" i="1"/>
  <c r="P1211" i="1" s="1"/>
  <c r="Q1211" i="1"/>
  <c r="R1211" i="1" s="1"/>
  <c r="S1211" i="1"/>
  <c r="T1211" i="1"/>
  <c r="O1204" i="1"/>
  <c r="P1204" i="1" s="1"/>
  <c r="Q1204" i="1"/>
  <c r="R1204" i="1" s="1"/>
  <c r="S1204" i="1"/>
  <c r="T1204" i="1"/>
  <c r="O1212" i="1"/>
  <c r="P1212" i="1" s="1"/>
  <c r="Q1212" i="1"/>
  <c r="R1212" i="1" s="1"/>
  <c r="S1212" i="1"/>
  <c r="T1212" i="1"/>
  <c r="O1221" i="1"/>
  <c r="P1221" i="1" s="1"/>
  <c r="Q1221" i="1"/>
  <c r="R1221" i="1" s="1"/>
  <c r="S1221" i="1"/>
  <c r="T1221" i="1"/>
  <c r="O1219" i="1"/>
  <c r="P1219" i="1" s="1"/>
  <c r="Q1219" i="1"/>
  <c r="R1219" i="1" s="1"/>
  <c r="S1219" i="1"/>
  <c r="T1219" i="1"/>
  <c r="O1222" i="1"/>
  <c r="P1222" i="1" s="1"/>
  <c r="Q1222" i="1"/>
  <c r="R1222" i="1" s="1"/>
  <c r="S1222" i="1"/>
  <c r="T1222" i="1"/>
  <c r="O1220" i="1"/>
  <c r="P1220" i="1" s="1"/>
  <c r="Q1220" i="1"/>
  <c r="R1220" i="1" s="1"/>
  <c r="S1220" i="1"/>
  <c r="T1220" i="1"/>
  <c r="O1229" i="1"/>
  <c r="P1229" i="1" s="1"/>
  <c r="Q1229" i="1"/>
  <c r="R1229" i="1" s="1"/>
  <c r="S1229" i="1"/>
  <c r="T1229" i="1"/>
  <c r="O1230" i="1"/>
  <c r="P1230" i="1" s="1"/>
  <c r="Q1230" i="1"/>
  <c r="R1230" i="1" s="1"/>
  <c r="S1230" i="1"/>
  <c r="T1230" i="1"/>
  <c r="O1232" i="1"/>
  <c r="P1232" i="1" s="1"/>
  <c r="Q1232" i="1"/>
  <c r="R1232" i="1" s="1"/>
  <c r="S1232" i="1"/>
  <c r="T1232" i="1"/>
  <c r="O1228" i="1"/>
  <c r="P1228" i="1" s="1"/>
  <c r="Q1228" i="1"/>
  <c r="R1228" i="1" s="1"/>
  <c r="S1228" i="1"/>
  <c r="T1228" i="1"/>
  <c r="O1224" i="1"/>
  <c r="P1224" i="1" s="1"/>
  <c r="Q1224" i="1"/>
  <c r="R1224" i="1" s="1"/>
  <c r="S1224" i="1"/>
  <c r="T1224" i="1"/>
  <c r="O1226" i="1"/>
  <c r="P1226" i="1" s="1"/>
  <c r="Q1226" i="1"/>
  <c r="R1226" i="1" s="1"/>
  <c r="S1226" i="1"/>
  <c r="T1226" i="1"/>
  <c r="O1227" i="1"/>
  <c r="P1227" i="1" s="1"/>
  <c r="Q1227" i="1"/>
  <c r="R1227" i="1" s="1"/>
  <c r="S1227" i="1"/>
  <c r="T1227" i="1"/>
  <c r="O1231" i="1"/>
  <c r="P1231" i="1" s="1"/>
  <c r="Q1231" i="1"/>
  <c r="R1231" i="1" s="1"/>
  <c r="S1231" i="1"/>
  <c r="T1231" i="1"/>
  <c r="O1225" i="1"/>
  <c r="P1225" i="1" s="1"/>
  <c r="Q1225" i="1"/>
  <c r="R1225" i="1" s="1"/>
  <c r="S1225" i="1"/>
  <c r="T1225" i="1"/>
  <c r="O1223" i="1"/>
  <c r="P1223" i="1" s="1"/>
  <c r="Q1223" i="1"/>
  <c r="R1223" i="1" s="1"/>
  <c r="S1223" i="1"/>
  <c r="T1223" i="1"/>
  <c r="O1234" i="1"/>
  <c r="P1234" i="1" s="1"/>
  <c r="Q1234" i="1"/>
  <c r="R1234" i="1" s="1"/>
  <c r="S1234" i="1"/>
  <c r="T1234" i="1"/>
  <c r="O1233" i="1"/>
  <c r="P1233" i="1" s="1"/>
  <c r="Q1233" i="1"/>
  <c r="R1233" i="1" s="1"/>
  <c r="S1233" i="1"/>
  <c r="T1233" i="1"/>
  <c r="O1238" i="1"/>
  <c r="P1238" i="1" s="1"/>
  <c r="Q1238" i="1"/>
  <c r="R1238" i="1" s="1"/>
  <c r="S1238" i="1"/>
  <c r="T1238" i="1"/>
  <c r="O1235" i="1"/>
  <c r="P1235" i="1" s="1"/>
  <c r="Q1235" i="1"/>
  <c r="R1235" i="1" s="1"/>
  <c r="S1235" i="1"/>
  <c r="T1235" i="1"/>
  <c r="O1237" i="1"/>
  <c r="P1237" i="1" s="1"/>
  <c r="Q1237" i="1"/>
  <c r="R1237" i="1" s="1"/>
  <c r="S1237" i="1"/>
  <c r="T1237" i="1"/>
  <c r="O1239" i="1"/>
  <c r="P1239" i="1" s="1"/>
  <c r="Q1239" i="1"/>
  <c r="R1239" i="1" s="1"/>
  <c r="S1239" i="1"/>
  <c r="T1239" i="1"/>
  <c r="O1240" i="1"/>
  <c r="P1240" i="1" s="1"/>
  <c r="Q1240" i="1"/>
  <c r="R1240" i="1" s="1"/>
  <c r="S1240" i="1"/>
  <c r="T1240" i="1"/>
  <c r="O1236" i="1"/>
  <c r="P1236" i="1" s="1"/>
  <c r="Q1236" i="1"/>
  <c r="R1236" i="1" s="1"/>
  <c r="S1236" i="1"/>
  <c r="T1236" i="1"/>
  <c r="O1242" i="1"/>
  <c r="P1242" i="1" s="1"/>
  <c r="Q1242" i="1"/>
  <c r="R1242" i="1" s="1"/>
  <c r="S1242" i="1"/>
  <c r="T1242" i="1"/>
  <c r="O1246" i="1"/>
  <c r="P1246" i="1" s="1"/>
  <c r="Q1246" i="1"/>
  <c r="R1246" i="1" s="1"/>
  <c r="S1246" i="1"/>
  <c r="T1246" i="1"/>
  <c r="O1245" i="1"/>
  <c r="P1245" i="1" s="1"/>
  <c r="Q1245" i="1"/>
  <c r="R1245" i="1" s="1"/>
  <c r="S1245" i="1"/>
  <c r="T1245" i="1"/>
  <c r="O1244" i="1"/>
  <c r="P1244" i="1" s="1"/>
  <c r="Q1244" i="1"/>
  <c r="R1244" i="1" s="1"/>
  <c r="S1244" i="1"/>
  <c r="T1244" i="1"/>
  <c r="O1243" i="1"/>
  <c r="P1243" i="1" s="1"/>
  <c r="Q1243" i="1"/>
  <c r="R1243" i="1" s="1"/>
  <c r="S1243" i="1"/>
  <c r="T1243" i="1"/>
  <c r="O1241" i="1"/>
  <c r="P1241" i="1" s="1"/>
  <c r="Q1241" i="1"/>
  <c r="R1241" i="1" s="1"/>
  <c r="S1241" i="1"/>
  <c r="T1241" i="1"/>
  <c r="O1250" i="1"/>
  <c r="P1250" i="1" s="1"/>
  <c r="Q1250" i="1"/>
  <c r="R1250" i="1" s="1"/>
  <c r="S1250" i="1"/>
  <c r="T1250" i="1"/>
  <c r="O1249" i="1"/>
  <c r="P1249" i="1" s="1"/>
  <c r="Q1249" i="1"/>
  <c r="R1249" i="1" s="1"/>
  <c r="S1249" i="1"/>
  <c r="T1249" i="1"/>
  <c r="O1251" i="1"/>
  <c r="P1251" i="1" s="1"/>
  <c r="Q1251" i="1"/>
  <c r="R1251" i="1" s="1"/>
  <c r="S1251" i="1"/>
  <c r="T1251" i="1"/>
  <c r="O1247" i="1"/>
  <c r="P1247" i="1" s="1"/>
  <c r="Q1247" i="1"/>
  <c r="R1247" i="1" s="1"/>
  <c r="S1247" i="1"/>
  <c r="T1247" i="1"/>
  <c r="O1248" i="1"/>
  <c r="P1248" i="1" s="1"/>
  <c r="Q1248" i="1"/>
  <c r="R1248" i="1" s="1"/>
  <c r="S1248" i="1"/>
  <c r="T1248" i="1"/>
  <c r="O1254" i="1"/>
  <c r="P1254" i="1" s="1"/>
  <c r="Q1254" i="1"/>
  <c r="R1254" i="1" s="1"/>
  <c r="S1254" i="1"/>
  <c r="T1254" i="1"/>
  <c r="O1252" i="1"/>
  <c r="P1252" i="1" s="1"/>
  <c r="Q1252" i="1"/>
  <c r="R1252" i="1" s="1"/>
  <c r="S1252" i="1"/>
  <c r="T1252" i="1"/>
  <c r="O1255" i="1"/>
  <c r="P1255" i="1" s="1"/>
  <c r="Q1255" i="1"/>
  <c r="R1255" i="1" s="1"/>
  <c r="S1255" i="1"/>
  <c r="T1255" i="1"/>
  <c r="O1256" i="1"/>
  <c r="P1256" i="1" s="1"/>
  <c r="Q1256" i="1"/>
  <c r="R1256" i="1" s="1"/>
  <c r="S1256" i="1"/>
  <c r="T1256" i="1"/>
  <c r="O1253" i="1"/>
  <c r="P1253" i="1" s="1"/>
  <c r="Q1253" i="1"/>
  <c r="R1253" i="1" s="1"/>
  <c r="S1253" i="1"/>
  <c r="T1253" i="1"/>
  <c r="O1258" i="1"/>
  <c r="P1258" i="1" s="1"/>
  <c r="Q1258" i="1"/>
  <c r="R1258" i="1" s="1"/>
  <c r="S1258" i="1"/>
  <c r="T1258" i="1"/>
  <c r="O1260" i="1"/>
  <c r="P1260" i="1" s="1"/>
  <c r="Q1260" i="1"/>
  <c r="R1260" i="1" s="1"/>
  <c r="S1260" i="1"/>
  <c r="T1260" i="1"/>
  <c r="O1257" i="1"/>
  <c r="P1257" i="1" s="1"/>
  <c r="Q1257" i="1"/>
  <c r="R1257" i="1" s="1"/>
  <c r="S1257" i="1"/>
  <c r="T1257" i="1"/>
  <c r="O1259" i="1"/>
  <c r="P1259" i="1" s="1"/>
  <c r="Q1259" i="1"/>
  <c r="R1259" i="1" s="1"/>
  <c r="S1259" i="1"/>
  <c r="T1259" i="1"/>
  <c r="O1272" i="1"/>
  <c r="P1272" i="1" s="1"/>
  <c r="Q1272" i="1"/>
  <c r="R1272" i="1" s="1"/>
  <c r="S1272" i="1"/>
  <c r="T1272" i="1"/>
  <c r="O1287" i="1"/>
  <c r="P1287" i="1" s="1"/>
  <c r="Q1287" i="1"/>
  <c r="R1287" i="1" s="1"/>
  <c r="S1287" i="1"/>
  <c r="T1287" i="1"/>
  <c r="O1261" i="1"/>
  <c r="P1261" i="1" s="1"/>
  <c r="Q1261" i="1"/>
  <c r="R1261" i="1" s="1"/>
  <c r="S1261" i="1"/>
  <c r="T1261" i="1"/>
  <c r="O1278" i="1"/>
  <c r="P1278" i="1" s="1"/>
  <c r="Q1278" i="1"/>
  <c r="R1278" i="1" s="1"/>
  <c r="S1278" i="1"/>
  <c r="T1278" i="1"/>
  <c r="O1294" i="1"/>
  <c r="P1294" i="1" s="1"/>
  <c r="Q1294" i="1"/>
  <c r="R1294" i="1" s="1"/>
  <c r="S1294" i="1"/>
  <c r="T1294" i="1"/>
  <c r="O1277" i="1"/>
  <c r="P1277" i="1" s="1"/>
  <c r="Q1277" i="1"/>
  <c r="R1277" i="1" s="1"/>
  <c r="S1277" i="1"/>
  <c r="T1277" i="1"/>
  <c r="O1280" i="1"/>
  <c r="P1280" i="1" s="1"/>
  <c r="Q1280" i="1"/>
  <c r="R1280" i="1" s="1"/>
  <c r="S1280" i="1"/>
  <c r="T1280" i="1"/>
  <c r="O1269" i="1"/>
  <c r="P1269" i="1" s="1"/>
  <c r="Q1269" i="1"/>
  <c r="R1269" i="1" s="1"/>
  <c r="S1269" i="1"/>
  <c r="T1269" i="1"/>
  <c r="O1268" i="1"/>
  <c r="P1268" i="1" s="1"/>
  <c r="Q1268" i="1"/>
  <c r="R1268" i="1" s="1"/>
  <c r="S1268" i="1"/>
  <c r="T1268" i="1"/>
  <c r="O1296" i="1"/>
  <c r="P1296" i="1" s="1"/>
  <c r="Q1296" i="1"/>
  <c r="R1296" i="1" s="1"/>
  <c r="S1296" i="1"/>
  <c r="T1296" i="1"/>
  <c r="O1288" i="1"/>
  <c r="P1288" i="1" s="1"/>
  <c r="Q1288" i="1"/>
  <c r="R1288" i="1" s="1"/>
  <c r="S1288" i="1"/>
  <c r="T1288" i="1"/>
  <c r="O1291" i="1"/>
  <c r="P1291" i="1" s="1"/>
  <c r="Q1291" i="1"/>
  <c r="R1291" i="1" s="1"/>
  <c r="S1291" i="1"/>
  <c r="T1291" i="1"/>
  <c r="O1302" i="1"/>
  <c r="P1302" i="1" s="1"/>
  <c r="Q1302" i="1"/>
  <c r="R1302" i="1" s="1"/>
  <c r="S1302" i="1"/>
  <c r="T1302" i="1"/>
  <c r="O1292" i="1"/>
  <c r="P1292" i="1" s="1"/>
  <c r="Q1292" i="1"/>
  <c r="R1292" i="1" s="1"/>
  <c r="S1292" i="1"/>
  <c r="T1292" i="1"/>
  <c r="O1290" i="1"/>
  <c r="P1290" i="1" s="1"/>
  <c r="Q1290" i="1"/>
  <c r="R1290" i="1" s="1"/>
  <c r="S1290" i="1"/>
  <c r="T1290" i="1"/>
  <c r="O1295" i="1"/>
  <c r="P1295" i="1" s="1"/>
  <c r="Q1295" i="1"/>
  <c r="R1295" i="1" s="1"/>
  <c r="S1295" i="1"/>
  <c r="T1295" i="1"/>
  <c r="O1300" i="1"/>
  <c r="P1300" i="1" s="1"/>
  <c r="Q1300" i="1"/>
  <c r="R1300" i="1" s="1"/>
  <c r="S1300" i="1"/>
  <c r="T1300" i="1"/>
  <c r="O1298" i="1"/>
  <c r="P1298" i="1" s="1"/>
  <c r="Q1298" i="1"/>
  <c r="R1298" i="1" s="1"/>
  <c r="S1298" i="1"/>
  <c r="T1298" i="1"/>
  <c r="O1293" i="1"/>
  <c r="P1293" i="1" s="1"/>
  <c r="Q1293" i="1"/>
  <c r="R1293" i="1" s="1"/>
  <c r="S1293" i="1"/>
  <c r="T1293" i="1"/>
  <c r="O1275" i="1"/>
  <c r="P1275" i="1" s="1"/>
  <c r="Q1275" i="1"/>
  <c r="R1275" i="1" s="1"/>
  <c r="S1275" i="1"/>
  <c r="T1275" i="1"/>
  <c r="O1262" i="1"/>
  <c r="P1262" i="1" s="1"/>
  <c r="Q1262" i="1"/>
  <c r="R1262" i="1" s="1"/>
  <c r="S1262" i="1"/>
  <c r="T1262" i="1"/>
  <c r="O1265" i="1"/>
  <c r="P1265" i="1" s="1"/>
  <c r="Q1265" i="1"/>
  <c r="R1265" i="1" s="1"/>
  <c r="S1265" i="1"/>
  <c r="T1265" i="1"/>
  <c r="O1266" i="1"/>
  <c r="P1266" i="1" s="1"/>
  <c r="Q1266" i="1"/>
  <c r="R1266" i="1" s="1"/>
  <c r="S1266" i="1"/>
  <c r="T1266" i="1"/>
  <c r="O1270" i="1"/>
  <c r="P1270" i="1" s="1"/>
  <c r="Q1270" i="1"/>
  <c r="R1270" i="1" s="1"/>
  <c r="S1270" i="1"/>
  <c r="T1270" i="1"/>
  <c r="O1271" i="1"/>
  <c r="P1271" i="1" s="1"/>
  <c r="Q1271" i="1"/>
  <c r="R1271" i="1" s="1"/>
  <c r="S1271" i="1"/>
  <c r="T1271" i="1"/>
  <c r="O1301" i="1"/>
  <c r="P1301" i="1" s="1"/>
  <c r="Q1301" i="1"/>
  <c r="R1301" i="1" s="1"/>
  <c r="S1301" i="1"/>
  <c r="T1301" i="1"/>
  <c r="O1297" i="1"/>
  <c r="P1297" i="1" s="1"/>
  <c r="Q1297" i="1"/>
  <c r="R1297" i="1" s="1"/>
  <c r="S1297" i="1"/>
  <c r="T1297" i="1"/>
  <c r="O1299" i="1"/>
  <c r="P1299" i="1" s="1"/>
  <c r="Q1299" i="1"/>
  <c r="R1299" i="1" s="1"/>
  <c r="S1299" i="1"/>
  <c r="T1299" i="1"/>
  <c r="O1283" i="1"/>
  <c r="P1283" i="1" s="1"/>
  <c r="Q1283" i="1"/>
  <c r="R1283" i="1" s="1"/>
  <c r="S1283" i="1"/>
  <c r="T1283" i="1"/>
  <c r="O1281" i="1"/>
  <c r="P1281" i="1" s="1"/>
  <c r="Q1281" i="1"/>
  <c r="R1281" i="1" s="1"/>
  <c r="S1281" i="1"/>
  <c r="T1281" i="1"/>
  <c r="O1282" i="1"/>
  <c r="P1282" i="1" s="1"/>
  <c r="Q1282" i="1"/>
  <c r="R1282" i="1" s="1"/>
  <c r="S1282" i="1"/>
  <c r="T1282" i="1"/>
  <c r="O1273" i="1"/>
  <c r="P1273" i="1" s="1"/>
  <c r="Q1273" i="1"/>
  <c r="R1273" i="1" s="1"/>
  <c r="S1273" i="1"/>
  <c r="T1273" i="1"/>
  <c r="O1289" i="1"/>
  <c r="P1289" i="1" s="1"/>
  <c r="Q1289" i="1"/>
  <c r="R1289" i="1" s="1"/>
  <c r="S1289" i="1"/>
  <c r="T1289" i="1"/>
  <c r="O1286" i="1"/>
  <c r="P1286" i="1" s="1"/>
  <c r="Q1286" i="1"/>
  <c r="R1286" i="1" s="1"/>
  <c r="S1286" i="1"/>
  <c r="T1286" i="1"/>
  <c r="O1279" i="1"/>
  <c r="P1279" i="1" s="1"/>
  <c r="Q1279" i="1"/>
  <c r="R1279" i="1" s="1"/>
  <c r="S1279" i="1"/>
  <c r="T1279" i="1"/>
  <c r="O1267" i="1"/>
  <c r="P1267" i="1" s="1"/>
  <c r="Q1267" i="1"/>
  <c r="R1267" i="1" s="1"/>
  <c r="S1267" i="1"/>
  <c r="T1267" i="1"/>
  <c r="O1264" i="1"/>
  <c r="P1264" i="1" s="1"/>
  <c r="Q1264" i="1"/>
  <c r="R1264" i="1" s="1"/>
  <c r="S1264" i="1"/>
  <c r="T1264" i="1"/>
  <c r="O1263" i="1"/>
  <c r="P1263" i="1" s="1"/>
  <c r="Q1263" i="1"/>
  <c r="R1263" i="1" s="1"/>
  <c r="S1263" i="1"/>
  <c r="T1263" i="1"/>
  <c r="O1276" i="1"/>
  <c r="P1276" i="1" s="1"/>
  <c r="Q1276" i="1"/>
  <c r="R1276" i="1" s="1"/>
  <c r="S1276" i="1"/>
  <c r="T1276" i="1"/>
  <c r="O1274" i="1"/>
  <c r="P1274" i="1" s="1"/>
  <c r="Q1274" i="1"/>
  <c r="R1274" i="1" s="1"/>
  <c r="S1274" i="1"/>
  <c r="T1274" i="1"/>
  <c r="O1284" i="1"/>
  <c r="P1284" i="1" s="1"/>
  <c r="Q1284" i="1"/>
  <c r="R1284" i="1" s="1"/>
  <c r="S1284" i="1"/>
  <c r="T1284" i="1"/>
  <c r="O1285" i="1"/>
  <c r="P1285" i="1" s="1"/>
  <c r="Q1285" i="1"/>
  <c r="R1285" i="1" s="1"/>
  <c r="S1285" i="1"/>
  <c r="T1285" i="1"/>
  <c r="O1304" i="1"/>
  <c r="P1304" i="1" s="1"/>
  <c r="Q1304" i="1"/>
  <c r="R1304" i="1" s="1"/>
  <c r="S1304" i="1"/>
  <c r="T1304" i="1"/>
  <c r="O1307" i="1"/>
  <c r="P1307" i="1" s="1"/>
  <c r="Q1307" i="1"/>
  <c r="R1307" i="1" s="1"/>
  <c r="S1307" i="1"/>
  <c r="T1307" i="1"/>
  <c r="O1303" i="1"/>
  <c r="P1303" i="1" s="1"/>
  <c r="Q1303" i="1"/>
  <c r="R1303" i="1" s="1"/>
  <c r="S1303" i="1"/>
  <c r="T1303" i="1"/>
  <c r="O1306" i="1"/>
  <c r="P1306" i="1" s="1"/>
  <c r="Q1306" i="1"/>
  <c r="R1306" i="1" s="1"/>
  <c r="S1306" i="1"/>
  <c r="T1306" i="1"/>
  <c r="O1305" i="1"/>
  <c r="P1305" i="1" s="1"/>
  <c r="Q1305" i="1"/>
  <c r="R1305" i="1" s="1"/>
  <c r="S1305" i="1"/>
  <c r="T1305" i="1"/>
  <c r="O1309" i="1"/>
  <c r="P1309" i="1" s="1"/>
  <c r="Q1309" i="1"/>
  <c r="R1309" i="1" s="1"/>
  <c r="S1309" i="1"/>
  <c r="T1309" i="1"/>
  <c r="O1308" i="1"/>
  <c r="P1308" i="1" s="1"/>
  <c r="Q1308" i="1"/>
  <c r="R1308" i="1" s="1"/>
  <c r="S1308" i="1"/>
  <c r="T1308" i="1"/>
  <c r="O1310" i="1"/>
  <c r="P1310" i="1" s="1"/>
  <c r="Q1310" i="1"/>
  <c r="R1310" i="1" s="1"/>
  <c r="S1310" i="1"/>
  <c r="T1310" i="1"/>
  <c r="O1313" i="1"/>
  <c r="P1313" i="1" s="1"/>
  <c r="Q1313" i="1"/>
  <c r="R1313" i="1" s="1"/>
  <c r="S1313" i="1"/>
  <c r="T1313" i="1"/>
  <c r="O1312" i="1"/>
  <c r="P1312" i="1" s="1"/>
  <c r="Q1312" i="1"/>
  <c r="R1312" i="1" s="1"/>
  <c r="S1312" i="1"/>
  <c r="T1312" i="1"/>
  <c r="O1311" i="1"/>
  <c r="P1311" i="1" s="1"/>
  <c r="Q1311" i="1"/>
  <c r="R1311" i="1" s="1"/>
  <c r="S1311" i="1"/>
  <c r="T1311" i="1"/>
  <c r="O1319" i="1"/>
  <c r="P1319" i="1" s="1"/>
  <c r="Q1319" i="1"/>
  <c r="R1319" i="1" s="1"/>
  <c r="S1319" i="1"/>
  <c r="T1319" i="1"/>
  <c r="O1322" i="1"/>
  <c r="P1322" i="1" s="1"/>
  <c r="Q1322" i="1"/>
  <c r="R1322" i="1" s="1"/>
  <c r="S1322" i="1"/>
  <c r="T1322" i="1"/>
  <c r="O1320" i="1"/>
  <c r="P1320" i="1" s="1"/>
  <c r="Q1320" i="1"/>
  <c r="R1320" i="1" s="1"/>
  <c r="S1320" i="1"/>
  <c r="T1320" i="1"/>
  <c r="O1321" i="1"/>
  <c r="P1321" i="1" s="1"/>
  <c r="Q1321" i="1"/>
  <c r="R1321" i="1" s="1"/>
  <c r="S1321" i="1"/>
  <c r="T1321" i="1"/>
  <c r="O1316" i="1"/>
  <c r="P1316" i="1" s="1"/>
  <c r="Q1316" i="1"/>
  <c r="R1316" i="1" s="1"/>
  <c r="S1316" i="1"/>
  <c r="T1316" i="1"/>
  <c r="O1314" i="1"/>
  <c r="P1314" i="1" s="1"/>
  <c r="Q1314" i="1"/>
  <c r="R1314" i="1" s="1"/>
  <c r="S1314" i="1"/>
  <c r="T1314" i="1"/>
  <c r="O1318" i="1"/>
  <c r="P1318" i="1" s="1"/>
  <c r="Q1318" i="1"/>
  <c r="R1318" i="1" s="1"/>
  <c r="S1318" i="1"/>
  <c r="T1318" i="1"/>
  <c r="O1315" i="1"/>
  <c r="P1315" i="1" s="1"/>
  <c r="Q1315" i="1"/>
  <c r="R1315" i="1" s="1"/>
  <c r="S1315" i="1"/>
  <c r="T1315" i="1"/>
  <c r="O1317" i="1"/>
  <c r="P1317" i="1" s="1"/>
  <c r="Q1317" i="1"/>
  <c r="R1317" i="1" s="1"/>
  <c r="S1317" i="1"/>
  <c r="T1317" i="1"/>
  <c r="O1323" i="1"/>
  <c r="P1323" i="1" s="1"/>
  <c r="Q1323" i="1"/>
  <c r="R1323" i="1" s="1"/>
  <c r="S1323" i="1"/>
  <c r="T1323" i="1"/>
  <c r="O1327" i="1"/>
  <c r="P1327" i="1" s="1"/>
  <c r="Q1327" i="1"/>
  <c r="R1327" i="1" s="1"/>
  <c r="S1327" i="1"/>
  <c r="T1327" i="1"/>
  <c r="O1330" i="1"/>
  <c r="P1330" i="1" s="1"/>
  <c r="Q1330" i="1"/>
  <c r="R1330" i="1" s="1"/>
  <c r="S1330" i="1"/>
  <c r="T1330" i="1"/>
  <c r="O1328" i="1"/>
  <c r="P1328" i="1" s="1"/>
  <c r="Q1328" i="1"/>
  <c r="R1328" i="1" s="1"/>
  <c r="S1328" i="1"/>
  <c r="T1328" i="1"/>
  <c r="O1329" i="1"/>
  <c r="P1329" i="1" s="1"/>
  <c r="Q1329" i="1"/>
  <c r="R1329" i="1" s="1"/>
  <c r="S1329" i="1"/>
  <c r="T1329" i="1"/>
  <c r="O1324" i="1"/>
  <c r="P1324" i="1" s="1"/>
  <c r="Q1324" i="1"/>
  <c r="R1324" i="1" s="1"/>
  <c r="S1324" i="1"/>
  <c r="T1324" i="1"/>
  <c r="O1326" i="1"/>
  <c r="P1326" i="1" s="1"/>
  <c r="Q1326" i="1"/>
  <c r="R1326" i="1" s="1"/>
  <c r="S1326" i="1"/>
  <c r="T1326" i="1"/>
  <c r="O1325" i="1"/>
  <c r="P1325" i="1" s="1"/>
  <c r="Q1325" i="1"/>
  <c r="R1325" i="1" s="1"/>
  <c r="S1325" i="1"/>
  <c r="T1325" i="1"/>
  <c r="O1331" i="1"/>
  <c r="P1331" i="1" s="1"/>
  <c r="Q1331" i="1"/>
  <c r="R1331" i="1" s="1"/>
  <c r="S1331" i="1"/>
  <c r="T1331" i="1"/>
  <c r="O1332" i="1"/>
  <c r="P1332" i="1" s="1"/>
  <c r="Q1332" i="1"/>
  <c r="R1332" i="1" s="1"/>
  <c r="S1332" i="1"/>
  <c r="T1332" i="1"/>
  <c r="O1334" i="1"/>
  <c r="P1334" i="1" s="1"/>
  <c r="Q1334" i="1"/>
  <c r="R1334" i="1" s="1"/>
  <c r="S1334" i="1"/>
  <c r="T1334" i="1"/>
  <c r="O1333" i="1"/>
  <c r="P1333" i="1" s="1"/>
  <c r="Q1333" i="1"/>
  <c r="R1333" i="1" s="1"/>
  <c r="S1333" i="1"/>
  <c r="T1333" i="1"/>
  <c r="O1336" i="1"/>
  <c r="P1336" i="1" s="1"/>
  <c r="Q1336" i="1"/>
  <c r="R1336" i="1" s="1"/>
  <c r="S1336" i="1"/>
  <c r="T1336" i="1"/>
  <c r="O1337" i="1"/>
  <c r="P1337" i="1" s="1"/>
  <c r="Q1337" i="1"/>
  <c r="R1337" i="1" s="1"/>
  <c r="S1337" i="1"/>
  <c r="T1337" i="1"/>
  <c r="O1335" i="1"/>
  <c r="P1335" i="1" s="1"/>
  <c r="Q1335" i="1"/>
  <c r="R1335" i="1" s="1"/>
  <c r="S1335" i="1"/>
  <c r="T1335" i="1"/>
  <c r="O1339" i="1"/>
  <c r="P1339" i="1" s="1"/>
  <c r="Q1339" i="1"/>
  <c r="R1339" i="1" s="1"/>
  <c r="S1339" i="1"/>
  <c r="T1339" i="1"/>
  <c r="O1338" i="1"/>
  <c r="P1338" i="1" s="1"/>
  <c r="Q1338" i="1"/>
  <c r="R1338" i="1" s="1"/>
  <c r="S1338" i="1"/>
  <c r="T1338" i="1"/>
  <c r="O1341" i="1"/>
  <c r="P1341" i="1" s="1"/>
  <c r="Q1341" i="1"/>
  <c r="R1341" i="1" s="1"/>
  <c r="S1341" i="1"/>
  <c r="T1341" i="1"/>
  <c r="O1342" i="1"/>
  <c r="P1342" i="1" s="1"/>
  <c r="Q1342" i="1"/>
  <c r="R1342" i="1" s="1"/>
  <c r="S1342" i="1"/>
  <c r="T1342" i="1"/>
  <c r="O1340" i="1"/>
  <c r="P1340" i="1" s="1"/>
  <c r="Q1340" i="1"/>
  <c r="R1340" i="1" s="1"/>
  <c r="S1340" i="1"/>
  <c r="T1340" i="1"/>
  <c r="O1434" i="1"/>
  <c r="P1434" i="1" s="1"/>
  <c r="Q1434" i="1"/>
  <c r="R1434" i="1" s="1"/>
  <c r="S1434" i="1"/>
  <c r="T1434" i="1"/>
  <c r="O1409" i="1"/>
  <c r="P1409" i="1" s="1"/>
  <c r="Q1409" i="1"/>
  <c r="R1409" i="1" s="1"/>
  <c r="S1409" i="1"/>
  <c r="T1409" i="1"/>
  <c r="O1428" i="1"/>
  <c r="P1428" i="1" s="1"/>
  <c r="Q1428" i="1"/>
  <c r="R1428" i="1" s="1"/>
  <c r="S1428" i="1"/>
  <c r="T1428" i="1"/>
  <c r="O1426" i="1"/>
  <c r="P1426" i="1" s="1"/>
  <c r="Q1426" i="1"/>
  <c r="R1426" i="1" s="1"/>
  <c r="S1426" i="1"/>
  <c r="T1426" i="1"/>
  <c r="O1416" i="1"/>
  <c r="P1416" i="1" s="1"/>
  <c r="Q1416" i="1"/>
  <c r="R1416" i="1" s="1"/>
  <c r="S1416" i="1"/>
  <c r="T1416" i="1"/>
  <c r="O1440" i="1"/>
  <c r="P1440" i="1" s="1"/>
  <c r="Q1440" i="1"/>
  <c r="R1440" i="1" s="1"/>
  <c r="S1440" i="1"/>
  <c r="T1440" i="1"/>
  <c r="O1413" i="1"/>
  <c r="P1413" i="1" s="1"/>
  <c r="Q1413" i="1"/>
  <c r="R1413" i="1" s="1"/>
  <c r="S1413" i="1"/>
  <c r="T1413" i="1"/>
  <c r="O1424" i="1"/>
  <c r="P1424" i="1" s="1"/>
  <c r="Q1424" i="1"/>
  <c r="R1424" i="1" s="1"/>
  <c r="S1424" i="1"/>
  <c r="T1424" i="1"/>
  <c r="O1377" i="1"/>
  <c r="P1377" i="1" s="1"/>
  <c r="Q1377" i="1"/>
  <c r="R1377" i="1" s="1"/>
  <c r="S1377" i="1"/>
  <c r="T1377" i="1"/>
  <c r="O1431" i="1"/>
  <c r="P1431" i="1" s="1"/>
  <c r="Q1431" i="1"/>
  <c r="R1431" i="1" s="1"/>
  <c r="S1431" i="1"/>
  <c r="T1431" i="1"/>
  <c r="O1422" i="1"/>
  <c r="P1422" i="1" s="1"/>
  <c r="Q1422" i="1"/>
  <c r="R1422" i="1" s="1"/>
  <c r="S1422" i="1"/>
  <c r="T1422" i="1"/>
  <c r="O1435" i="1"/>
  <c r="P1435" i="1" s="1"/>
  <c r="Q1435" i="1"/>
  <c r="R1435" i="1" s="1"/>
  <c r="S1435" i="1"/>
  <c r="T1435" i="1"/>
  <c r="O1372" i="1"/>
  <c r="P1372" i="1" s="1"/>
  <c r="Q1372" i="1"/>
  <c r="R1372" i="1" s="1"/>
  <c r="S1372" i="1"/>
  <c r="T1372" i="1"/>
  <c r="O1418" i="1"/>
  <c r="P1418" i="1" s="1"/>
  <c r="Q1418" i="1"/>
  <c r="R1418" i="1" s="1"/>
  <c r="S1418" i="1"/>
  <c r="T1418" i="1"/>
  <c r="O1429" i="1"/>
  <c r="P1429" i="1" s="1"/>
  <c r="Q1429" i="1"/>
  <c r="R1429" i="1" s="1"/>
  <c r="S1429" i="1"/>
  <c r="T1429" i="1"/>
  <c r="O1408" i="1"/>
  <c r="P1408" i="1" s="1"/>
  <c r="Q1408" i="1"/>
  <c r="R1408" i="1" s="1"/>
  <c r="S1408" i="1"/>
  <c r="T1408" i="1"/>
  <c r="O1379" i="1"/>
  <c r="P1379" i="1" s="1"/>
  <c r="Q1379" i="1"/>
  <c r="R1379" i="1" s="1"/>
  <c r="S1379" i="1"/>
  <c r="T1379" i="1"/>
  <c r="O1414" i="1"/>
  <c r="P1414" i="1" s="1"/>
  <c r="Q1414" i="1"/>
  <c r="R1414" i="1" s="1"/>
  <c r="S1414" i="1"/>
  <c r="T1414" i="1"/>
  <c r="O1439" i="1"/>
  <c r="P1439" i="1" s="1"/>
  <c r="Q1439" i="1"/>
  <c r="R1439" i="1" s="1"/>
  <c r="S1439" i="1"/>
  <c r="T1439" i="1"/>
  <c r="O1442" i="1"/>
  <c r="P1442" i="1" s="1"/>
  <c r="Q1442" i="1"/>
  <c r="R1442" i="1" s="1"/>
  <c r="S1442" i="1"/>
  <c r="T1442" i="1"/>
  <c r="O1445" i="1"/>
  <c r="P1445" i="1" s="1"/>
  <c r="Q1445" i="1"/>
  <c r="R1445" i="1" s="1"/>
  <c r="S1445" i="1"/>
  <c r="T1445" i="1"/>
  <c r="O1410" i="1"/>
  <c r="P1410" i="1" s="1"/>
  <c r="Q1410" i="1"/>
  <c r="R1410" i="1" s="1"/>
  <c r="S1410" i="1"/>
  <c r="T1410" i="1"/>
  <c r="O1444" i="1"/>
  <c r="P1444" i="1" s="1"/>
  <c r="Q1444" i="1"/>
  <c r="R1444" i="1" s="1"/>
  <c r="S1444" i="1"/>
  <c r="T1444" i="1"/>
  <c r="O1407" i="1"/>
  <c r="P1407" i="1" s="1"/>
  <c r="Q1407" i="1"/>
  <c r="R1407" i="1" s="1"/>
  <c r="S1407" i="1"/>
  <c r="T1407" i="1"/>
  <c r="O1432" i="1"/>
  <c r="P1432" i="1" s="1"/>
  <c r="Q1432" i="1"/>
  <c r="R1432" i="1" s="1"/>
  <c r="S1432" i="1"/>
  <c r="T1432" i="1"/>
  <c r="O1406" i="1"/>
  <c r="P1406" i="1" s="1"/>
  <c r="Q1406" i="1"/>
  <c r="R1406" i="1" s="1"/>
  <c r="S1406" i="1"/>
  <c r="T1406" i="1"/>
  <c r="O1443" i="1"/>
  <c r="P1443" i="1" s="1"/>
  <c r="Q1443" i="1"/>
  <c r="R1443" i="1" s="1"/>
  <c r="S1443" i="1"/>
  <c r="T1443" i="1"/>
  <c r="O1411" i="1"/>
  <c r="P1411" i="1" s="1"/>
  <c r="Q1411" i="1"/>
  <c r="R1411" i="1" s="1"/>
  <c r="S1411" i="1"/>
  <c r="T1411" i="1"/>
  <c r="O1441" i="1"/>
  <c r="P1441" i="1" s="1"/>
  <c r="Q1441" i="1"/>
  <c r="R1441" i="1" s="1"/>
  <c r="S1441" i="1"/>
  <c r="T1441" i="1"/>
  <c r="O1415" i="1"/>
  <c r="P1415" i="1" s="1"/>
  <c r="Q1415" i="1"/>
  <c r="R1415" i="1" s="1"/>
  <c r="S1415" i="1"/>
  <c r="T1415" i="1"/>
  <c r="O1404" i="1"/>
  <c r="P1404" i="1" s="1"/>
  <c r="Q1404" i="1"/>
  <c r="R1404" i="1" s="1"/>
  <c r="S1404" i="1"/>
  <c r="T1404" i="1"/>
  <c r="O1390" i="1"/>
  <c r="P1390" i="1" s="1"/>
  <c r="Q1390" i="1"/>
  <c r="R1390" i="1" s="1"/>
  <c r="S1390" i="1"/>
  <c r="T1390" i="1"/>
  <c r="O1401" i="1"/>
  <c r="P1401" i="1" s="1"/>
  <c r="Q1401" i="1"/>
  <c r="R1401" i="1" s="1"/>
  <c r="S1401" i="1"/>
  <c r="T1401" i="1"/>
  <c r="O1403" i="1"/>
  <c r="P1403" i="1" s="1"/>
  <c r="Q1403" i="1"/>
  <c r="R1403" i="1" s="1"/>
  <c r="S1403" i="1"/>
  <c r="T1403" i="1"/>
  <c r="O1405" i="1"/>
  <c r="P1405" i="1" s="1"/>
  <c r="Q1405" i="1"/>
  <c r="R1405" i="1" s="1"/>
  <c r="S1405" i="1"/>
  <c r="T1405" i="1"/>
  <c r="O1437" i="1"/>
  <c r="P1437" i="1" s="1"/>
  <c r="Q1437" i="1"/>
  <c r="R1437" i="1" s="1"/>
  <c r="S1437" i="1"/>
  <c r="T1437" i="1"/>
  <c r="O1436" i="1"/>
  <c r="P1436" i="1" s="1"/>
  <c r="Q1436" i="1"/>
  <c r="R1436" i="1" s="1"/>
  <c r="S1436" i="1"/>
  <c r="T1436" i="1"/>
  <c r="O1430" i="1"/>
  <c r="P1430" i="1" s="1"/>
  <c r="Q1430" i="1"/>
  <c r="R1430" i="1" s="1"/>
  <c r="S1430" i="1"/>
  <c r="T1430" i="1"/>
  <c r="O1438" i="1"/>
  <c r="P1438" i="1" s="1"/>
  <c r="Q1438" i="1"/>
  <c r="R1438" i="1" s="1"/>
  <c r="S1438" i="1"/>
  <c r="T1438" i="1"/>
  <c r="O1417" i="1"/>
  <c r="P1417" i="1" s="1"/>
  <c r="Q1417" i="1"/>
  <c r="R1417" i="1" s="1"/>
  <c r="S1417" i="1"/>
  <c r="T1417" i="1"/>
  <c r="O1399" i="1"/>
  <c r="P1399" i="1" s="1"/>
  <c r="Q1399" i="1"/>
  <c r="R1399" i="1" s="1"/>
  <c r="S1399" i="1"/>
  <c r="T1399" i="1"/>
  <c r="O1425" i="1"/>
  <c r="P1425" i="1" s="1"/>
  <c r="Q1425" i="1"/>
  <c r="R1425" i="1" s="1"/>
  <c r="S1425" i="1"/>
  <c r="T1425" i="1"/>
  <c r="O1421" i="1"/>
  <c r="P1421" i="1" s="1"/>
  <c r="Q1421" i="1"/>
  <c r="R1421" i="1" s="1"/>
  <c r="S1421" i="1"/>
  <c r="T1421" i="1"/>
  <c r="O1398" i="1"/>
  <c r="P1398" i="1" s="1"/>
  <c r="Q1398" i="1"/>
  <c r="R1398" i="1" s="1"/>
  <c r="S1398" i="1"/>
  <c r="T1398" i="1"/>
  <c r="O1385" i="1"/>
  <c r="P1385" i="1" s="1"/>
  <c r="Q1385" i="1"/>
  <c r="R1385" i="1" s="1"/>
  <c r="S1385" i="1"/>
  <c r="T1385" i="1"/>
  <c r="O1386" i="1"/>
  <c r="P1386" i="1" s="1"/>
  <c r="Q1386" i="1"/>
  <c r="R1386" i="1" s="1"/>
  <c r="S1386" i="1"/>
  <c r="T1386" i="1"/>
  <c r="O1374" i="1"/>
  <c r="P1374" i="1" s="1"/>
  <c r="Q1374" i="1"/>
  <c r="R1374" i="1" s="1"/>
  <c r="S1374" i="1"/>
  <c r="T1374" i="1"/>
  <c r="O1376" i="1"/>
  <c r="P1376" i="1" s="1"/>
  <c r="Q1376" i="1"/>
  <c r="R1376" i="1" s="1"/>
  <c r="S1376" i="1"/>
  <c r="T1376" i="1"/>
  <c r="O1433" i="1"/>
  <c r="P1433" i="1" s="1"/>
  <c r="Q1433" i="1"/>
  <c r="R1433" i="1" s="1"/>
  <c r="S1433" i="1"/>
  <c r="T1433" i="1"/>
  <c r="O1412" i="1"/>
  <c r="P1412" i="1" s="1"/>
  <c r="Q1412" i="1"/>
  <c r="R1412" i="1" s="1"/>
  <c r="S1412" i="1"/>
  <c r="T1412" i="1"/>
  <c r="O1419" i="1"/>
  <c r="P1419" i="1" s="1"/>
  <c r="Q1419" i="1"/>
  <c r="R1419" i="1" s="1"/>
  <c r="S1419" i="1"/>
  <c r="T1419" i="1"/>
  <c r="O1378" i="1"/>
  <c r="P1378" i="1" s="1"/>
  <c r="Q1378" i="1"/>
  <c r="R1378" i="1" s="1"/>
  <c r="S1378" i="1"/>
  <c r="T1378" i="1"/>
  <c r="O1369" i="1"/>
  <c r="P1369" i="1" s="1"/>
  <c r="Q1369" i="1"/>
  <c r="R1369" i="1" s="1"/>
  <c r="S1369" i="1"/>
  <c r="T1369" i="1"/>
  <c r="O1364" i="1"/>
  <c r="P1364" i="1" s="1"/>
  <c r="Q1364" i="1"/>
  <c r="R1364" i="1" s="1"/>
  <c r="S1364" i="1"/>
  <c r="T1364" i="1"/>
  <c r="O1383" i="1"/>
  <c r="P1383" i="1" s="1"/>
  <c r="Q1383" i="1"/>
  <c r="R1383" i="1" s="1"/>
  <c r="S1383" i="1"/>
  <c r="T1383" i="1"/>
  <c r="O1367" i="1"/>
  <c r="P1367" i="1" s="1"/>
  <c r="Q1367" i="1"/>
  <c r="R1367" i="1" s="1"/>
  <c r="S1367" i="1"/>
  <c r="T1367" i="1"/>
  <c r="O1388" i="1"/>
  <c r="P1388" i="1" s="1"/>
  <c r="Q1388" i="1"/>
  <c r="R1388" i="1" s="1"/>
  <c r="S1388" i="1"/>
  <c r="T1388" i="1"/>
  <c r="O1389" i="1"/>
  <c r="P1389" i="1" s="1"/>
  <c r="Q1389" i="1"/>
  <c r="R1389" i="1" s="1"/>
  <c r="S1389" i="1"/>
  <c r="T1389" i="1"/>
  <c r="O1371" i="1"/>
  <c r="P1371" i="1" s="1"/>
  <c r="Q1371" i="1"/>
  <c r="R1371" i="1" s="1"/>
  <c r="S1371" i="1"/>
  <c r="T1371" i="1"/>
  <c r="O1368" i="1"/>
  <c r="P1368" i="1" s="1"/>
  <c r="Q1368" i="1"/>
  <c r="R1368" i="1" s="1"/>
  <c r="S1368" i="1"/>
  <c r="T1368" i="1"/>
  <c r="O1382" i="1"/>
  <c r="P1382" i="1" s="1"/>
  <c r="Q1382" i="1"/>
  <c r="R1382" i="1" s="1"/>
  <c r="S1382" i="1"/>
  <c r="T1382" i="1"/>
  <c r="O1375" i="1"/>
  <c r="P1375" i="1" s="1"/>
  <c r="Q1375" i="1"/>
  <c r="R1375" i="1" s="1"/>
  <c r="S1375" i="1"/>
  <c r="T1375" i="1"/>
  <c r="O1402" i="1"/>
  <c r="P1402" i="1" s="1"/>
  <c r="Q1402" i="1"/>
  <c r="R1402" i="1" s="1"/>
  <c r="S1402" i="1"/>
  <c r="T1402" i="1"/>
  <c r="O1420" i="1"/>
  <c r="P1420" i="1" s="1"/>
  <c r="Q1420" i="1"/>
  <c r="R1420" i="1" s="1"/>
  <c r="S1420" i="1"/>
  <c r="T1420" i="1"/>
  <c r="O1387" i="1"/>
  <c r="P1387" i="1" s="1"/>
  <c r="Q1387" i="1"/>
  <c r="R1387" i="1" s="1"/>
  <c r="S1387" i="1"/>
  <c r="T1387" i="1"/>
  <c r="O1427" i="1"/>
  <c r="P1427" i="1" s="1"/>
  <c r="Q1427" i="1"/>
  <c r="R1427" i="1" s="1"/>
  <c r="S1427" i="1"/>
  <c r="T1427" i="1"/>
  <c r="O1423" i="1"/>
  <c r="P1423" i="1" s="1"/>
  <c r="Q1423" i="1"/>
  <c r="R1423" i="1" s="1"/>
  <c r="S1423" i="1"/>
  <c r="T1423" i="1"/>
  <c r="O1392" i="1"/>
  <c r="P1392" i="1" s="1"/>
  <c r="Q1392" i="1"/>
  <c r="R1392" i="1" s="1"/>
  <c r="S1392" i="1"/>
  <c r="T1392" i="1"/>
  <c r="O1370" i="1"/>
  <c r="P1370" i="1" s="1"/>
  <c r="Q1370" i="1"/>
  <c r="R1370" i="1" s="1"/>
  <c r="S1370" i="1"/>
  <c r="T1370" i="1"/>
  <c r="O1365" i="1"/>
  <c r="P1365" i="1" s="1"/>
  <c r="Q1365" i="1"/>
  <c r="R1365" i="1" s="1"/>
  <c r="S1365" i="1"/>
  <c r="T1365" i="1"/>
  <c r="O1393" i="1"/>
  <c r="P1393" i="1" s="1"/>
  <c r="Q1393" i="1"/>
  <c r="R1393" i="1" s="1"/>
  <c r="S1393" i="1"/>
  <c r="T1393" i="1"/>
  <c r="O1395" i="1"/>
  <c r="P1395" i="1" s="1"/>
  <c r="Q1395" i="1"/>
  <c r="R1395" i="1" s="1"/>
  <c r="S1395" i="1"/>
  <c r="T1395" i="1"/>
  <c r="O1384" i="1"/>
  <c r="P1384" i="1" s="1"/>
  <c r="Q1384" i="1"/>
  <c r="R1384" i="1" s="1"/>
  <c r="S1384" i="1"/>
  <c r="T1384" i="1"/>
  <c r="O1366" i="1"/>
  <c r="P1366" i="1" s="1"/>
  <c r="Q1366" i="1"/>
  <c r="R1366" i="1" s="1"/>
  <c r="S1366" i="1"/>
  <c r="T1366" i="1"/>
  <c r="O1380" i="1"/>
  <c r="P1380" i="1" s="1"/>
  <c r="Q1380" i="1"/>
  <c r="R1380" i="1" s="1"/>
  <c r="S1380" i="1"/>
  <c r="T1380" i="1"/>
  <c r="O1396" i="1"/>
  <c r="P1396" i="1" s="1"/>
  <c r="Q1396" i="1"/>
  <c r="R1396" i="1" s="1"/>
  <c r="S1396" i="1"/>
  <c r="T1396" i="1"/>
  <c r="O1394" i="1"/>
  <c r="P1394" i="1" s="1"/>
  <c r="Q1394" i="1"/>
  <c r="R1394" i="1" s="1"/>
  <c r="S1394" i="1"/>
  <c r="T1394" i="1"/>
  <c r="O1397" i="1"/>
  <c r="P1397" i="1" s="1"/>
  <c r="Q1397" i="1"/>
  <c r="R1397" i="1" s="1"/>
  <c r="S1397" i="1"/>
  <c r="T1397" i="1"/>
  <c r="O1391" i="1"/>
  <c r="P1391" i="1" s="1"/>
  <c r="Q1391" i="1"/>
  <c r="R1391" i="1" s="1"/>
  <c r="S1391" i="1"/>
  <c r="T1391" i="1"/>
  <c r="O1381" i="1"/>
  <c r="P1381" i="1" s="1"/>
  <c r="Q1381" i="1"/>
  <c r="R1381" i="1" s="1"/>
  <c r="S1381" i="1"/>
  <c r="T1381" i="1"/>
  <c r="O1400" i="1"/>
  <c r="P1400" i="1" s="1"/>
  <c r="Q1400" i="1"/>
  <c r="R1400" i="1" s="1"/>
  <c r="S1400" i="1"/>
  <c r="T1400" i="1"/>
  <c r="O1373" i="1"/>
  <c r="P1373" i="1" s="1"/>
  <c r="Q1373" i="1"/>
  <c r="R1373" i="1" s="1"/>
  <c r="S1373" i="1"/>
  <c r="T1373" i="1"/>
  <c r="O1346" i="1"/>
  <c r="P1346" i="1" s="1"/>
  <c r="Q1346" i="1"/>
  <c r="R1346" i="1" s="1"/>
  <c r="S1346" i="1"/>
  <c r="T1346" i="1"/>
  <c r="O1345" i="1"/>
  <c r="P1345" i="1" s="1"/>
  <c r="Q1345" i="1"/>
  <c r="R1345" i="1" s="1"/>
  <c r="S1345" i="1"/>
  <c r="T1345" i="1"/>
  <c r="O1344" i="1"/>
  <c r="P1344" i="1" s="1"/>
  <c r="Q1344" i="1"/>
  <c r="R1344" i="1" s="1"/>
  <c r="S1344" i="1"/>
  <c r="T1344" i="1"/>
  <c r="O1347" i="1"/>
  <c r="P1347" i="1" s="1"/>
  <c r="Q1347" i="1"/>
  <c r="R1347" i="1" s="1"/>
  <c r="S1347" i="1"/>
  <c r="T1347" i="1"/>
  <c r="O1343" i="1"/>
  <c r="P1343" i="1" s="1"/>
  <c r="Q1343" i="1"/>
  <c r="R1343" i="1" s="1"/>
  <c r="S1343" i="1"/>
  <c r="T1343" i="1"/>
  <c r="O1350" i="1"/>
  <c r="P1350" i="1" s="1"/>
  <c r="Q1350" i="1"/>
  <c r="R1350" i="1" s="1"/>
  <c r="S1350" i="1"/>
  <c r="T1350" i="1"/>
  <c r="O1352" i="1"/>
  <c r="P1352" i="1" s="1"/>
  <c r="Q1352" i="1"/>
  <c r="R1352" i="1" s="1"/>
  <c r="S1352" i="1"/>
  <c r="T1352" i="1"/>
  <c r="O1351" i="1"/>
  <c r="P1351" i="1" s="1"/>
  <c r="Q1351" i="1"/>
  <c r="R1351" i="1" s="1"/>
  <c r="S1351" i="1"/>
  <c r="T1351" i="1"/>
  <c r="O1356" i="1"/>
  <c r="P1356" i="1" s="1"/>
  <c r="Q1356" i="1"/>
  <c r="R1356" i="1" s="1"/>
  <c r="S1356" i="1"/>
  <c r="T1356" i="1"/>
  <c r="O1357" i="1"/>
  <c r="P1357" i="1" s="1"/>
  <c r="Q1357" i="1"/>
  <c r="R1357" i="1" s="1"/>
  <c r="S1357" i="1"/>
  <c r="T1357" i="1"/>
  <c r="O1353" i="1"/>
  <c r="P1353" i="1" s="1"/>
  <c r="Q1353" i="1"/>
  <c r="R1353" i="1" s="1"/>
  <c r="S1353" i="1"/>
  <c r="T1353" i="1"/>
  <c r="O1355" i="1"/>
  <c r="P1355" i="1" s="1"/>
  <c r="Q1355" i="1"/>
  <c r="R1355" i="1" s="1"/>
  <c r="S1355" i="1"/>
  <c r="T1355" i="1"/>
  <c r="O1354" i="1"/>
  <c r="P1354" i="1" s="1"/>
  <c r="Q1354" i="1"/>
  <c r="R1354" i="1" s="1"/>
  <c r="S1354" i="1"/>
  <c r="T1354" i="1"/>
  <c r="O1348" i="1"/>
  <c r="P1348" i="1" s="1"/>
  <c r="Q1348" i="1"/>
  <c r="R1348" i="1" s="1"/>
  <c r="S1348" i="1"/>
  <c r="T1348" i="1"/>
  <c r="O1349" i="1"/>
  <c r="P1349" i="1" s="1"/>
  <c r="Q1349" i="1"/>
  <c r="R1349" i="1" s="1"/>
  <c r="S1349" i="1"/>
  <c r="T1349" i="1"/>
  <c r="O1358" i="1"/>
  <c r="P1358" i="1" s="1"/>
  <c r="Q1358" i="1"/>
  <c r="R1358" i="1" s="1"/>
  <c r="S1358" i="1"/>
  <c r="T1358" i="1"/>
  <c r="O1359" i="1"/>
  <c r="P1359" i="1" s="1"/>
  <c r="Q1359" i="1"/>
  <c r="R1359" i="1" s="1"/>
  <c r="S1359" i="1"/>
  <c r="T1359" i="1"/>
  <c r="O1360" i="1"/>
  <c r="P1360" i="1" s="1"/>
  <c r="Q1360" i="1"/>
  <c r="R1360" i="1" s="1"/>
  <c r="S1360" i="1"/>
  <c r="T1360" i="1"/>
  <c r="O1361" i="1"/>
  <c r="P1361" i="1" s="1"/>
  <c r="Q1361" i="1"/>
  <c r="R1361" i="1" s="1"/>
  <c r="S1361" i="1"/>
  <c r="T1361" i="1"/>
  <c r="O1363" i="1"/>
  <c r="P1363" i="1" s="1"/>
  <c r="Q1363" i="1"/>
  <c r="R1363" i="1" s="1"/>
  <c r="S1363" i="1"/>
  <c r="T1363" i="1"/>
  <c r="O1362" i="1"/>
  <c r="P1362" i="1" s="1"/>
  <c r="Q1362" i="1"/>
  <c r="R1362" i="1" s="1"/>
  <c r="S1362" i="1"/>
  <c r="T1362" i="1"/>
  <c r="O1448" i="1"/>
  <c r="P1448" i="1" s="1"/>
  <c r="Q1448" i="1"/>
  <c r="R1448" i="1" s="1"/>
  <c r="S1448" i="1"/>
  <c r="T1448" i="1"/>
  <c r="O1450" i="1"/>
  <c r="P1450" i="1" s="1"/>
  <c r="Q1450" i="1"/>
  <c r="R1450" i="1" s="1"/>
  <c r="S1450" i="1"/>
  <c r="T1450" i="1"/>
  <c r="O1451" i="1"/>
  <c r="P1451" i="1" s="1"/>
  <c r="Q1451" i="1"/>
  <c r="R1451" i="1" s="1"/>
  <c r="S1451" i="1"/>
  <c r="T1451" i="1"/>
  <c r="O1446" i="1"/>
  <c r="P1446" i="1" s="1"/>
  <c r="Q1446" i="1"/>
  <c r="R1446" i="1" s="1"/>
  <c r="S1446" i="1"/>
  <c r="T1446" i="1"/>
  <c r="O1452" i="1"/>
  <c r="P1452" i="1" s="1"/>
  <c r="Q1452" i="1"/>
  <c r="R1452" i="1" s="1"/>
  <c r="S1452" i="1"/>
  <c r="T1452" i="1"/>
  <c r="O1447" i="1"/>
  <c r="P1447" i="1" s="1"/>
  <c r="Q1447" i="1"/>
  <c r="R1447" i="1" s="1"/>
  <c r="S1447" i="1"/>
  <c r="T1447" i="1"/>
  <c r="O1449" i="1"/>
  <c r="P1449" i="1" s="1"/>
  <c r="Q1449" i="1"/>
  <c r="R1449" i="1" s="1"/>
  <c r="S1449" i="1"/>
  <c r="T1449" i="1"/>
  <c r="O1456" i="1"/>
  <c r="P1456" i="1" s="1"/>
  <c r="Q1456" i="1"/>
  <c r="R1456" i="1" s="1"/>
  <c r="S1456" i="1"/>
  <c r="T1456" i="1"/>
  <c r="O1455" i="1"/>
  <c r="P1455" i="1" s="1"/>
  <c r="Q1455" i="1"/>
  <c r="R1455" i="1" s="1"/>
  <c r="S1455" i="1"/>
  <c r="T1455" i="1"/>
  <c r="O1460" i="1"/>
  <c r="P1460" i="1" s="1"/>
  <c r="Q1460" i="1"/>
  <c r="R1460" i="1" s="1"/>
  <c r="S1460" i="1"/>
  <c r="T1460" i="1"/>
  <c r="O1454" i="1"/>
  <c r="P1454" i="1" s="1"/>
  <c r="Q1454" i="1"/>
  <c r="R1454" i="1" s="1"/>
  <c r="S1454" i="1"/>
  <c r="T1454" i="1"/>
  <c r="O1457" i="1"/>
  <c r="P1457" i="1" s="1"/>
  <c r="Q1457" i="1"/>
  <c r="R1457" i="1" s="1"/>
  <c r="S1457" i="1"/>
  <c r="T1457" i="1"/>
  <c r="O1461" i="1"/>
  <c r="P1461" i="1" s="1"/>
  <c r="Q1461" i="1"/>
  <c r="R1461" i="1" s="1"/>
  <c r="S1461" i="1"/>
  <c r="T1461" i="1"/>
  <c r="O1459" i="1"/>
  <c r="P1459" i="1" s="1"/>
  <c r="Q1459" i="1"/>
  <c r="R1459" i="1" s="1"/>
  <c r="S1459" i="1"/>
  <c r="T1459" i="1"/>
  <c r="O1453" i="1"/>
  <c r="P1453" i="1" s="1"/>
  <c r="Q1453" i="1"/>
  <c r="R1453" i="1" s="1"/>
  <c r="S1453" i="1"/>
  <c r="T1453" i="1"/>
  <c r="O1458" i="1"/>
  <c r="P1458" i="1" s="1"/>
  <c r="Q1458" i="1"/>
  <c r="R1458" i="1" s="1"/>
  <c r="S1458" i="1"/>
  <c r="T1458" i="1"/>
  <c r="O1469" i="1"/>
  <c r="P1469" i="1" s="1"/>
  <c r="Q1469" i="1"/>
  <c r="R1469" i="1" s="1"/>
  <c r="S1469" i="1"/>
  <c r="T1469" i="1"/>
  <c r="O1467" i="1"/>
  <c r="P1467" i="1" s="1"/>
  <c r="Q1467" i="1"/>
  <c r="R1467" i="1" s="1"/>
  <c r="S1467" i="1"/>
  <c r="T1467" i="1"/>
  <c r="O1463" i="1"/>
  <c r="P1463" i="1" s="1"/>
  <c r="Q1463" i="1"/>
  <c r="R1463" i="1" s="1"/>
  <c r="S1463" i="1"/>
  <c r="T1463" i="1"/>
  <c r="O1468" i="1"/>
  <c r="P1468" i="1" s="1"/>
  <c r="Q1468" i="1"/>
  <c r="R1468" i="1" s="1"/>
  <c r="S1468" i="1"/>
  <c r="T1468" i="1"/>
  <c r="O1466" i="1"/>
  <c r="P1466" i="1" s="1"/>
  <c r="Q1466" i="1"/>
  <c r="R1466" i="1" s="1"/>
  <c r="S1466" i="1"/>
  <c r="T1466" i="1"/>
  <c r="O1462" i="1"/>
  <c r="P1462" i="1" s="1"/>
  <c r="Q1462" i="1"/>
  <c r="R1462" i="1" s="1"/>
  <c r="S1462" i="1"/>
  <c r="T1462" i="1"/>
  <c r="O1464" i="1"/>
  <c r="P1464" i="1" s="1"/>
  <c r="Q1464" i="1"/>
  <c r="R1464" i="1" s="1"/>
  <c r="S1464" i="1"/>
  <c r="T1464" i="1"/>
  <c r="O1465" i="1"/>
  <c r="P1465" i="1" s="1"/>
  <c r="Q1465" i="1"/>
  <c r="R1465" i="1" s="1"/>
  <c r="S1465" i="1"/>
  <c r="T1465" i="1"/>
  <c r="O1472" i="1"/>
  <c r="P1472" i="1" s="1"/>
  <c r="Q1472" i="1"/>
  <c r="R1472" i="1" s="1"/>
  <c r="S1472" i="1"/>
  <c r="T1472" i="1"/>
  <c r="O1470" i="1"/>
  <c r="P1470" i="1" s="1"/>
  <c r="Q1470" i="1"/>
  <c r="R1470" i="1" s="1"/>
  <c r="S1470" i="1"/>
  <c r="T1470" i="1"/>
  <c r="O1471" i="1"/>
  <c r="P1471" i="1" s="1"/>
  <c r="Q1471" i="1"/>
  <c r="R1471" i="1" s="1"/>
  <c r="S1471" i="1"/>
  <c r="T1471" i="1"/>
  <c r="O1512" i="1"/>
  <c r="P1512" i="1" s="1"/>
  <c r="Q1512" i="1"/>
  <c r="R1512" i="1" s="1"/>
  <c r="S1512" i="1"/>
  <c r="T1512" i="1"/>
  <c r="O1511" i="1"/>
  <c r="P1511" i="1" s="1"/>
  <c r="Q1511" i="1"/>
  <c r="R1511" i="1" s="1"/>
  <c r="S1511" i="1"/>
  <c r="T1511" i="1"/>
  <c r="O1496" i="1"/>
  <c r="P1496" i="1" s="1"/>
  <c r="Q1496" i="1"/>
  <c r="R1496" i="1" s="1"/>
  <c r="S1496" i="1"/>
  <c r="T1496" i="1"/>
  <c r="O1501" i="1"/>
  <c r="P1501" i="1" s="1"/>
  <c r="Q1501" i="1"/>
  <c r="R1501" i="1" s="1"/>
  <c r="S1501" i="1"/>
  <c r="T1501" i="1"/>
  <c r="O1514" i="1"/>
  <c r="P1514" i="1" s="1"/>
  <c r="Q1514" i="1"/>
  <c r="R1514" i="1" s="1"/>
  <c r="S1514" i="1"/>
  <c r="T1514" i="1"/>
  <c r="O1509" i="1"/>
  <c r="P1509" i="1" s="1"/>
  <c r="Q1509" i="1"/>
  <c r="R1509" i="1" s="1"/>
  <c r="S1509" i="1"/>
  <c r="T1509" i="1"/>
  <c r="O1482" i="1"/>
  <c r="P1482" i="1" s="1"/>
  <c r="Q1482" i="1"/>
  <c r="R1482" i="1" s="1"/>
  <c r="S1482" i="1"/>
  <c r="T1482" i="1"/>
  <c r="O1493" i="1"/>
  <c r="P1493" i="1" s="1"/>
  <c r="Q1493" i="1"/>
  <c r="R1493" i="1" s="1"/>
  <c r="S1493" i="1"/>
  <c r="T1493" i="1"/>
  <c r="O1508" i="1"/>
  <c r="P1508" i="1" s="1"/>
  <c r="Q1508" i="1"/>
  <c r="R1508" i="1" s="1"/>
  <c r="S1508" i="1"/>
  <c r="T1508" i="1"/>
  <c r="O1507" i="1"/>
  <c r="P1507" i="1" s="1"/>
  <c r="Q1507" i="1"/>
  <c r="R1507" i="1" s="1"/>
  <c r="S1507" i="1"/>
  <c r="T1507" i="1"/>
  <c r="O1490" i="1"/>
  <c r="P1490" i="1" s="1"/>
  <c r="Q1490" i="1"/>
  <c r="R1490" i="1" s="1"/>
  <c r="S1490" i="1"/>
  <c r="T1490" i="1"/>
  <c r="O1486" i="1"/>
  <c r="P1486" i="1" s="1"/>
  <c r="Q1486" i="1"/>
  <c r="R1486" i="1" s="1"/>
  <c r="S1486" i="1"/>
  <c r="T1486" i="1"/>
  <c r="O1488" i="1"/>
  <c r="P1488" i="1" s="1"/>
  <c r="Q1488" i="1"/>
  <c r="R1488" i="1" s="1"/>
  <c r="S1488" i="1"/>
  <c r="T1488" i="1"/>
  <c r="O1475" i="1"/>
  <c r="P1475" i="1" s="1"/>
  <c r="Q1475" i="1"/>
  <c r="R1475" i="1" s="1"/>
  <c r="S1475" i="1"/>
  <c r="T1475" i="1"/>
  <c r="O1494" i="1"/>
  <c r="P1494" i="1" s="1"/>
  <c r="Q1494" i="1"/>
  <c r="R1494" i="1" s="1"/>
  <c r="S1494" i="1"/>
  <c r="T1494" i="1"/>
  <c r="O1483" i="1"/>
  <c r="P1483" i="1" s="1"/>
  <c r="Q1483" i="1"/>
  <c r="R1483" i="1" s="1"/>
  <c r="S1483" i="1"/>
  <c r="T1483" i="1"/>
  <c r="O1502" i="1"/>
  <c r="P1502" i="1" s="1"/>
  <c r="Q1502" i="1"/>
  <c r="R1502" i="1" s="1"/>
  <c r="S1502" i="1"/>
  <c r="T1502" i="1"/>
  <c r="O1500" i="1"/>
  <c r="P1500" i="1" s="1"/>
  <c r="Q1500" i="1"/>
  <c r="R1500" i="1" s="1"/>
  <c r="S1500" i="1"/>
  <c r="T1500" i="1"/>
  <c r="O1510" i="1"/>
  <c r="P1510" i="1" s="1"/>
  <c r="Q1510" i="1"/>
  <c r="R1510" i="1" s="1"/>
  <c r="S1510" i="1"/>
  <c r="T1510" i="1"/>
  <c r="O1491" i="1"/>
  <c r="P1491" i="1" s="1"/>
  <c r="Q1491" i="1"/>
  <c r="R1491" i="1" s="1"/>
  <c r="S1491" i="1"/>
  <c r="T1491" i="1"/>
  <c r="O1492" i="1"/>
  <c r="P1492" i="1" s="1"/>
  <c r="Q1492" i="1"/>
  <c r="R1492" i="1" s="1"/>
  <c r="S1492" i="1"/>
  <c r="T1492" i="1"/>
  <c r="O1478" i="1"/>
  <c r="P1478" i="1" s="1"/>
  <c r="Q1478" i="1"/>
  <c r="R1478" i="1" s="1"/>
  <c r="S1478" i="1"/>
  <c r="T1478" i="1"/>
  <c r="O1495" i="1"/>
  <c r="P1495" i="1" s="1"/>
  <c r="Q1495" i="1"/>
  <c r="R1495" i="1" s="1"/>
  <c r="S1495" i="1"/>
  <c r="T1495" i="1"/>
  <c r="O1503" i="1"/>
  <c r="P1503" i="1" s="1"/>
  <c r="Q1503" i="1"/>
  <c r="R1503" i="1" s="1"/>
  <c r="S1503" i="1"/>
  <c r="T1503" i="1"/>
  <c r="O1504" i="1"/>
  <c r="P1504" i="1" s="1"/>
  <c r="Q1504" i="1"/>
  <c r="R1504" i="1" s="1"/>
  <c r="S1504" i="1"/>
  <c r="T1504" i="1"/>
  <c r="O1506" i="1"/>
  <c r="P1506" i="1" s="1"/>
  <c r="Q1506" i="1"/>
  <c r="R1506" i="1" s="1"/>
  <c r="S1506" i="1"/>
  <c r="T1506" i="1"/>
  <c r="O1480" i="1"/>
  <c r="P1480" i="1" s="1"/>
  <c r="Q1480" i="1"/>
  <c r="R1480" i="1" s="1"/>
  <c r="S1480" i="1"/>
  <c r="T1480" i="1"/>
  <c r="O1484" i="1"/>
  <c r="P1484" i="1" s="1"/>
  <c r="Q1484" i="1"/>
  <c r="R1484" i="1" s="1"/>
  <c r="S1484" i="1"/>
  <c r="T1484" i="1"/>
  <c r="O1479" i="1"/>
  <c r="P1479" i="1" s="1"/>
  <c r="Q1479" i="1"/>
  <c r="R1479" i="1" s="1"/>
  <c r="S1479" i="1"/>
  <c r="T1479" i="1"/>
  <c r="O1487" i="1"/>
  <c r="P1487" i="1" s="1"/>
  <c r="Q1487" i="1"/>
  <c r="R1487" i="1" s="1"/>
  <c r="S1487" i="1"/>
  <c r="T1487" i="1"/>
  <c r="O1473" i="1"/>
  <c r="P1473" i="1" s="1"/>
  <c r="Q1473" i="1"/>
  <c r="R1473" i="1" s="1"/>
  <c r="S1473" i="1"/>
  <c r="T1473" i="1"/>
  <c r="O1499" i="1"/>
  <c r="P1499" i="1" s="1"/>
  <c r="Q1499" i="1"/>
  <c r="R1499" i="1" s="1"/>
  <c r="S1499" i="1"/>
  <c r="T1499" i="1"/>
  <c r="O1497" i="1"/>
  <c r="P1497" i="1" s="1"/>
  <c r="Q1497" i="1"/>
  <c r="R1497" i="1" s="1"/>
  <c r="S1497" i="1"/>
  <c r="T1497" i="1"/>
  <c r="O1489" i="1"/>
  <c r="P1489" i="1" s="1"/>
  <c r="Q1489" i="1"/>
  <c r="R1489" i="1" s="1"/>
  <c r="S1489" i="1"/>
  <c r="T1489" i="1"/>
  <c r="O1515" i="1"/>
  <c r="P1515" i="1" s="1"/>
  <c r="Q1515" i="1"/>
  <c r="R1515" i="1" s="1"/>
  <c r="S1515" i="1"/>
  <c r="T1515" i="1"/>
  <c r="O1485" i="1"/>
  <c r="P1485" i="1" s="1"/>
  <c r="Q1485" i="1"/>
  <c r="R1485" i="1" s="1"/>
  <c r="S1485" i="1"/>
  <c r="T1485" i="1"/>
  <c r="O1477" i="1"/>
  <c r="P1477" i="1" s="1"/>
  <c r="Q1477" i="1"/>
  <c r="R1477" i="1" s="1"/>
  <c r="S1477" i="1"/>
  <c r="T1477" i="1"/>
  <c r="O1474" i="1"/>
  <c r="P1474" i="1" s="1"/>
  <c r="Q1474" i="1"/>
  <c r="R1474" i="1" s="1"/>
  <c r="S1474" i="1"/>
  <c r="T1474" i="1"/>
  <c r="O1476" i="1"/>
  <c r="P1476" i="1" s="1"/>
  <c r="Q1476" i="1"/>
  <c r="R1476" i="1" s="1"/>
  <c r="S1476" i="1"/>
  <c r="T1476" i="1"/>
  <c r="O1498" i="1"/>
  <c r="P1498" i="1" s="1"/>
  <c r="Q1498" i="1"/>
  <c r="R1498" i="1" s="1"/>
  <c r="S1498" i="1"/>
  <c r="T1498" i="1"/>
  <c r="O1481" i="1"/>
  <c r="P1481" i="1" s="1"/>
  <c r="Q1481" i="1"/>
  <c r="R1481" i="1" s="1"/>
  <c r="S1481" i="1"/>
  <c r="T1481" i="1"/>
  <c r="O1513" i="1"/>
  <c r="P1513" i="1" s="1"/>
  <c r="Q1513" i="1"/>
  <c r="R1513" i="1" s="1"/>
  <c r="S1513" i="1"/>
  <c r="T1513" i="1"/>
  <c r="O1505" i="1"/>
  <c r="P1505" i="1" s="1"/>
  <c r="Q1505" i="1"/>
  <c r="R1505" i="1" s="1"/>
  <c r="S1505" i="1"/>
  <c r="T1505" i="1"/>
  <c r="O1519" i="1"/>
  <c r="P1519" i="1" s="1"/>
  <c r="Q1519" i="1"/>
  <c r="R1519" i="1" s="1"/>
  <c r="S1519" i="1"/>
  <c r="T1519" i="1"/>
  <c r="O1516" i="1"/>
  <c r="P1516" i="1" s="1"/>
  <c r="Q1516" i="1"/>
  <c r="R1516" i="1" s="1"/>
  <c r="S1516" i="1"/>
  <c r="T1516" i="1"/>
  <c r="O1517" i="1"/>
  <c r="P1517" i="1" s="1"/>
  <c r="Q1517" i="1"/>
  <c r="R1517" i="1" s="1"/>
  <c r="S1517" i="1"/>
  <c r="T1517" i="1"/>
  <c r="O1518" i="1"/>
  <c r="P1518" i="1" s="1"/>
  <c r="Q1518" i="1"/>
  <c r="R1518" i="1" s="1"/>
  <c r="S1518" i="1"/>
  <c r="T1518" i="1"/>
  <c r="O1520" i="1"/>
  <c r="P1520" i="1" s="1"/>
  <c r="Q1520" i="1"/>
  <c r="R1520" i="1" s="1"/>
  <c r="S1520" i="1"/>
  <c r="T1520" i="1"/>
  <c r="O1522" i="1"/>
  <c r="P1522" i="1" s="1"/>
  <c r="Q1522" i="1"/>
  <c r="R1522" i="1" s="1"/>
  <c r="S1522" i="1"/>
  <c r="T1522" i="1"/>
  <c r="O1521" i="1"/>
  <c r="P1521" i="1" s="1"/>
  <c r="Q1521" i="1"/>
  <c r="R1521" i="1" s="1"/>
  <c r="S1521" i="1"/>
  <c r="T1521" i="1"/>
  <c r="O1558" i="1"/>
  <c r="P1558" i="1" s="1"/>
  <c r="Q1558" i="1"/>
  <c r="R1558" i="1" s="1"/>
  <c r="S1558" i="1"/>
  <c r="T1558" i="1"/>
  <c r="O1525" i="1"/>
  <c r="P1525" i="1" s="1"/>
  <c r="Q1525" i="1"/>
  <c r="R1525" i="1" s="1"/>
  <c r="S1525" i="1"/>
  <c r="T1525" i="1"/>
  <c r="O1544" i="1"/>
  <c r="P1544" i="1" s="1"/>
  <c r="Q1544" i="1"/>
  <c r="R1544" i="1" s="1"/>
  <c r="S1544" i="1"/>
  <c r="T1544" i="1"/>
  <c r="O1570" i="1"/>
  <c r="P1570" i="1" s="1"/>
  <c r="Q1570" i="1"/>
  <c r="R1570" i="1" s="1"/>
  <c r="S1570" i="1"/>
  <c r="T1570" i="1"/>
  <c r="O1573" i="1"/>
  <c r="P1573" i="1" s="1"/>
  <c r="Q1573" i="1"/>
  <c r="R1573" i="1" s="1"/>
  <c r="S1573" i="1"/>
  <c r="T1573" i="1"/>
  <c r="O1543" i="1"/>
  <c r="P1543" i="1" s="1"/>
  <c r="Q1543" i="1"/>
  <c r="R1543" i="1" s="1"/>
  <c r="S1543" i="1"/>
  <c r="T1543" i="1"/>
  <c r="O1532" i="1"/>
  <c r="P1532" i="1" s="1"/>
  <c r="Q1532" i="1"/>
  <c r="R1532" i="1" s="1"/>
  <c r="S1532" i="1"/>
  <c r="T1532" i="1"/>
  <c r="O1547" i="1"/>
  <c r="P1547" i="1" s="1"/>
  <c r="Q1547" i="1"/>
  <c r="R1547" i="1" s="1"/>
  <c r="S1547" i="1"/>
  <c r="T1547" i="1"/>
  <c r="O1574" i="1"/>
  <c r="P1574" i="1" s="1"/>
  <c r="Q1574" i="1"/>
  <c r="R1574" i="1" s="1"/>
  <c r="S1574" i="1"/>
  <c r="T1574" i="1"/>
  <c r="O1553" i="1"/>
  <c r="P1553" i="1" s="1"/>
  <c r="Q1553" i="1"/>
  <c r="R1553" i="1" s="1"/>
  <c r="S1553" i="1"/>
  <c r="T1553" i="1"/>
  <c r="O1564" i="1"/>
  <c r="P1564" i="1" s="1"/>
  <c r="Q1564" i="1"/>
  <c r="R1564" i="1" s="1"/>
  <c r="S1564" i="1"/>
  <c r="T1564" i="1"/>
  <c r="O1562" i="1"/>
  <c r="P1562" i="1" s="1"/>
  <c r="Q1562" i="1"/>
  <c r="R1562" i="1" s="1"/>
  <c r="S1562" i="1"/>
  <c r="T1562" i="1"/>
  <c r="O1560" i="1"/>
  <c r="P1560" i="1" s="1"/>
  <c r="Q1560" i="1"/>
  <c r="R1560" i="1" s="1"/>
  <c r="S1560" i="1"/>
  <c r="T1560" i="1"/>
  <c r="O1568" i="1"/>
  <c r="P1568" i="1" s="1"/>
  <c r="Q1568" i="1"/>
  <c r="R1568" i="1" s="1"/>
  <c r="S1568" i="1"/>
  <c r="T1568" i="1"/>
  <c r="O1581" i="1"/>
  <c r="P1581" i="1" s="1"/>
  <c r="Q1581" i="1"/>
  <c r="R1581" i="1" s="1"/>
  <c r="S1581" i="1"/>
  <c r="T1581" i="1"/>
  <c r="O1561" i="1"/>
  <c r="P1561" i="1" s="1"/>
  <c r="Q1561" i="1"/>
  <c r="R1561" i="1" s="1"/>
  <c r="S1561" i="1"/>
  <c r="T1561" i="1"/>
  <c r="O1566" i="1"/>
  <c r="P1566" i="1" s="1"/>
  <c r="Q1566" i="1"/>
  <c r="R1566" i="1" s="1"/>
  <c r="S1566" i="1"/>
  <c r="T1566" i="1"/>
  <c r="O1549" i="1"/>
  <c r="P1549" i="1" s="1"/>
  <c r="Q1549" i="1"/>
  <c r="R1549" i="1" s="1"/>
  <c r="S1549" i="1"/>
  <c r="T1549" i="1"/>
  <c r="O1565" i="1"/>
  <c r="P1565" i="1" s="1"/>
  <c r="Q1565" i="1"/>
  <c r="R1565" i="1" s="1"/>
  <c r="S1565" i="1"/>
  <c r="T1565" i="1"/>
  <c r="O1563" i="1"/>
  <c r="P1563" i="1" s="1"/>
  <c r="Q1563" i="1"/>
  <c r="R1563" i="1" s="1"/>
  <c r="S1563" i="1"/>
  <c r="T1563" i="1"/>
  <c r="O1556" i="1"/>
  <c r="P1556" i="1" s="1"/>
  <c r="Q1556" i="1"/>
  <c r="R1556" i="1" s="1"/>
  <c r="S1556" i="1"/>
  <c r="T1556" i="1"/>
  <c r="O1555" i="1"/>
  <c r="P1555" i="1" s="1"/>
  <c r="Q1555" i="1"/>
  <c r="R1555" i="1" s="1"/>
  <c r="S1555" i="1"/>
  <c r="T1555" i="1"/>
  <c r="O1579" i="1"/>
  <c r="P1579" i="1" s="1"/>
  <c r="Q1579" i="1"/>
  <c r="R1579" i="1" s="1"/>
  <c r="S1579" i="1"/>
  <c r="T1579" i="1"/>
  <c r="O1567" i="1"/>
  <c r="P1567" i="1" s="1"/>
  <c r="Q1567" i="1"/>
  <c r="R1567" i="1" s="1"/>
  <c r="S1567" i="1"/>
  <c r="T1567" i="1"/>
  <c r="O1569" i="1"/>
  <c r="P1569" i="1" s="1"/>
  <c r="Q1569" i="1"/>
  <c r="R1569" i="1" s="1"/>
  <c r="S1569" i="1"/>
  <c r="T1569" i="1"/>
  <c r="O1572" i="1"/>
  <c r="P1572" i="1" s="1"/>
  <c r="Q1572" i="1"/>
  <c r="R1572" i="1" s="1"/>
  <c r="S1572" i="1"/>
  <c r="T1572" i="1"/>
  <c r="O1571" i="1"/>
  <c r="P1571" i="1" s="1"/>
  <c r="Q1571" i="1"/>
  <c r="R1571" i="1" s="1"/>
  <c r="S1571" i="1"/>
  <c r="T1571" i="1"/>
  <c r="O1578" i="1"/>
  <c r="P1578" i="1" s="1"/>
  <c r="Q1578" i="1"/>
  <c r="R1578" i="1" s="1"/>
  <c r="S1578" i="1"/>
  <c r="T1578" i="1"/>
  <c r="O1557" i="1"/>
  <c r="P1557" i="1" s="1"/>
  <c r="Q1557" i="1"/>
  <c r="R1557" i="1" s="1"/>
  <c r="S1557" i="1"/>
  <c r="T1557" i="1"/>
  <c r="O1545" i="1"/>
  <c r="P1545" i="1" s="1"/>
  <c r="Q1545" i="1"/>
  <c r="R1545" i="1" s="1"/>
  <c r="S1545" i="1"/>
  <c r="T1545" i="1"/>
  <c r="O1542" i="1"/>
  <c r="P1542" i="1" s="1"/>
  <c r="Q1542" i="1"/>
  <c r="R1542" i="1" s="1"/>
  <c r="S1542" i="1"/>
  <c r="T1542" i="1"/>
  <c r="O1554" i="1"/>
  <c r="P1554" i="1" s="1"/>
  <c r="Q1554" i="1"/>
  <c r="R1554" i="1" s="1"/>
  <c r="S1554" i="1"/>
  <c r="T1554" i="1"/>
  <c r="O1530" i="1"/>
  <c r="P1530" i="1" s="1"/>
  <c r="Q1530" i="1"/>
  <c r="R1530" i="1" s="1"/>
  <c r="S1530" i="1"/>
  <c r="T1530" i="1"/>
  <c r="O1559" i="1"/>
  <c r="P1559" i="1" s="1"/>
  <c r="Q1559" i="1"/>
  <c r="R1559" i="1" s="1"/>
  <c r="S1559" i="1"/>
  <c r="T1559" i="1"/>
  <c r="O1541" i="1"/>
  <c r="P1541" i="1" s="1"/>
  <c r="Q1541" i="1"/>
  <c r="R1541" i="1" s="1"/>
  <c r="S1541" i="1"/>
  <c r="T1541" i="1"/>
  <c r="O1529" i="1"/>
  <c r="P1529" i="1" s="1"/>
  <c r="Q1529" i="1"/>
  <c r="R1529" i="1" s="1"/>
  <c r="S1529" i="1"/>
  <c r="T1529" i="1"/>
  <c r="O1546" i="1"/>
  <c r="P1546" i="1" s="1"/>
  <c r="Q1546" i="1"/>
  <c r="R1546" i="1" s="1"/>
  <c r="S1546" i="1"/>
  <c r="T1546" i="1"/>
  <c r="O1575" i="1"/>
  <c r="P1575" i="1" s="1"/>
  <c r="Q1575" i="1"/>
  <c r="R1575" i="1" s="1"/>
  <c r="S1575" i="1"/>
  <c r="T1575" i="1"/>
  <c r="O1551" i="1"/>
  <c r="P1551" i="1" s="1"/>
  <c r="Q1551" i="1"/>
  <c r="R1551" i="1" s="1"/>
  <c r="S1551" i="1"/>
  <c r="T1551" i="1"/>
  <c r="O1548" i="1"/>
  <c r="P1548" i="1" s="1"/>
  <c r="Q1548" i="1"/>
  <c r="R1548" i="1" s="1"/>
  <c r="S1548" i="1"/>
  <c r="T1548" i="1"/>
  <c r="O1523" i="1"/>
  <c r="P1523" i="1" s="1"/>
  <c r="Q1523" i="1"/>
  <c r="R1523" i="1" s="1"/>
  <c r="S1523" i="1"/>
  <c r="T1523" i="1"/>
  <c r="O1576" i="1"/>
  <c r="P1576" i="1" s="1"/>
  <c r="Q1576" i="1"/>
  <c r="R1576" i="1" s="1"/>
  <c r="S1576" i="1"/>
  <c r="T1576" i="1"/>
  <c r="O1552" i="1"/>
  <c r="P1552" i="1" s="1"/>
  <c r="Q1552" i="1"/>
  <c r="R1552" i="1" s="1"/>
  <c r="S1552" i="1"/>
  <c r="T1552" i="1"/>
  <c r="O1533" i="1"/>
  <c r="P1533" i="1" s="1"/>
  <c r="Q1533" i="1"/>
  <c r="R1533" i="1" s="1"/>
  <c r="S1533" i="1"/>
  <c r="T1533" i="1"/>
  <c r="O1526" i="1"/>
  <c r="P1526" i="1" s="1"/>
  <c r="Q1526" i="1"/>
  <c r="R1526" i="1" s="1"/>
  <c r="S1526" i="1"/>
  <c r="T1526" i="1"/>
  <c r="O1528" i="1"/>
  <c r="P1528" i="1" s="1"/>
  <c r="Q1528" i="1"/>
  <c r="R1528" i="1" s="1"/>
  <c r="S1528" i="1"/>
  <c r="T1528" i="1"/>
  <c r="O1550" i="1"/>
  <c r="P1550" i="1" s="1"/>
  <c r="Q1550" i="1"/>
  <c r="R1550" i="1" s="1"/>
  <c r="S1550" i="1"/>
  <c r="T1550" i="1"/>
  <c r="O1531" i="1"/>
  <c r="P1531" i="1" s="1"/>
  <c r="Q1531" i="1"/>
  <c r="R1531" i="1" s="1"/>
  <c r="S1531" i="1"/>
  <c r="T1531" i="1"/>
  <c r="O1534" i="1"/>
  <c r="P1534" i="1" s="1"/>
  <c r="Q1534" i="1"/>
  <c r="R1534" i="1" s="1"/>
  <c r="S1534" i="1"/>
  <c r="T1534" i="1"/>
  <c r="O1538" i="1"/>
  <c r="P1538" i="1" s="1"/>
  <c r="Q1538" i="1"/>
  <c r="R1538" i="1" s="1"/>
  <c r="S1538" i="1"/>
  <c r="T1538" i="1"/>
  <c r="O1537" i="1"/>
  <c r="P1537" i="1" s="1"/>
  <c r="Q1537" i="1"/>
  <c r="R1537" i="1" s="1"/>
  <c r="S1537" i="1"/>
  <c r="T1537" i="1"/>
  <c r="O1527" i="1"/>
  <c r="P1527" i="1" s="1"/>
  <c r="Q1527" i="1"/>
  <c r="R1527" i="1" s="1"/>
  <c r="S1527" i="1"/>
  <c r="T1527" i="1"/>
  <c r="O1524" i="1"/>
  <c r="P1524" i="1" s="1"/>
  <c r="Q1524" i="1"/>
  <c r="R1524" i="1" s="1"/>
  <c r="S1524" i="1"/>
  <c r="T1524" i="1"/>
  <c r="O1577" i="1"/>
  <c r="P1577" i="1" s="1"/>
  <c r="Q1577" i="1"/>
  <c r="R1577" i="1" s="1"/>
  <c r="S1577" i="1"/>
  <c r="T1577" i="1"/>
  <c r="O1539" i="1"/>
  <c r="P1539" i="1" s="1"/>
  <c r="Q1539" i="1"/>
  <c r="R1539" i="1" s="1"/>
  <c r="S1539" i="1"/>
  <c r="T1539" i="1"/>
  <c r="O1535" i="1"/>
  <c r="P1535" i="1" s="1"/>
  <c r="Q1535" i="1"/>
  <c r="R1535" i="1" s="1"/>
  <c r="S1535" i="1"/>
  <c r="T1535" i="1"/>
  <c r="O1536" i="1"/>
  <c r="P1536" i="1" s="1"/>
  <c r="Q1536" i="1"/>
  <c r="R1536" i="1" s="1"/>
  <c r="S1536" i="1"/>
  <c r="T1536" i="1"/>
  <c r="O1580" i="1"/>
  <c r="P1580" i="1" s="1"/>
  <c r="Q1580" i="1"/>
  <c r="R1580" i="1" s="1"/>
  <c r="S1580" i="1"/>
  <c r="T1580" i="1"/>
  <c r="O1540" i="1"/>
  <c r="P1540" i="1" s="1"/>
  <c r="Q1540" i="1"/>
  <c r="R1540" i="1" s="1"/>
  <c r="S1540" i="1"/>
  <c r="T1540" i="1"/>
  <c r="O1585" i="1"/>
  <c r="P1585" i="1" s="1"/>
  <c r="Q1585" i="1"/>
  <c r="R1585" i="1" s="1"/>
  <c r="S1585" i="1"/>
  <c r="T1585" i="1"/>
  <c r="O1582" i="1"/>
  <c r="P1582" i="1" s="1"/>
  <c r="Q1582" i="1"/>
  <c r="R1582" i="1" s="1"/>
  <c r="S1582" i="1"/>
  <c r="T1582" i="1"/>
  <c r="O1584" i="1"/>
  <c r="P1584" i="1" s="1"/>
  <c r="Q1584" i="1"/>
  <c r="R1584" i="1" s="1"/>
  <c r="S1584" i="1"/>
  <c r="T1584" i="1"/>
  <c r="O1583" i="1"/>
  <c r="P1583" i="1" s="1"/>
  <c r="Q1583" i="1"/>
  <c r="R1583" i="1" s="1"/>
  <c r="S1583" i="1"/>
  <c r="T1583" i="1"/>
  <c r="O1586" i="1"/>
  <c r="P1586" i="1" s="1"/>
  <c r="Q1586" i="1"/>
  <c r="R1586" i="1" s="1"/>
  <c r="S1586" i="1"/>
  <c r="T1586" i="1"/>
  <c r="O1605" i="1"/>
  <c r="P1605" i="1" s="1"/>
  <c r="Q1605" i="1"/>
  <c r="R1605" i="1" s="1"/>
  <c r="S1605" i="1"/>
  <c r="T1605" i="1"/>
  <c r="O1603" i="1"/>
  <c r="P1603" i="1" s="1"/>
  <c r="Q1603" i="1"/>
  <c r="R1603" i="1" s="1"/>
  <c r="S1603" i="1"/>
  <c r="T1603" i="1"/>
  <c r="O1602" i="1"/>
  <c r="P1602" i="1" s="1"/>
  <c r="Q1602" i="1"/>
  <c r="R1602" i="1" s="1"/>
  <c r="S1602" i="1"/>
  <c r="T1602" i="1"/>
  <c r="O1601" i="1"/>
  <c r="P1601" i="1" s="1"/>
  <c r="Q1601" i="1"/>
  <c r="R1601" i="1" s="1"/>
  <c r="S1601" i="1"/>
  <c r="T1601" i="1"/>
  <c r="O1599" i="1"/>
  <c r="P1599" i="1" s="1"/>
  <c r="Q1599" i="1"/>
  <c r="R1599" i="1" s="1"/>
  <c r="S1599" i="1"/>
  <c r="T1599" i="1"/>
  <c r="O1597" i="1"/>
  <c r="P1597" i="1" s="1"/>
  <c r="Q1597" i="1"/>
  <c r="R1597" i="1" s="1"/>
  <c r="S1597" i="1"/>
  <c r="T1597" i="1"/>
  <c r="O1612" i="1"/>
  <c r="P1612" i="1" s="1"/>
  <c r="Q1612" i="1"/>
  <c r="R1612" i="1" s="1"/>
  <c r="S1612" i="1"/>
  <c r="T1612" i="1"/>
  <c r="O1600" i="1"/>
  <c r="P1600" i="1" s="1"/>
  <c r="Q1600" i="1"/>
  <c r="R1600" i="1" s="1"/>
  <c r="S1600" i="1"/>
  <c r="T1600" i="1"/>
  <c r="O1598" i="1"/>
  <c r="P1598" i="1" s="1"/>
  <c r="Q1598" i="1"/>
  <c r="R1598" i="1" s="1"/>
  <c r="S1598" i="1"/>
  <c r="T1598" i="1"/>
  <c r="O1617" i="1"/>
  <c r="P1617" i="1" s="1"/>
  <c r="Q1617" i="1"/>
  <c r="R1617" i="1" s="1"/>
  <c r="S1617" i="1"/>
  <c r="T1617" i="1"/>
  <c r="O1608" i="1"/>
  <c r="P1608" i="1" s="1"/>
  <c r="Q1608" i="1"/>
  <c r="R1608" i="1" s="1"/>
  <c r="S1608" i="1"/>
  <c r="T1608" i="1"/>
  <c r="O1611" i="1"/>
  <c r="P1611" i="1" s="1"/>
  <c r="Q1611" i="1"/>
  <c r="R1611" i="1" s="1"/>
  <c r="S1611" i="1"/>
  <c r="T1611" i="1"/>
  <c r="O1587" i="1"/>
  <c r="P1587" i="1" s="1"/>
  <c r="Q1587" i="1"/>
  <c r="R1587" i="1" s="1"/>
  <c r="S1587" i="1"/>
  <c r="T1587" i="1"/>
  <c r="O1596" i="1"/>
  <c r="P1596" i="1" s="1"/>
  <c r="Q1596" i="1"/>
  <c r="R1596" i="1" s="1"/>
  <c r="S1596" i="1"/>
  <c r="T1596" i="1"/>
  <c r="O1614" i="1"/>
  <c r="P1614" i="1" s="1"/>
  <c r="Q1614" i="1"/>
  <c r="R1614" i="1" s="1"/>
  <c r="S1614" i="1"/>
  <c r="T1614" i="1"/>
  <c r="O1604" i="1"/>
  <c r="P1604" i="1" s="1"/>
  <c r="Q1604" i="1"/>
  <c r="R1604" i="1" s="1"/>
  <c r="S1604" i="1"/>
  <c r="T1604" i="1"/>
  <c r="O1590" i="1"/>
  <c r="P1590" i="1" s="1"/>
  <c r="Q1590" i="1"/>
  <c r="R1590" i="1" s="1"/>
  <c r="S1590" i="1"/>
  <c r="T1590" i="1"/>
  <c r="O1591" i="1"/>
  <c r="P1591" i="1" s="1"/>
  <c r="Q1591" i="1"/>
  <c r="R1591" i="1" s="1"/>
  <c r="S1591" i="1"/>
  <c r="T1591" i="1"/>
  <c r="O1615" i="1"/>
  <c r="P1615" i="1" s="1"/>
  <c r="Q1615" i="1"/>
  <c r="R1615" i="1" s="1"/>
  <c r="S1615" i="1"/>
  <c r="T1615" i="1"/>
  <c r="O1607" i="1"/>
  <c r="P1607" i="1" s="1"/>
  <c r="Q1607" i="1"/>
  <c r="R1607" i="1" s="1"/>
  <c r="S1607" i="1"/>
  <c r="T1607" i="1"/>
  <c r="O1616" i="1"/>
  <c r="P1616" i="1" s="1"/>
  <c r="Q1616" i="1"/>
  <c r="R1616" i="1" s="1"/>
  <c r="S1616" i="1"/>
  <c r="T1616" i="1"/>
  <c r="O1613" i="1"/>
  <c r="P1613" i="1" s="1"/>
  <c r="Q1613" i="1"/>
  <c r="R1613" i="1" s="1"/>
  <c r="S1613" i="1"/>
  <c r="T1613" i="1"/>
  <c r="O1609" i="1"/>
  <c r="P1609" i="1" s="1"/>
  <c r="Q1609" i="1"/>
  <c r="R1609" i="1" s="1"/>
  <c r="S1609" i="1"/>
  <c r="T1609" i="1"/>
  <c r="O1610" i="1"/>
  <c r="P1610" i="1" s="1"/>
  <c r="Q1610" i="1"/>
  <c r="R1610" i="1" s="1"/>
  <c r="S1610" i="1"/>
  <c r="T1610" i="1"/>
  <c r="O1593" i="1"/>
  <c r="P1593" i="1" s="1"/>
  <c r="Q1593" i="1"/>
  <c r="R1593" i="1" s="1"/>
  <c r="S1593" i="1"/>
  <c r="T1593" i="1"/>
  <c r="O1595" i="1"/>
  <c r="P1595" i="1" s="1"/>
  <c r="Q1595" i="1"/>
  <c r="R1595" i="1" s="1"/>
  <c r="S1595" i="1"/>
  <c r="T1595" i="1"/>
  <c r="O1588" i="1"/>
  <c r="P1588" i="1" s="1"/>
  <c r="Q1588" i="1"/>
  <c r="R1588" i="1" s="1"/>
  <c r="S1588" i="1"/>
  <c r="T1588" i="1"/>
  <c r="O1589" i="1"/>
  <c r="P1589" i="1" s="1"/>
  <c r="Q1589" i="1"/>
  <c r="R1589" i="1" s="1"/>
  <c r="S1589" i="1"/>
  <c r="T1589" i="1"/>
  <c r="O1618" i="1"/>
  <c r="P1618" i="1" s="1"/>
  <c r="Q1618" i="1"/>
  <c r="R1618" i="1" s="1"/>
  <c r="S1618" i="1"/>
  <c r="T1618" i="1"/>
  <c r="O1606" i="1"/>
  <c r="P1606" i="1" s="1"/>
  <c r="Q1606" i="1"/>
  <c r="R1606" i="1" s="1"/>
  <c r="S1606" i="1"/>
  <c r="T1606" i="1"/>
  <c r="O1594" i="1"/>
  <c r="P1594" i="1" s="1"/>
  <c r="Q1594" i="1"/>
  <c r="R1594" i="1" s="1"/>
  <c r="S1594" i="1"/>
  <c r="T1594" i="1"/>
  <c r="O1592" i="1"/>
  <c r="P1592" i="1" s="1"/>
  <c r="Q1592" i="1"/>
  <c r="R1592" i="1" s="1"/>
  <c r="S1592" i="1"/>
  <c r="T1592" i="1"/>
  <c r="O1623" i="1"/>
  <c r="P1623" i="1" s="1"/>
  <c r="Q1623" i="1"/>
  <c r="R1623" i="1" s="1"/>
  <c r="S1623" i="1"/>
  <c r="T1623" i="1"/>
  <c r="O1622" i="1"/>
  <c r="P1622" i="1" s="1"/>
  <c r="Q1622" i="1"/>
  <c r="R1622" i="1" s="1"/>
  <c r="S1622" i="1"/>
  <c r="T1622" i="1"/>
  <c r="O1620" i="1"/>
  <c r="P1620" i="1" s="1"/>
  <c r="Q1620" i="1"/>
  <c r="R1620" i="1" s="1"/>
  <c r="S1620" i="1"/>
  <c r="T1620" i="1"/>
  <c r="O1619" i="1"/>
  <c r="P1619" i="1" s="1"/>
  <c r="Q1619" i="1"/>
  <c r="R1619" i="1" s="1"/>
  <c r="S1619" i="1"/>
  <c r="T1619" i="1"/>
  <c r="O1624" i="1"/>
  <c r="P1624" i="1" s="1"/>
  <c r="Q1624" i="1"/>
  <c r="R1624" i="1" s="1"/>
  <c r="S1624" i="1"/>
  <c r="T1624" i="1"/>
  <c r="O1626" i="1"/>
  <c r="P1626" i="1" s="1"/>
  <c r="Q1626" i="1"/>
  <c r="R1626" i="1" s="1"/>
  <c r="S1626" i="1"/>
  <c r="T1626" i="1"/>
  <c r="O1625" i="1"/>
  <c r="P1625" i="1" s="1"/>
  <c r="Q1625" i="1"/>
  <c r="R1625" i="1" s="1"/>
  <c r="S1625" i="1"/>
  <c r="T1625" i="1"/>
  <c r="O1621" i="1"/>
  <c r="P1621" i="1" s="1"/>
  <c r="Q1621" i="1"/>
  <c r="R1621" i="1" s="1"/>
  <c r="S1621" i="1"/>
  <c r="T1621" i="1"/>
  <c r="O1628" i="1"/>
  <c r="P1628" i="1" s="1"/>
  <c r="Q1628" i="1"/>
  <c r="R1628" i="1" s="1"/>
  <c r="S1628" i="1"/>
  <c r="T1628" i="1"/>
  <c r="O1629" i="1"/>
  <c r="P1629" i="1" s="1"/>
  <c r="Q1629" i="1"/>
  <c r="R1629" i="1" s="1"/>
  <c r="S1629" i="1"/>
  <c r="T1629" i="1"/>
  <c r="O1627" i="1"/>
  <c r="P1627" i="1" s="1"/>
  <c r="Q1627" i="1"/>
  <c r="R1627" i="1" s="1"/>
  <c r="S1627" i="1"/>
  <c r="T1627" i="1"/>
  <c r="O1642" i="1"/>
  <c r="P1642" i="1" s="1"/>
  <c r="Q1642" i="1"/>
  <c r="R1642" i="1" s="1"/>
  <c r="S1642" i="1"/>
  <c r="T1642" i="1"/>
  <c r="O1636" i="1"/>
  <c r="P1636" i="1" s="1"/>
  <c r="Q1636" i="1"/>
  <c r="R1636" i="1" s="1"/>
  <c r="S1636" i="1"/>
  <c r="T1636" i="1"/>
  <c r="O1639" i="1"/>
  <c r="P1639" i="1" s="1"/>
  <c r="Q1639" i="1"/>
  <c r="R1639" i="1" s="1"/>
  <c r="S1639" i="1"/>
  <c r="T1639" i="1"/>
  <c r="O1645" i="1"/>
  <c r="P1645" i="1" s="1"/>
  <c r="Q1645" i="1"/>
  <c r="R1645" i="1" s="1"/>
  <c r="S1645" i="1"/>
  <c r="T1645" i="1"/>
  <c r="O1641" i="1"/>
  <c r="P1641" i="1" s="1"/>
  <c r="Q1641" i="1"/>
  <c r="R1641" i="1" s="1"/>
  <c r="S1641" i="1"/>
  <c r="T1641" i="1"/>
  <c r="O1640" i="1"/>
  <c r="P1640" i="1" s="1"/>
  <c r="Q1640" i="1"/>
  <c r="R1640" i="1" s="1"/>
  <c r="S1640" i="1"/>
  <c r="T1640" i="1"/>
  <c r="O1637" i="1"/>
  <c r="P1637" i="1" s="1"/>
  <c r="Q1637" i="1"/>
  <c r="R1637" i="1" s="1"/>
  <c r="S1637" i="1"/>
  <c r="T1637" i="1"/>
  <c r="O1644" i="1"/>
  <c r="P1644" i="1" s="1"/>
  <c r="Q1644" i="1"/>
  <c r="R1644" i="1" s="1"/>
  <c r="S1644" i="1"/>
  <c r="T1644" i="1"/>
  <c r="O1631" i="1"/>
  <c r="P1631" i="1" s="1"/>
  <c r="Q1631" i="1"/>
  <c r="R1631" i="1" s="1"/>
  <c r="S1631" i="1"/>
  <c r="T1631" i="1"/>
  <c r="O1632" i="1"/>
  <c r="P1632" i="1" s="1"/>
  <c r="Q1632" i="1"/>
  <c r="R1632" i="1" s="1"/>
  <c r="S1632" i="1"/>
  <c r="T1632" i="1"/>
  <c r="O1638" i="1"/>
  <c r="P1638" i="1" s="1"/>
  <c r="Q1638" i="1"/>
  <c r="R1638" i="1" s="1"/>
  <c r="S1638" i="1"/>
  <c r="T1638" i="1"/>
  <c r="O1630" i="1"/>
  <c r="P1630" i="1" s="1"/>
  <c r="Q1630" i="1"/>
  <c r="R1630" i="1" s="1"/>
  <c r="S1630" i="1"/>
  <c r="T1630" i="1"/>
  <c r="O1633" i="1"/>
  <c r="P1633" i="1" s="1"/>
  <c r="Q1633" i="1"/>
  <c r="R1633" i="1" s="1"/>
  <c r="S1633" i="1"/>
  <c r="T1633" i="1"/>
  <c r="O1634" i="1"/>
  <c r="P1634" i="1" s="1"/>
  <c r="Q1634" i="1"/>
  <c r="R1634" i="1" s="1"/>
  <c r="S1634" i="1"/>
  <c r="T1634" i="1"/>
  <c r="O1635" i="1"/>
  <c r="P1635" i="1" s="1"/>
  <c r="Q1635" i="1"/>
  <c r="R1635" i="1" s="1"/>
  <c r="S1635" i="1"/>
  <c r="T1635" i="1"/>
  <c r="O1643" i="1"/>
  <c r="P1643" i="1" s="1"/>
  <c r="Q1643" i="1"/>
  <c r="R1643" i="1" s="1"/>
  <c r="S1643" i="1"/>
  <c r="T1643" i="1"/>
  <c r="O1648" i="1"/>
  <c r="P1648" i="1" s="1"/>
  <c r="Q1648" i="1"/>
  <c r="R1648" i="1" s="1"/>
  <c r="S1648" i="1"/>
  <c r="T1648" i="1"/>
  <c r="O1649" i="1"/>
  <c r="P1649" i="1" s="1"/>
  <c r="Q1649" i="1"/>
  <c r="R1649" i="1" s="1"/>
  <c r="S1649" i="1"/>
  <c r="T1649" i="1"/>
  <c r="O1646" i="1"/>
  <c r="P1646" i="1" s="1"/>
  <c r="Q1646" i="1"/>
  <c r="R1646" i="1" s="1"/>
  <c r="S1646" i="1"/>
  <c r="T1646" i="1"/>
  <c r="O1652" i="1"/>
  <c r="P1652" i="1" s="1"/>
  <c r="Q1652" i="1"/>
  <c r="R1652" i="1" s="1"/>
  <c r="S1652" i="1"/>
  <c r="T1652" i="1"/>
  <c r="O1650" i="1"/>
  <c r="P1650" i="1" s="1"/>
  <c r="Q1650" i="1"/>
  <c r="R1650" i="1" s="1"/>
  <c r="S1650" i="1"/>
  <c r="T1650" i="1"/>
  <c r="O1651" i="1"/>
  <c r="P1651" i="1" s="1"/>
  <c r="Q1651" i="1"/>
  <c r="R1651" i="1" s="1"/>
  <c r="S1651" i="1"/>
  <c r="T1651" i="1"/>
  <c r="O1647" i="1"/>
  <c r="P1647" i="1" s="1"/>
  <c r="Q1647" i="1"/>
  <c r="R1647" i="1" s="1"/>
  <c r="S1647" i="1"/>
  <c r="T1647" i="1"/>
  <c r="O1664" i="1"/>
  <c r="P1664" i="1" s="1"/>
  <c r="Q1664" i="1"/>
  <c r="R1664" i="1" s="1"/>
  <c r="S1664" i="1"/>
  <c r="T1664" i="1"/>
  <c r="O1669" i="1"/>
  <c r="P1669" i="1" s="1"/>
  <c r="Q1669" i="1"/>
  <c r="R1669" i="1" s="1"/>
  <c r="S1669" i="1"/>
  <c r="T1669" i="1"/>
  <c r="O1663" i="1"/>
  <c r="P1663" i="1" s="1"/>
  <c r="Q1663" i="1"/>
  <c r="R1663" i="1" s="1"/>
  <c r="S1663" i="1"/>
  <c r="T1663" i="1"/>
  <c r="O1670" i="1"/>
  <c r="P1670" i="1" s="1"/>
  <c r="Q1670" i="1"/>
  <c r="R1670" i="1" s="1"/>
  <c r="S1670" i="1"/>
  <c r="T1670" i="1"/>
  <c r="O1656" i="1"/>
  <c r="P1656" i="1" s="1"/>
  <c r="Q1656" i="1"/>
  <c r="R1656" i="1" s="1"/>
  <c r="S1656" i="1"/>
  <c r="T1656" i="1"/>
  <c r="O1666" i="1"/>
  <c r="P1666" i="1" s="1"/>
  <c r="Q1666" i="1"/>
  <c r="R1666" i="1" s="1"/>
  <c r="S1666" i="1"/>
  <c r="T1666" i="1"/>
  <c r="O1661" i="1"/>
  <c r="P1661" i="1" s="1"/>
  <c r="Q1661" i="1"/>
  <c r="R1661" i="1" s="1"/>
  <c r="S1661" i="1"/>
  <c r="T1661" i="1"/>
  <c r="O1662" i="1"/>
  <c r="P1662" i="1" s="1"/>
  <c r="Q1662" i="1"/>
  <c r="R1662" i="1" s="1"/>
  <c r="S1662" i="1"/>
  <c r="T1662" i="1"/>
  <c r="O1658" i="1"/>
  <c r="P1658" i="1" s="1"/>
  <c r="Q1658" i="1"/>
  <c r="R1658" i="1" s="1"/>
  <c r="S1658" i="1"/>
  <c r="T1658" i="1"/>
  <c r="O1657" i="1"/>
  <c r="P1657" i="1" s="1"/>
  <c r="Q1657" i="1"/>
  <c r="R1657" i="1" s="1"/>
  <c r="S1657" i="1"/>
  <c r="T1657" i="1"/>
  <c r="O1665" i="1"/>
  <c r="P1665" i="1" s="1"/>
  <c r="Q1665" i="1"/>
  <c r="R1665" i="1" s="1"/>
  <c r="S1665" i="1"/>
  <c r="T1665" i="1"/>
  <c r="O1653" i="1"/>
  <c r="P1653" i="1" s="1"/>
  <c r="Q1653" i="1"/>
  <c r="R1653" i="1" s="1"/>
  <c r="S1653" i="1"/>
  <c r="T1653" i="1"/>
  <c r="O1659" i="1"/>
  <c r="P1659" i="1" s="1"/>
  <c r="Q1659" i="1"/>
  <c r="R1659" i="1" s="1"/>
  <c r="S1659" i="1"/>
  <c r="T1659" i="1"/>
  <c r="O1660" i="1"/>
  <c r="P1660" i="1" s="1"/>
  <c r="Q1660" i="1"/>
  <c r="R1660" i="1" s="1"/>
  <c r="S1660" i="1"/>
  <c r="T1660" i="1"/>
  <c r="O1655" i="1"/>
  <c r="P1655" i="1" s="1"/>
  <c r="Q1655" i="1"/>
  <c r="R1655" i="1" s="1"/>
  <c r="S1655" i="1"/>
  <c r="T1655" i="1"/>
  <c r="O1668" i="1"/>
  <c r="P1668" i="1" s="1"/>
  <c r="Q1668" i="1"/>
  <c r="R1668" i="1" s="1"/>
  <c r="S1668" i="1"/>
  <c r="T1668" i="1"/>
  <c r="O1654" i="1"/>
  <c r="P1654" i="1" s="1"/>
  <c r="Q1654" i="1"/>
  <c r="R1654" i="1" s="1"/>
  <c r="S1654" i="1"/>
  <c r="T1654" i="1"/>
  <c r="O1667" i="1"/>
  <c r="P1667" i="1" s="1"/>
  <c r="Q1667" i="1"/>
  <c r="R1667" i="1" s="1"/>
  <c r="S1667" i="1"/>
  <c r="T1667" i="1"/>
  <c r="O1674" i="1"/>
  <c r="P1674" i="1" s="1"/>
  <c r="Q1674" i="1"/>
  <c r="R1674" i="1" s="1"/>
  <c r="S1674" i="1"/>
  <c r="T1674" i="1"/>
  <c r="O1675" i="1"/>
  <c r="P1675" i="1" s="1"/>
  <c r="Q1675" i="1"/>
  <c r="R1675" i="1" s="1"/>
  <c r="S1675" i="1"/>
  <c r="T1675" i="1"/>
  <c r="O1672" i="1"/>
  <c r="P1672" i="1" s="1"/>
  <c r="Q1672" i="1"/>
  <c r="R1672" i="1" s="1"/>
  <c r="S1672" i="1"/>
  <c r="T1672" i="1"/>
  <c r="O1676" i="1"/>
  <c r="P1676" i="1" s="1"/>
  <c r="Q1676" i="1"/>
  <c r="R1676" i="1" s="1"/>
  <c r="S1676" i="1"/>
  <c r="T1676" i="1"/>
  <c r="O1673" i="1"/>
  <c r="P1673" i="1" s="1"/>
  <c r="Q1673" i="1"/>
  <c r="R1673" i="1" s="1"/>
  <c r="S1673" i="1"/>
  <c r="T1673" i="1"/>
  <c r="O1677" i="1"/>
  <c r="P1677" i="1" s="1"/>
  <c r="Q1677" i="1"/>
  <c r="R1677" i="1" s="1"/>
  <c r="S1677" i="1"/>
  <c r="T1677" i="1"/>
  <c r="O1671" i="1"/>
  <c r="P1671" i="1" s="1"/>
  <c r="Q1671" i="1"/>
  <c r="R1671" i="1" s="1"/>
  <c r="S1671" i="1"/>
  <c r="T1671" i="1"/>
  <c r="O1680" i="1"/>
  <c r="P1680" i="1" s="1"/>
  <c r="Q1680" i="1"/>
  <c r="R1680" i="1" s="1"/>
  <c r="S1680" i="1"/>
  <c r="T1680" i="1"/>
  <c r="O1686" i="1"/>
  <c r="P1686" i="1" s="1"/>
  <c r="Q1686" i="1"/>
  <c r="R1686" i="1" s="1"/>
  <c r="S1686" i="1"/>
  <c r="T1686" i="1"/>
  <c r="O1681" i="1"/>
  <c r="P1681" i="1" s="1"/>
  <c r="Q1681" i="1"/>
  <c r="R1681" i="1" s="1"/>
  <c r="S1681" i="1"/>
  <c r="T1681" i="1"/>
  <c r="O1678" i="1"/>
  <c r="P1678" i="1" s="1"/>
  <c r="Q1678" i="1"/>
  <c r="R1678" i="1" s="1"/>
  <c r="S1678" i="1"/>
  <c r="T1678" i="1"/>
  <c r="O1684" i="1"/>
  <c r="P1684" i="1" s="1"/>
  <c r="Q1684" i="1"/>
  <c r="R1684" i="1" s="1"/>
  <c r="S1684" i="1"/>
  <c r="T1684" i="1"/>
  <c r="O1685" i="1"/>
  <c r="P1685" i="1" s="1"/>
  <c r="Q1685" i="1"/>
  <c r="R1685" i="1" s="1"/>
  <c r="S1685" i="1"/>
  <c r="T1685" i="1"/>
  <c r="O1683" i="1"/>
  <c r="P1683" i="1" s="1"/>
  <c r="Q1683" i="1"/>
  <c r="R1683" i="1" s="1"/>
  <c r="S1683" i="1"/>
  <c r="T1683" i="1"/>
  <c r="O1682" i="1"/>
  <c r="P1682" i="1" s="1"/>
  <c r="Q1682" i="1"/>
  <c r="R1682" i="1" s="1"/>
  <c r="S1682" i="1"/>
  <c r="T1682" i="1"/>
  <c r="O1679" i="1"/>
  <c r="P1679" i="1" s="1"/>
  <c r="Q1679" i="1"/>
  <c r="R1679" i="1" s="1"/>
  <c r="S1679" i="1"/>
  <c r="T1679" i="1"/>
  <c r="O1690" i="1"/>
  <c r="P1690" i="1" s="1"/>
  <c r="Q1690" i="1"/>
  <c r="R1690" i="1" s="1"/>
  <c r="S1690" i="1"/>
  <c r="T1690" i="1"/>
  <c r="O1688" i="1"/>
  <c r="P1688" i="1" s="1"/>
  <c r="Q1688" i="1"/>
  <c r="R1688" i="1" s="1"/>
  <c r="S1688" i="1"/>
  <c r="T1688" i="1"/>
  <c r="O1692" i="1"/>
  <c r="P1692" i="1" s="1"/>
  <c r="Q1692" i="1"/>
  <c r="R1692" i="1" s="1"/>
  <c r="S1692" i="1"/>
  <c r="T1692" i="1"/>
  <c r="O1693" i="1"/>
  <c r="P1693" i="1" s="1"/>
  <c r="Q1693" i="1"/>
  <c r="R1693" i="1" s="1"/>
  <c r="S1693" i="1"/>
  <c r="T1693" i="1"/>
  <c r="O1691" i="1"/>
  <c r="P1691" i="1" s="1"/>
  <c r="Q1691" i="1"/>
  <c r="R1691" i="1" s="1"/>
  <c r="S1691" i="1"/>
  <c r="T1691" i="1"/>
  <c r="O1694" i="1"/>
  <c r="P1694" i="1" s="1"/>
  <c r="Q1694" i="1"/>
  <c r="R1694" i="1" s="1"/>
  <c r="S1694" i="1"/>
  <c r="T1694" i="1"/>
  <c r="O1689" i="1"/>
  <c r="P1689" i="1" s="1"/>
  <c r="Q1689" i="1"/>
  <c r="R1689" i="1" s="1"/>
  <c r="S1689" i="1"/>
  <c r="T1689" i="1"/>
  <c r="O1687" i="1"/>
  <c r="P1687" i="1" s="1"/>
  <c r="Q1687" i="1"/>
  <c r="R1687" i="1" s="1"/>
  <c r="S1687" i="1"/>
  <c r="T1687" i="1"/>
  <c r="V1651" i="1" l="1"/>
  <c r="V1634" i="1"/>
  <c r="V1640" i="1"/>
  <c r="V1628" i="1"/>
  <c r="V1623" i="1"/>
  <c r="V1593" i="1"/>
  <c r="V1160" i="1"/>
  <c r="V915" i="1"/>
  <c r="V1015" i="1"/>
  <c r="V859" i="1"/>
  <c r="V681" i="1"/>
  <c r="V725" i="1"/>
  <c r="V675" i="1"/>
  <c r="V674" i="1"/>
  <c r="V756" i="1"/>
  <c r="V722" i="1"/>
  <c r="V742" i="1"/>
  <c r="V1583" i="1"/>
  <c r="V1539" i="1"/>
  <c r="V1550" i="1"/>
  <c r="V1551" i="1"/>
  <c r="V1371" i="1"/>
  <c r="V1419" i="1"/>
  <c r="V1443" i="1"/>
  <c r="V1137" i="1"/>
  <c r="V975" i="1"/>
  <c r="V1068" i="1"/>
  <c r="V929" i="1"/>
  <c r="V837" i="1"/>
  <c r="V577" i="1"/>
  <c r="V569" i="1"/>
  <c r="V353" i="1"/>
  <c r="V262" i="1"/>
  <c r="V1520" i="1"/>
  <c r="V1498" i="1"/>
  <c r="V1185" i="1"/>
  <c r="V1135" i="1"/>
  <c r="V931" i="1"/>
  <c r="V888" i="1"/>
  <c r="V1085" i="1"/>
  <c r="V1016" i="1"/>
  <c r="V850" i="1"/>
  <c r="V866" i="1"/>
  <c r="V855" i="1"/>
  <c r="V807" i="1"/>
  <c r="V633" i="1"/>
  <c r="V522" i="1"/>
  <c r="V491" i="1"/>
  <c r="V506" i="1"/>
  <c r="V495" i="1"/>
  <c r="V504" i="1"/>
  <c r="V483" i="1"/>
  <c r="V466" i="1"/>
  <c r="V469" i="1"/>
  <c r="V406" i="1"/>
  <c r="V411" i="1"/>
  <c r="V414" i="1"/>
  <c r="V450" i="1"/>
  <c r="V420" i="1"/>
  <c r="V422" i="1"/>
  <c r="V461" i="1"/>
  <c r="V399" i="1"/>
  <c r="V307" i="1"/>
  <c r="V304" i="1"/>
  <c r="V154" i="1"/>
  <c r="V132" i="1"/>
  <c r="V134" i="1"/>
  <c r="V107" i="1"/>
  <c r="V118" i="1"/>
  <c r="V95" i="1"/>
  <c r="V96" i="1"/>
  <c r="V81" i="1"/>
  <c r="V1686" i="1"/>
  <c r="V1674" i="1"/>
  <c r="V1665" i="1"/>
  <c r="V1473" i="1"/>
  <c r="V1401" i="1"/>
  <c r="V1109" i="1"/>
  <c r="V1130" i="1"/>
  <c r="V991" i="1"/>
  <c r="V1129" i="1"/>
  <c r="V942" i="1"/>
  <c r="V1100" i="1"/>
  <c r="V808" i="1"/>
  <c r="V765" i="1"/>
  <c r="V747" i="1"/>
  <c r="V526" i="1"/>
  <c r="V328" i="1"/>
  <c r="V175" i="1"/>
  <c r="V1578" i="1"/>
  <c r="V1478" i="1"/>
  <c r="V1475" i="1"/>
  <c r="V1408" i="1"/>
  <c r="V1340" i="1"/>
  <c r="V1333" i="1"/>
  <c r="V1316" i="1"/>
  <c r="V1310" i="1"/>
  <c r="V1285" i="1"/>
  <c r="V1286" i="1"/>
  <c r="V1301" i="1"/>
  <c r="V1296" i="1"/>
  <c r="V1182" i="1"/>
  <c r="V913" i="1"/>
  <c r="V950" i="1"/>
  <c r="V1111" i="1"/>
  <c r="V1023" i="1"/>
  <c r="V1014" i="1"/>
  <c r="V778" i="1"/>
  <c r="V1564" i="1"/>
  <c r="V1514" i="1"/>
  <c r="V1252" i="1"/>
  <c r="V1243" i="1"/>
  <c r="V1237" i="1"/>
  <c r="V1227" i="1"/>
  <c r="V1222" i="1"/>
  <c r="V1007" i="1"/>
  <c r="V893" i="1"/>
  <c r="V930" i="1"/>
  <c r="V712" i="1"/>
  <c r="V390" i="1"/>
  <c r="V1464" i="1"/>
  <c r="V1449" i="1"/>
  <c r="V1355" i="1"/>
  <c r="V1210" i="1"/>
  <c r="V1151" i="1"/>
  <c r="V1091" i="1"/>
  <c r="V966" i="1"/>
  <c r="V728" i="1"/>
  <c r="V667" i="1"/>
  <c r="V666" i="1"/>
  <c r="V645" i="1"/>
  <c r="V643" i="1"/>
  <c r="V630" i="1"/>
  <c r="V550" i="1"/>
  <c r="V266" i="1"/>
  <c r="V196" i="1"/>
  <c r="V171" i="1"/>
  <c r="V165" i="1"/>
  <c r="V29" i="1"/>
  <c r="V35" i="1"/>
  <c r="V151" i="1"/>
  <c r="V552" i="1"/>
  <c r="V537" i="1"/>
  <c r="V293" i="1"/>
  <c r="V287" i="1"/>
  <c r="V309" i="1"/>
  <c r="V279" i="1"/>
  <c r="V15" i="1"/>
  <c r="V249" i="1"/>
  <c r="V229" i="1"/>
  <c r="V101" i="1"/>
  <c r="V336" i="1"/>
  <c r="V208" i="1"/>
  <c r="V203" i="1"/>
  <c r="V28" i="1"/>
  <c r="V100" i="1"/>
  <c r="V3" i="1"/>
  <c r="V1586" i="1"/>
  <c r="V1535" i="1"/>
  <c r="V1531" i="1"/>
  <c r="V1368" i="1"/>
  <c r="V1378" i="1"/>
  <c r="V1398" i="1"/>
  <c r="V1437" i="1"/>
  <c r="V1139" i="1"/>
  <c r="V568" i="1"/>
  <c r="V347" i="1"/>
  <c r="V188" i="1"/>
  <c r="V92" i="1"/>
  <c r="V129" i="1"/>
  <c r="V131" i="1"/>
  <c r="V121" i="1"/>
  <c r="V1495" i="1"/>
  <c r="V1494" i="1"/>
  <c r="V1434" i="1"/>
  <c r="V1336" i="1"/>
  <c r="V1329" i="1"/>
  <c r="V1314" i="1"/>
  <c r="V1313" i="1"/>
  <c r="V1304" i="1"/>
  <c r="V1279" i="1"/>
  <c r="V1297" i="1"/>
  <c r="V1288" i="1"/>
  <c r="V1261" i="1"/>
  <c r="V896" i="1"/>
  <c r="V335" i="1"/>
  <c r="V252" i="1"/>
  <c r="V243" i="1"/>
  <c r="V230" i="1"/>
  <c r="V99" i="1"/>
  <c r="V269" i="1"/>
  <c r="V219" i="1"/>
  <c r="V216" i="1"/>
  <c r="V207" i="1"/>
  <c r="V68" i="1"/>
  <c r="V103" i="1"/>
  <c r="V6" i="1"/>
  <c r="V1465" i="1"/>
  <c r="V1458" i="1"/>
  <c r="V1354" i="1"/>
  <c r="V1216" i="1"/>
  <c r="V1200" i="1"/>
  <c r="V1154" i="1"/>
  <c r="V771" i="1"/>
  <c r="V668" i="1"/>
  <c r="V649" i="1"/>
  <c r="V641" i="1"/>
  <c r="V631" i="1"/>
  <c r="V194" i="1"/>
  <c r="V55" i="1"/>
  <c r="V1536" i="1"/>
  <c r="V1534" i="1"/>
  <c r="V1523" i="1"/>
  <c r="V1382" i="1"/>
  <c r="V1369" i="1"/>
  <c r="V1385" i="1"/>
  <c r="V1436" i="1"/>
  <c r="V1441" i="1"/>
  <c r="V995" i="1"/>
  <c r="V900" i="1"/>
  <c r="V902" i="1"/>
  <c r="V573" i="1"/>
  <c r="V80" i="1"/>
  <c r="V1617" i="1"/>
  <c r="V1538" i="1"/>
  <c r="V1576" i="1"/>
  <c r="V1375" i="1"/>
  <c r="V1386" i="1"/>
  <c r="V1430" i="1"/>
  <c r="V1415" i="1"/>
  <c r="V1149" i="1"/>
  <c r="V1012" i="1"/>
  <c r="V924" i="1"/>
  <c r="V840" i="1"/>
  <c r="V574" i="1"/>
  <c r="V322" i="1"/>
  <c r="V47" i="1"/>
  <c r="V1608" i="1"/>
  <c r="V1540" i="1"/>
  <c r="V1537" i="1"/>
  <c r="V1541" i="1"/>
  <c r="V1544" i="1"/>
  <c r="V1383" i="1"/>
  <c r="V1374" i="1"/>
  <c r="V1438" i="1"/>
  <c r="V1404" i="1"/>
  <c r="V1044" i="1"/>
  <c r="V989" i="1"/>
  <c r="V892" i="1"/>
  <c r="V842" i="1"/>
  <c r="V575" i="1"/>
  <c r="V543" i="1"/>
  <c r="V84" i="1"/>
  <c r="V1662" i="1"/>
  <c r="V1549" i="1"/>
  <c r="V1519" i="1"/>
  <c r="V1485" i="1"/>
  <c r="V1170" i="1"/>
  <c r="V1143" i="1"/>
  <c r="V1088" i="1"/>
  <c r="V993" i="1"/>
  <c r="V1057" i="1"/>
  <c r="V852" i="1"/>
  <c r="V876" i="1"/>
  <c r="V856" i="1"/>
  <c r="V823" i="1"/>
  <c r="V509" i="1"/>
  <c r="V503" i="1"/>
  <c r="V516" i="1"/>
  <c r="V508" i="1"/>
  <c r="V478" i="1"/>
  <c r="V417" i="1"/>
  <c r="V419" i="1"/>
  <c r="V462" i="1"/>
  <c r="V439" i="1"/>
  <c r="V453" i="1"/>
  <c r="V397" i="1"/>
  <c r="V385" i="1"/>
  <c r="V349" i="1"/>
  <c r="V297" i="1"/>
  <c r="V161" i="1"/>
  <c r="V145" i="1"/>
  <c r="V142" i="1"/>
  <c r="V124" i="1"/>
  <c r="V117" i="1"/>
  <c r="V113" i="1"/>
  <c r="V65" i="1"/>
  <c r="V1691" i="1"/>
  <c r="V1685" i="1"/>
  <c r="V1480" i="1"/>
  <c r="V1104" i="1"/>
  <c r="V805" i="1"/>
  <c r="V811" i="1"/>
  <c r="V571" i="1"/>
  <c r="V560" i="1"/>
  <c r="V539" i="1"/>
  <c r="V386" i="1"/>
  <c r="V289" i="1"/>
  <c r="V314" i="1"/>
  <c r="V276" i="1"/>
  <c r="V246" i="1"/>
  <c r="V42" i="1"/>
  <c r="V11" i="1"/>
  <c r="V1506" i="1"/>
  <c r="V1500" i="1"/>
  <c r="V1339" i="1"/>
  <c r="V1325" i="1"/>
  <c r="V1317" i="1"/>
  <c r="V1319" i="1"/>
  <c r="V1281" i="1"/>
  <c r="V1265" i="1"/>
  <c r="V1292" i="1"/>
  <c r="V1277" i="1"/>
  <c r="V1260" i="1"/>
  <c r="V883" i="1"/>
  <c r="V733" i="1"/>
  <c r="V257" i="1"/>
  <c r="V242" i="1"/>
  <c r="V260" i="1"/>
  <c r="V238" i="1"/>
  <c r="V225" i="1"/>
  <c r="V51" i="1"/>
  <c r="V1656" i="1"/>
  <c r="V1251" i="1"/>
  <c r="V1242" i="1"/>
  <c r="V1234" i="1"/>
  <c r="V1178" i="1"/>
  <c r="V916" i="1"/>
  <c r="V801" i="1"/>
  <c r="V737" i="1"/>
  <c r="V698" i="1"/>
  <c r="V769" i="1"/>
  <c r="V544" i="1"/>
  <c r="V395" i="1"/>
  <c r="V271" i="1"/>
  <c r="V218" i="1"/>
  <c r="V211" i="1"/>
  <c r="V64" i="1"/>
  <c r="V1597" i="1"/>
  <c r="V1471" i="1"/>
  <c r="V1463" i="1"/>
  <c r="V1454" i="1"/>
  <c r="V1451" i="1"/>
  <c r="V1358" i="1"/>
  <c r="V1409" i="1"/>
  <c r="V1205" i="1"/>
  <c r="V1198" i="1"/>
  <c r="V1048" i="1"/>
  <c r="V757" i="1"/>
  <c r="V660" i="1"/>
  <c r="V642" i="1"/>
  <c r="V644" i="1"/>
  <c r="V201" i="1"/>
  <c r="V192" i="1"/>
  <c r="V169" i="1"/>
  <c r="V173" i="1"/>
  <c r="V36" i="1"/>
  <c r="V32" i="1"/>
  <c r="V45" i="1"/>
  <c r="V1649" i="1"/>
  <c r="V1632" i="1"/>
  <c r="V1624" i="1"/>
  <c r="V1618" i="1"/>
  <c r="V1616" i="1"/>
  <c r="V1352" i="1"/>
  <c r="V1165" i="1"/>
  <c r="V1163" i="1"/>
  <c r="V1176" i="1"/>
  <c r="V1071" i="1"/>
  <c r="V999" i="1"/>
  <c r="V979" i="1"/>
  <c r="V952" i="1"/>
  <c r="V862" i="1"/>
  <c r="V710" i="1"/>
  <c r="V711" i="1"/>
  <c r="V685" i="1"/>
  <c r="V696" i="1"/>
  <c r="V776" i="1"/>
  <c r="V759" i="1"/>
  <c r="V780" i="1"/>
  <c r="V31" i="1"/>
  <c r="V1652" i="1"/>
  <c r="V1630" i="1"/>
  <c r="V1625" i="1"/>
  <c r="V1594" i="1"/>
  <c r="V1609" i="1"/>
  <c r="V1169" i="1"/>
  <c r="V1181" i="1"/>
  <c r="V969" i="1"/>
  <c r="V1011" i="1"/>
  <c r="V1127" i="1"/>
  <c r="V1056" i="1"/>
  <c r="V676" i="1"/>
  <c r="V683" i="1"/>
  <c r="V768" i="1"/>
  <c r="V718" i="1"/>
  <c r="V743" i="1"/>
  <c r="V735" i="1"/>
  <c r="V528" i="1"/>
  <c r="V21" i="1"/>
  <c r="V39" i="1"/>
  <c r="V61" i="1"/>
  <c r="V1587" i="1"/>
  <c r="V1582" i="1"/>
  <c r="V1524" i="1"/>
  <c r="V1526" i="1"/>
  <c r="V1546" i="1"/>
  <c r="V1557" i="1"/>
  <c r="V1573" i="1"/>
  <c r="V1388" i="1"/>
  <c r="V1399" i="1"/>
  <c r="V1150" i="1"/>
  <c r="V1146" i="1"/>
  <c r="V1077" i="1"/>
  <c r="V1122" i="1"/>
  <c r="V1010" i="1"/>
  <c r="V994" i="1"/>
  <c r="V927" i="1"/>
  <c r="V832" i="1"/>
  <c r="V567" i="1"/>
  <c r="V153" i="1"/>
  <c r="V1517" i="1"/>
  <c r="V1474" i="1"/>
  <c r="V1407" i="1"/>
  <c r="V1187" i="1"/>
  <c r="V1144" i="1"/>
  <c r="V987" i="1"/>
  <c r="V1055" i="1"/>
  <c r="V1099" i="1"/>
  <c r="V937" i="1"/>
  <c r="V878" i="1"/>
  <c r="V851" i="1"/>
  <c r="V827" i="1"/>
  <c r="V726" i="1"/>
  <c r="V566" i="1"/>
  <c r="V523" i="1"/>
  <c r="V488" i="1"/>
  <c r="V501" i="1"/>
  <c r="V511" i="1"/>
  <c r="V479" i="1"/>
  <c r="V475" i="1"/>
  <c r="V446" i="1"/>
  <c r="V448" i="1"/>
  <c r="V441" i="1"/>
  <c r="V418" i="1"/>
  <c r="V409" i="1"/>
  <c r="V429" i="1"/>
  <c r="V451" i="1"/>
  <c r="V398" i="1"/>
  <c r="V384" i="1"/>
  <c r="V346" i="1"/>
  <c r="V300" i="1"/>
  <c r="V298" i="1"/>
  <c r="V148" i="1"/>
  <c r="V140" i="1"/>
  <c r="V127" i="1"/>
  <c r="V109" i="1"/>
  <c r="V119" i="1"/>
  <c r="V1671" i="1"/>
  <c r="V1654" i="1"/>
  <c r="V1658" i="1"/>
  <c r="V1565" i="1"/>
  <c r="V1479" i="1"/>
  <c r="V1402" i="1"/>
  <c r="V996" i="1"/>
  <c r="V1067" i="1"/>
  <c r="V1087" i="1"/>
  <c r="V905" i="1"/>
  <c r="V813" i="1"/>
  <c r="V819" i="1"/>
  <c r="V779" i="1"/>
  <c r="V559" i="1"/>
  <c r="V532" i="1"/>
  <c r="V302" i="1"/>
  <c r="V290" i="1"/>
  <c r="V323" i="1"/>
  <c r="V258" i="1"/>
  <c r="V152" i="1"/>
  <c r="V30" i="1"/>
  <c r="V13" i="1"/>
  <c r="W368" i="1"/>
  <c r="E368" i="1" s="1"/>
  <c r="W370" i="1"/>
  <c r="W371" i="1"/>
  <c r="W363" i="1"/>
  <c r="W362" i="1"/>
  <c r="W358" i="1"/>
  <c r="W360" i="1"/>
  <c r="W359" i="1"/>
  <c r="W342" i="1"/>
  <c r="W341" i="1"/>
  <c r="W352" i="1"/>
  <c r="W339" i="1"/>
  <c r="W351" i="1"/>
  <c r="E351" i="1" s="1"/>
  <c r="W353" i="1"/>
  <c r="W356" i="1"/>
  <c r="W348" i="1"/>
  <c r="W354" i="1"/>
  <c r="W355" i="1"/>
  <c r="W335" i="1"/>
  <c r="W336" i="1"/>
  <c r="W332" i="1"/>
  <c r="W326" i="1"/>
  <c r="V1559" i="1"/>
  <c r="V1572" i="1"/>
  <c r="V1491" i="1"/>
  <c r="V1486" i="1"/>
  <c r="V1410" i="1"/>
  <c r="V1440" i="1"/>
  <c r="V1341" i="1"/>
  <c r="V1332" i="1"/>
  <c r="V1327" i="1"/>
  <c r="V1309" i="1"/>
  <c r="V1273" i="1"/>
  <c r="V1270" i="1"/>
  <c r="V1295" i="1"/>
  <c r="V1269" i="1"/>
  <c r="V1259" i="1"/>
  <c r="V928" i="1"/>
  <c r="V1090" i="1"/>
  <c r="V1070" i="1"/>
  <c r="V1113" i="1"/>
  <c r="V789" i="1"/>
  <c r="V783" i="1"/>
  <c r="V547" i="1"/>
  <c r="V525" i="1"/>
  <c r="V248" i="1"/>
  <c r="V234" i="1"/>
  <c r="V228" i="1"/>
  <c r="V57" i="1"/>
  <c r="V89" i="1"/>
  <c r="V1598" i="1"/>
  <c r="V1558" i="1"/>
  <c r="V1490" i="1"/>
  <c r="V1248" i="1"/>
  <c r="V1245" i="1"/>
  <c r="V1238" i="1"/>
  <c r="V1221" i="1"/>
  <c r="V1042" i="1"/>
  <c r="V1058" i="1"/>
  <c r="V817" i="1"/>
  <c r="V673" i="1"/>
  <c r="V703" i="1"/>
  <c r="V734" i="1"/>
  <c r="V221" i="1"/>
  <c r="V213" i="1"/>
  <c r="V204" i="1"/>
  <c r="V102" i="1"/>
  <c r="V7" i="1"/>
  <c r="V1561" i="1"/>
  <c r="V1511" i="1"/>
  <c r="V1466" i="1"/>
  <c r="V1461" i="1"/>
  <c r="V1452" i="1"/>
  <c r="V1360" i="1"/>
  <c r="V1206" i="1"/>
  <c r="V1202" i="1"/>
  <c r="V1196" i="1"/>
  <c r="V1020" i="1"/>
  <c r="V1076" i="1"/>
  <c r="V1128" i="1"/>
  <c r="V764" i="1"/>
  <c r="V640" i="1"/>
  <c r="V656" i="1"/>
  <c r="V638" i="1"/>
  <c r="V330" i="1"/>
  <c r="V318" i="1"/>
  <c r="V191" i="1"/>
  <c r="V186" i="1"/>
  <c r="V178" i="1"/>
  <c r="V50" i="1"/>
  <c r="W328" i="1"/>
  <c r="W319" i="1"/>
  <c r="E319" i="1" s="1"/>
  <c r="W327" i="1"/>
  <c r="W303" i="1"/>
  <c r="W299" i="1"/>
  <c r="E299" i="1" s="1"/>
  <c r="V1681" i="1"/>
  <c r="V1653" i="1"/>
  <c r="V1646" i="1"/>
  <c r="V1638" i="1"/>
  <c r="V1639" i="1"/>
  <c r="V1626" i="1"/>
  <c r="V1606" i="1"/>
  <c r="V1613" i="1"/>
  <c r="V1577" i="1"/>
  <c r="V1543" i="1"/>
  <c r="V1351" i="1"/>
  <c r="V1373" i="1"/>
  <c r="V1403" i="1"/>
  <c r="V1414" i="1"/>
  <c r="V1162" i="1"/>
  <c r="V1191" i="1"/>
  <c r="V1159" i="1"/>
  <c r="V907" i="1"/>
  <c r="V1080" i="1"/>
  <c r="V1032" i="1"/>
  <c r="V1049" i="1"/>
  <c r="V1028" i="1"/>
  <c r="V1134" i="1"/>
  <c r="V684" i="1"/>
  <c r="V691" i="1"/>
  <c r="V701" i="1"/>
  <c r="V697" i="1"/>
  <c r="V706" i="1"/>
  <c r="V752" i="1"/>
  <c r="V787" i="1"/>
  <c r="V796" i="1"/>
  <c r="V653" i="1"/>
  <c r="V553" i="1"/>
  <c r="V530" i="1"/>
  <c r="V392" i="1"/>
  <c r="V281" i="1"/>
  <c r="V180" i="1"/>
  <c r="V149" i="1"/>
  <c r="V16" i="1"/>
  <c r="V1611" i="1"/>
  <c r="V1585" i="1"/>
  <c r="V1527" i="1"/>
  <c r="V1533" i="1"/>
  <c r="V1529" i="1"/>
  <c r="V1570" i="1"/>
  <c r="V1487" i="1"/>
  <c r="V1376" i="1"/>
  <c r="V1417" i="1"/>
  <c r="V1298" i="1"/>
  <c r="V1239" i="1"/>
  <c r="V1152" i="1"/>
  <c r="V972" i="1"/>
  <c r="V1009" i="1"/>
  <c r="V1021" i="1"/>
  <c r="V1004" i="1"/>
  <c r="V984" i="1"/>
  <c r="V1072" i="1"/>
  <c r="V843" i="1"/>
  <c r="V839" i="1"/>
  <c r="V831" i="1"/>
  <c r="V579" i="1"/>
  <c r="V531" i="1"/>
  <c r="V549" i="1"/>
  <c r="V485" i="1"/>
  <c r="V254" i="1"/>
  <c r="V237" i="1"/>
  <c r="V158" i="1"/>
  <c r="V128" i="1"/>
  <c r="V83" i="1"/>
  <c r="V1689" i="1"/>
  <c r="V1516" i="1"/>
  <c r="V1477" i="1"/>
  <c r="V1444" i="1"/>
  <c r="V1330" i="1"/>
  <c r="V1268" i="1"/>
  <c r="V1203" i="1"/>
  <c r="V1189" i="1"/>
  <c r="V1145" i="1"/>
  <c r="V1110" i="1"/>
  <c r="V1041" i="1"/>
  <c r="V923" i="1"/>
  <c r="V962" i="1"/>
  <c r="V847" i="1"/>
  <c r="V848" i="1"/>
  <c r="V854" i="1"/>
  <c r="V868" i="1"/>
  <c r="V818" i="1"/>
  <c r="V810" i="1"/>
  <c r="V565" i="1"/>
  <c r="V515" i="1"/>
  <c r="V502" i="1"/>
  <c r="V512" i="1"/>
  <c r="V480" i="1"/>
  <c r="V467" i="1"/>
  <c r="V416" i="1"/>
  <c r="V424" i="1"/>
  <c r="V433" i="1"/>
  <c r="V413" i="1"/>
  <c r="V430" i="1"/>
  <c r="V460" i="1"/>
  <c r="V400" i="1"/>
  <c r="V401" i="1"/>
  <c r="V348" i="1"/>
  <c r="V316" i="1"/>
  <c r="V317" i="1"/>
  <c r="V232" i="1"/>
  <c r="V222" i="1"/>
  <c r="V162" i="1"/>
  <c r="V147" i="1"/>
  <c r="V141" i="1"/>
  <c r="V130" i="1"/>
  <c r="V126" i="1"/>
  <c r="V110" i="1"/>
  <c r="V112" i="1"/>
  <c r="V20" i="1"/>
  <c r="V82" i="1"/>
  <c r="V60" i="1"/>
  <c r="W316" i="1"/>
  <c r="W320" i="1"/>
  <c r="W311" i="1"/>
  <c r="W324" i="1"/>
  <c r="E324" i="1" s="1"/>
  <c r="W317" i="1"/>
  <c r="W295" i="1"/>
  <c r="W301" i="1"/>
  <c r="W293" i="1"/>
  <c r="W302" i="1"/>
  <c r="W289" i="1"/>
  <c r="W286" i="1"/>
  <c r="W287" i="1"/>
  <c r="W290" i="1"/>
  <c r="W314" i="1"/>
  <c r="W321" i="1"/>
  <c r="W309" i="1"/>
  <c r="W323" i="1"/>
  <c r="W276" i="1"/>
  <c r="W278" i="1"/>
  <c r="W279" i="1"/>
  <c r="E279" i="1" s="1"/>
  <c r="W282" i="1"/>
  <c r="W246" i="1"/>
  <c r="W251" i="1"/>
  <c r="W252" i="1"/>
  <c r="E252" i="1" s="1"/>
  <c r="W245" i="1"/>
  <c r="W250" i="1"/>
  <c r="W267" i="1"/>
  <c r="W243" i="1"/>
  <c r="W253" i="1"/>
  <c r="E253" i="1" s="1"/>
  <c r="W265" i="1"/>
  <c r="W271" i="1"/>
  <c r="W150" i="1"/>
  <c r="W146" i="1"/>
  <c r="W143" i="1"/>
  <c r="W141" i="1"/>
  <c r="W139" i="1"/>
  <c r="W129" i="1"/>
  <c r="W135" i="1"/>
  <c r="E135" i="1" s="1"/>
  <c r="W130" i="1"/>
  <c r="W137" i="1"/>
  <c r="W131" i="1"/>
  <c r="W125" i="1"/>
  <c r="V1694" i="1"/>
  <c r="V1683" i="1"/>
  <c r="V1677" i="1"/>
  <c r="V1668" i="1"/>
  <c r="V1637" i="1"/>
  <c r="V1629" i="1"/>
  <c r="V1484" i="1"/>
  <c r="V1453" i="1"/>
  <c r="V1363" i="1"/>
  <c r="V1364" i="1"/>
  <c r="V1274" i="1"/>
  <c r="V1214" i="1"/>
  <c r="V983" i="1"/>
  <c r="V1018" i="1"/>
  <c r="V1069" i="1"/>
  <c r="V1108" i="1"/>
  <c r="V1073" i="1"/>
  <c r="V1096" i="1"/>
  <c r="V890" i="1"/>
  <c r="V812" i="1"/>
  <c r="V802" i="1"/>
  <c r="V821" i="1"/>
  <c r="V679" i="1"/>
  <c r="V721" i="1"/>
  <c r="V670" i="1"/>
  <c r="V767" i="1"/>
  <c r="V773" i="1"/>
  <c r="V793" i="1"/>
  <c r="V562" i="1"/>
  <c r="V554" i="1"/>
  <c r="V536" i="1"/>
  <c r="V477" i="1"/>
  <c r="V388" i="1"/>
  <c r="V313" i="1"/>
  <c r="V291" i="1"/>
  <c r="V308" i="1"/>
  <c r="V283" i="1"/>
  <c r="V268" i="1"/>
  <c r="V138" i="1"/>
  <c r="V44" i="1"/>
  <c r="V19" i="1"/>
  <c r="V34" i="1"/>
  <c r="V8" i="1"/>
  <c r="V1566" i="1"/>
  <c r="V1574" i="1"/>
  <c r="V1515" i="1"/>
  <c r="V1510" i="1"/>
  <c r="V1496" i="1"/>
  <c r="V1462" i="1"/>
  <c r="V1344" i="1"/>
  <c r="V1445" i="1"/>
  <c r="V1416" i="1"/>
  <c r="V1338" i="1"/>
  <c r="V1331" i="1"/>
  <c r="V1323" i="1"/>
  <c r="V1322" i="1"/>
  <c r="V1305" i="1"/>
  <c r="V1276" i="1"/>
  <c r="V1282" i="1"/>
  <c r="V1266" i="1"/>
  <c r="V1290" i="1"/>
  <c r="V1280" i="1"/>
  <c r="V1257" i="1"/>
  <c r="V1224" i="1"/>
  <c r="V1180" i="1"/>
  <c r="V1148" i="1"/>
  <c r="V894" i="1"/>
  <c r="V946" i="1"/>
  <c r="V1081" i="1"/>
  <c r="V1045" i="1"/>
  <c r="V1024" i="1"/>
  <c r="V932" i="1"/>
  <c r="V1003" i="1"/>
  <c r="V836" i="1"/>
  <c r="V730" i="1"/>
  <c r="V755" i="1"/>
  <c r="V736" i="1"/>
  <c r="V786" i="1"/>
  <c r="V620" i="1"/>
  <c r="V596" i="1"/>
  <c r="V570" i="1"/>
  <c r="V551" i="1"/>
  <c r="V354" i="1"/>
  <c r="V332" i="1"/>
  <c r="V250" i="1"/>
  <c r="V265" i="1"/>
  <c r="V259" i="1"/>
  <c r="V240" i="1"/>
  <c r="V227" i="1"/>
  <c r="V43" i="1"/>
  <c r="V73" i="1"/>
  <c r="V78" i="1"/>
  <c r="V1666" i="1"/>
  <c r="V1592" i="1"/>
  <c r="V1600" i="1"/>
  <c r="V1548" i="1"/>
  <c r="V1554" i="1"/>
  <c r="V1392" i="1"/>
  <c r="V1263" i="1"/>
  <c r="V1247" i="1"/>
  <c r="V1246" i="1"/>
  <c r="V1233" i="1"/>
  <c r="V1228" i="1"/>
  <c r="V1212" i="1"/>
  <c r="V1168" i="1"/>
  <c r="V990" i="1"/>
  <c r="V1112" i="1"/>
  <c r="V959" i="1"/>
  <c r="V968" i="1"/>
  <c r="V1060" i="1"/>
  <c r="V957" i="1"/>
  <c r="V820" i="1"/>
  <c r="V709" i="1"/>
  <c r="V695" i="1"/>
  <c r="V741" i="1"/>
  <c r="V662" i="1"/>
  <c r="V650" i="1"/>
  <c r="V578" i="1"/>
  <c r="V345" i="1"/>
  <c r="V215" i="1"/>
  <c r="V172" i="1"/>
  <c r="V66" i="1"/>
  <c r="V1645" i="1"/>
  <c r="V1579" i="1"/>
  <c r="V1532" i="1"/>
  <c r="V1522" i="1"/>
  <c r="V1508" i="1"/>
  <c r="V1512" i="1"/>
  <c r="V1468" i="1"/>
  <c r="V1457" i="1"/>
  <c r="V1446" i="1"/>
  <c r="V1359" i="1"/>
  <c r="V1356" i="1"/>
  <c r="V1380" i="1"/>
  <c r="V1421" i="1"/>
  <c r="V1405" i="1"/>
  <c r="V1232" i="1"/>
  <c r="V1209" i="1"/>
  <c r="V1195" i="1"/>
  <c r="V1193" i="1"/>
  <c r="V988" i="1"/>
  <c r="V1084" i="1"/>
  <c r="V897" i="1"/>
  <c r="V1043" i="1"/>
  <c r="V971" i="1"/>
  <c r="V1114" i="1"/>
  <c r="V898" i="1"/>
  <c r="V874" i="1"/>
  <c r="V860" i="1"/>
  <c r="V829" i="1"/>
  <c r="V772" i="1"/>
  <c r="V664" i="1"/>
  <c r="V648" i="1"/>
  <c r="V651" i="1"/>
  <c r="V605" i="1"/>
  <c r="V513" i="1"/>
  <c r="V437" i="1"/>
  <c r="V370" i="1"/>
  <c r="V326" i="1"/>
  <c r="V311" i="1"/>
  <c r="V198" i="1"/>
  <c r="V189" i="1"/>
  <c r="V182" i="1"/>
  <c r="V187" i="1"/>
  <c r="V105" i="1"/>
  <c r="V46" i="1"/>
  <c r="V52" i="1"/>
  <c r="V41" i="1"/>
  <c r="V59" i="1"/>
  <c r="V1690" i="1"/>
  <c r="V1636" i="1"/>
  <c r="V1433" i="1"/>
  <c r="V1432" i="1"/>
  <c r="V1379" i="1"/>
  <c r="V1293" i="1"/>
  <c r="V889" i="1"/>
  <c r="V1047" i="1"/>
  <c r="V1000" i="1"/>
  <c r="V880" i="1"/>
  <c r="V707" i="1"/>
  <c r="V746" i="1"/>
  <c r="V628" i="1"/>
  <c r="V572" i="1"/>
  <c r="V534" i="1"/>
  <c r="V486" i="1"/>
  <c r="V452" i="1"/>
  <c r="V373" i="1"/>
  <c r="V270" i="1"/>
  <c r="V239" i="1"/>
  <c r="V63" i="1"/>
  <c r="V77" i="1"/>
  <c r="V1381" i="1"/>
  <c r="V1367" i="1"/>
  <c r="V1328" i="1"/>
  <c r="V1287" i="1"/>
  <c r="V1231" i="1"/>
  <c r="V944" i="1"/>
  <c r="V846" i="1"/>
  <c r="V806" i="1"/>
  <c r="V825" i="1"/>
  <c r="V410" i="1"/>
  <c r="V365" i="1"/>
  <c r="V94" i="1"/>
  <c r="V1682" i="1"/>
  <c r="V1552" i="1"/>
  <c r="V1456" i="1"/>
  <c r="V1362" i="1"/>
  <c r="V1289" i="1"/>
  <c r="V1147" i="1"/>
  <c r="V940" i="1"/>
  <c r="V920" i="1"/>
  <c r="V680" i="1"/>
  <c r="V762" i="1"/>
  <c r="V766" i="1"/>
  <c r="V514" i="1"/>
  <c r="V476" i="1"/>
  <c r="V457" i="1"/>
  <c r="V382" i="1"/>
  <c r="V282" i="1"/>
  <c r="V200" i="1"/>
  <c r="V174" i="1"/>
  <c r="V67" i="1"/>
  <c r="V1580" i="1"/>
  <c r="V1525" i="1"/>
  <c r="V1320" i="1"/>
  <c r="V1226" i="1"/>
  <c r="V1199" i="1"/>
  <c r="V884" i="1"/>
  <c r="V933" i="1"/>
  <c r="V845" i="1"/>
  <c r="V792" i="1"/>
  <c r="V581" i="1"/>
  <c r="V468" i="1"/>
  <c r="V443" i="1"/>
  <c r="V408" i="1"/>
  <c r="V272" i="1"/>
  <c r="V1673" i="1"/>
  <c r="V1655" i="1"/>
  <c r="V1590" i="1"/>
  <c r="V1190" i="1"/>
  <c r="V1094" i="1"/>
  <c r="V1066" i="1"/>
  <c r="V727" i="1"/>
  <c r="V661" i="1"/>
  <c r="V327" i="1"/>
  <c r="V295" i="1"/>
  <c r="V183" i="1"/>
  <c r="V74" i="1"/>
  <c r="V26" i="1"/>
  <c r="V1621" i="1"/>
  <c r="V1547" i="1"/>
  <c r="V1507" i="1"/>
  <c r="V1357" i="1"/>
  <c r="V1306" i="1"/>
  <c r="V1161" i="1"/>
  <c r="V1059" i="1"/>
  <c r="V953" i="1"/>
  <c r="V885" i="1"/>
  <c r="V1079" i="1"/>
  <c r="V606" i="1"/>
  <c r="V521" i="1"/>
  <c r="V209" i="1"/>
  <c r="V23" i="1"/>
  <c r="V53" i="1"/>
  <c r="V1346" i="1"/>
  <c r="V1204" i="1"/>
  <c r="V1173" i="1"/>
  <c r="V1142" i="1"/>
  <c r="V910" i="1"/>
  <c r="V1107" i="1"/>
  <c r="V1017" i="1"/>
  <c r="V901" i="1"/>
  <c r="V694" i="1"/>
  <c r="V717" i="1"/>
  <c r="V654" i="1"/>
  <c r="V493" i="1"/>
  <c r="V403" i="1"/>
  <c r="V394" i="1"/>
  <c r="V166" i="1"/>
  <c r="V146" i="1"/>
  <c r="V120" i="1"/>
  <c r="W274" i="1"/>
  <c r="W261" i="1"/>
  <c r="W264" i="1"/>
  <c r="W262" i="1"/>
  <c r="W270" i="1"/>
  <c r="W258" i="1"/>
  <c r="W259" i="1"/>
  <c r="W236" i="1"/>
  <c r="W239" i="1"/>
  <c r="W241" i="1"/>
  <c r="E241" i="1" s="1"/>
  <c r="W240" i="1"/>
  <c r="W235" i="1"/>
  <c r="W230" i="1"/>
  <c r="W232" i="1"/>
  <c r="W227" i="1"/>
  <c r="W220" i="1"/>
  <c r="W126" i="1"/>
  <c r="W123" i="1"/>
  <c r="W121" i="1"/>
  <c r="W114" i="1"/>
  <c r="W110" i="1"/>
  <c r="W115" i="1"/>
  <c r="W105" i="1"/>
  <c r="W116" i="1"/>
  <c r="W112" i="1"/>
  <c r="W106" i="1"/>
  <c r="W120" i="1"/>
  <c r="W223" i="1"/>
  <c r="W222" i="1"/>
  <c r="W72" i="1"/>
  <c r="W30" i="1"/>
  <c r="W42" i="1"/>
  <c r="W10" i="1"/>
  <c r="W15" i="1"/>
  <c r="W13" i="1"/>
  <c r="W11" i="1"/>
  <c r="W88" i="1"/>
  <c r="W63" i="1"/>
  <c r="W28" i="1"/>
  <c r="W74" i="1"/>
  <c r="W46" i="1"/>
  <c r="W14" i="1"/>
  <c r="W55" i="1"/>
  <c r="E55" i="1" s="1"/>
  <c r="W17" i="1"/>
  <c r="W52" i="1"/>
  <c r="W48" i="1"/>
  <c r="W20" i="1"/>
  <c r="W43" i="1"/>
  <c r="W41" i="1"/>
  <c r="W33" i="1"/>
  <c r="W40" i="1"/>
  <c r="W35" i="1"/>
  <c r="W21" i="1"/>
  <c r="W31" i="1"/>
  <c r="W9" i="1"/>
  <c r="W1461" i="1"/>
  <c r="W1454" i="1"/>
  <c r="W1455" i="1"/>
  <c r="W1449" i="1"/>
  <c r="E1449" i="1" s="1"/>
  <c r="W1452" i="1"/>
  <c r="W1451" i="1"/>
  <c r="W1448" i="1"/>
  <c r="W1363" i="1"/>
  <c r="W1360" i="1"/>
  <c r="W1358" i="1"/>
  <c r="W1348" i="1"/>
  <c r="W1355" i="1"/>
  <c r="W1357" i="1"/>
  <c r="W1351" i="1"/>
  <c r="W1350" i="1"/>
  <c r="W1347" i="1"/>
  <c r="W1345" i="1"/>
  <c r="W1373" i="1"/>
  <c r="W1381" i="1"/>
  <c r="W1397" i="1"/>
  <c r="W1396" i="1"/>
  <c r="W1366" i="1"/>
  <c r="E1366" i="1" s="1"/>
  <c r="W1395" i="1"/>
  <c r="W1365" i="1"/>
  <c r="W1392" i="1"/>
  <c r="W1427" i="1"/>
  <c r="W1420" i="1"/>
  <c r="W1375" i="1"/>
  <c r="W1368" i="1"/>
  <c r="W1389" i="1"/>
  <c r="W1367" i="1"/>
  <c r="W1364" i="1"/>
  <c r="W1378" i="1"/>
  <c r="W1412" i="1"/>
  <c r="W1376" i="1"/>
  <c r="W1386" i="1"/>
  <c r="W1398" i="1"/>
  <c r="W1425" i="1"/>
  <c r="W1417" i="1"/>
  <c r="W1430" i="1"/>
  <c r="W1437" i="1"/>
  <c r="W1403" i="1"/>
  <c r="W1390" i="1"/>
  <c r="W1415" i="1"/>
  <c r="W1411" i="1"/>
  <c r="W1406" i="1"/>
  <c r="E1406" i="1" s="1"/>
  <c r="W1407" i="1"/>
  <c r="W1410" i="1"/>
  <c r="W1442" i="1"/>
  <c r="W1414" i="1"/>
  <c r="W1408" i="1"/>
  <c r="W1418" i="1"/>
  <c r="W1435" i="1"/>
  <c r="W1431" i="1"/>
  <c r="W1424" i="1"/>
  <c r="E1424" i="1" s="1"/>
  <c r="W1440" i="1"/>
  <c r="W1426" i="1"/>
  <c r="W1409" i="1"/>
  <c r="W1340" i="1"/>
  <c r="W1341" i="1"/>
  <c r="W1339" i="1"/>
  <c r="W1337" i="1"/>
  <c r="W1333" i="1"/>
  <c r="W1332" i="1"/>
  <c r="E1332" i="1" s="1"/>
  <c r="W1325" i="1"/>
  <c r="W1324" i="1"/>
  <c r="W1328" i="1"/>
  <c r="W1327" i="1"/>
  <c r="W1317" i="1"/>
  <c r="W1318" i="1"/>
  <c r="W1316" i="1"/>
  <c r="W1320" i="1"/>
  <c r="W1319" i="1"/>
  <c r="W1312" i="1"/>
  <c r="W1310" i="1"/>
  <c r="W1309" i="1"/>
  <c r="W1306" i="1"/>
  <c r="W1307" i="1"/>
  <c r="W1285" i="1"/>
  <c r="W1274" i="1"/>
  <c r="W1263" i="1"/>
  <c r="W1267" i="1"/>
  <c r="W1286" i="1"/>
  <c r="E1286" i="1" s="1"/>
  <c r="W1273" i="1"/>
  <c r="W1281" i="1"/>
  <c r="W1299" i="1"/>
  <c r="W1301" i="1"/>
  <c r="W1270" i="1"/>
  <c r="W1265" i="1"/>
  <c r="W1275" i="1"/>
  <c r="W1298" i="1"/>
  <c r="W1295" i="1"/>
  <c r="W1292" i="1"/>
  <c r="W1291" i="1"/>
  <c r="W1296" i="1"/>
  <c r="W1269" i="1"/>
  <c r="W1277" i="1"/>
  <c r="W1278" i="1"/>
  <c r="W1287" i="1"/>
  <c r="W1259" i="1"/>
  <c r="W1260" i="1"/>
  <c r="W1253" i="1"/>
  <c r="W1255" i="1"/>
  <c r="W1254" i="1"/>
  <c r="W1247" i="1"/>
  <c r="W1249" i="1"/>
  <c r="W1241" i="1"/>
  <c r="W1244" i="1"/>
  <c r="W1246" i="1"/>
  <c r="W1236" i="1"/>
  <c r="W1239" i="1"/>
  <c r="W1235" i="1"/>
  <c r="W1233" i="1"/>
  <c r="W1223" i="1"/>
  <c r="W1231" i="1"/>
  <c r="W1226" i="1"/>
  <c r="W1228" i="1"/>
  <c r="W1230" i="1"/>
  <c r="W1220" i="1"/>
  <c r="W1219" i="1"/>
  <c r="E1219" i="1" s="1"/>
  <c r="W1212" i="1"/>
  <c r="W1211" i="1"/>
  <c r="W1215" i="1"/>
  <c r="W1214" i="1"/>
  <c r="W1206" i="1"/>
  <c r="E1206" i="1" s="1"/>
  <c r="W1205" i="1"/>
  <c r="W1217" i="1"/>
  <c r="W1210" i="1"/>
  <c r="W1202" i="1"/>
  <c r="W1198" i="1"/>
  <c r="W1201" i="1"/>
  <c r="W1199" i="1"/>
  <c r="W1196" i="1"/>
  <c r="W1183" i="1"/>
  <c r="E1183" i="1" s="1"/>
  <c r="W1166" i="1"/>
  <c r="W1175" i="1"/>
  <c r="W1168" i="1"/>
  <c r="W1162" i="1"/>
  <c r="W1174" i="1"/>
  <c r="W1188" i="1"/>
  <c r="E1188" i="1" s="1"/>
  <c r="W1161" i="1"/>
  <c r="W1191" i="1"/>
  <c r="W1182" i="1"/>
  <c r="W1172" i="1"/>
  <c r="W1179" i="1"/>
  <c r="W1185" i="1"/>
  <c r="E1185" i="1" s="1"/>
  <c r="W1187" i="1"/>
  <c r="E1187" i="1" s="1"/>
  <c r="W1170" i="1"/>
  <c r="W1192" i="1"/>
  <c r="W1184" i="1"/>
  <c r="W1153" i="1"/>
  <c r="W1151" i="1"/>
  <c r="W1155" i="1"/>
  <c r="W1159" i="1"/>
  <c r="W1152" i="1"/>
  <c r="W1149" i="1"/>
  <c r="W1139" i="1"/>
  <c r="W1136" i="1"/>
  <c r="W1144" i="1"/>
  <c r="W1143" i="1"/>
  <c r="E1143" i="1" s="1"/>
  <c r="W1138" i="1"/>
  <c r="W1135" i="1"/>
  <c r="W972" i="1"/>
  <c r="W1088" i="1"/>
  <c r="W943" i="1"/>
  <c r="W1064" i="1"/>
  <c r="W1121" i="1"/>
  <c r="E1121" i="1" s="1"/>
  <c r="W884" i="1"/>
  <c r="W883" i="1"/>
  <c r="E883" i="1" s="1"/>
  <c r="W886" i="1"/>
  <c r="W913" i="1"/>
  <c r="W928" i="1"/>
  <c r="W1002" i="1"/>
  <c r="W917" i="1"/>
  <c r="W980" i="1"/>
  <c r="W918" i="1"/>
  <c r="W939" i="1"/>
  <c r="E939" i="1" s="1"/>
  <c r="W907" i="1"/>
  <c r="W921" i="1"/>
  <c r="W983" i="1"/>
  <c r="W992" i="1"/>
  <c r="W1080" i="1"/>
  <c r="W987" i="1"/>
  <c r="W993" i="1"/>
  <c r="W926" i="1"/>
  <c r="W931" i="1"/>
  <c r="E931" i="1" s="1"/>
  <c r="W1055" i="1"/>
  <c r="W933" i="1"/>
  <c r="W1039" i="1"/>
  <c r="W888" i="1"/>
  <c r="W1099" i="1"/>
  <c r="W1057" i="1"/>
  <c r="W1074" i="1"/>
  <c r="W1032" i="1"/>
  <c r="E1032" i="1" s="1"/>
  <c r="W950" i="1"/>
  <c r="W1090" i="1"/>
  <c r="W1059" i="1"/>
  <c r="W1026" i="1"/>
  <c r="W1111" i="1"/>
  <c r="W1133" i="1"/>
  <c r="W1029" i="1"/>
  <c r="W1116" i="1"/>
  <c r="W1009" i="1"/>
  <c r="W1070" i="1"/>
  <c r="W990" i="1"/>
  <c r="W1075" i="1"/>
  <c r="W1050" i="1"/>
  <c r="W1102" i="1"/>
  <c r="W1020" i="1"/>
  <c r="W947" i="1"/>
  <c r="E947" i="1" s="1"/>
  <c r="W1034" i="1"/>
  <c r="W1091" i="1"/>
  <c r="W1036" i="1"/>
  <c r="W1132" i="1"/>
  <c r="W1118" i="1"/>
  <c r="W1022" i="1"/>
  <c r="W1076" i="1"/>
  <c r="W1115" i="1"/>
  <c r="E1115" i="1" s="1"/>
  <c r="W1093" i="1"/>
  <c r="E1093" i="1" s="1"/>
  <c r="W1113" i="1"/>
  <c r="W1106" i="1"/>
  <c r="W1006" i="1"/>
  <c r="W985" i="1"/>
  <c r="W956" i="1"/>
  <c r="E956" i="1" s="1"/>
  <c r="W1125" i="1"/>
  <c r="W1085" i="1"/>
  <c r="W1040" i="1"/>
  <c r="W1124" i="1"/>
  <c r="W1128" i="1"/>
  <c r="W1037" i="1"/>
  <c r="E1037" i="1" s="1"/>
  <c r="W1021" i="1"/>
  <c r="W1012" i="1"/>
  <c r="W953" i="1"/>
  <c r="W1016" i="1"/>
  <c r="E1016" i="1" s="1"/>
  <c r="W978" i="1"/>
  <c r="W1046" i="1"/>
  <c r="W1112" i="1"/>
  <c r="W976" i="1"/>
  <c r="W909" i="1"/>
  <c r="W1018" i="1"/>
  <c r="W1030" i="1"/>
  <c r="W1049" i="1"/>
  <c r="W1023" i="1"/>
  <c r="E1023" i="1" s="1"/>
  <c r="W1069" i="1"/>
  <c r="W959" i="1"/>
  <c r="W906" i="1"/>
  <c r="W1004" i="1"/>
  <c r="W1108" i="1"/>
  <c r="W1052" i="1"/>
  <c r="W1117" i="1"/>
  <c r="W1008" i="1"/>
  <c r="W1097" i="1"/>
  <c r="W908" i="1"/>
  <c r="W949" i="1"/>
  <c r="W984" i="1"/>
  <c r="W924" i="1"/>
  <c r="W885" i="1"/>
  <c r="W911" i="1"/>
  <c r="E911" i="1" s="1"/>
  <c r="W937" i="1"/>
  <c r="W1073" i="1"/>
  <c r="W974" i="1"/>
  <c r="W1028" i="1"/>
  <c r="W922" i="1"/>
  <c r="E922" i="1" s="1"/>
  <c r="W1096" i="1"/>
  <c r="W934" i="1"/>
  <c r="W951" i="1"/>
  <c r="W944" i="1"/>
  <c r="W890" i="1"/>
  <c r="W935" i="1"/>
  <c r="W1048" i="1"/>
  <c r="W925" i="1"/>
  <c r="E925" i="1" s="1"/>
  <c r="W904" i="1"/>
  <c r="W968" i="1"/>
  <c r="W945" i="1"/>
  <c r="W1072" i="1"/>
  <c r="W1103" i="1"/>
  <c r="W1060" i="1"/>
  <c r="W964" i="1"/>
  <c r="W891" i="1"/>
  <c r="W966" i="1"/>
  <c r="W963" i="1"/>
  <c r="W1134" i="1"/>
  <c r="W1014" i="1"/>
  <c r="W970" i="1"/>
  <c r="W957" i="1"/>
  <c r="W899" i="1"/>
  <c r="W958" i="1"/>
  <c r="W1065" i="1"/>
  <c r="W1079" i="1"/>
  <c r="W858" i="1"/>
  <c r="W843" i="1"/>
  <c r="W845" i="1"/>
  <c r="W844" i="1"/>
  <c r="W850" i="1"/>
  <c r="E850" i="1" s="1"/>
  <c r="W846" i="1"/>
  <c r="W852" i="1"/>
  <c r="W875" i="1"/>
  <c r="W866" i="1"/>
  <c r="W878" i="1"/>
  <c r="W876" i="1"/>
  <c r="W871" i="1"/>
  <c r="W855" i="1"/>
  <c r="W851" i="1"/>
  <c r="W856" i="1"/>
  <c r="W879" i="1"/>
  <c r="W26" i="1"/>
  <c r="W39" i="1"/>
  <c r="W71" i="1"/>
  <c r="E71" i="1" s="1"/>
  <c r="W84" i="1"/>
  <c r="W85" i="1"/>
  <c r="W877" i="1"/>
  <c r="W861" i="1"/>
  <c r="W863" i="1"/>
  <c r="W841" i="1"/>
  <c r="W833" i="1"/>
  <c r="W839" i="1"/>
  <c r="W840" i="1"/>
  <c r="W834" i="1"/>
  <c r="W830" i="1"/>
  <c r="W831" i="1"/>
  <c r="W823" i="1"/>
  <c r="W822" i="1"/>
  <c r="W807" i="1"/>
  <c r="W827" i="1"/>
  <c r="W812" i="1"/>
  <c r="W824" i="1"/>
  <c r="W804" i="1"/>
  <c r="W806" i="1"/>
  <c r="W802" i="1"/>
  <c r="W814" i="1"/>
  <c r="W803" i="1"/>
  <c r="W825" i="1"/>
  <c r="W821" i="1"/>
  <c r="W820" i="1"/>
  <c r="W816" i="1"/>
  <c r="E816" i="1" s="1"/>
  <c r="W687" i="1"/>
  <c r="W679" i="1"/>
  <c r="W693" i="1"/>
  <c r="E693" i="1" s="1"/>
  <c r="W684" i="1"/>
  <c r="W686" i="1"/>
  <c r="W754" i="1"/>
  <c r="W714" i="1"/>
  <c r="W691" i="1"/>
  <c r="W688" i="1"/>
  <c r="W678" i="1"/>
  <c r="W692" i="1"/>
  <c r="W701" i="1"/>
  <c r="W677" i="1"/>
  <c r="W669" i="1"/>
  <c r="W682" i="1"/>
  <c r="E682" i="1" s="1"/>
  <c r="W697" i="1"/>
  <c r="W760" i="1"/>
  <c r="W721" i="1"/>
  <c r="W715" i="1"/>
  <c r="W706" i="1"/>
  <c r="W708" i="1"/>
  <c r="W690" i="1"/>
  <c r="W774" i="1"/>
  <c r="W752" i="1"/>
  <c r="W726" i="1"/>
  <c r="W789" i="1"/>
  <c r="W763" i="1"/>
  <c r="W744" i="1"/>
  <c r="W758" i="1"/>
  <c r="E758" i="1" s="1"/>
  <c r="W719" i="1"/>
  <c r="W709" i="1"/>
  <c r="W702" i="1"/>
  <c r="W699" i="1"/>
  <c r="W670" i="1"/>
  <c r="W695" i="1"/>
  <c r="W775" i="1"/>
  <c r="W770" i="1"/>
  <c r="W720" i="1"/>
  <c r="W731" i="1"/>
  <c r="W787" i="1"/>
  <c r="W797" i="1"/>
  <c r="W767" i="1"/>
  <c r="W764" i="1"/>
  <c r="W757" i="1"/>
  <c r="W753" i="1"/>
  <c r="W728" i="1"/>
  <c r="W745" i="1"/>
  <c r="W796" i="1"/>
  <c r="W750" i="1"/>
  <c r="W773" i="1"/>
  <c r="W795" i="1"/>
  <c r="W738" i="1"/>
  <c r="W781" i="1"/>
  <c r="W793" i="1"/>
  <c r="W751" i="1"/>
  <c r="W777" i="1"/>
  <c r="W798" i="1"/>
  <c r="E798" i="1" s="1"/>
  <c r="W792" i="1"/>
  <c r="W733" i="1"/>
  <c r="W739" i="1"/>
  <c r="W778" i="1"/>
  <c r="W783" i="1"/>
  <c r="W741" i="1"/>
  <c r="W799" i="1"/>
  <c r="W782" i="1"/>
  <c r="W667" i="1"/>
  <c r="E667" i="1" s="1"/>
  <c r="W662" i="1"/>
  <c r="W660" i="1"/>
  <c r="W665" i="1"/>
  <c r="W666" i="1"/>
  <c r="W640" i="1"/>
  <c r="W642" i="1"/>
  <c r="W652" i="1"/>
  <c r="W645" i="1"/>
  <c r="W656" i="1"/>
  <c r="E656" i="1" s="1"/>
  <c r="W644" i="1"/>
  <c r="W647" i="1"/>
  <c r="W643" i="1"/>
  <c r="W650" i="1"/>
  <c r="W653" i="1"/>
  <c r="W637" i="1"/>
  <c r="W630" i="1"/>
  <c r="W638" i="1"/>
  <c r="W633" i="1"/>
  <c r="E633" i="1" s="1"/>
  <c r="W634" i="1"/>
  <c r="W636" i="1"/>
  <c r="W626" i="1"/>
  <c r="W621" i="1"/>
  <c r="E621" i="1" s="1"/>
  <c r="W623" i="1"/>
  <c r="W615" i="1"/>
  <c r="W606" i="1"/>
  <c r="W600" i="1"/>
  <c r="W604" i="1"/>
  <c r="E604" i="1" s="1"/>
  <c r="W609" i="1"/>
  <c r="W616" i="1"/>
  <c r="W608" i="1"/>
  <c r="W622" i="1"/>
  <c r="E622" i="1" s="1"/>
  <c r="W617" i="1"/>
  <c r="W618" i="1"/>
  <c r="W610" i="1"/>
  <c r="W599" i="1"/>
  <c r="W598" i="1"/>
  <c r="W595" i="1"/>
  <c r="E595" i="1" s="1"/>
  <c r="W591" i="1"/>
  <c r="W589" i="1"/>
  <c r="W590" i="1"/>
  <c r="W585" i="1"/>
  <c r="W586" i="1"/>
  <c r="W584" i="1"/>
  <c r="W581" i="1"/>
  <c r="W578" i="1"/>
  <c r="E578" i="1" s="1"/>
  <c r="W576" i="1"/>
  <c r="W579" i="1"/>
  <c r="W574" i="1"/>
  <c r="W568" i="1"/>
  <c r="W564" i="1"/>
  <c r="W566" i="1"/>
  <c r="E566" i="1" s="1"/>
  <c r="W562" i="1"/>
  <c r="W563" i="1"/>
  <c r="W556" i="1"/>
  <c r="E556" i="1" s="1"/>
  <c r="W557" i="1"/>
  <c r="W554" i="1"/>
  <c r="W555" i="1"/>
  <c r="W553" i="1"/>
  <c r="W531" i="1"/>
  <c r="W536" i="1"/>
  <c r="W533" i="1"/>
  <c r="W538" i="1"/>
  <c r="W546" i="1"/>
  <c r="W547" i="1"/>
  <c r="W540" i="1"/>
  <c r="W545" i="1"/>
  <c r="W549" i="1"/>
  <c r="W550" i="1"/>
  <c r="W521" i="1"/>
  <c r="W530" i="1"/>
  <c r="W527" i="1"/>
  <c r="W525" i="1"/>
  <c r="W520" i="1"/>
  <c r="W522" i="1"/>
  <c r="W523" i="1"/>
  <c r="W509" i="1"/>
  <c r="E509" i="1" s="1"/>
  <c r="W505" i="1"/>
  <c r="W491" i="1"/>
  <c r="W488" i="1"/>
  <c r="W503" i="1"/>
  <c r="W490" i="1"/>
  <c r="W506" i="1"/>
  <c r="W501" i="1"/>
  <c r="W516" i="1"/>
  <c r="W499" i="1"/>
  <c r="W495" i="1"/>
  <c r="E495" i="1" s="1"/>
  <c r="W511" i="1"/>
  <c r="W508" i="1"/>
  <c r="W498" i="1"/>
  <c r="W504" i="1"/>
  <c r="E504" i="1" s="1"/>
  <c r="W479" i="1"/>
  <c r="W478" i="1"/>
  <c r="W484" i="1"/>
  <c r="W483" i="1"/>
  <c r="W485" i="1"/>
  <c r="W468" i="1"/>
  <c r="W463" i="1"/>
  <c r="W466" i="1"/>
  <c r="W475" i="1"/>
  <c r="W477" i="1"/>
  <c r="W473" i="1"/>
  <c r="W469" i="1"/>
  <c r="W446" i="1"/>
  <c r="W443" i="1"/>
  <c r="W442" i="1"/>
  <c r="W406" i="1"/>
  <c r="W448" i="1"/>
  <c r="W408" i="1"/>
  <c r="W412" i="1"/>
  <c r="W411" i="1"/>
  <c r="W441" i="1"/>
  <c r="W417" i="1"/>
  <c r="W407" i="1"/>
  <c r="W414" i="1"/>
  <c r="W418" i="1"/>
  <c r="W419" i="1"/>
  <c r="W440" i="1"/>
  <c r="W450" i="1"/>
  <c r="E450" i="1" s="1"/>
  <c r="W410" i="1"/>
  <c r="W462" i="1"/>
  <c r="W423" i="1"/>
  <c r="W420" i="1"/>
  <c r="E420" i="1" s="1"/>
  <c r="W409" i="1"/>
  <c r="W439" i="1"/>
  <c r="W428" i="1"/>
  <c r="W422" i="1"/>
  <c r="W429" i="1"/>
  <c r="W453" i="1"/>
  <c r="W436" i="1"/>
  <c r="W461" i="1"/>
  <c r="W451" i="1"/>
  <c r="W397" i="1"/>
  <c r="W405" i="1"/>
  <c r="W399" i="1"/>
  <c r="E399" i="1" s="1"/>
  <c r="W398" i="1"/>
  <c r="W385" i="1"/>
  <c r="W393" i="1"/>
  <c r="W392" i="1"/>
  <c r="W384" i="1"/>
  <c r="W388" i="1"/>
  <c r="W389" i="1"/>
  <c r="W383" i="1"/>
  <c r="W391" i="1"/>
  <c r="E391" i="1" s="1"/>
  <c r="W379" i="1"/>
  <c r="W374" i="1"/>
  <c r="W375" i="1"/>
  <c r="W377" i="1"/>
  <c r="W369" i="1"/>
  <c r="W367" i="1"/>
  <c r="E367" i="1" s="1"/>
  <c r="W372" i="1"/>
  <c r="W365" i="1"/>
  <c r="W366" i="1"/>
  <c r="W364" i="1"/>
  <c r="E364" i="1" s="1"/>
  <c r="W357" i="1"/>
  <c r="W361" i="1"/>
  <c r="W340" i="1"/>
  <c r="W337" i="1"/>
  <c r="E337" i="1" s="1"/>
  <c r="W344" i="1"/>
  <c r="E344" i="1" s="1"/>
  <c r="W343" i="1"/>
  <c r="W338" i="1"/>
  <c r="W347" i="1"/>
  <c r="W350" i="1"/>
  <c r="W346" i="1"/>
  <c r="E346" i="1" s="1"/>
  <c r="W349" i="1"/>
  <c r="W345" i="1"/>
  <c r="W334" i="1"/>
  <c r="W333" i="1"/>
  <c r="W331" i="1"/>
  <c r="E331" i="1" s="1"/>
  <c r="W330" i="1"/>
  <c r="W329" i="1"/>
  <c r="W312" i="1"/>
  <c r="E312" i="1" s="1"/>
  <c r="W322" i="1"/>
  <c r="W318" i="1"/>
  <c r="W307" i="1"/>
  <c r="W300" i="1"/>
  <c r="W297" i="1"/>
  <c r="W325" i="1"/>
  <c r="W304" i="1"/>
  <c r="W298" i="1"/>
  <c r="W313" i="1"/>
  <c r="W305" i="1"/>
  <c r="W296" i="1"/>
  <c r="W294" i="1"/>
  <c r="W291" i="1"/>
  <c r="W292" i="1"/>
  <c r="W310" i="1"/>
  <c r="W288" i="1"/>
  <c r="W308" i="1"/>
  <c r="W306" i="1"/>
  <c r="W285" i="1"/>
  <c r="W315" i="1"/>
  <c r="W283" i="1"/>
  <c r="E283" i="1" s="1"/>
  <c r="W280" i="1"/>
  <c r="W281" i="1"/>
  <c r="W284" i="1"/>
  <c r="W257" i="1"/>
  <c r="W59" i="1"/>
  <c r="W244" i="1"/>
  <c r="W249" i="1"/>
  <c r="W248" i="1"/>
  <c r="W242" i="1"/>
  <c r="W247" i="1"/>
  <c r="W254" i="1"/>
  <c r="W272" i="1"/>
  <c r="W256" i="1"/>
  <c r="W273" i="1"/>
  <c r="W269" i="1"/>
  <c r="W266" i="1"/>
  <c r="W255" i="1"/>
  <c r="E255" i="1" s="1"/>
  <c r="W275" i="1"/>
  <c r="E275" i="1" s="1"/>
  <c r="W263" i="1"/>
  <c r="W268" i="1"/>
  <c r="W260" i="1"/>
  <c r="W233" i="1"/>
  <c r="W237" i="1"/>
  <c r="W234" i="1"/>
  <c r="W238" i="1"/>
  <c r="W231" i="1"/>
  <c r="W229" i="1"/>
  <c r="W228" i="1"/>
  <c r="W225" i="1"/>
  <c r="W226" i="1"/>
  <c r="W219" i="1"/>
  <c r="W224" i="1"/>
  <c r="W215" i="1"/>
  <c r="W214" i="1"/>
  <c r="W216" i="1"/>
  <c r="W212" i="1"/>
  <c r="W209" i="1"/>
  <c r="W210" i="1"/>
  <c r="W207" i="1"/>
  <c r="E207" i="1" s="1"/>
  <c r="W205" i="1"/>
  <c r="E205" i="1" s="1"/>
  <c r="W199" i="1"/>
  <c r="W201" i="1"/>
  <c r="W77" i="1"/>
  <c r="W82" i="1"/>
  <c r="W73" i="1"/>
  <c r="W97" i="1"/>
  <c r="V1661" i="1"/>
  <c r="V1530" i="1"/>
  <c r="V1569" i="1"/>
  <c r="V1505" i="1"/>
  <c r="V1141" i="1"/>
  <c r="V1063" i="1"/>
  <c r="V1105" i="1"/>
  <c r="V981" i="1"/>
  <c r="V955" i="1"/>
  <c r="V998" i="1"/>
  <c r="V1005" i="1"/>
  <c r="V1098" i="1"/>
  <c r="V853" i="1"/>
  <c r="V870" i="1"/>
  <c r="V881" i="1"/>
  <c r="V869" i="1"/>
  <c r="V800" i="1"/>
  <c r="V529" i="1"/>
  <c r="V517" i="1"/>
  <c r="V510" i="1"/>
  <c r="V507" i="1"/>
  <c r="V487" i="1"/>
  <c r="V482" i="1"/>
  <c r="V464" i="1"/>
  <c r="V470" i="1"/>
  <c r="V445" i="1"/>
  <c r="V421" i="1"/>
  <c r="V431" i="1"/>
  <c r="V444" i="1"/>
  <c r="V458" i="1"/>
  <c r="V432" i="1"/>
  <c r="V449" i="1"/>
  <c r="V404" i="1"/>
  <c r="V381" i="1"/>
  <c r="V320" i="1"/>
  <c r="V160" i="1"/>
  <c r="V150" i="1"/>
  <c r="V139" i="1"/>
  <c r="V137" i="1"/>
  <c r="V123" i="1"/>
  <c r="V115" i="1"/>
  <c r="V106" i="1"/>
  <c r="V85" i="1"/>
  <c r="V1693" i="1"/>
  <c r="V1684" i="1"/>
  <c r="V1676" i="1"/>
  <c r="V1660" i="1"/>
  <c r="V1489" i="1"/>
  <c r="V1442" i="1"/>
  <c r="V1426" i="1"/>
  <c r="E1426" i="1" s="1"/>
  <c r="V1192" i="1"/>
  <c r="V1002" i="1"/>
  <c r="V1106" i="1"/>
  <c r="V1052" i="1"/>
  <c r="V934" i="1"/>
  <c r="V935" i="1"/>
  <c r="V824" i="1"/>
  <c r="V814" i="1"/>
  <c r="V763" i="1"/>
  <c r="E763" i="1" s="1"/>
  <c r="V795" i="1"/>
  <c r="V751" i="1"/>
  <c r="V563" i="1"/>
  <c r="V555" i="1"/>
  <c r="V533" i="1"/>
  <c r="V540" i="1"/>
  <c r="V389" i="1"/>
  <c r="V305" i="1"/>
  <c r="V292" i="1"/>
  <c r="V306" i="1"/>
  <c r="V280" i="1"/>
  <c r="V256" i="1"/>
  <c r="E256" i="1" s="1"/>
  <c r="V22" i="1"/>
  <c r="V91" i="1"/>
  <c r="V1581" i="1"/>
  <c r="V1504" i="1"/>
  <c r="V1502" i="1"/>
  <c r="V1335" i="1"/>
  <c r="V1326" i="1"/>
  <c r="V1315" i="1"/>
  <c r="V1311" i="1"/>
  <c r="V1303" i="1"/>
  <c r="V1264" i="1"/>
  <c r="V1283" i="1"/>
  <c r="V1262" i="1"/>
  <c r="V1302" i="1"/>
  <c r="V1294" i="1"/>
  <c r="V1258" i="1"/>
  <c r="V887" i="1"/>
  <c r="V1062" i="1"/>
  <c r="V748" i="1"/>
  <c r="V788" i="1"/>
  <c r="V355" i="1"/>
  <c r="V251" i="1"/>
  <c r="V267" i="1"/>
  <c r="V236" i="1"/>
  <c r="V235" i="1"/>
  <c r="V220" i="1"/>
  <c r="V97" i="1"/>
  <c r="V49" i="1"/>
  <c r="W99" i="1"/>
  <c r="W67" i="1"/>
  <c r="W102" i="1"/>
  <c r="V1670" i="1"/>
  <c r="V1493" i="1"/>
  <c r="V1253" i="1"/>
  <c r="V1249" i="1"/>
  <c r="V1236" i="1"/>
  <c r="V1223" i="1"/>
  <c r="V1230" i="1"/>
  <c r="V1184" i="1"/>
  <c r="V917" i="1"/>
  <c r="V1075" i="1"/>
  <c r="V1006" i="1"/>
  <c r="V945" i="1"/>
  <c r="V964" i="1"/>
  <c r="V803" i="1"/>
  <c r="E803" i="1" s="1"/>
  <c r="V744" i="1"/>
  <c r="V702" i="1"/>
  <c r="V775" i="1"/>
  <c r="V545" i="1"/>
  <c r="V383" i="1"/>
  <c r="V273" i="1"/>
  <c r="V214" i="1"/>
  <c r="V210" i="1"/>
  <c r="V70" i="1"/>
  <c r="V1599" i="1"/>
  <c r="V1470" i="1"/>
  <c r="V1467" i="1"/>
  <c r="V1460" i="1"/>
  <c r="V1450" i="1"/>
  <c r="V1349" i="1"/>
  <c r="V1218" i="1"/>
  <c r="V1208" i="1"/>
  <c r="V1194" i="1"/>
  <c r="V1013" i="1"/>
  <c r="V784" i="1"/>
  <c r="V663" i="1"/>
  <c r="V639" i="1"/>
  <c r="V646" i="1"/>
  <c r="V655" i="1"/>
  <c r="V223" i="1"/>
  <c r="V202" i="1"/>
  <c r="V190" i="1"/>
  <c r="V164" i="1"/>
  <c r="V181" i="1"/>
  <c r="V14" i="1"/>
  <c r="V48" i="1"/>
  <c r="V33" i="1"/>
  <c r="E33" i="1" s="1"/>
  <c r="V1648" i="1"/>
  <c r="V1631" i="1"/>
  <c r="V1642" i="1"/>
  <c r="V1619" i="1"/>
  <c r="V1589" i="1"/>
  <c r="V1607" i="1"/>
  <c r="V1562" i="1"/>
  <c r="V1350" i="1"/>
  <c r="V1166" i="1"/>
  <c r="V1174" i="1"/>
  <c r="V921" i="1"/>
  <c r="V1034" i="1"/>
  <c r="V861" i="1"/>
  <c r="V687" i="1"/>
  <c r="V686" i="1"/>
  <c r="V688" i="1"/>
  <c r="V677" i="1"/>
  <c r="V760" i="1"/>
  <c r="V708" i="1"/>
  <c r="V797" i="1"/>
  <c r="V753" i="1"/>
  <c r="V333" i="1"/>
  <c r="V56" i="1"/>
  <c r="V18" i="1"/>
  <c r="V1391" i="1"/>
  <c r="V1393" i="1"/>
  <c r="V1429" i="1"/>
  <c r="V1177" i="1"/>
  <c r="V1025" i="1"/>
  <c r="V1038" i="1"/>
  <c r="V1027" i="1"/>
  <c r="V1051" i="1"/>
  <c r="V977" i="1"/>
  <c r="V1078" i="1"/>
  <c r="V903" i="1"/>
  <c r="V629" i="1"/>
  <c r="V603" i="1"/>
  <c r="V607" i="1"/>
  <c r="V625" i="1"/>
  <c r="V597" i="1"/>
  <c r="V588" i="1"/>
  <c r="V376" i="1"/>
  <c r="V363" i="1"/>
  <c r="E363" i="1" s="1"/>
  <c r="V359" i="1"/>
  <c r="V339" i="1"/>
  <c r="V185" i="1"/>
  <c r="W1509" i="1"/>
  <c r="W1471" i="1"/>
  <c r="W1466" i="1"/>
  <c r="W1469" i="1"/>
  <c r="W195" i="1"/>
  <c r="W196" i="1"/>
  <c r="W191" i="1"/>
  <c r="W192" i="1"/>
  <c r="W193" i="1"/>
  <c r="W171" i="1"/>
  <c r="W186" i="1"/>
  <c r="W169" i="1"/>
  <c r="W168" i="1"/>
  <c r="W165" i="1"/>
  <c r="W178" i="1"/>
  <c r="W173" i="1"/>
  <c r="W179" i="1"/>
  <c r="W177" i="1"/>
  <c r="E177" i="1" s="1"/>
  <c r="W172" i="1"/>
  <c r="W180" i="1"/>
  <c r="W170" i="1"/>
  <c r="E170" i="1" s="1"/>
  <c r="W184" i="1"/>
  <c r="W188" i="1"/>
  <c r="W156" i="1"/>
  <c r="W158" i="1"/>
  <c r="E158" i="1" s="1"/>
  <c r="W161" i="1"/>
  <c r="W159" i="1"/>
  <c r="W154" i="1"/>
  <c r="W148" i="1"/>
  <c r="W145" i="1"/>
  <c r="W144" i="1"/>
  <c r="W149" i="1"/>
  <c r="W140" i="1"/>
  <c r="W142" i="1"/>
  <c r="W136" i="1"/>
  <c r="W132" i="1"/>
  <c r="E132" i="1" s="1"/>
  <c r="W128" i="1"/>
  <c r="E128" i="1" s="1"/>
  <c r="W138" i="1"/>
  <c r="W133" i="1"/>
  <c r="W134" i="1"/>
  <c r="W127" i="1"/>
  <c r="W124" i="1"/>
  <c r="W1511" i="1"/>
  <c r="W1464" i="1"/>
  <c r="W1453" i="1"/>
  <c r="W1501" i="1"/>
  <c r="W1472" i="1"/>
  <c r="W1463" i="1"/>
  <c r="W64" i="1"/>
  <c r="W104" i="1"/>
  <c r="W100" i="1"/>
  <c r="W80" i="1"/>
  <c r="W61" i="1"/>
  <c r="W86" i="1"/>
  <c r="W60" i="1"/>
  <c r="W49" i="1"/>
  <c r="W5" i="1"/>
  <c r="W7" i="1"/>
  <c r="V4" i="1"/>
  <c r="W1470" i="1"/>
  <c r="W1467" i="1"/>
  <c r="W1460" i="1"/>
  <c r="W1450" i="1"/>
  <c r="W1349" i="1"/>
  <c r="W1343" i="1"/>
  <c r="W1394" i="1"/>
  <c r="W1370" i="1"/>
  <c r="W1371" i="1"/>
  <c r="W1419" i="1"/>
  <c r="W1421" i="1"/>
  <c r="W1405" i="1"/>
  <c r="W1443" i="1"/>
  <c r="W1439" i="1"/>
  <c r="W1422" i="1"/>
  <c r="E1422" i="1" s="1"/>
  <c r="W1342" i="1"/>
  <c r="W1334" i="1"/>
  <c r="W1330" i="1"/>
  <c r="W1314" i="1"/>
  <c r="W1311" i="1"/>
  <c r="W1305" i="1"/>
  <c r="W1304" i="1"/>
  <c r="W1264" i="1"/>
  <c r="W1282" i="1"/>
  <c r="W1271" i="1"/>
  <c r="E1271" i="1" s="1"/>
  <c r="W1262" i="1"/>
  <c r="W1302" i="1"/>
  <c r="W1496" i="1"/>
  <c r="W1462" i="1"/>
  <c r="W1459" i="1"/>
  <c r="W1447" i="1"/>
  <c r="E1447" i="1" s="1"/>
  <c r="W1361" i="1"/>
  <c r="E1361" i="1" s="1"/>
  <c r="W1353" i="1"/>
  <c r="E1353" i="1" s="1"/>
  <c r="W1344" i="1"/>
  <c r="W1391" i="1"/>
  <c r="W1393" i="1"/>
  <c r="W1402" i="1"/>
  <c r="W1383" i="1"/>
  <c r="E1383" i="1" s="1"/>
  <c r="W1374" i="1"/>
  <c r="W1438" i="1"/>
  <c r="W1404" i="1"/>
  <c r="W1444" i="1"/>
  <c r="W1429" i="1"/>
  <c r="W1413" i="1"/>
  <c r="W1434" i="1"/>
  <c r="W1336" i="1"/>
  <c r="W1326" i="1"/>
  <c r="W1323" i="1"/>
  <c r="W1321" i="1"/>
  <c r="W1313" i="1"/>
  <c r="W1303" i="1"/>
  <c r="W1276" i="1"/>
  <c r="W1279" i="1"/>
  <c r="W1283" i="1"/>
  <c r="W1300" i="1"/>
  <c r="E1300" i="1" s="1"/>
  <c r="W1514" i="1"/>
  <c r="E1514" i="1" s="1"/>
  <c r="W1465" i="1"/>
  <c r="E1465" i="1" s="1"/>
  <c r="W1458" i="1"/>
  <c r="W1456" i="1"/>
  <c r="W1362" i="1"/>
  <c r="W1354" i="1"/>
  <c r="W1352" i="1"/>
  <c r="W1400" i="1"/>
  <c r="W1384" i="1"/>
  <c r="E1384" i="1" s="1"/>
  <c r="W1387" i="1"/>
  <c r="E1387" i="1" s="1"/>
  <c r="W1388" i="1"/>
  <c r="W1433" i="1"/>
  <c r="W1399" i="1"/>
  <c r="E1399" i="1" s="1"/>
  <c r="W1401" i="1"/>
  <c r="W1432" i="1"/>
  <c r="E1432" i="1" s="1"/>
  <c r="W1379" i="1"/>
  <c r="W1377" i="1"/>
  <c r="E1377" i="1" s="1"/>
  <c r="W1428" i="1"/>
  <c r="W1335" i="1"/>
  <c r="W1329" i="1"/>
  <c r="W1315" i="1"/>
  <c r="W1322" i="1"/>
  <c r="W1308" i="1"/>
  <c r="E1308" i="1" s="1"/>
  <c r="W1284" i="1"/>
  <c r="W1289" i="1"/>
  <c r="W1297" i="1"/>
  <c r="W1266" i="1"/>
  <c r="W1290" i="1"/>
  <c r="W1482" i="1"/>
  <c r="W1512" i="1"/>
  <c r="W1468" i="1"/>
  <c r="W1457" i="1"/>
  <c r="W1446" i="1"/>
  <c r="W1359" i="1"/>
  <c r="W1356" i="1"/>
  <c r="W1346" i="1"/>
  <c r="W1380" i="1"/>
  <c r="W1423" i="1"/>
  <c r="W1382" i="1"/>
  <c r="W1369" i="1"/>
  <c r="W1385" i="1"/>
  <c r="W1436" i="1"/>
  <c r="W1441" i="1"/>
  <c r="W1445" i="1"/>
  <c r="W1372" i="1"/>
  <c r="W1416" i="1"/>
  <c r="W1338" i="1"/>
  <c r="W1331" i="1"/>
  <c r="W1293" i="1"/>
  <c r="W1294" i="1"/>
  <c r="W1258" i="1"/>
  <c r="W1251" i="1"/>
  <c r="W1240" i="1"/>
  <c r="W1224" i="1"/>
  <c r="W1221" i="1"/>
  <c r="W1213" i="1"/>
  <c r="W1207" i="1"/>
  <c r="E1207" i="1" s="1"/>
  <c r="W1164" i="1"/>
  <c r="W1190" i="1"/>
  <c r="W1167" i="1"/>
  <c r="W1189" i="1"/>
  <c r="W1154" i="1"/>
  <c r="E1154" i="1" s="1"/>
  <c r="W1150" i="1"/>
  <c r="W1148" i="1"/>
  <c r="W1145" i="1"/>
  <c r="W1110" i="1"/>
  <c r="W941" i="1"/>
  <c r="E941" i="1" s="1"/>
  <c r="W896" i="1"/>
  <c r="E896" i="1" s="1"/>
  <c r="W910" i="1"/>
  <c r="W915" i="1"/>
  <c r="W1089" i="1"/>
  <c r="W1077" i="1"/>
  <c r="W973" i="1"/>
  <c r="W981" i="1"/>
  <c r="W940" i="1"/>
  <c r="W999" i="1"/>
  <c r="W1062" i="1"/>
  <c r="W1092" i="1"/>
  <c r="W1044" i="1"/>
  <c r="W1033" i="1"/>
  <c r="W979" i="1"/>
  <c r="W1054" i="1"/>
  <c r="E1054" i="1" s="1"/>
  <c r="W971" i="1"/>
  <c r="W1045" i="1"/>
  <c r="W965" i="1"/>
  <c r="W1123" i="1"/>
  <c r="W975" i="1"/>
  <c r="E975" i="1" s="1"/>
  <c r="W995" i="1"/>
  <c r="E995" i="1" s="1"/>
  <c r="W1051" i="1"/>
  <c r="W991" i="1"/>
  <c r="W1001" i="1"/>
  <c r="E1001" i="1" s="1"/>
  <c r="W1068" i="1"/>
  <c r="W1024" i="1"/>
  <c r="W977" i="1"/>
  <c r="W929" i="1"/>
  <c r="W927" i="1"/>
  <c r="W967" i="1"/>
  <c r="W954" i="1"/>
  <c r="W867" i="1"/>
  <c r="W853" i="1"/>
  <c r="W849" i="1"/>
  <c r="W870" i="1"/>
  <c r="W872" i="1"/>
  <c r="W881" i="1"/>
  <c r="W880" i="1"/>
  <c r="W869" i="1"/>
  <c r="W862" i="1"/>
  <c r="W859" i="1"/>
  <c r="W838" i="1"/>
  <c r="W837" i="1"/>
  <c r="W800" i="1"/>
  <c r="W818" i="1"/>
  <c r="W819" i="1"/>
  <c r="W801" i="1"/>
  <c r="W817" i="1"/>
  <c r="E817" i="1" s="1"/>
  <c r="W710" i="1"/>
  <c r="W681" i="1"/>
  <c r="E681" i="1" s="1"/>
  <c r="W711" i="1"/>
  <c r="W725" i="1"/>
  <c r="E725" i="1" s="1"/>
  <c r="W685" i="1"/>
  <c r="W675" i="1"/>
  <c r="W696" i="1"/>
  <c r="W674" i="1"/>
  <c r="W707" i="1"/>
  <c r="W718" i="1"/>
  <c r="W1288" i="1"/>
  <c r="W1272" i="1"/>
  <c r="E1272" i="1" s="1"/>
  <c r="W1252" i="1"/>
  <c r="W1245" i="1"/>
  <c r="W1238" i="1"/>
  <c r="W1225" i="1"/>
  <c r="W1229" i="1"/>
  <c r="W1218" i="1"/>
  <c r="W1209" i="1"/>
  <c r="W1195" i="1"/>
  <c r="W1197" i="1"/>
  <c r="W1160" i="1"/>
  <c r="W1171" i="1"/>
  <c r="W1177" i="1"/>
  <c r="W1186" i="1"/>
  <c r="E1186" i="1" s="1"/>
  <c r="W1178" i="1"/>
  <c r="W1157" i="1"/>
  <c r="W1147" i="1"/>
  <c r="W1141" i="1"/>
  <c r="W1063" i="1"/>
  <c r="W1109" i="1"/>
  <c r="W887" i="1"/>
  <c r="W946" i="1"/>
  <c r="W996" i="1"/>
  <c r="W1071" i="1"/>
  <c r="W1107" i="1"/>
  <c r="W1105" i="1"/>
  <c r="W923" i="1"/>
  <c r="W889" i="1"/>
  <c r="W897" i="1"/>
  <c r="W1081" i="1"/>
  <c r="W1025" i="1"/>
  <c r="W1122" i="1"/>
  <c r="W1017" i="1"/>
  <c r="W1019" i="1"/>
  <c r="E1019" i="1" s="1"/>
  <c r="W1031" i="1"/>
  <c r="W1131" i="1"/>
  <c r="W961" i="1"/>
  <c r="E961" i="1" s="1"/>
  <c r="W1119" i="1"/>
  <c r="E1119" i="1" s="1"/>
  <c r="W1126" i="1"/>
  <c r="W1127" i="1"/>
  <c r="W1094" i="1"/>
  <c r="W989" i="1"/>
  <c r="W1082" i="1"/>
  <c r="E1082" i="1" s="1"/>
  <c r="W914" i="1"/>
  <c r="W1005" i="1"/>
  <c r="W938" i="1"/>
  <c r="W994" i="1"/>
  <c r="W1120" i="1"/>
  <c r="W986" i="1"/>
  <c r="W892" i="1"/>
  <c r="E892" i="1" s="1"/>
  <c r="W898" i="1"/>
  <c r="W1098" i="1"/>
  <c r="W942" i="1"/>
  <c r="W1104" i="1"/>
  <c r="W1100" i="1"/>
  <c r="W932" i="1"/>
  <c r="W1013" i="1"/>
  <c r="W1066" i="1"/>
  <c r="W882" i="1"/>
  <c r="W1058" i="1"/>
  <c r="W982" i="1"/>
  <c r="W1003" i="1"/>
  <c r="W952" i="1"/>
  <c r="W919" i="1"/>
  <c r="W936" i="1"/>
  <c r="W903" i="1"/>
  <c r="W864" i="1"/>
  <c r="W847" i="1"/>
  <c r="W873" i="1"/>
  <c r="E873" i="1" s="1"/>
  <c r="W848" i="1"/>
  <c r="E848" i="1" s="1"/>
  <c r="W874" i="1"/>
  <c r="W854" i="1"/>
  <c r="W857" i="1"/>
  <c r="W868" i="1"/>
  <c r="W860" i="1"/>
  <c r="W865" i="1"/>
  <c r="W835" i="1"/>
  <c r="W842" i="1"/>
  <c r="W832" i="1"/>
  <c r="W829" i="1"/>
  <c r="W805" i="1"/>
  <c r="W808" i="1"/>
  <c r="W810" i="1"/>
  <c r="W756" i="1"/>
  <c r="W1280" i="1"/>
  <c r="W1257" i="1"/>
  <c r="W1256" i="1"/>
  <c r="W1250" i="1"/>
  <c r="W1242" i="1"/>
  <c r="W1234" i="1"/>
  <c r="W1232" i="1"/>
  <c r="W1204" i="1"/>
  <c r="W1208" i="1"/>
  <c r="W1200" i="1"/>
  <c r="E1200" i="1" s="1"/>
  <c r="W1165" i="1"/>
  <c r="W1163" i="1"/>
  <c r="W1169" i="1"/>
  <c r="W1181" i="1"/>
  <c r="W1180" i="1"/>
  <c r="W1156" i="1"/>
  <c r="W1158" i="1"/>
  <c r="W1137" i="1"/>
  <c r="W1146" i="1"/>
  <c r="W1140" i="1"/>
  <c r="E1140" i="1" s="1"/>
  <c r="W988" i="1"/>
  <c r="E988" i="1" s="1"/>
  <c r="W894" i="1"/>
  <c r="W912" i="1"/>
  <c r="E912" i="1" s="1"/>
  <c r="W1095" i="1"/>
  <c r="W969" i="1"/>
  <c r="W1061" i="1"/>
  <c r="W1041" i="1"/>
  <c r="W948" i="1"/>
  <c r="W1084" i="1"/>
  <c r="W955" i="1"/>
  <c r="W1101" i="1"/>
  <c r="W1083" i="1"/>
  <c r="E1083" i="1" s="1"/>
  <c r="W1011" i="1"/>
  <c r="W998" i="1"/>
  <c r="W1007" i="1"/>
  <c r="W1043" i="1"/>
  <c r="W1035" i="1"/>
  <c r="W1038" i="1"/>
  <c r="W1130" i="1"/>
  <c r="W1114" i="1"/>
  <c r="W1015" i="1"/>
  <c r="E1015" i="1" s="1"/>
  <c r="W1027" i="1"/>
  <c r="W1010" i="1"/>
  <c r="W997" i="1"/>
  <c r="W1042" i="1"/>
  <c r="W1067" i="1"/>
  <c r="W1047" i="1"/>
  <c r="W900" i="1"/>
  <c r="W1087" i="1"/>
  <c r="E1087" i="1" s="1"/>
  <c r="W1129" i="1"/>
  <c r="E1129" i="1" s="1"/>
  <c r="W1000" i="1"/>
  <c r="W902" i="1"/>
  <c r="W962" i="1"/>
  <c r="W1053" i="1"/>
  <c r="W905" i="1"/>
  <c r="W895" i="1"/>
  <c r="W920" i="1"/>
  <c r="W1086" i="1"/>
  <c r="W893" i="1"/>
  <c r="W916" i="1"/>
  <c r="W930" i="1"/>
  <c r="W901" i="1"/>
  <c r="W960" i="1"/>
  <c r="E960" i="1" s="1"/>
  <c r="W1056" i="1"/>
  <c r="W1078" i="1"/>
  <c r="W836" i="1"/>
  <c r="W813" i="1"/>
  <c r="W809" i="1"/>
  <c r="E809" i="1" s="1"/>
  <c r="W826" i="1"/>
  <c r="W811" i="1"/>
  <c r="W828" i="1"/>
  <c r="W815" i="1"/>
  <c r="W700" i="1"/>
  <c r="W676" i="1"/>
  <c r="W672" i="1"/>
  <c r="W694" i="1"/>
  <c r="W704" i="1"/>
  <c r="W683" i="1"/>
  <c r="W689" i="1"/>
  <c r="W768" i="1"/>
  <c r="W671" i="1"/>
  <c r="W776" i="1"/>
  <c r="W1268" i="1"/>
  <c r="W1261" i="1"/>
  <c r="W1248" i="1"/>
  <c r="W1243" i="1"/>
  <c r="W1237" i="1"/>
  <c r="W1227" i="1"/>
  <c r="E1227" i="1" s="1"/>
  <c r="W1222" i="1"/>
  <c r="W1203" i="1"/>
  <c r="W1216" i="1"/>
  <c r="E1216" i="1" s="1"/>
  <c r="W1194" i="1"/>
  <c r="W1193" i="1"/>
  <c r="W1173" i="1"/>
  <c r="W1176" i="1"/>
  <c r="W1142" i="1"/>
  <c r="W717" i="1"/>
  <c r="W663" i="1"/>
  <c r="W648" i="1"/>
  <c r="W659" i="1"/>
  <c r="W654" i="1"/>
  <c r="W635" i="1"/>
  <c r="E635" i="1" s="1"/>
  <c r="W629" i="1"/>
  <c r="W627" i="1"/>
  <c r="W605" i="1"/>
  <c r="W602" i="1"/>
  <c r="W625" i="1"/>
  <c r="W594" i="1"/>
  <c r="W593" i="1"/>
  <c r="W587" i="1"/>
  <c r="W580" i="1"/>
  <c r="W572" i="1"/>
  <c r="W569" i="1"/>
  <c r="W571" i="1"/>
  <c r="W559" i="1"/>
  <c r="W537" i="1"/>
  <c r="W534" i="1"/>
  <c r="W544" i="1"/>
  <c r="W541" i="1"/>
  <c r="W524" i="1"/>
  <c r="W519" i="1"/>
  <c r="E519" i="1" s="1"/>
  <c r="W489" i="1"/>
  <c r="E489" i="1" s="1"/>
  <c r="W493" i="1"/>
  <c r="W507" i="1"/>
  <c r="W512" i="1"/>
  <c r="E512" i="1" s="1"/>
  <c r="W497" i="1"/>
  <c r="E497" i="1" s="1"/>
  <c r="W481" i="1"/>
  <c r="W464" i="1"/>
  <c r="W476" i="1"/>
  <c r="W472" i="1"/>
  <c r="E472" i="1" s="1"/>
  <c r="W438" i="1"/>
  <c r="W421" i="1"/>
  <c r="W457" i="1"/>
  <c r="W415" i="1"/>
  <c r="W434" i="1"/>
  <c r="W458" i="1"/>
  <c r="W430" i="1"/>
  <c r="W452" i="1"/>
  <c r="W454" i="1"/>
  <c r="W404" i="1"/>
  <c r="W401" i="1"/>
  <c r="W396" i="1"/>
  <c r="W395" i="1"/>
  <c r="W380" i="1"/>
  <c r="E380" i="1" s="1"/>
  <c r="W376" i="1"/>
  <c r="W221" i="1"/>
  <c r="W218" i="1"/>
  <c r="W217" i="1"/>
  <c r="W208" i="1"/>
  <c r="W213" i="1"/>
  <c r="E213" i="1" s="1"/>
  <c r="W211" i="1"/>
  <c r="W206" i="1"/>
  <c r="W203" i="1"/>
  <c r="E203" i="1" s="1"/>
  <c r="W204" i="1"/>
  <c r="W198" i="1"/>
  <c r="W202" i="1"/>
  <c r="W200" i="1"/>
  <c r="W197" i="1"/>
  <c r="W189" i="1"/>
  <c r="W190" i="1"/>
  <c r="W194" i="1"/>
  <c r="W167" i="1"/>
  <c r="E167" i="1" s="1"/>
  <c r="W182" i="1"/>
  <c r="W164" i="1"/>
  <c r="W162" i="1"/>
  <c r="W163" i="1"/>
  <c r="E163" i="1" s="1"/>
  <c r="W166" i="1"/>
  <c r="W181" i="1"/>
  <c r="W174" i="1"/>
  <c r="W183" i="1"/>
  <c r="W187" i="1"/>
  <c r="W175" i="1"/>
  <c r="W185" i="1"/>
  <c r="W176" i="1"/>
  <c r="E176" i="1" s="1"/>
  <c r="W151" i="1"/>
  <c r="W153" i="1"/>
  <c r="W152" i="1"/>
  <c r="W160" i="1"/>
  <c r="W155" i="1"/>
  <c r="W157" i="1"/>
  <c r="E157" i="1" s="1"/>
  <c r="W147" i="1"/>
  <c r="W716" i="1"/>
  <c r="W759" i="1"/>
  <c r="W730" i="1"/>
  <c r="W713" i="1"/>
  <c r="W673" i="1"/>
  <c r="E673" i="1" s="1"/>
  <c r="W723" i="1"/>
  <c r="W703" i="1"/>
  <c r="W790" i="1"/>
  <c r="W742" i="1"/>
  <c r="W762" i="1"/>
  <c r="W772" i="1"/>
  <c r="W761" i="1"/>
  <c r="W724" i="1"/>
  <c r="W765" i="1"/>
  <c r="W755" i="1"/>
  <c r="W746" i="1"/>
  <c r="W736" i="1"/>
  <c r="W747" i="1"/>
  <c r="W786" i="1"/>
  <c r="W785" i="1"/>
  <c r="W727" i="1"/>
  <c r="W784" i="1"/>
  <c r="W661" i="1"/>
  <c r="W668" i="1"/>
  <c r="W649" i="1"/>
  <c r="W646" i="1"/>
  <c r="W657" i="1"/>
  <c r="W631" i="1"/>
  <c r="W628" i="1"/>
  <c r="W613" i="1"/>
  <c r="E613" i="1" s="1"/>
  <c r="W620" i="1"/>
  <c r="W607" i="1"/>
  <c r="W601" i="1"/>
  <c r="W614" i="1"/>
  <c r="E614" i="1" s="1"/>
  <c r="W597" i="1"/>
  <c r="W592" i="1"/>
  <c r="E592" i="1" s="1"/>
  <c r="W582" i="1"/>
  <c r="W577" i="1"/>
  <c r="W570" i="1"/>
  <c r="W565" i="1"/>
  <c r="W552" i="1"/>
  <c r="E552" i="1" s="1"/>
  <c r="W558" i="1"/>
  <c r="W539" i="1"/>
  <c r="W543" i="1"/>
  <c r="E543" i="1" s="1"/>
  <c r="W548" i="1"/>
  <c r="W528" i="1"/>
  <c r="W529" i="1"/>
  <c r="W514" i="1"/>
  <c r="W513" i="1"/>
  <c r="W510" i="1"/>
  <c r="W494" i="1"/>
  <c r="W500" i="1"/>
  <c r="W487" i="1"/>
  <c r="W480" i="1"/>
  <c r="W486" i="1"/>
  <c r="W465" i="1"/>
  <c r="W470" i="1"/>
  <c r="W416" i="1"/>
  <c r="W459" i="1"/>
  <c r="W425" i="1"/>
  <c r="E425" i="1" s="1"/>
  <c r="W431" i="1"/>
  <c r="W433" i="1"/>
  <c r="W456" i="1"/>
  <c r="W455" i="1"/>
  <c r="W432" i="1"/>
  <c r="W460" i="1"/>
  <c r="W447" i="1"/>
  <c r="W403" i="1"/>
  <c r="W381" i="1"/>
  <c r="W382" i="1"/>
  <c r="W387" i="1"/>
  <c r="W378" i="1"/>
  <c r="W722" i="1"/>
  <c r="W732" i="1"/>
  <c r="E732" i="1" s="1"/>
  <c r="W737" i="1"/>
  <c r="W712" i="1"/>
  <c r="W698" i="1"/>
  <c r="W680" i="1"/>
  <c r="W769" i="1"/>
  <c r="W705" i="1"/>
  <c r="W743" i="1"/>
  <c r="W780" i="1"/>
  <c r="W734" i="1"/>
  <c r="W729" i="1"/>
  <c r="E729" i="1" s="1"/>
  <c r="W735" i="1"/>
  <c r="W766" i="1"/>
  <c r="W740" i="1"/>
  <c r="W779" i="1"/>
  <c r="W794" i="1"/>
  <c r="W749" i="1"/>
  <c r="E749" i="1" s="1"/>
  <c r="W748" i="1"/>
  <c r="W791" i="1"/>
  <c r="W788" i="1"/>
  <c r="W771" i="1"/>
  <c r="W664" i="1"/>
  <c r="W658" i="1"/>
  <c r="W639" i="1"/>
  <c r="W651" i="1"/>
  <c r="W641" i="1"/>
  <c r="W655" i="1"/>
  <c r="W632" i="1"/>
  <c r="W612" i="1"/>
  <c r="W603" i="1"/>
  <c r="W619" i="1"/>
  <c r="W624" i="1"/>
  <c r="W611" i="1"/>
  <c r="E611" i="1" s="1"/>
  <c r="W596" i="1"/>
  <c r="W588" i="1"/>
  <c r="W583" i="1"/>
  <c r="W573" i="1"/>
  <c r="W575" i="1"/>
  <c r="E575" i="1" s="1"/>
  <c r="W567" i="1"/>
  <c r="W561" i="1"/>
  <c r="W560" i="1"/>
  <c r="W532" i="1"/>
  <c r="W535" i="1"/>
  <c r="W551" i="1"/>
  <c r="W542" i="1"/>
  <c r="W526" i="1"/>
  <c r="W518" i="1"/>
  <c r="W517" i="1"/>
  <c r="W515" i="1"/>
  <c r="W502" i="1"/>
  <c r="W496" i="1"/>
  <c r="W492" i="1"/>
  <c r="W482" i="1"/>
  <c r="W467" i="1"/>
  <c r="W474" i="1"/>
  <c r="W471" i="1"/>
  <c r="W445" i="1"/>
  <c r="W424" i="1"/>
  <c r="W426" i="1"/>
  <c r="E426" i="1" s="1"/>
  <c r="W437" i="1"/>
  <c r="W444" i="1"/>
  <c r="W413" i="1"/>
  <c r="W427" i="1"/>
  <c r="W435" i="1"/>
  <c r="W449" i="1"/>
  <c r="W400" i="1"/>
  <c r="W402" i="1"/>
  <c r="W394" i="1"/>
  <c r="W386" i="1"/>
  <c r="W390" i="1"/>
  <c r="W373" i="1"/>
  <c r="W122" i="1"/>
  <c r="W107" i="1"/>
  <c r="W109" i="1"/>
  <c r="W117" i="1"/>
  <c r="W108" i="1"/>
  <c r="W118" i="1"/>
  <c r="W119" i="1"/>
  <c r="W113" i="1"/>
  <c r="W111" i="1"/>
  <c r="W95" i="1"/>
  <c r="W75" i="1"/>
  <c r="W44" i="1"/>
  <c r="W22" i="1"/>
  <c r="W37" i="1"/>
  <c r="E37" i="1" s="1"/>
  <c r="W25" i="1"/>
  <c r="W19" i="1"/>
  <c r="W91" i="1"/>
  <c r="W93" i="1"/>
  <c r="E93" i="1" s="1"/>
  <c r="W56" i="1"/>
  <c r="W27" i="1"/>
  <c r="W58" i="1"/>
  <c r="W36" i="1"/>
  <c r="W90" i="1"/>
  <c r="W29" i="1"/>
  <c r="W23" i="1"/>
  <c r="W32" i="1"/>
  <c r="W54" i="1"/>
  <c r="W34" i="1"/>
  <c r="W50" i="1"/>
  <c r="W45" i="1"/>
  <c r="W68" i="1"/>
  <c r="W87" i="1"/>
  <c r="E87" i="1" s="1"/>
  <c r="W24" i="1"/>
  <c r="W16" i="1"/>
  <c r="W18" i="1"/>
  <c r="W12" i="1"/>
  <c r="W38" i="1"/>
  <c r="W96" i="1"/>
  <c r="W83" i="1"/>
  <c r="W57" i="1"/>
  <c r="W79" i="1"/>
  <c r="W76" i="1"/>
  <c r="W62" i="1"/>
  <c r="W89" i="1"/>
  <c r="W51" i="1"/>
  <c r="W98" i="1"/>
  <c r="W101" i="1"/>
  <c r="W47" i="1"/>
  <c r="E47" i="1" s="1"/>
  <c r="W66" i="1"/>
  <c r="W70" i="1"/>
  <c r="W103" i="1"/>
  <c r="W69" i="1"/>
  <c r="E69" i="1" s="1"/>
  <c r="W92" i="1"/>
  <c r="W81" i="1"/>
  <c r="W94" i="1"/>
  <c r="W65" i="1"/>
  <c r="W53" i="1"/>
  <c r="W4" i="1"/>
  <c r="W6" i="1"/>
  <c r="W8" i="1"/>
  <c r="W2" i="1"/>
  <c r="V1501" i="1"/>
  <c r="V1397" i="1"/>
  <c r="V1365" i="1"/>
  <c r="V1418" i="1"/>
  <c r="V1172" i="1"/>
  <c r="V1133" i="1"/>
  <c r="V1102" i="1"/>
  <c r="V1022" i="1"/>
  <c r="V1124" i="1"/>
  <c r="V1097" i="1"/>
  <c r="V970" i="1"/>
  <c r="V1065" i="1"/>
  <c r="V636" i="1"/>
  <c r="V615" i="1"/>
  <c r="V609" i="1"/>
  <c r="V617" i="1"/>
  <c r="V598" i="1"/>
  <c r="V590" i="1"/>
  <c r="V379" i="1"/>
  <c r="V369" i="1"/>
  <c r="V366" i="1"/>
  <c r="V340" i="1"/>
  <c r="V338" i="1"/>
  <c r="V184" i="1"/>
  <c r="V1567" i="1"/>
  <c r="V1521" i="1"/>
  <c r="V1513" i="1"/>
  <c r="V1138" i="1"/>
  <c r="V943" i="1"/>
  <c r="V926" i="1"/>
  <c r="V1039" i="1"/>
  <c r="V1074" i="1"/>
  <c r="V1030" i="1"/>
  <c r="V974" i="1"/>
  <c r="V844" i="1"/>
  <c r="V875" i="1"/>
  <c r="V871" i="1"/>
  <c r="V879" i="1"/>
  <c r="V822" i="1"/>
  <c r="V520" i="1"/>
  <c r="V505" i="1"/>
  <c r="V490" i="1"/>
  <c r="V499" i="1"/>
  <c r="V498" i="1"/>
  <c r="V484" i="1"/>
  <c r="V463" i="1"/>
  <c r="V473" i="1"/>
  <c r="V442" i="1"/>
  <c r="V412" i="1"/>
  <c r="V407" i="1"/>
  <c r="V440" i="1"/>
  <c r="V423" i="1"/>
  <c r="V428" i="1"/>
  <c r="V436" i="1"/>
  <c r="V405" i="1"/>
  <c r="V393" i="1"/>
  <c r="V325" i="1"/>
  <c r="V199" i="1"/>
  <c r="V159" i="1"/>
  <c r="V144" i="1"/>
  <c r="V136" i="1"/>
  <c r="V133" i="1"/>
  <c r="V122" i="1"/>
  <c r="V108" i="1"/>
  <c r="E108" i="1" s="1"/>
  <c r="V111" i="1"/>
  <c r="V58" i="1"/>
  <c r="V79" i="1"/>
  <c r="V1692" i="1"/>
  <c r="V1678" i="1"/>
  <c r="V1672" i="1"/>
  <c r="V1659" i="1"/>
  <c r="V1612" i="1"/>
  <c r="V1542" i="1"/>
  <c r="V1497" i="1"/>
  <c r="V1439" i="1"/>
  <c r="V1428" i="1"/>
  <c r="V914" i="1"/>
  <c r="V1120" i="1"/>
  <c r="V895" i="1"/>
  <c r="V1086" i="1"/>
  <c r="V826" i="1"/>
  <c r="V815" i="1"/>
  <c r="V740" i="1"/>
  <c r="V794" i="1"/>
  <c r="V561" i="1"/>
  <c r="V558" i="1"/>
  <c r="V535" i="1"/>
  <c r="V301" i="1"/>
  <c r="E301" i="1" s="1"/>
  <c r="V286" i="1"/>
  <c r="V321" i="1"/>
  <c r="E321" i="1" s="1"/>
  <c r="V278" i="1"/>
  <c r="V10" i="1"/>
  <c r="V88" i="1"/>
  <c r="V1568" i="1"/>
  <c r="V1503" i="1"/>
  <c r="V1483" i="1"/>
  <c r="V1337" i="1"/>
  <c r="V1324" i="1"/>
  <c r="V1318" i="1"/>
  <c r="V1312" i="1"/>
  <c r="V1307" i="1"/>
  <c r="V1267" i="1"/>
  <c r="V1299" i="1"/>
  <c r="V1275" i="1"/>
  <c r="V1291" i="1"/>
  <c r="V1278" i="1"/>
  <c r="V1211" i="1"/>
  <c r="V886" i="1"/>
  <c r="V1026" i="1"/>
  <c r="V739" i="1"/>
  <c r="V799" i="1"/>
  <c r="V334" i="1"/>
  <c r="E334" i="1" s="1"/>
  <c r="V244" i="1"/>
  <c r="V247" i="1"/>
  <c r="V233" i="1"/>
  <c r="V231" i="1"/>
  <c r="V226" i="1"/>
  <c r="V98" i="1"/>
  <c r="V1663" i="1"/>
  <c r="V1482" i="1"/>
  <c r="V1256" i="1"/>
  <c r="V1250" i="1"/>
  <c r="V1240" i="1"/>
  <c r="V1225" i="1"/>
  <c r="V1229" i="1"/>
  <c r="V1156" i="1"/>
  <c r="V1095" i="1"/>
  <c r="V1033" i="1"/>
  <c r="V1126" i="1"/>
  <c r="V882" i="1"/>
  <c r="V982" i="1"/>
  <c r="V828" i="1"/>
  <c r="V713" i="1"/>
  <c r="V723" i="1"/>
  <c r="V790" i="1"/>
  <c r="V548" i="1"/>
  <c r="V387" i="1"/>
  <c r="V274" i="1"/>
  <c r="V217" i="1"/>
  <c r="V206" i="1"/>
  <c r="V104" i="1"/>
  <c r="V5" i="1"/>
  <c r="V1669" i="1"/>
  <c r="V1601" i="1"/>
  <c r="V1472" i="1"/>
  <c r="V1469" i="1"/>
  <c r="V1455" i="1"/>
  <c r="V1448" i="1"/>
  <c r="V1348" i="1"/>
  <c r="V1215" i="1"/>
  <c r="V1217" i="1"/>
  <c r="V1201" i="1"/>
  <c r="V1153" i="1"/>
  <c r="V980" i="1"/>
  <c r="V891" i="1"/>
  <c r="V770" i="1"/>
  <c r="V782" i="1"/>
  <c r="V665" i="1"/>
  <c r="V652" i="1"/>
  <c r="V647" i="1"/>
  <c r="V637" i="1"/>
  <c r="E637" i="1" s="1"/>
  <c r="V195" i="1"/>
  <c r="V193" i="1"/>
  <c r="V168" i="1"/>
  <c r="V179" i="1"/>
  <c r="V90" i="1"/>
  <c r="V54" i="1"/>
  <c r="V1643" i="1"/>
  <c r="V1644" i="1"/>
  <c r="V1627" i="1"/>
  <c r="V1620" i="1"/>
  <c r="V1588" i="1"/>
  <c r="V1615" i="1"/>
  <c r="V1343" i="1"/>
  <c r="V1164" i="1"/>
  <c r="V1171" i="1"/>
  <c r="V1089" i="1"/>
  <c r="V1031" i="1"/>
  <c r="V965" i="1"/>
  <c r="V865" i="1"/>
  <c r="V700" i="1"/>
  <c r="V672" i="1"/>
  <c r="V704" i="1"/>
  <c r="V689" i="1"/>
  <c r="V671" i="1"/>
  <c r="V716" i="1"/>
  <c r="V761" i="1"/>
  <c r="V542" i="1"/>
  <c r="V261" i="1"/>
  <c r="V40" i="1"/>
  <c r="V9" i="1"/>
  <c r="W1694" i="1"/>
  <c r="W1683" i="1"/>
  <c r="W1681" i="1"/>
  <c r="W1675" i="1"/>
  <c r="W1660" i="1"/>
  <c r="W1657" i="1"/>
  <c r="E1657" i="1" s="1"/>
  <c r="W1670" i="1"/>
  <c r="W1650" i="1"/>
  <c r="W1635" i="1"/>
  <c r="W1631" i="1"/>
  <c r="W1687" i="1"/>
  <c r="W1688" i="1"/>
  <c r="E1688" i="1" s="1"/>
  <c r="W1684" i="1"/>
  <c r="W1677" i="1"/>
  <c r="W1667" i="1"/>
  <c r="E1667" i="1" s="1"/>
  <c r="W1653" i="1"/>
  <c r="W1666" i="1"/>
  <c r="W1647" i="1"/>
  <c r="W1646" i="1"/>
  <c r="W1633" i="1"/>
  <c r="W1641" i="1"/>
  <c r="W1693" i="1"/>
  <c r="W1679" i="1"/>
  <c r="E1679" i="1" s="1"/>
  <c r="W1680" i="1"/>
  <c r="E1680" i="1" s="1"/>
  <c r="W1676" i="1"/>
  <c r="W1668" i="1"/>
  <c r="W1662" i="1"/>
  <c r="W1669" i="1"/>
  <c r="W1648" i="1"/>
  <c r="W1638" i="1"/>
  <c r="W1637" i="1"/>
  <c r="W1691" i="1"/>
  <c r="W1682" i="1"/>
  <c r="W1671" i="1"/>
  <c r="W1672" i="1"/>
  <c r="W1659" i="1"/>
  <c r="W1658" i="1"/>
  <c r="W1664" i="1"/>
  <c r="W1652" i="1"/>
  <c r="W1630" i="1"/>
  <c r="W1640" i="1"/>
  <c r="W1689" i="1"/>
  <c r="W1690" i="1"/>
  <c r="W1678" i="1"/>
  <c r="W1673" i="1"/>
  <c r="W1654" i="1"/>
  <c r="W1665" i="1"/>
  <c r="W1656" i="1"/>
  <c r="W1651" i="1"/>
  <c r="W1643" i="1"/>
  <c r="W1632" i="1"/>
  <c r="W1692" i="1"/>
  <c r="W1685" i="1"/>
  <c r="E1685" i="1" s="1"/>
  <c r="W1686" i="1"/>
  <c r="W1674" i="1"/>
  <c r="W1655" i="1"/>
  <c r="W1661" i="1"/>
  <c r="W1663" i="1"/>
  <c r="W1649" i="1"/>
  <c r="W1634" i="1"/>
  <c r="W1644" i="1"/>
  <c r="W1645" i="1"/>
  <c r="W1628" i="1"/>
  <c r="W1620" i="1"/>
  <c r="W1618" i="1"/>
  <c r="W1609" i="1"/>
  <c r="W1590" i="1"/>
  <c r="W1608" i="1"/>
  <c r="W1599" i="1"/>
  <c r="W1583" i="1"/>
  <c r="W1536" i="1"/>
  <c r="E1536" i="1" s="1"/>
  <c r="W1537" i="1"/>
  <c r="W1526" i="1"/>
  <c r="W1551" i="1"/>
  <c r="W1530" i="1"/>
  <c r="W1571" i="1"/>
  <c r="W1556" i="1"/>
  <c r="E1556" i="1" s="1"/>
  <c r="W1581" i="1"/>
  <c r="W1574" i="1"/>
  <c r="W1544" i="1"/>
  <c r="W1518" i="1"/>
  <c r="W1481" i="1"/>
  <c r="E1481" i="1" s="1"/>
  <c r="W1515" i="1"/>
  <c r="W1479" i="1"/>
  <c r="W1495" i="1"/>
  <c r="W1502" i="1"/>
  <c r="W1490" i="1"/>
  <c r="W78" i="1"/>
  <c r="W3" i="1"/>
  <c r="W1627" i="1"/>
  <c r="W1625" i="1"/>
  <c r="W1594" i="1"/>
  <c r="W1588" i="1"/>
  <c r="W1615" i="1"/>
  <c r="W1614" i="1"/>
  <c r="E1614" i="1" s="1"/>
  <c r="W1598" i="1"/>
  <c r="W1602" i="1"/>
  <c r="W1582" i="1"/>
  <c r="W1539" i="1"/>
  <c r="W1534" i="1"/>
  <c r="W1523" i="1"/>
  <c r="W1541" i="1"/>
  <c r="W1542" i="1"/>
  <c r="W1579" i="1"/>
  <c r="W1565" i="1"/>
  <c r="W1560" i="1"/>
  <c r="W1532" i="1"/>
  <c r="E1532" i="1" s="1"/>
  <c r="W1558" i="1"/>
  <c r="W1516" i="1"/>
  <c r="W1476" i="1"/>
  <c r="W1497" i="1"/>
  <c r="W1480" i="1"/>
  <c r="W1492" i="1"/>
  <c r="W1494" i="1"/>
  <c r="W1508" i="1"/>
  <c r="W1636" i="1"/>
  <c r="W1624" i="1"/>
  <c r="W1623" i="1"/>
  <c r="W1593" i="1"/>
  <c r="W1616" i="1"/>
  <c r="E1616" i="1" s="1"/>
  <c r="W1587" i="1"/>
  <c r="W1612" i="1"/>
  <c r="W1605" i="1"/>
  <c r="W1540" i="1"/>
  <c r="W1524" i="1"/>
  <c r="W1550" i="1"/>
  <c r="W1552" i="1"/>
  <c r="W1546" i="1"/>
  <c r="W1557" i="1"/>
  <c r="W1569" i="1"/>
  <c r="W1566" i="1"/>
  <c r="W1564" i="1"/>
  <c r="E1564" i="1" s="1"/>
  <c r="W1573" i="1"/>
  <c r="E1573" i="1" s="1"/>
  <c r="W1522" i="1"/>
  <c r="W1505" i="1"/>
  <c r="W1477" i="1"/>
  <c r="W1473" i="1"/>
  <c r="W1504" i="1"/>
  <c r="W1510" i="1"/>
  <c r="W1488" i="1"/>
  <c r="W1642" i="1"/>
  <c r="W1619" i="1"/>
  <c r="W1606" i="1"/>
  <c r="W1610" i="1"/>
  <c r="W1591" i="1"/>
  <c r="W1611" i="1"/>
  <c r="W1597" i="1"/>
  <c r="W1586" i="1"/>
  <c r="W1580" i="1"/>
  <c r="W1527" i="1"/>
  <c r="W1528" i="1"/>
  <c r="W1548" i="1"/>
  <c r="W1559" i="1"/>
  <c r="W1545" i="1"/>
  <c r="W1567" i="1"/>
  <c r="W1549" i="1"/>
  <c r="W1562" i="1"/>
  <c r="W1543" i="1"/>
  <c r="W1521" i="1"/>
  <c r="W1519" i="1"/>
  <c r="W1474" i="1"/>
  <c r="W1499" i="1"/>
  <c r="W1506" i="1"/>
  <c r="W1500" i="1"/>
  <c r="W1486" i="1"/>
  <c r="W1639" i="1"/>
  <c r="W1621" i="1"/>
  <c r="W1622" i="1"/>
  <c r="E1622" i="1" s="1"/>
  <c r="W1589" i="1"/>
  <c r="W1613" i="1"/>
  <c r="W1604" i="1"/>
  <c r="W1617" i="1"/>
  <c r="W1601" i="1"/>
  <c r="W1584" i="1"/>
  <c r="W1535" i="1"/>
  <c r="W1538" i="1"/>
  <c r="W1533" i="1"/>
  <c r="W1575" i="1"/>
  <c r="W1554" i="1"/>
  <c r="W1572" i="1"/>
  <c r="W1563" i="1"/>
  <c r="W1568" i="1"/>
  <c r="W1547" i="1"/>
  <c r="W1525" i="1"/>
  <c r="W1517" i="1"/>
  <c r="W1498" i="1"/>
  <c r="W1489" i="1"/>
  <c r="W1484" i="1"/>
  <c r="W1478" i="1"/>
  <c r="W1483" i="1"/>
  <c r="W1507" i="1"/>
  <c r="W1629" i="1"/>
  <c r="E1629" i="1" s="1"/>
  <c r="W1626" i="1"/>
  <c r="E1626" i="1" s="1"/>
  <c r="W1592" i="1"/>
  <c r="W1595" i="1"/>
  <c r="W1607" i="1"/>
  <c r="W1596" i="1"/>
  <c r="W1600" i="1"/>
  <c r="W1603" i="1"/>
  <c r="W1585" i="1"/>
  <c r="W1577" i="1"/>
  <c r="W1531" i="1"/>
  <c r="W1576" i="1"/>
  <c r="W1529" i="1"/>
  <c r="W1578" i="1"/>
  <c r="W1555" i="1"/>
  <c r="W1561" i="1"/>
  <c r="W1553" i="1"/>
  <c r="E1553" i="1" s="1"/>
  <c r="W1570" i="1"/>
  <c r="W1520" i="1"/>
  <c r="W1513" i="1"/>
  <c r="W1485" i="1"/>
  <c r="W1487" i="1"/>
  <c r="W1503" i="1"/>
  <c r="W1491" i="1"/>
  <c r="W1475" i="1"/>
  <c r="E1475" i="1" s="1"/>
  <c r="W1493" i="1"/>
  <c r="F238" i="1"/>
  <c r="F229" i="1"/>
  <c r="F215" i="1"/>
  <c r="U1528" i="1"/>
  <c r="U291" i="1"/>
  <c r="U1107" i="1"/>
  <c r="F834" i="1"/>
  <c r="F1569" i="1"/>
  <c r="F1566" i="1"/>
  <c r="F1560" i="1"/>
  <c r="F1288" i="1"/>
  <c r="F1256" i="1"/>
  <c r="F1240" i="1"/>
  <c r="U1306" i="1"/>
  <c r="F660" i="1"/>
  <c r="F666" i="1"/>
  <c r="F1074" i="1"/>
  <c r="U1029" i="1"/>
  <c r="F502" i="1"/>
  <c r="F471" i="1"/>
  <c r="U1546" i="1"/>
  <c r="U606" i="1"/>
  <c r="F771" i="1"/>
  <c r="U636" i="1"/>
  <c r="F1588" i="1"/>
  <c r="F438" i="1"/>
  <c r="F669" i="1"/>
  <c r="U721" i="1"/>
  <c r="F702" i="1"/>
  <c r="F479" i="1"/>
  <c r="F484" i="1"/>
  <c r="F377" i="1"/>
  <c r="F367" i="1"/>
  <c r="F365" i="1"/>
  <c r="U121" i="1"/>
  <c r="F1587" i="1"/>
  <c r="F844" i="1"/>
  <c r="U1680" i="1"/>
  <c r="U1535" i="1"/>
  <c r="U1438" i="1"/>
  <c r="F900" i="1"/>
  <c r="U564" i="1"/>
  <c r="F562" i="1"/>
  <c r="F556" i="1"/>
  <c r="F554" i="1"/>
  <c r="U153" i="1"/>
  <c r="F160" i="1"/>
  <c r="F157" i="1"/>
  <c r="F150" i="1"/>
  <c r="F139" i="1"/>
  <c r="U85" i="1"/>
  <c r="F1096" i="1"/>
  <c r="F869" i="1"/>
  <c r="F832" i="1"/>
  <c r="U756" i="1"/>
  <c r="F673" i="1"/>
  <c r="F559" i="1"/>
  <c r="F550" i="1"/>
  <c r="F1194" i="1"/>
  <c r="F1614" i="1"/>
  <c r="F1373" i="1"/>
  <c r="U427" i="1"/>
  <c r="U284" i="1"/>
  <c r="V277" i="1"/>
  <c r="F257" i="1"/>
  <c r="U1648" i="1"/>
  <c r="F1621" i="1"/>
  <c r="U1434" i="1"/>
  <c r="F1329" i="1"/>
  <c r="F1304" i="1"/>
  <c r="U1260" i="1"/>
  <c r="U1233" i="1"/>
  <c r="F918" i="1"/>
  <c r="U1010" i="1"/>
  <c r="F276" i="1"/>
  <c r="U133" i="1"/>
  <c r="F50" i="1"/>
  <c r="F1663" i="1"/>
  <c r="F1634" i="1"/>
  <c r="F1640" i="1"/>
  <c r="F1636" i="1"/>
  <c r="F1593" i="1"/>
  <c r="U1600" i="1"/>
  <c r="U1502" i="1"/>
  <c r="U1044" i="1"/>
  <c r="F1031" i="1"/>
  <c r="F628" i="1"/>
  <c r="F620" i="1"/>
  <c r="U614" i="1"/>
  <c r="U594" i="1"/>
  <c r="U592" i="1"/>
  <c r="F546" i="1"/>
  <c r="U11" i="1"/>
  <c r="F1114" i="1"/>
  <c r="U965" i="1"/>
  <c r="F774" i="1"/>
  <c r="F1658" i="1"/>
  <c r="F1563" i="1"/>
  <c r="U1199" i="1"/>
  <c r="F1175" i="1"/>
  <c r="F1146" i="1"/>
  <c r="F1141" i="1"/>
  <c r="U1140" i="1"/>
  <c r="U371" i="1"/>
  <c r="U360" i="1"/>
  <c r="F173" i="1"/>
  <c r="F1349" i="1"/>
  <c r="F1394" i="1"/>
  <c r="U1149" i="1"/>
  <c r="F780" i="1"/>
  <c r="F734" i="1"/>
  <c r="F729" i="1"/>
  <c r="U222" i="1"/>
  <c r="U987" i="1"/>
  <c r="U1055" i="1"/>
  <c r="F885" i="1"/>
  <c r="U216" i="1"/>
  <c r="F152" i="1"/>
  <c r="U155" i="1"/>
  <c r="U146" i="1"/>
  <c r="F141" i="1"/>
  <c r="U1607" i="1"/>
  <c r="F1545" i="1"/>
  <c r="F1490" i="1"/>
  <c r="F1435" i="1"/>
  <c r="F1339" i="1"/>
  <c r="U1330" i="1"/>
  <c r="U1308" i="1"/>
  <c r="U1218" i="1"/>
  <c r="F1163" i="1"/>
  <c r="F1077" i="1"/>
  <c r="U829" i="1"/>
  <c r="F793" i="1"/>
  <c r="F659" i="1"/>
  <c r="F536" i="1"/>
  <c r="F538" i="1"/>
  <c r="F464" i="1"/>
  <c r="F472" i="1"/>
  <c r="F445" i="1"/>
  <c r="F459" i="1"/>
  <c r="F426" i="1"/>
  <c r="U423" i="1"/>
  <c r="F394" i="1"/>
  <c r="F255" i="1"/>
  <c r="F1413" i="1"/>
  <c r="F1335" i="1"/>
  <c r="F1553" i="1"/>
  <c r="F1525" i="1"/>
  <c r="F1503" i="1"/>
  <c r="F1433" i="1"/>
  <c r="F1445" i="1"/>
  <c r="F1379" i="1"/>
  <c r="F1269" i="1"/>
  <c r="F1235" i="1"/>
  <c r="U1081" i="1"/>
  <c r="U1033" i="1"/>
  <c r="U1125" i="1"/>
  <c r="U1058" i="1"/>
  <c r="F693" i="1"/>
  <c r="F714" i="1"/>
  <c r="F692" i="1"/>
  <c r="F682" i="1"/>
  <c r="F705" i="1"/>
  <c r="U799" i="1"/>
  <c r="F478" i="1"/>
  <c r="F337" i="1"/>
  <c r="F343" i="1"/>
  <c r="F323" i="1"/>
  <c r="U248" i="1"/>
  <c r="U75" i="1"/>
  <c r="U1675" i="1"/>
  <c r="U1647" i="1"/>
  <c r="F1638" i="1"/>
  <c r="U1590" i="1"/>
  <c r="F1524" i="1"/>
  <c r="F1263" i="1"/>
  <c r="U1032" i="1"/>
  <c r="U1116" i="1"/>
  <c r="U1132" i="1"/>
  <c r="U997" i="1"/>
  <c r="U681" i="1"/>
  <c r="F763" i="1"/>
  <c r="U77" i="1"/>
  <c r="U1402" i="1"/>
  <c r="U1383" i="1"/>
  <c r="U396" i="1"/>
  <c r="W277" i="1"/>
  <c r="U268" i="1"/>
  <c r="F1478" i="1"/>
  <c r="F1617" i="1"/>
  <c r="U1570" i="1"/>
  <c r="U1380" i="1"/>
  <c r="F1418" i="1"/>
  <c r="U913" i="1"/>
  <c r="U940" i="1"/>
  <c r="F1045" i="1"/>
  <c r="U1126" i="1"/>
  <c r="F1068" i="1"/>
  <c r="F877" i="1"/>
  <c r="F833" i="1"/>
  <c r="F830" i="1"/>
  <c r="U335" i="1"/>
  <c r="U328" i="1"/>
  <c r="F289" i="1"/>
  <c r="F222" i="1"/>
  <c r="F45" i="1"/>
  <c r="F57" i="1"/>
  <c r="U76" i="1"/>
  <c r="F1688" i="1"/>
  <c r="U1619" i="1"/>
  <c r="F1540" i="1"/>
  <c r="U1550" i="1"/>
  <c r="F1488" i="1"/>
  <c r="U1508" i="1"/>
  <c r="U1533" i="1"/>
  <c r="F1572" i="1"/>
  <c r="F1458" i="1"/>
  <c r="F1457" i="1"/>
  <c r="U1606" i="1"/>
  <c r="F1534" i="1"/>
  <c r="U1687" i="1"/>
  <c r="U1679" i="1"/>
  <c r="F1645" i="1"/>
  <c r="F1584" i="1"/>
  <c r="F1554" i="1"/>
  <c r="F1519" i="1"/>
  <c r="F1499" i="1"/>
  <c r="F1495" i="1"/>
  <c r="F1511" i="1"/>
  <c r="U1346" i="1"/>
  <c r="F1686" i="1"/>
  <c r="F1674" i="1"/>
  <c r="F1655" i="1"/>
  <c r="F1530" i="1"/>
  <c r="F1460" i="1"/>
  <c r="F1447" i="1"/>
  <c r="F1360" i="1"/>
  <c r="F1357" i="1"/>
  <c r="F1350" i="1"/>
  <c r="F1345" i="1"/>
  <c r="F1412" i="1"/>
  <c r="U1321" i="1"/>
  <c r="U1212" i="1"/>
  <c r="U1157" i="1"/>
  <c r="F1145" i="1"/>
  <c r="U948" i="1"/>
  <c r="U1111" i="1"/>
  <c r="U722" i="1"/>
  <c r="F542" i="1"/>
  <c r="F468" i="1"/>
  <c r="U447" i="1"/>
  <c r="F393" i="1"/>
  <c r="U384" i="1"/>
  <c r="F389" i="1"/>
  <c r="U129" i="1"/>
  <c r="F130" i="1"/>
  <c r="F19" i="1"/>
  <c r="F93" i="1"/>
  <c r="F48" i="1"/>
  <c r="U33" i="1"/>
  <c r="U31" i="1"/>
  <c r="F1319" i="1"/>
  <c r="F1310" i="1"/>
  <c r="F1284" i="1"/>
  <c r="U1295" i="1"/>
  <c r="F1229" i="1"/>
  <c r="F1208" i="1"/>
  <c r="U1172" i="1"/>
  <c r="F1121" i="1"/>
  <c r="U969" i="1"/>
  <c r="U1019" i="1"/>
  <c r="U1124" i="1"/>
  <c r="F908" i="1"/>
  <c r="F984" i="1"/>
  <c r="F1086" i="1"/>
  <c r="F893" i="1"/>
  <c r="U850" i="1"/>
  <c r="U881" i="1"/>
  <c r="F820" i="1"/>
  <c r="F676" i="1"/>
  <c r="U672" i="1"/>
  <c r="U704" i="1"/>
  <c r="F749" i="1"/>
  <c r="U665" i="1"/>
  <c r="F549" i="1"/>
  <c r="U267" i="1"/>
  <c r="U185" i="1"/>
  <c r="F1283" i="1"/>
  <c r="F1178" i="1"/>
  <c r="F1159" i="1"/>
  <c r="U1076" i="1"/>
  <c r="F922" i="1"/>
  <c r="F944" i="1"/>
  <c r="U916" i="1"/>
  <c r="U903" i="1"/>
  <c r="U873" i="1"/>
  <c r="F683" i="1"/>
  <c r="U689" i="1"/>
  <c r="F706" i="1"/>
  <c r="F621" i="1"/>
  <c r="F615" i="1"/>
  <c r="F608" i="1"/>
  <c r="F590" i="1"/>
  <c r="F581" i="1"/>
  <c r="F570" i="1"/>
  <c r="U537" i="1"/>
  <c r="U539" i="1"/>
  <c r="F481" i="1"/>
  <c r="U387" i="1"/>
  <c r="U339" i="1"/>
  <c r="U188" i="1"/>
  <c r="F140" i="1"/>
  <c r="U136" i="1"/>
  <c r="F128" i="1"/>
  <c r="U120" i="1"/>
  <c r="F16" i="1"/>
  <c r="F1443" i="1"/>
  <c r="U1341" i="1"/>
  <c r="F1314" i="1"/>
  <c r="F848" i="1"/>
  <c r="F856" i="1"/>
  <c r="F752" i="1"/>
  <c r="U639" i="1"/>
  <c r="U534" i="1"/>
  <c r="F551" i="1"/>
  <c r="U548" i="1"/>
  <c r="U541" i="1"/>
  <c r="U517" i="1"/>
  <c r="U510" i="1"/>
  <c r="U485" i="1"/>
  <c r="F454" i="1"/>
  <c r="U401" i="1"/>
  <c r="U388" i="1"/>
  <c r="U301" i="1"/>
  <c r="U308" i="1"/>
  <c r="F309" i="1"/>
  <c r="F226" i="1"/>
  <c r="F135" i="1"/>
  <c r="U111" i="1"/>
  <c r="F91" i="1"/>
  <c r="F89" i="1"/>
  <c r="F1286" i="1"/>
  <c r="U1281" i="1"/>
  <c r="F1292" i="1"/>
  <c r="F1268" i="1"/>
  <c r="U1272" i="1"/>
  <c r="F1234" i="1"/>
  <c r="U1198" i="1"/>
  <c r="U1190" i="1"/>
  <c r="F1071" i="1"/>
  <c r="F1011" i="1"/>
  <c r="U1091" i="1"/>
  <c r="F1021" i="1"/>
  <c r="U1108" i="1"/>
  <c r="U949" i="1"/>
  <c r="U1073" i="1"/>
  <c r="F846" i="1"/>
  <c r="F854" i="1"/>
  <c r="F842" i="1"/>
  <c r="F813" i="1"/>
  <c r="U807" i="1"/>
  <c r="F716" i="1"/>
  <c r="U712" i="1"/>
  <c r="F724" i="1"/>
  <c r="F747" i="1"/>
  <c r="U786" i="1"/>
  <c r="U778" i="1"/>
  <c r="F423" i="1"/>
  <c r="U409" i="1"/>
  <c r="U352" i="1"/>
  <c r="F241" i="1"/>
  <c r="F181" i="1"/>
  <c r="U7" i="1"/>
  <c r="F1233" i="1"/>
  <c r="F1167" i="1"/>
  <c r="F1156" i="1"/>
  <c r="U953" i="1"/>
  <c r="U938" i="1"/>
  <c r="F867" i="1"/>
  <c r="U853" i="1"/>
  <c r="F818" i="1"/>
  <c r="U826" i="1"/>
  <c r="U801" i="1"/>
  <c r="F787" i="1"/>
  <c r="F767" i="1"/>
  <c r="F757" i="1"/>
  <c r="F773" i="1"/>
  <c r="F785" i="1"/>
  <c r="F626" i="1"/>
  <c r="U277" i="1"/>
  <c r="U272" i="1"/>
  <c r="F260" i="1"/>
  <c r="U15" i="1"/>
  <c r="F4" i="1"/>
  <c r="U1685" i="1"/>
  <c r="U1673" i="1"/>
  <c r="F1687" i="1"/>
  <c r="F1671" i="1"/>
  <c r="F1664" i="1"/>
  <c r="F1639" i="1"/>
  <c r="U1611" i="1"/>
  <c r="F1600" i="1"/>
  <c r="F1555" i="1"/>
  <c r="F1568" i="1"/>
  <c r="U1474" i="1"/>
  <c r="F1470" i="1"/>
  <c r="F1462" i="1"/>
  <c r="F1317" i="1"/>
  <c r="F1311" i="1"/>
  <c r="F1225" i="1"/>
  <c r="U1109" i="1"/>
  <c r="U1669" i="1"/>
  <c r="U1650" i="1"/>
  <c r="F1586" i="1"/>
  <c r="F1539" i="1"/>
  <c r="U1530" i="1"/>
  <c r="F1518" i="1"/>
  <c r="F1505" i="1"/>
  <c r="F1489" i="1"/>
  <c r="F1467" i="1"/>
  <c r="U1359" i="1"/>
  <c r="F1400" i="1"/>
  <c r="F1395" i="1"/>
  <c r="F1392" i="1"/>
  <c r="U1371" i="1"/>
  <c r="F1383" i="1"/>
  <c r="U1419" i="1"/>
  <c r="F1399" i="1"/>
  <c r="F1436" i="1"/>
  <c r="U1440" i="1"/>
  <c r="F1336" i="1"/>
  <c r="F1220" i="1"/>
  <c r="F1165" i="1"/>
  <c r="F1151" i="1"/>
  <c r="F1095" i="1"/>
  <c r="U888" i="1"/>
  <c r="F1059" i="1"/>
  <c r="U1011" i="1"/>
  <c r="F985" i="1"/>
  <c r="U1127" i="1"/>
  <c r="U1027" i="1"/>
  <c r="U1012" i="1"/>
  <c r="U1005" i="1"/>
  <c r="U959" i="1"/>
  <c r="F1073" i="1"/>
  <c r="U935" i="1"/>
  <c r="U1056" i="1"/>
  <c r="F1078" i="1"/>
  <c r="F1680" i="1"/>
  <c r="F1654" i="1"/>
  <c r="F1670" i="1"/>
  <c r="F1651" i="1"/>
  <c r="F1648" i="1"/>
  <c r="U1631" i="1"/>
  <c r="U1589" i="1"/>
  <c r="F1609" i="1"/>
  <c r="F1531" i="1"/>
  <c r="F1575" i="1"/>
  <c r="F1567" i="1"/>
  <c r="U1579" i="1"/>
  <c r="U1581" i="1"/>
  <c r="F1532" i="1"/>
  <c r="F1450" i="1"/>
  <c r="U1354" i="1"/>
  <c r="F1343" i="1"/>
  <c r="F1384" i="1"/>
  <c r="F1387" i="1"/>
  <c r="F1368" i="1"/>
  <c r="F1378" i="1"/>
  <c r="F1374" i="1"/>
  <c r="U1401" i="1"/>
  <c r="F1441" i="1"/>
  <c r="F1407" i="1"/>
  <c r="U1429" i="1"/>
  <c r="U1422" i="1"/>
  <c r="U1303" i="1"/>
  <c r="F1293" i="1"/>
  <c r="F1287" i="1"/>
  <c r="U1234" i="1"/>
  <c r="F1206" i="1"/>
  <c r="F1199" i="1"/>
  <c r="U1175" i="1"/>
  <c r="U1179" i="1"/>
  <c r="F1144" i="1"/>
  <c r="U988" i="1"/>
  <c r="U973" i="1"/>
  <c r="F955" i="1"/>
  <c r="U990" i="1"/>
  <c r="F1046" i="1"/>
  <c r="F1049" i="1"/>
  <c r="U986" i="1"/>
  <c r="F1000" i="1"/>
  <c r="F1014" i="1"/>
  <c r="U936" i="1"/>
  <c r="U864" i="1"/>
  <c r="F1626" i="1"/>
  <c r="F1623" i="1"/>
  <c r="F1557" i="1"/>
  <c r="F1507" i="1"/>
  <c r="F1512" i="1"/>
  <c r="F1465" i="1"/>
  <c r="F1361" i="1"/>
  <c r="F1348" i="1"/>
  <c r="F1246" i="1"/>
  <c r="F972" i="1"/>
  <c r="F1061" i="1"/>
  <c r="F1055" i="1"/>
  <c r="U1026" i="1"/>
  <c r="F1034" i="1"/>
  <c r="U1036" i="1"/>
  <c r="U1006" i="1"/>
  <c r="U914" i="1"/>
  <c r="U1069" i="1"/>
  <c r="F906" i="1"/>
  <c r="U1097" i="1"/>
  <c r="U1053" i="1"/>
  <c r="F1048" i="1"/>
  <c r="F1632" i="1"/>
  <c r="F1516" i="1"/>
  <c r="U1510" i="1"/>
  <c r="U1468" i="1"/>
  <c r="U1405" i="1"/>
  <c r="F1415" i="1"/>
  <c r="U1250" i="1"/>
  <c r="F1211" i="1"/>
  <c r="U1188" i="1"/>
  <c r="U1167" i="1"/>
  <c r="F1149" i="1"/>
  <c r="F910" i="1"/>
  <c r="F1616" i="1"/>
  <c r="F1604" i="1"/>
  <c r="F1608" i="1"/>
  <c r="F1583" i="1"/>
  <c r="F1577" i="1"/>
  <c r="F1523" i="1"/>
  <c r="U1529" i="1"/>
  <c r="F1573" i="1"/>
  <c r="U1472" i="1"/>
  <c r="U1466" i="1"/>
  <c r="U1457" i="1"/>
  <c r="U1446" i="1"/>
  <c r="F1362" i="1"/>
  <c r="F1381" i="1"/>
  <c r="U1423" i="1"/>
  <c r="F1385" i="1"/>
  <c r="U1404" i="1"/>
  <c r="F1377" i="1"/>
  <c r="F1289" i="1"/>
  <c r="U1271" i="1"/>
  <c r="U1254" i="1"/>
  <c r="U1203" i="1"/>
  <c r="U1168" i="1"/>
  <c r="F1140" i="1"/>
  <c r="F883" i="1"/>
  <c r="F981" i="1"/>
  <c r="F1062" i="1"/>
  <c r="U1075" i="1"/>
  <c r="U979" i="1"/>
  <c r="U1035" i="1"/>
  <c r="F1038" i="1"/>
  <c r="U971" i="1"/>
  <c r="U1085" i="1"/>
  <c r="F1124" i="1"/>
  <c r="U995" i="1"/>
  <c r="U1087" i="1"/>
  <c r="U929" i="1"/>
  <c r="F911" i="1"/>
  <c r="U1098" i="1"/>
  <c r="F863" i="1"/>
  <c r="U724" i="1"/>
  <c r="F750" i="1"/>
  <c r="F649" i="1"/>
  <c r="U616" i="1"/>
  <c r="F622" i="1"/>
  <c r="F518" i="1"/>
  <c r="F492" i="1"/>
  <c r="U481" i="1"/>
  <c r="F474" i="1"/>
  <c r="U470" i="1"/>
  <c r="F400" i="1"/>
  <c r="F388" i="1"/>
  <c r="F364" i="1"/>
  <c r="F361" i="1"/>
  <c r="F299" i="1"/>
  <c r="U131" i="1"/>
  <c r="F126" i="1"/>
  <c r="F37" i="1"/>
  <c r="F65" i="1"/>
  <c r="U857" i="1"/>
  <c r="F865" i="1"/>
  <c r="U710" i="1"/>
  <c r="F720" i="1"/>
  <c r="U755" i="1"/>
  <c r="F779" i="1"/>
  <c r="F792" i="1"/>
  <c r="F639" i="1"/>
  <c r="U627" i="1"/>
  <c r="U624" i="1"/>
  <c r="F579" i="1"/>
  <c r="U575" i="1"/>
  <c r="F527" i="1"/>
  <c r="F523" i="1"/>
  <c r="F488" i="1"/>
  <c r="F501" i="1"/>
  <c r="F469" i="1"/>
  <c r="F406" i="1"/>
  <c r="F411" i="1"/>
  <c r="U451" i="1"/>
  <c r="U398" i="1"/>
  <c r="U382" i="1"/>
  <c r="U373" i="1"/>
  <c r="F339" i="1"/>
  <c r="F331" i="1"/>
  <c r="U322" i="1"/>
  <c r="U313" i="1"/>
  <c r="F245" i="1"/>
  <c r="F234" i="1"/>
  <c r="F231" i="1"/>
  <c r="F199" i="1"/>
  <c r="F189" i="1"/>
  <c r="U180" i="1"/>
  <c r="U63" i="1"/>
  <c r="F58" i="1"/>
  <c r="F90" i="1"/>
  <c r="F23" i="1"/>
  <c r="U71" i="1"/>
  <c r="U5" i="1"/>
  <c r="F861" i="1"/>
  <c r="F841" i="1"/>
  <c r="F837" i="1"/>
  <c r="U629" i="1"/>
  <c r="F587" i="1"/>
  <c r="F583" i="1"/>
  <c r="F573" i="1"/>
  <c r="F572" i="1"/>
  <c r="U494" i="1"/>
  <c r="U507" i="1"/>
  <c r="U496" i="1"/>
  <c r="F369" i="1"/>
  <c r="F316" i="1"/>
  <c r="F249" i="1"/>
  <c r="F254" i="1"/>
  <c r="F220" i="1"/>
  <c r="F214" i="1"/>
  <c r="F212" i="1"/>
  <c r="F191" i="1"/>
  <c r="U166" i="1"/>
  <c r="F137" i="1"/>
  <c r="U108" i="1"/>
  <c r="U74" i="1"/>
  <c r="U73" i="1"/>
  <c r="U102" i="1"/>
  <c r="U104" i="1"/>
  <c r="U869" i="1"/>
  <c r="F789" i="1"/>
  <c r="U730" i="1"/>
  <c r="F727" i="1"/>
  <c r="F668" i="1"/>
  <c r="F637" i="1"/>
  <c r="U634" i="1"/>
  <c r="F606" i="1"/>
  <c r="F576" i="1"/>
  <c r="F566" i="1"/>
  <c r="F547" i="1"/>
  <c r="F519" i="1"/>
  <c r="F489" i="1"/>
  <c r="E474" i="1"/>
  <c r="F457" i="1"/>
  <c r="F433" i="1"/>
  <c r="U434" i="1"/>
  <c r="F391" i="1"/>
  <c r="F301" i="1"/>
  <c r="F125" i="1"/>
  <c r="F123" i="1"/>
  <c r="F114" i="1"/>
  <c r="U43" i="1"/>
  <c r="U859" i="1"/>
  <c r="U819" i="1"/>
  <c r="F815" i="1"/>
  <c r="U700" i="1"/>
  <c r="U673" i="1"/>
  <c r="F766" i="1"/>
  <c r="F738" i="1"/>
  <c r="U736" i="1"/>
  <c r="F655" i="1"/>
  <c r="F543" i="1"/>
  <c r="F503" i="1"/>
  <c r="F506" i="1"/>
  <c r="F497" i="1"/>
  <c r="F473" i="1"/>
  <c r="F442" i="1"/>
  <c r="U385" i="1"/>
  <c r="F374" i="1"/>
  <c r="U376" i="1"/>
  <c r="F340" i="1"/>
  <c r="F250" i="1"/>
  <c r="U266" i="1"/>
  <c r="U275" i="1"/>
  <c r="F225" i="1"/>
  <c r="U218" i="1"/>
  <c r="F186" i="1"/>
  <c r="F179" i="1"/>
  <c r="U170" i="1"/>
  <c r="U147" i="1"/>
  <c r="F36" i="1"/>
  <c r="F32" i="1"/>
  <c r="U70" i="1"/>
  <c r="U80" i="1"/>
  <c r="U86" i="1"/>
  <c r="F855" i="1"/>
  <c r="U836" i="1"/>
  <c r="F806" i="1"/>
  <c r="F814" i="1"/>
  <c r="F754" i="1"/>
  <c r="F691" i="1"/>
  <c r="U674" i="1"/>
  <c r="U707" i="1"/>
  <c r="U732" i="1"/>
  <c r="F790" i="1"/>
  <c r="U797" i="1"/>
  <c r="U753" i="1"/>
  <c r="F791" i="1"/>
  <c r="U571" i="1"/>
  <c r="U552" i="1"/>
  <c r="U560" i="1"/>
  <c r="F531" i="1"/>
  <c r="F410" i="1"/>
  <c r="F363" i="1"/>
  <c r="F283" i="1"/>
  <c r="U265" i="1"/>
  <c r="F261" i="1"/>
  <c r="F268" i="1"/>
  <c r="F239" i="1"/>
  <c r="F198" i="1"/>
  <c r="F144" i="1"/>
  <c r="U128" i="1"/>
  <c r="F112" i="1"/>
  <c r="F42" i="1"/>
  <c r="F87" i="1"/>
  <c r="U35" i="1"/>
  <c r="F83" i="1"/>
  <c r="F1642" i="1"/>
  <c r="F1589" i="1"/>
  <c r="F1580" i="1"/>
  <c r="F1552" i="1"/>
  <c r="U1555" i="1"/>
  <c r="U1460" i="1"/>
  <c r="F1406" i="1"/>
  <c r="U1445" i="1"/>
  <c r="U1413" i="1"/>
  <c r="F1685" i="1"/>
  <c r="F1675" i="1"/>
  <c r="U1657" i="1"/>
  <c r="U1670" i="1"/>
  <c r="F1630" i="1"/>
  <c r="F1625" i="1"/>
  <c r="F1618" i="1"/>
  <c r="F1610" i="1"/>
  <c r="F1596" i="1"/>
  <c r="U1601" i="1"/>
  <c r="U1583" i="1"/>
  <c r="F1526" i="1"/>
  <c r="F1533" i="1"/>
  <c r="F1551" i="1"/>
  <c r="U1578" i="1"/>
  <c r="F1571" i="1"/>
  <c r="F1579" i="1"/>
  <c r="F1574" i="1"/>
  <c r="F1520" i="1"/>
  <c r="F1476" i="1"/>
  <c r="F1510" i="1"/>
  <c r="F1514" i="1"/>
  <c r="F1496" i="1"/>
  <c r="F1469" i="1"/>
  <c r="F1354" i="1"/>
  <c r="F1396" i="1"/>
  <c r="F1380" i="1"/>
  <c r="F1393" i="1"/>
  <c r="U1421" i="1"/>
  <c r="U1436" i="1"/>
  <c r="F1390" i="1"/>
  <c r="F1404" i="1"/>
  <c r="U1443" i="1"/>
  <c r="F1428" i="1"/>
  <c r="U1334" i="1"/>
  <c r="F1316" i="1"/>
  <c r="F1321" i="1"/>
  <c r="F1312" i="1"/>
  <c r="U1356" i="1"/>
  <c r="F1682" i="1"/>
  <c r="F1681" i="1"/>
  <c r="F1665" i="1"/>
  <c r="U1639" i="1"/>
  <c r="F1606" i="1"/>
  <c r="U1614" i="1"/>
  <c r="F1599" i="1"/>
  <c r="F1605" i="1"/>
  <c r="U1585" i="1"/>
  <c r="F1538" i="1"/>
  <c r="F1528" i="1"/>
  <c r="U1563" i="1"/>
  <c r="F1565" i="1"/>
  <c r="F1581" i="1"/>
  <c r="U1568" i="1"/>
  <c r="F1521" i="1"/>
  <c r="F1498" i="1"/>
  <c r="U1487" i="1"/>
  <c r="F1494" i="1"/>
  <c r="F1509" i="1"/>
  <c r="F1472" i="1"/>
  <c r="F1459" i="1"/>
  <c r="F1456" i="1"/>
  <c r="F1382" i="1"/>
  <c r="F1367" i="1"/>
  <c r="F1398" i="1"/>
  <c r="F1401" i="1"/>
  <c r="F1411" i="1"/>
  <c r="U1444" i="1"/>
  <c r="U1414" i="1"/>
  <c r="U1342" i="1"/>
  <c r="U1314" i="1"/>
  <c r="U1319" i="1"/>
  <c r="F1309" i="1"/>
  <c r="F1434" i="1"/>
  <c r="F1691" i="1"/>
  <c r="F1679" i="1"/>
  <c r="F1673" i="1"/>
  <c r="F1653" i="1"/>
  <c r="F1629" i="1"/>
  <c r="F1594" i="1"/>
  <c r="F1590" i="1"/>
  <c r="F1597" i="1"/>
  <c r="F1582" i="1"/>
  <c r="F1535" i="1"/>
  <c r="F1550" i="1"/>
  <c r="U1545" i="1"/>
  <c r="F1556" i="1"/>
  <c r="F1561" i="1"/>
  <c r="U1573" i="1"/>
  <c r="U1517" i="1"/>
  <c r="F1473" i="1"/>
  <c r="F1482" i="1"/>
  <c r="F1455" i="1"/>
  <c r="F1353" i="1"/>
  <c r="F1402" i="1"/>
  <c r="F1388" i="1"/>
  <c r="U1374" i="1"/>
  <c r="F1417" i="1"/>
  <c r="F1432" i="1"/>
  <c r="F1442" i="1"/>
  <c r="F1340" i="1"/>
  <c r="U1335" i="1"/>
  <c r="F1328" i="1"/>
  <c r="F1330" i="1"/>
  <c r="F1690" i="1"/>
  <c r="U1667" i="1"/>
  <c r="F1641" i="1"/>
  <c r="U1642" i="1"/>
  <c r="F1624" i="1"/>
  <c r="F1592" i="1"/>
  <c r="F1613" i="1"/>
  <c r="F1612" i="1"/>
  <c r="F1536" i="1"/>
  <c r="U1527" i="1"/>
  <c r="F1546" i="1"/>
  <c r="F1542" i="1"/>
  <c r="U1562" i="1"/>
  <c r="F1543" i="1"/>
  <c r="F1480" i="1"/>
  <c r="U1478" i="1"/>
  <c r="F1466" i="1"/>
  <c r="F1468" i="1"/>
  <c r="F1452" i="1"/>
  <c r="F1448" i="1"/>
  <c r="F1352" i="1"/>
  <c r="F1344" i="1"/>
  <c r="F1370" i="1"/>
  <c r="F1420" i="1"/>
  <c r="F1369" i="1"/>
  <c r="F1376" i="1"/>
  <c r="F1437" i="1"/>
  <c r="U1418" i="1"/>
  <c r="U1317" i="1"/>
  <c r="U1320" i="1"/>
  <c r="F1313" i="1"/>
  <c r="F1306" i="1"/>
  <c r="F914" i="1"/>
  <c r="U1284" i="1"/>
  <c r="F1279" i="1"/>
  <c r="F1299" i="1"/>
  <c r="U1270" i="1"/>
  <c r="F1250" i="1"/>
  <c r="U1239" i="1"/>
  <c r="F1228" i="1"/>
  <c r="U1222" i="1"/>
  <c r="F1160" i="1"/>
  <c r="F1186" i="1"/>
  <c r="F1139" i="1"/>
  <c r="F913" i="1"/>
  <c r="F1002" i="1"/>
  <c r="F987" i="1"/>
  <c r="U981" i="1"/>
  <c r="F1099" i="1"/>
  <c r="F1070" i="1"/>
  <c r="U1020" i="1"/>
  <c r="F1091" i="1"/>
  <c r="F971" i="1"/>
  <c r="U1113" i="1"/>
  <c r="U1094" i="1"/>
  <c r="U976" i="1"/>
  <c r="F1018" i="1"/>
  <c r="U1068" i="1"/>
  <c r="F1108" i="1"/>
  <c r="U1117" i="1"/>
  <c r="F1281" i="1"/>
  <c r="U1148" i="1"/>
  <c r="F1119" i="1"/>
  <c r="F1087" i="1"/>
  <c r="U885" i="1"/>
  <c r="F1308" i="1"/>
  <c r="F1301" i="1"/>
  <c r="F1262" i="1"/>
  <c r="U1300" i="1"/>
  <c r="F1295" i="1"/>
  <c r="F1261" i="1"/>
  <c r="F1226" i="1"/>
  <c r="F1142" i="1"/>
  <c r="F921" i="1"/>
  <c r="F926" i="1"/>
  <c r="F897" i="1"/>
  <c r="F1044" i="1"/>
  <c r="U1017" i="1"/>
  <c r="U1102" i="1"/>
  <c r="F1040" i="1"/>
  <c r="U1037" i="1"/>
  <c r="U1112" i="1"/>
  <c r="U1001" i="1"/>
  <c r="F1069" i="1"/>
  <c r="U900" i="1"/>
  <c r="F949" i="1"/>
  <c r="U1289" i="1"/>
  <c r="U1252" i="1"/>
  <c r="F1251" i="1"/>
  <c r="U1243" i="1"/>
  <c r="U1227" i="1"/>
  <c r="F1212" i="1"/>
  <c r="F1215" i="1"/>
  <c r="U1207" i="1"/>
  <c r="U1194" i="1"/>
  <c r="F1188" i="1"/>
  <c r="F1191" i="1"/>
  <c r="F1157" i="1"/>
  <c r="F1138" i="1"/>
  <c r="F943" i="1"/>
  <c r="F993" i="1"/>
  <c r="U1084" i="1"/>
  <c r="U1101" i="1"/>
  <c r="U1092" i="1"/>
  <c r="U1007" i="1"/>
  <c r="U947" i="1"/>
  <c r="F1054" i="1"/>
  <c r="F1303" i="1"/>
  <c r="F1297" i="1"/>
  <c r="F1265" i="1"/>
  <c r="F1298" i="1"/>
  <c r="F1302" i="1"/>
  <c r="F1260" i="1"/>
  <c r="F1242" i="1"/>
  <c r="U1196" i="1"/>
  <c r="F956" i="1"/>
  <c r="U1016" i="1"/>
  <c r="U1042" i="1"/>
  <c r="U1030" i="1"/>
  <c r="U908" i="1"/>
  <c r="F927" i="1"/>
  <c r="F974" i="1"/>
  <c r="F1053" i="1"/>
  <c r="F1104" i="1"/>
  <c r="U1268" i="1"/>
  <c r="F1255" i="1"/>
  <c r="F1241" i="1"/>
  <c r="U1237" i="1"/>
  <c r="F1232" i="1"/>
  <c r="F1218" i="1"/>
  <c r="U1206" i="1"/>
  <c r="F1216" i="1"/>
  <c r="F1190" i="1"/>
  <c r="U1161" i="1"/>
  <c r="F1172" i="1"/>
  <c r="F1150" i="1"/>
  <c r="U883" i="1"/>
  <c r="U918" i="1"/>
  <c r="U915" i="1"/>
  <c r="F948" i="1"/>
  <c r="F1039" i="1"/>
  <c r="F1057" i="1"/>
  <c r="F950" i="1"/>
  <c r="F1133" i="1"/>
  <c r="F1050" i="1"/>
  <c r="U1115" i="1"/>
  <c r="U1106" i="1"/>
  <c r="U1128" i="1"/>
  <c r="U1024" i="1"/>
  <c r="F1129" i="1"/>
  <c r="F905" i="1"/>
  <c r="F951" i="1"/>
  <c r="U1066" i="1"/>
  <c r="F960" i="1"/>
  <c r="U1079" i="1"/>
  <c r="U874" i="1"/>
  <c r="F879" i="1"/>
  <c r="F838" i="1"/>
  <c r="F817" i="1"/>
  <c r="F758" i="1"/>
  <c r="F739" i="1"/>
  <c r="F799" i="1"/>
  <c r="F643" i="1"/>
  <c r="U655" i="1"/>
  <c r="U615" i="1"/>
  <c r="F600" i="1"/>
  <c r="F609" i="1"/>
  <c r="F586" i="1"/>
  <c r="U573" i="1"/>
  <c r="U572" i="1"/>
  <c r="F1028" i="1"/>
  <c r="F945" i="1"/>
  <c r="F891" i="1"/>
  <c r="U954" i="1"/>
  <c r="F843" i="1"/>
  <c r="F873" i="1"/>
  <c r="U870" i="1"/>
  <c r="U835" i="1"/>
  <c r="F831" i="1"/>
  <c r="F822" i="1"/>
  <c r="F807" i="1"/>
  <c r="F816" i="1"/>
  <c r="F710" i="1"/>
  <c r="F678" i="1"/>
  <c r="U675" i="1"/>
  <c r="U768" i="1"/>
  <c r="F756" i="1"/>
  <c r="F717" i="1"/>
  <c r="F709" i="1"/>
  <c r="U699" i="1"/>
  <c r="F878" i="1"/>
  <c r="F667" i="1"/>
  <c r="F641" i="1"/>
  <c r="F638" i="1"/>
  <c r="U623" i="1"/>
  <c r="F616" i="1"/>
  <c r="F617" i="1"/>
  <c r="F594" i="1"/>
  <c r="U596" i="1"/>
  <c r="U588" i="1"/>
  <c r="F1058" i="1"/>
  <c r="U848" i="1"/>
  <c r="F679" i="1"/>
  <c r="F701" i="1"/>
  <c r="U706" i="1"/>
  <c r="F744" i="1"/>
  <c r="F719" i="1"/>
  <c r="F703" i="1"/>
  <c r="F761" i="1"/>
  <c r="F796" i="1"/>
  <c r="F798" i="1"/>
  <c r="F665" i="1"/>
  <c r="F610" i="1"/>
  <c r="F598" i="1"/>
  <c r="F925" i="1"/>
  <c r="F930" i="1"/>
  <c r="F964" i="1"/>
  <c r="U1003" i="1"/>
  <c r="U919" i="1"/>
  <c r="F858" i="1"/>
  <c r="F851" i="1"/>
  <c r="U877" i="1"/>
  <c r="F840" i="1"/>
  <c r="U815" i="1"/>
  <c r="U690" i="1"/>
  <c r="U770" i="1"/>
  <c r="U660" i="1"/>
  <c r="F645" i="1"/>
  <c r="F635" i="1"/>
  <c r="F629" i="1"/>
  <c r="U604" i="1"/>
  <c r="F625" i="1"/>
  <c r="U584" i="1"/>
  <c r="F574" i="1"/>
  <c r="U567" i="1"/>
  <c r="U622" i="1"/>
  <c r="F895" i="1"/>
  <c r="F1072" i="1"/>
  <c r="U901" i="1"/>
  <c r="F1134" i="1"/>
  <c r="F958" i="1"/>
  <c r="F850" i="1"/>
  <c r="U860" i="1"/>
  <c r="F839" i="1"/>
  <c r="U837" i="1"/>
  <c r="F827" i="1"/>
  <c r="F824" i="1"/>
  <c r="F819" i="1"/>
  <c r="F803" i="1"/>
  <c r="F687" i="1"/>
  <c r="F700" i="1"/>
  <c r="F684" i="1"/>
  <c r="U725" i="1"/>
  <c r="U685" i="1"/>
  <c r="F697" i="1"/>
  <c r="F715" i="1"/>
  <c r="U716" i="1"/>
  <c r="U775" i="1"/>
  <c r="F742" i="1"/>
  <c r="F731" i="1"/>
  <c r="F781" i="1"/>
  <c r="F783" i="1"/>
  <c r="F784" i="1"/>
  <c r="F782" i="1"/>
  <c r="F652" i="1"/>
  <c r="F646" i="1"/>
  <c r="U630" i="1"/>
  <c r="U628" i="1"/>
  <c r="U619" i="1"/>
  <c r="F602" i="1"/>
  <c r="F591" i="1"/>
  <c r="F592" i="1"/>
  <c r="U587" i="1"/>
  <c r="U583" i="1"/>
  <c r="F69" i="1"/>
  <c r="F553" i="1"/>
  <c r="U501" i="1"/>
  <c r="F511" i="1"/>
  <c r="U464" i="1"/>
  <c r="F463" i="1"/>
  <c r="U469" i="1"/>
  <c r="F421" i="1"/>
  <c r="F441" i="1"/>
  <c r="F440" i="1"/>
  <c r="F435" i="1"/>
  <c r="F371" i="1"/>
  <c r="F274" i="1"/>
  <c r="F269" i="1"/>
  <c r="F217" i="1"/>
  <c r="F196" i="1"/>
  <c r="F178" i="1"/>
  <c r="F166" i="1"/>
  <c r="F143" i="1"/>
  <c r="F127" i="1"/>
  <c r="U122" i="1"/>
  <c r="F115" i="1"/>
  <c r="F30" i="1"/>
  <c r="F27" i="1"/>
  <c r="U14" i="1"/>
  <c r="U24" i="1"/>
  <c r="F81" i="1"/>
  <c r="F350" i="1"/>
  <c r="U312" i="1"/>
  <c r="F317" i="1"/>
  <c r="F313" i="1"/>
  <c r="F293" i="1"/>
  <c r="F280" i="1"/>
  <c r="F277" i="1"/>
  <c r="F253" i="1"/>
  <c r="U207" i="1"/>
  <c r="F200" i="1"/>
  <c r="F192" i="1"/>
  <c r="F174" i="1"/>
  <c r="U187" i="1"/>
  <c r="F176" i="1"/>
  <c r="F158" i="1"/>
  <c r="U159" i="1"/>
  <c r="F106" i="1"/>
  <c r="U17" i="1"/>
  <c r="U54" i="1"/>
  <c r="F534" i="1"/>
  <c r="F494" i="1"/>
  <c r="U487" i="1"/>
  <c r="U479" i="1"/>
  <c r="U406" i="1"/>
  <c r="F431" i="1"/>
  <c r="F415" i="1"/>
  <c r="F444" i="1"/>
  <c r="U410" i="1"/>
  <c r="F413" i="1"/>
  <c r="F428" i="1"/>
  <c r="U429" i="1"/>
  <c r="U390" i="1"/>
  <c r="F376" i="1"/>
  <c r="F366" i="1"/>
  <c r="U300" i="1"/>
  <c r="F282" i="1"/>
  <c r="U234" i="1"/>
  <c r="F170" i="1"/>
  <c r="U139" i="1"/>
  <c r="F75" i="1"/>
  <c r="F8" i="1"/>
  <c r="F7" i="1"/>
  <c r="U570" i="1"/>
  <c r="F557" i="1"/>
  <c r="F532" i="1"/>
  <c r="U551" i="1"/>
  <c r="F515" i="1"/>
  <c r="F516" i="1"/>
  <c r="U497" i="1"/>
  <c r="F482" i="1"/>
  <c r="U456" i="1"/>
  <c r="F455" i="1"/>
  <c r="F432" i="1"/>
  <c r="U363" i="1"/>
  <c r="F334" i="1"/>
  <c r="F291" i="1"/>
  <c r="U283" i="1"/>
  <c r="F263" i="1"/>
  <c r="U231" i="1"/>
  <c r="U219" i="1"/>
  <c r="F218" i="1"/>
  <c r="F208" i="1"/>
  <c r="U195" i="1"/>
  <c r="F194" i="1"/>
  <c r="F172" i="1"/>
  <c r="F185" i="1"/>
  <c r="F147" i="1"/>
  <c r="F110" i="1"/>
  <c r="F117" i="1"/>
  <c r="F72" i="1"/>
  <c r="U22" i="1"/>
  <c r="F56" i="1"/>
  <c r="F29" i="1"/>
  <c r="U48" i="1"/>
  <c r="U68" i="1"/>
  <c r="F35" i="1"/>
  <c r="U26" i="1"/>
  <c r="U99" i="1"/>
  <c r="F78" i="1"/>
  <c r="U526" i="1"/>
  <c r="U529" i="1"/>
  <c r="U519" i="1"/>
  <c r="F508" i="1"/>
  <c r="F504" i="1"/>
  <c r="F466" i="1"/>
  <c r="F470" i="1"/>
  <c r="F425" i="1"/>
  <c r="U452" i="1"/>
  <c r="F347" i="1"/>
  <c r="F346" i="1"/>
  <c r="U336" i="1"/>
  <c r="F320" i="1"/>
  <c r="F302" i="1"/>
  <c r="F286" i="1"/>
  <c r="F284" i="1"/>
  <c r="U394" i="1"/>
  <c r="F264" i="1"/>
  <c r="F235" i="1"/>
  <c r="F232" i="1"/>
  <c r="U226" i="1"/>
  <c r="F209" i="1"/>
  <c r="U193" i="1"/>
  <c r="F182" i="1"/>
  <c r="U151" i="1"/>
  <c r="U144" i="1"/>
  <c r="F109" i="1"/>
  <c r="U105" i="1"/>
  <c r="F116" i="1"/>
  <c r="F119" i="1"/>
  <c r="U112" i="1"/>
  <c r="U42" i="1"/>
  <c r="F25" i="1"/>
  <c r="U32" i="1"/>
  <c r="F34" i="1"/>
  <c r="F12" i="1"/>
  <c r="F47" i="1"/>
  <c r="F102" i="1"/>
  <c r="F545" i="1"/>
  <c r="F525" i="1"/>
  <c r="F509" i="1"/>
  <c r="U489" i="1"/>
  <c r="U478" i="1"/>
  <c r="F465" i="1"/>
  <c r="U445" i="1"/>
  <c r="F437" i="1"/>
  <c r="F434" i="1"/>
  <c r="F450" i="1"/>
  <c r="F458" i="1"/>
  <c r="F409" i="1"/>
  <c r="F449" i="1"/>
  <c r="F451" i="1"/>
  <c r="F368" i="1"/>
  <c r="F359" i="1"/>
  <c r="U356" i="1"/>
  <c r="F345" i="1"/>
  <c r="F333" i="1"/>
  <c r="F330" i="1"/>
  <c r="U319" i="1"/>
  <c r="U297" i="1"/>
  <c r="F324" i="1"/>
  <c r="F295" i="1"/>
  <c r="F294" i="1"/>
  <c r="F290" i="1"/>
  <c r="F314" i="1"/>
  <c r="F246" i="1"/>
  <c r="F267" i="1"/>
  <c r="F265" i="1"/>
  <c r="F256" i="1"/>
  <c r="F237" i="1"/>
  <c r="U175" i="1"/>
  <c r="U1691" i="1"/>
  <c r="U1654" i="1"/>
  <c r="F1661" i="1"/>
  <c r="U1661" i="1"/>
  <c r="U1681" i="1"/>
  <c r="F1204" i="1"/>
  <c r="U1204" i="1"/>
  <c r="F898" i="1"/>
  <c r="U898" i="1"/>
  <c r="F644" i="1"/>
  <c r="U644" i="1"/>
  <c r="F1669" i="1"/>
  <c r="U1623" i="1"/>
  <c r="U1554" i="1"/>
  <c r="U1542" i="1"/>
  <c r="F1549" i="1"/>
  <c r="F1485" i="1"/>
  <c r="F1484" i="1"/>
  <c r="F1492" i="1"/>
  <c r="F1491" i="1"/>
  <c r="F1346" i="1"/>
  <c r="F1364" i="1"/>
  <c r="F1438" i="1"/>
  <c r="F1403" i="1"/>
  <c r="F1429" i="1"/>
  <c r="F1334" i="1"/>
  <c r="U1592" i="1"/>
  <c r="F1479" i="1"/>
  <c r="U1395" i="1"/>
  <c r="F1375" i="1"/>
  <c r="U1382" i="1"/>
  <c r="U1367" i="1"/>
  <c r="U1433" i="1"/>
  <c r="F1405" i="1"/>
  <c r="U1432" i="1"/>
  <c r="F1440" i="1"/>
  <c r="U1333" i="1"/>
  <c r="U1310" i="1"/>
  <c r="F1307" i="1"/>
  <c r="U1263" i="1"/>
  <c r="F1267" i="1"/>
  <c r="U1302" i="1"/>
  <c r="F1272" i="1"/>
  <c r="F1247" i="1"/>
  <c r="U1247" i="1"/>
  <c r="F1209" i="1"/>
  <c r="U1209" i="1"/>
  <c r="F1022" i="1"/>
  <c r="U1022" i="1"/>
  <c r="F765" i="1"/>
  <c r="U765" i="1"/>
  <c r="U1658" i="1"/>
  <c r="F1650" i="1"/>
  <c r="U1646" i="1"/>
  <c r="F1627" i="1"/>
  <c r="U1610" i="1"/>
  <c r="F1611" i="1"/>
  <c r="F1585" i="1"/>
  <c r="F1576" i="1"/>
  <c r="F1562" i="1"/>
  <c r="F1564" i="1"/>
  <c r="F1483" i="1"/>
  <c r="U1459" i="1"/>
  <c r="U1360" i="1"/>
  <c r="U1387" i="1"/>
  <c r="F1419" i="1"/>
  <c r="U1441" i="1"/>
  <c r="F1409" i="1"/>
  <c r="U1339" i="1"/>
  <c r="U1688" i="1"/>
  <c r="U1651" i="1"/>
  <c r="U1634" i="1"/>
  <c r="U1514" i="1"/>
  <c r="F1271" i="1"/>
  <c r="F1258" i="1"/>
  <c r="U1258" i="1"/>
  <c r="F1197" i="1"/>
  <c r="U1197" i="1"/>
  <c r="U1655" i="1"/>
  <c r="U1653" i="1"/>
  <c r="F1657" i="1"/>
  <c r="F1595" i="1"/>
  <c r="U1604" i="1"/>
  <c r="U1596" i="1"/>
  <c r="U1599" i="1"/>
  <c r="U1605" i="1"/>
  <c r="U1584" i="1"/>
  <c r="F1578" i="1"/>
  <c r="U1561" i="1"/>
  <c r="U1489" i="1"/>
  <c r="U1509" i="1"/>
  <c r="U1511" i="1"/>
  <c r="U1469" i="1"/>
  <c r="U1456" i="1"/>
  <c r="U1448" i="1"/>
  <c r="F1359" i="1"/>
  <c r="F1366" i="1"/>
  <c r="U1640" i="1"/>
  <c r="U1641" i="1"/>
  <c r="U1586" i="1"/>
  <c r="U1531" i="1"/>
  <c r="U1567" i="1"/>
  <c r="U1521" i="1"/>
  <c r="F1500" i="1"/>
  <c r="U1400" i="1"/>
  <c r="U1396" i="1"/>
  <c r="U1392" i="1"/>
  <c r="U1369" i="1"/>
  <c r="F1386" i="1"/>
  <c r="U1385" i="1"/>
  <c r="U1417" i="1"/>
  <c r="F1430" i="1"/>
  <c r="F1332" i="1"/>
  <c r="F1318" i="1"/>
  <c r="U1265" i="1"/>
  <c r="U1296" i="1"/>
  <c r="F1253" i="1"/>
  <c r="U1228" i="1"/>
  <c r="U1156" i="1"/>
  <c r="U1144" i="1"/>
  <c r="U884" i="1"/>
  <c r="U946" i="1"/>
  <c r="F983" i="1"/>
  <c r="U926" i="1"/>
  <c r="F1122" i="1"/>
  <c r="U1093" i="1"/>
  <c r="F1001" i="1"/>
  <c r="U734" i="1"/>
  <c r="U1165" i="1"/>
  <c r="U1163" i="1"/>
  <c r="F1161" i="1"/>
  <c r="U993" i="1"/>
  <c r="U1039" i="1"/>
  <c r="F999" i="1"/>
  <c r="F1130" i="1"/>
  <c r="F1094" i="1"/>
  <c r="U1018" i="1"/>
  <c r="F902" i="1"/>
  <c r="F934" i="1"/>
  <c r="U1086" i="1"/>
  <c r="U834" i="1"/>
  <c r="U714" i="1"/>
  <c r="F711" i="1"/>
  <c r="U669" i="1"/>
  <c r="F695" i="1"/>
  <c r="U727" i="1"/>
  <c r="F663" i="1"/>
  <c r="U663" i="1"/>
  <c r="F1203" i="1"/>
  <c r="F1137" i="1"/>
  <c r="U1059" i="1"/>
  <c r="F1092" i="1"/>
  <c r="F916" i="1"/>
  <c r="U957" i="1"/>
  <c r="U868" i="1"/>
  <c r="F868" i="1"/>
  <c r="F647" i="1"/>
  <c r="U647" i="1"/>
  <c r="F1231" i="1"/>
  <c r="U1173" i="1"/>
  <c r="U1186" i="1"/>
  <c r="U1138" i="1"/>
  <c r="F923" i="1"/>
  <c r="F953" i="1"/>
  <c r="U911" i="1"/>
  <c r="U951" i="1"/>
  <c r="F804" i="1"/>
  <c r="U804" i="1"/>
  <c r="U816" i="1"/>
  <c r="F522" i="1"/>
  <c r="U522" i="1"/>
  <c r="F407" i="1"/>
  <c r="U407" i="1"/>
  <c r="F835" i="1"/>
  <c r="F800" i="1"/>
  <c r="U738" i="1"/>
  <c r="U747" i="1"/>
  <c r="U739" i="1"/>
  <c r="F603" i="1"/>
  <c r="U581" i="1"/>
  <c r="U579" i="1"/>
  <c r="U562" i="1"/>
  <c r="F443" i="1"/>
  <c r="F318" i="1"/>
  <c r="F251" i="1"/>
  <c r="U251" i="1"/>
  <c r="F857" i="1"/>
  <c r="U841" i="1"/>
  <c r="F836" i="1"/>
  <c r="U813" i="1"/>
  <c r="U818" i="1"/>
  <c r="U803" i="1"/>
  <c r="F162" i="1"/>
  <c r="U162" i="1"/>
  <c r="U676" i="1"/>
  <c r="U590" i="1"/>
  <c r="U580" i="1"/>
  <c r="U525" i="1"/>
  <c r="U523" i="1"/>
  <c r="F416" i="1"/>
  <c r="F1003" i="1"/>
  <c r="U1078" i="1"/>
  <c r="F875" i="1"/>
  <c r="F881" i="1"/>
  <c r="F859" i="1"/>
  <c r="F681" i="1"/>
  <c r="U744" i="1"/>
  <c r="F627" i="1"/>
  <c r="F584" i="1"/>
  <c r="F548" i="1"/>
  <c r="U152" i="1"/>
  <c r="F672" i="1"/>
  <c r="U694" i="1"/>
  <c r="F722" i="1"/>
  <c r="U773" i="1"/>
  <c r="F755" i="1"/>
  <c r="F786" i="1"/>
  <c r="U667" i="1"/>
  <c r="U617" i="1"/>
  <c r="F614" i="1"/>
  <c r="F510" i="1"/>
  <c r="U498" i="1"/>
  <c r="F436" i="1"/>
  <c r="U436" i="1"/>
  <c r="F297" i="1"/>
  <c r="F211" i="1"/>
  <c r="U211" i="1"/>
  <c r="F171" i="1"/>
  <c r="E114" i="1"/>
  <c r="F15" i="1"/>
  <c r="F52" i="1"/>
  <c r="F68" i="1"/>
  <c r="U484" i="1"/>
  <c r="F401" i="1"/>
  <c r="F354" i="1"/>
  <c r="U249" i="1"/>
  <c r="F248" i="1"/>
  <c r="F272" i="1"/>
  <c r="U269" i="1"/>
  <c r="F164" i="1"/>
  <c r="F10" i="1"/>
  <c r="U34" i="1"/>
  <c r="F73" i="1"/>
  <c r="F2" i="1"/>
  <c r="F512" i="1"/>
  <c r="F430" i="1"/>
  <c r="U404" i="1"/>
  <c r="F375" i="1"/>
  <c r="F373" i="1"/>
  <c r="F342" i="1"/>
  <c r="F287" i="1"/>
  <c r="F308" i="1"/>
  <c r="F169" i="1"/>
  <c r="U183" i="1"/>
  <c r="F145" i="1"/>
  <c r="U140" i="1"/>
  <c r="F138" i="1"/>
  <c r="F133" i="1"/>
  <c r="U127" i="1"/>
  <c r="U36" i="1"/>
  <c r="U438" i="1"/>
  <c r="F422" i="1"/>
  <c r="F352" i="1"/>
  <c r="U347" i="1"/>
  <c r="F325" i="1"/>
  <c r="F292" i="1"/>
  <c r="F243" i="1"/>
  <c r="F201" i="1"/>
  <c r="U174" i="1"/>
  <c r="F177" i="1"/>
  <c r="F155" i="1"/>
  <c r="U110" i="1"/>
  <c r="F17" i="1"/>
  <c r="F41" i="1"/>
  <c r="F21" i="1"/>
  <c r="U12" i="1"/>
  <c r="F26" i="1"/>
  <c r="F6" i="1"/>
  <c r="F420" i="1"/>
  <c r="U435" i="1"/>
  <c r="F390" i="1"/>
  <c r="F223" i="1"/>
  <c r="F190" i="1"/>
  <c r="F151" i="1"/>
  <c r="F136" i="1"/>
  <c r="U123" i="1"/>
  <c r="F113" i="1"/>
  <c r="F74" i="1"/>
  <c r="F77" i="1"/>
  <c r="F1667" i="1"/>
  <c r="U1624" i="1"/>
  <c r="F1506" i="1"/>
  <c r="U1506" i="1"/>
  <c r="F1628" i="1"/>
  <c r="U1628" i="1"/>
  <c r="U1621" i="1"/>
  <c r="F1547" i="1"/>
  <c r="U1547" i="1"/>
  <c r="F1558" i="1"/>
  <c r="U1558" i="1"/>
  <c r="F1475" i="1"/>
  <c r="U1475" i="1"/>
  <c r="F1548" i="1"/>
  <c r="U1548" i="1"/>
  <c r="F1633" i="1"/>
  <c r="U1633" i="1"/>
  <c r="F1461" i="1"/>
  <c r="U1461" i="1"/>
  <c r="F1391" i="1"/>
  <c r="U1391" i="1"/>
  <c r="F1439" i="1"/>
  <c r="U1439" i="1"/>
  <c r="F1264" i="1"/>
  <c r="U1264" i="1"/>
  <c r="F1598" i="1"/>
  <c r="U1598" i="1"/>
  <c r="F1294" i="1"/>
  <c r="U1294" i="1"/>
  <c r="F1515" i="1"/>
  <c r="U1515" i="1"/>
  <c r="U1693" i="1"/>
  <c r="F1692" i="1"/>
  <c r="U1682" i="1"/>
  <c r="F1683" i="1"/>
  <c r="U1684" i="1"/>
  <c r="F1678" i="1"/>
  <c r="F1689" i="1"/>
  <c r="F1694" i="1"/>
  <c r="U1671" i="1"/>
  <c r="F1677" i="1"/>
  <c r="U1676" i="1"/>
  <c r="F1672" i="1"/>
  <c r="F1668" i="1"/>
  <c r="U1660" i="1"/>
  <c r="F1513" i="1"/>
  <c r="U1513" i="1"/>
  <c r="F1180" i="1"/>
  <c r="U1180" i="1"/>
  <c r="F321" i="1"/>
  <c r="U321" i="1"/>
  <c r="U1626" i="1"/>
  <c r="F1619" i="1"/>
  <c r="F1620" i="1"/>
  <c r="F1622" i="1"/>
  <c r="U1597" i="1"/>
  <c r="F1601" i="1"/>
  <c r="F1602" i="1"/>
  <c r="F1603" i="1"/>
  <c r="U1551" i="1"/>
  <c r="U1575" i="1"/>
  <c r="F1529" i="1"/>
  <c r="F1541" i="1"/>
  <c r="F1559" i="1"/>
  <c r="U1532" i="1"/>
  <c r="U1543" i="1"/>
  <c r="F1570" i="1"/>
  <c r="F1544" i="1"/>
  <c r="F1517" i="1"/>
  <c r="F1481" i="1"/>
  <c r="U1498" i="1"/>
  <c r="F1474" i="1"/>
  <c r="F1477" i="1"/>
  <c r="F1487" i="1"/>
  <c r="F1504" i="1"/>
  <c r="U1503" i="1"/>
  <c r="F1502" i="1"/>
  <c r="F1508" i="1"/>
  <c r="U1462" i="1"/>
  <c r="U1361" i="1"/>
  <c r="F1397" i="1"/>
  <c r="U1394" i="1"/>
  <c r="F1371" i="1"/>
  <c r="F1389" i="1"/>
  <c r="U1388" i="1"/>
  <c r="F1421" i="1"/>
  <c r="F1425" i="1"/>
  <c r="U1399" i="1"/>
  <c r="F1444" i="1"/>
  <c r="F1410" i="1"/>
  <c r="U1379" i="1"/>
  <c r="F1408" i="1"/>
  <c r="F1422" i="1"/>
  <c r="F1277" i="1"/>
  <c r="U1277" i="1"/>
  <c r="U1170" i="1"/>
  <c r="F1170" i="1"/>
  <c r="F992" i="1"/>
  <c r="U992" i="1"/>
  <c r="F1090" i="1"/>
  <c r="U1090" i="1"/>
  <c r="F1659" i="1"/>
  <c r="F1662" i="1"/>
  <c r="U1666" i="1"/>
  <c r="F1656" i="1"/>
  <c r="U1649" i="1"/>
  <c r="U1618" i="1"/>
  <c r="U1593" i="1"/>
  <c r="U1582" i="1"/>
  <c r="U1536" i="1"/>
  <c r="U1557" i="1"/>
  <c r="U1569" i="1"/>
  <c r="F1522" i="1"/>
  <c r="U1520" i="1"/>
  <c r="F1497" i="1"/>
  <c r="U1499" i="1"/>
  <c r="U1512" i="1"/>
  <c r="U1455" i="1"/>
  <c r="U1348" i="1"/>
  <c r="U1384" i="1"/>
  <c r="U1393" i="1"/>
  <c r="U1378" i="1"/>
  <c r="U1437" i="1"/>
  <c r="F1342" i="1"/>
  <c r="F1341" i="1"/>
  <c r="F1315" i="1"/>
  <c r="U1315" i="1"/>
  <c r="F1227" i="1"/>
  <c r="F1426" i="1"/>
  <c r="U1426" i="1"/>
  <c r="U980" i="1"/>
  <c r="F980" i="1"/>
  <c r="U1616" i="1"/>
  <c r="U1524" i="1"/>
  <c r="U1534" i="1"/>
  <c r="U1556" i="1"/>
  <c r="U1566" i="1"/>
  <c r="U1458" i="1"/>
  <c r="U1452" i="1"/>
  <c r="U1357" i="1"/>
  <c r="U1350" i="1"/>
  <c r="U1343" i="1"/>
  <c r="F1365" i="1"/>
  <c r="U1370" i="1"/>
  <c r="U1420" i="1"/>
  <c r="U1376" i="1"/>
  <c r="U1390" i="1"/>
  <c r="U1372" i="1"/>
  <c r="F1424" i="1"/>
  <c r="F1326" i="1"/>
  <c r="U1326" i="1"/>
  <c r="F1647" i="1"/>
  <c r="F1631" i="1"/>
  <c r="F1644" i="1"/>
  <c r="F1637" i="1"/>
  <c r="U1609" i="1"/>
  <c r="U1613" i="1"/>
  <c r="F1607" i="1"/>
  <c r="F1615" i="1"/>
  <c r="F1591" i="1"/>
  <c r="U1539" i="1"/>
  <c r="U1577" i="1"/>
  <c r="F1527" i="1"/>
  <c r="F1537" i="1"/>
  <c r="U1345" i="1"/>
  <c r="U1411" i="1"/>
  <c r="F1325" i="1"/>
  <c r="U1325" i="1"/>
  <c r="F1176" i="1"/>
  <c r="U1176" i="1"/>
  <c r="U1636" i="1"/>
  <c r="U1587" i="1"/>
  <c r="U1526" i="1"/>
  <c r="U1523" i="1"/>
  <c r="U1560" i="1"/>
  <c r="U1574" i="1"/>
  <c r="U1505" i="1"/>
  <c r="U1480" i="1"/>
  <c r="U1470" i="1"/>
  <c r="U1465" i="1"/>
  <c r="F1446" i="1"/>
  <c r="U1362" i="1"/>
  <c r="F1356" i="1"/>
  <c r="F1347" i="1"/>
  <c r="U1344" i="1"/>
  <c r="U1381" i="1"/>
  <c r="F1423" i="1"/>
  <c r="F1427" i="1"/>
  <c r="U1368" i="1"/>
  <c r="U1398" i="1"/>
  <c r="U1407" i="1"/>
  <c r="U1442" i="1"/>
  <c r="F939" i="1"/>
  <c r="U939" i="1"/>
  <c r="F962" i="1"/>
  <c r="U962" i="1"/>
  <c r="U1169" i="1"/>
  <c r="F1179" i="1"/>
  <c r="F1185" i="1"/>
  <c r="F1192" i="1"/>
  <c r="U1184" i="1"/>
  <c r="F1153" i="1"/>
  <c r="F1109" i="1"/>
  <c r="F996" i="1"/>
  <c r="F1089" i="1"/>
  <c r="F1041" i="1"/>
  <c r="F973" i="1"/>
  <c r="U897" i="1"/>
  <c r="F1101" i="1"/>
  <c r="U1009" i="1"/>
  <c r="F1123" i="1"/>
  <c r="U975" i="1"/>
  <c r="F1010" i="1"/>
  <c r="F920" i="1"/>
  <c r="U920" i="1"/>
  <c r="F653" i="1"/>
  <c r="U653" i="1"/>
  <c r="U1313" i="1"/>
  <c r="U1285" i="1"/>
  <c r="F1274" i="1"/>
  <c r="F1291" i="1"/>
  <c r="F1278" i="1"/>
  <c r="U1181" i="1"/>
  <c r="F1155" i="1"/>
  <c r="U1150" i="1"/>
  <c r="U943" i="1"/>
  <c r="U1121" i="1"/>
  <c r="F887" i="1"/>
  <c r="U1002" i="1"/>
  <c r="F969" i="1"/>
  <c r="F1107" i="1"/>
  <c r="F1081" i="1"/>
  <c r="U1133" i="1"/>
  <c r="F1033" i="1"/>
  <c r="F1007" i="1"/>
  <c r="U1054" i="1"/>
  <c r="F1126" i="1"/>
  <c r="F965" i="1"/>
  <c r="F1015" i="1"/>
  <c r="F1027" i="1"/>
  <c r="U1046" i="1"/>
  <c r="F1067" i="1"/>
  <c r="F1030" i="1"/>
  <c r="F938" i="1"/>
  <c r="F959" i="1"/>
  <c r="F1120" i="1"/>
  <c r="U1120" i="1"/>
  <c r="U847" i="1"/>
  <c r="F847" i="1"/>
  <c r="F866" i="1"/>
  <c r="U866" i="1"/>
  <c r="F1327" i="1"/>
  <c r="F1320" i="1"/>
  <c r="U1241" i="1"/>
  <c r="U1246" i="1"/>
  <c r="U1242" i="1"/>
  <c r="F1237" i="1"/>
  <c r="F1223" i="1"/>
  <c r="U1216" i="1"/>
  <c r="F1207" i="1"/>
  <c r="U1160" i="1"/>
  <c r="F1152" i="1"/>
  <c r="U1139" i="1"/>
  <c r="F1110" i="1"/>
  <c r="F988" i="1"/>
  <c r="F941" i="1"/>
  <c r="F912" i="1"/>
  <c r="U928" i="1"/>
  <c r="F933" i="1"/>
  <c r="F1019" i="1"/>
  <c r="F979" i="1"/>
  <c r="F1035" i="1"/>
  <c r="F997" i="1"/>
  <c r="F1051" i="1"/>
  <c r="F1112" i="1"/>
  <c r="F1005" i="1"/>
  <c r="F899" i="1"/>
  <c r="U899" i="1"/>
  <c r="F777" i="1"/>
  <c r="U777" i="1"/>
  <c r="F657" i="1"/>
  <c r="U657" i="1"/>
  <c r="F1270" i="1"/>
  <c r="F1275" i="1"/>
  <c r="U1292" i="1"/>
  <c r="U1256" i="1"/>
  <c r="F1252" i="1"/>
  <c r="F1249" i="1"/>
  <c r="F1243" i="1"/>
  <c r="F1244" i="1"/>
  <c r="F1230" i="1"/>
  <c r="F1222" i="1"/>
  <c r="F1205" i="1"/>
  <c r="F1196" i="1"/>
  <c r="F1183" i="1"/>
  <c r="F1084" i="1"/>
  <c r="F1042" i="1"/>
  <c r="F1024" i="1"/>
  <c r="F1337" i="1"/>
  <c r="F1324" i="1"/>
  <c r="F1273" i="1"/>
  <c r="U1293" i="1"/>
  <c r="F1300" i="1"/>
  <c r="F1259" i="1"/>
  <c r="F1254" i="1"/>
  <c r="F1236" i="1"/>
  <c r="U1193" i="1"/>
  <c r="F1168" i="1"/>
  <c r="F1162" i="1"/>
  <c r="U1061" i="1"/>
  <c r="F1105" i="1"/>
  <c r="U889" i="1"/>
  <c r="F940" i="1"/>
  <c r="U1062" i="1"/>
  <c r="F1083" i="1"/>
  <c r="F961" i="1"/>
  <c r="F995" i="1"/>
  <c r="F1117" i="1"/>
  <c r="F821" i="1"/>
  <c r="U821" i="1"/>
  <c r="F642" i="1"/>
  <c r="U642" i="1"/>
  <c r="U1100" i="1"/>
  <c r="F932" i="1"/>
  <c r="U893" i="1"/>
  <c r="U968" i="1"/>
  <c r="F901" i="1"/>
  <c r="F853" i="1"/>
  <c r="U844" i="1"/>
  <c r="F874" i="1"/>
  <c r="U767" i="1"/>
  <c r="F1097" i="1"/>
  <c r="F986" i="1"/>
  <c r="U1000" i="1"/>
  <c r="F892" i="1"/>
  <c r="F924" i="1"/>
  <c r="F1098" i="1"/>
  <c r="F935" i="1"/>
  <c r="U1013" i="1"/>
  <c r="F1066" i="1"/>
  <c r="F852" i="1"/>
  <c r="F870" i="1"/>
  <c r="F753" i="1"/>
  <c r="F778" i="1"/>
  <c r="F661" i="1"/>
  <c r="U661" i="1"/>
  <c r="F612" i="1"/>
  <c r="U612" i="1"/>
  <c r="U1129" i="1"/>
  <c r="U895" i="1"/>
  <c r="F919" i="1"/>
  <c r="F903" i="1"/>
  <c r="F954" i="1"/>
  <c r="F1079" i="1"/>
  <c r="U824" i="1"/>
  <c r="F802" i="1"/>
  <c r="F801" i="1"/>
  <c r="F828" i="1"/>
  <c r="F810" i="1"/>
  <c r="F689" i="1"/>
  <c r="F707" i="1"/>
  <c r="F746" i="1"/>
  <c r="U746" i="1"/>
  <c r="U960" i="1"/>
  <c r="U963" i="1"/>
  <c r="F936" i="1"/>
  <c r="U967" i="1"/>
  <c r="F864" i="1"/>
  <c r="U871" i="1"/>
  <c r="U855" i="1"/>
  <c r="U865" i="1"/>
  <c r="U842" i="1"/>
  <c r="U822" i="1"/>
  <c r="F812" i="1"/>
  <c r="F826" i="1"/>
  <c r="F808" i="1"/>
  <c r="U806" i="1"/>
  <c r="F811" i="1"/>
  <c r="F825" i="1"/>
  <c r="F775" i="1"/>
  <c r="U854" i="1"/>
  <c r="U833" i="1"/>
  <c r="U830" i="1"/>
  <c r="F823" i="1"/>
  <c r="F829" i="1"/>
  <c r="F809" i="1"/>
  <c r="U827" i="1"/>
  <c r="F805" i="1"/>
  <c r="F696" i="1"/>
  <c r="F658" i="1"/>
  <c r="U658" i="1"/>
  <c r="U942" i="1"/>
  <c r="U944" i="1"/>
  <c r="U930" i="1"/>
  <c r="U1060" i="1"/>
  <c r="F1056" i="1"/>
  <c r="F876" i="1"/>
  <c r="F860" i="1"/>
  <c r="F862" i="1"/>
  <c r="U754" i="1"/>
  <c r="F704" i="1"/>
  <c r="F675" i="1"/>
  <c r="U683" i="1"/>
  <c r="U682" i="1"/>
  <c r="F708" i="1"/>
  <c r="F726" i="1"/>
  <c r="F737" i="1"/>
  <c r="F699" i="1"/>
  <c r="U680" i="1"/>
  <c r="F770" i="1"/>
  <c r="U705" i="1"/>
  <c r="F797" i="1"/>
  <c r="F736" i="1"/>
  <c r="U646" i="1"/>
  <c r="F634" i="1"/>
  <c r="F685" i="1"/>
  <c r="F674" i="1"/>
  <c r="F776" i="1"/>
  <c r="F732" i="1"/>
  <c r="F730" i="1"/>
  <c r="U702" i="1"/>
  <c r="U720" i="1"/>
  <c r="F764" i="1"/>
  <c r="U784" i="1"/>
  <c r="U652" i="1"/>
  <c r="U637" i="1"/>
  <c r="F631" i="1"/>
  <c r="U631" i="1"/>
  <c r="U635" i="1"/>
  <c r="U620" i="1"/>
  <c r="U591" i="1"/>
  <c r="F725" i="1"/>
  <c r="U715" i="1"/>
  <c r="U709" i="1"/>
  <c r="F698" i="1"/>
  <c r="U796" i="1"/>
  <c r="U792" i="1"/>
  <c r="U785" i="1"/>
  <c r="U782" i="1"/>
  <c r="U659" i="1"/>
  <c r="F671" i="1"/>
  <c r="F712" i="1"/>
  <c r="U771" i="1"/>
  <c r="U668" i="1"/>
  <c r="U645" i="1"/>
  <c r="U641" i="1"/>
  <c r="F623" i="1"/>
  <c r="F619" i="1"/>
  <c r="F530" i="1"/>
  <c r="U530" i="1"/>
  <c r="F495" i="1"/>
  <c r="U495" i="1"/>
  <c r="F565" i="1"/>
  <c r="F571" i="1"/>
  <c r="F537" i="1"/>
  <c r="F539" i="1"/>
  <c r="F529" i="1"/>
  <c r="F500" i="1"/>
  <c r="F461" i="1"/>
  <c r="F357" i="1"/>
  <c r="F360" i="1"/>
  <c r="U626" i="1"/>
  <c r="F589" i="1"/>
  <c r="F526" i="1"/>
  <c r="U527" i="1"/>
  <c r="U486" i="1"/>
  <c r="F485" i="1"/>
  <c r="F467" i="1"/>
  <c r="U440" i="1"/>
  <c r="U454" i="1"/>
  <c r="F380" i="1"/>
  <c r="F306" i="1"/>
  <c r="F236" i="1"/>
  <c r="U236" i="1"/>
  <c r="F348" i="1"/>
  <c r="U348" i="1"/>
  <c r="F599" i="1"/>
  <c r="F596" i="1"/>
  <c r="F567" i="1"/>
  <c r="U559" i="1"/>
  <c r="F560" i="1"/>
  <c r="U549" i="1"/>
  <c r="F541" i="1"/>
  <c r="U455" i="1"/>
  <c r="F382" i="1"/>
  <c r="F604" i="1"/>
  <c r="F607" i="1"/>
  <c r="U609" i="1"/>
  <c r="U602" i="1"/>
  <c r="F624" i="1"/>
  <c r="U586" i="1"/>
  <c r="U576" i="1"/>
  <c r="F552" i="1"/>
  <c r="U509" i="1"/>
  <c r="F513" i="1"/>
  <c r="U488" i="1"/>
  <c r="F487" i="1"/>
  <c r="U465" i="1"/>
  <c r="F477" i="1"/>
  <c r="F412" i="1"/>
  <c r="U412" i="1"/>
  <c r="U425" i="1"/>
  <c r="U411" i="1"/>
  <c r="F383" i="1"/>
  <c r="F514" i="1"/>
  <c r="F517" i="1"/>
  <c r="U506" i="1"/>
  <c r="U508" i="1"/>
  <c r="U474" i="1"/>
  <c r="F475" i="1"/>
  <c r="F392" i="1"/>
  <c r="F396" i="1"/>
  <c r="U359" i="1"/>
  <c r="F332" i="1"/>
  <c r="F298" i="1"/>
  <c r="U298" i="1"/>
  <c r="U331" i="1"/>
  <c r="F288" i="1"/>
  <c r="U288" i="1"/>
  <c r="F278" i="1"/>
  <c r="U278" i="1"/>
  <c r="F271" i="1"/>
  <c r="U271" i="1"/>
  <c r="F311" i="1"/>
  <c r="U311" i="1"/>
  <c r="F262" i="1"/>
  <c r="U262" i="1"/>
  <c r="U503" i="1"/>
  <c r="F493" i="1"/>
  <c r="U502" i="1"/>
  <c r="U516" i="1"/>
  <c r="F507" i="1"/>
  <c r="F496" i="1"/>
  <c r="U511" i="1"/>
  <c r="U483" i="1"/>
  <c r="U473" i="1"/>
  <c r="F418" i="1"/>
  <c r="F460" i="1"/>
  <c r="F387" i="1"/>
  <c r="F372" i="1"/>
  <c r="F362" i="1"/>
  <c r="F356" i="1"/>
  <c r="F336" i="1"/>
  <c r="F329" i="1"/>
  <c r="F303" i="1"/>
  <c r="U303" i="1"/>
  <c r="F202" i="1"/>
  <c r="F480" i="1"/>
  <c r="U471" i="1"/>
  <c r="U442" i="1"/>
  <c r="F424" i="1"/>
  <c r="F408" i="1"/>
  <c r="U421" i="1"/>
  <c r="U437" i="1"/>
  <c r="F414" i="1"/>
  <c r="F427" i="1"/>
  <c r="U428" i="1"/>
  <c r="F429" i="1"/>
  <c r="F403" i="1"/>
  <c r="F344" i="1"/>
  <c r="F351" i="1"/>
  <c r="F335" i="1"/>
  <c r="F258" i="1"/>
  <c r="U258" i="1"/>
  <c r="F203" i="1"/>
  <c r="U203" i="1"/>
  <c r="F205" i="1"/>
  <c r="F315" i="1"/>
  <c r="U315" i="1"/>
  <c r="U345" i="1"/>
  <c r="U274" i="1"/>
  <c r="U261" i="1"/>
  <c r="U241" i="1"/>
  <c r="U235" i="1"/>
  <c r="U208" i="1"/>
  <c r="F210" i="1"/>
  <c r="F206" i="1"/>
  <c r="U96" i="1"/>
  <c r="F96" i="1"/>
  <c r="F322" i="1"/>
  <c r="E303" i="1"/>
  <c r="U276" i="1"/>
  <c r="F279" i="1"/>
  <c r="F252" i="1"/>
  <c r="F266" i="1"/>
  <c r="F233" i="1"/>
  <c r="U232" i="1"/>
  <c r="U220" i="1"/>
  <c r="F219" i="1"/>
  <c r="F148" i="1"/>
  <c r="U148" i="1"/>
  <c r="F328" i="1"/>
  <c r="U295" i="1"/>
  <c r="F305" i="1"/>
  <c r="U294" i="1"/>
  <c r="U286" i="1"/>
  <c r="F242" i="1"/>
  <c r="U254" i="1"/>
  <c r="F275" i="1"/>
  <c r="F230" i="1"/>
  <c r="F228" i="1"/>
  <c r="F224" i="1"/>
  <c r="U198" i="1"/>
  <c r="U200" i="1"/>
  <c r="U189" i="1"/>
  <c r="U194" i="1"/>
  <c r="U182" i="1"/>
  <c r="F165" i="1"/>
  <c r="U98" i="1"/>
  <c r="F98" i="1"/>
  <c r="F187" i="1"/>
  <c r="F161" i="1"/>
  <c r="F159" i="1"/>
  <c r="U27" i="1"/>
  <c r="F46" i="1"/>
  <c r="F14" i="1"/>
  <c r="U87" i="1"/>
  <c r="F24" i="1"/>
  <c r="F85" i="1"/>
  <c r="F66" i="1"/>
  <c r="F64" i="1"/>
  <c r="F146" i="1"/>
  <c r="U143" i="1"/>
  <c r="U141" i="1"/>
  <c r="F142" i="1"/>
  <c r="F129" i="1"/>
  <c r="U19" i="1"/>
  <c r="F63" i="1"/>
  <c r="F101" i="1"/>
  <c r="F92" i="1"/>
  <c r="F94" i="1"/>
  <c r="U130" i="1"/>
  <c r="U137" i="1"/>
  <c r="F11" i="1"/>
  <c r="F33" i="1"/>
  <c r="F38" i="1"/>
  <c r="F39" i="1"/>
  <c r="F71" i="1"/>
  <c r="F51" i="1"/>
  <c r="F97" i="1"/>
  <c r="F99" i="1"/>
  <c r="F80" i="1"/>
  <c r="F61" i="1"/>
  <c r="F86" i="1"/>
  <c r="U65" i="1"/>
  <c r="U78" i="1"/>
  <c r="U4" i="1"/>
  <c r="U8" i="1"/>
  <c r="F131" i="1"/>
  <c r="U126" i="1"/>
  <c r="F124" i="1"/>
  <c r="F122" i="1"/>
  <c r="U109" i="1"/>
  <c r="F108" i="1"/>
  <c r="U119" i="1"/>
  <c r="F111" i="1"/>
  <c r="U30" i="1"/>
  <c r="F44" i="1"/>
  <c r="F22" i="1"/>
  <c r="U29" i="1"/>
  <c r="F54" i="1"/>
  <c r="F43" i="1"/>
  <c r="F18" i="1"/>
  <c r="F62" i="1"/>
  <c r="F103" i="1"/>
  <c r="F53" i="1"/>
  <c r="F49" i="1"/>
  <c r="F5" i="1"/>
  <c r="F188" i="1"/>
  <c r="U158" i="1"/>
  <c r="F121" i="1"/>
  <c r="F105" i="1"/>
  <c r="F120" i="1"/>
  <c r="F31" i="1"/>
  <c r="F79" i="1"/>
  <c r="F59" i="1"/>
  <c r="F104" i="1"/>
  <c r="U1689" i="1"/>
  <c r="F1693" i="1"/>
  <c r="F1684" i="1"/>
  <c r="F1676" i="1"/>
  <c r="F1660" i="1"/>
  <c r="F1666" i="1"/>
  <c r="U1664" i="1"/>
  <c r="U1638" i="1"/>
  <c r="U1632" i="1"/>
  <c r="F1643" i="1"/>
  <c r="U1643" i="1"/>
  <c r="F1646" i="1"/>
  <c r="F1635" i="1"/>
  <c r="U1635" i="1"/>
  <c r="U1692" i="1"/>
  <c r="U1678" i="1"/>
  <c r="U1672" i="1"/>
  <c r="U1659" i="1"/>
  <c r="U1656" i="1"/>
  <c r="F1652" i="1"/>
  <c r="U1652" i="1"/>
  <c r="U1694" i="1"/>
  <c r="U1683" i="1"/>
  <c r="U1677" i="1"/>
  <c r="U1668" i="1"/>
  <c r="U1662" i="1"/>
  <c r="F1649" i="1"/>
  <c r="U1690" i="1"/>
  <c r="U1686" i="1"/>
  <c r="U1674" i="1"/>
  <c r="U1665" i="1"/>
  <c r="U1663" i="1"/>
  <c r="U1644" i="1"/>
  <c r="U1627" i="1"/>
  <c r="U1620" i="1"/>
  <c r="U1588" i="1"/>
  <c r="U1615" i="1"/>
  <c r="U1608" i="1"/>
  <c r="U1602" i="1"/>
  <c r="U1540" i="1"/>
  <c r="U1537" i="1"/>
  <c r="U1552" i="1"/>
  <c r="U1541" i="1"/>
  <c r="U1571" i="1"/>
  <c r="U1565" i="1"/>
  <c r="U1564" i="1"/>
  <c r="U1544" i="1"/>
  <c r="U1516" i="1"/>
  <c r="U1477" i="1"/>
  <c r="U1479" i="1"/>
  <c r="U1492" i="1"/>
  <c r="U1496" i="1"/>
  <c r="F1463" i="1"/>
  <c r="U1463" i="1"/>
  <c r="U1447" i="1"/>
  <c r="F1351" i="1"/>
  <c r="U1351" i="1"/>
  <c r="U1352" i="1"/>
  <c r="U1494" i="1"/>
  <c r="F1486" i="1"/>
  <c r="U1486" i="1"/>
  <c r="U1467" i="1"/>
  <c r="F1363" i="1"/>
  <c r="U1363" i="1"/>
  <c r="F1493" i="1"/>
  <c r="U1493" i="1"/>
  <c r="F1464" i="1"/>
  <c r="U1464" i="1"/>
  <c r="F1454" i="1"/>
  <c r="U1454" i="1"/>
  <c r="U1490" i="1"/>
  <c r="U1482" i="1"/>
  <c r="F1355" i="1"/>
  <c r="U1355" i="1"/>
  <c r="U1630" i="1"/>
  <c r="U1645" i="1"/>
  <c r="U1625" i="1"/>
  <c r="U1594" i="1"/>
  <c r="U1612" i="1"/>
  <c r="U1522" i="1"/>
  <c r="U1481" i="1"/>
  <c r="U1497" i="1"/>
  <c r="U1504" i="1"/>
  <c r="U1500" i="1"/>
  <c r="U1483" i="1"/>
  <c r="U1507" i="1"/>
  <c r="F1451" i="1"/>
  <c r="U1451" i="1"/>
  <c r="U1353" i="1"/>
  <c r="U1637" i="1"/>
  <c r="U1629" i="1"/>
  <c r="U1622" i="1"/>
  <c r="U1595" i="1"/>
  <c r="U1591" i="1"/>
  <c r="U1617" i="1"/>
  <c r="U1603" i="1"/>
  <c r="U1580" i="1"/>
  <c r="U1538" i="1"/>
  <c r="U1576" i="1"/>
  <c r="U1559" i="1"/>
  <c r="U1572" i="1"/>
  <c r="U1549" i="1"/>
  <c r="U1553" i="1"/>
  <c r="U1525" i="1"/>
  <c r="U1519" i="1"/>
  <c r="U1485" i="1"/>
  <c r="U1484" i="1"/>
  <c r="U1491" i="1"/>
  <c r="U1488" i="1"/>
  <c r="F1471" i="1"/>
  <c r="U1471" i="1"/>
  <c r="F1453" i="1"/>
  <c r="U1453" i="1"/>
  <c r="U1450" i="1"/>
  <c r="U1518" i="1"/>
  <c r="U1476" i="1"/>
  <c r="U1473" i="1"/>
  <c r="U1495" i="1"/>
  <c r="F1501" i="1"/>
  <c r="U1501" i="1"/>
  <c r="F1449" i="1"/>
  <c r="U1449" i="1"/>
  <c r="F1358" i="1"/>
  <c r="U1358" i="1"/>
  <c r="U1349" i="1"/>
  <c r="U1373" i="1"/>
  <c r="U1366" i="1"/>
  <c r="U1427" i="1"/>
  <c r="U1389" i="1"/>
  <c r="U1412" i="1"/>
  <c r="U1425" i="1"/>
  <c r="U1403" i="1"/>
  <c r="U1406" i="1"/>
  <c r="F1333" i="1"/>
  <c r="F1322" i="1"/>
  <c r="U1322" i="1"/>
  <c r="U1274" i="1"/>
  <c r="U1279" i="1"/>
  <c r="U1301" i="1"/>
  <c r="F1296" i="1"/>
  <c r="F1248" i="1"/>
  <c r="U1248" i="1"/>
  <c r="U1235" i="1"/>
  <c r="U1225" i="1"/>
  <c r="U1220" i="1"/>
  <c r="F1182" i="1"/>
  <c r="U1182" i="1"/>
  <c r="U1408" i="1"/>
  <c r="F1372" i="1"/>
  <c r="U1340" i="1"/>
  <c r="U1311" i="1"/>
  <c r="F1305" i="1"/>
  <c r="U1305" i="1"/>
  <c r="U1273" i="1"/>
  <c r="U1297" i="1"/>
  <c r="U1298" i="1"/>
  <c r="U1251" i="1"/>
  <c r="F1245" i="1"/>
  <c r="U1245" i="1"/>
  <c r="U1226" i="1"/>
  <c r="U1229" i="1"/>
  <c r="F1187" i="1"/>
  <c r="U1187" i="1"/>
  <c r="F1131" i="1"/>
  <c r="U1131" i="1"/>
  <c r="F1431" i="1"/>
  <c r="U1431" i="1"/>
  <c r="F1276" i="1"/>
  <c r="U1276" i="1"/>
  <c r="F1238" i="1"/>
  <c r="U1238" i="1"/>
  <c r="F1219" i="1"/>
  <c r="U1219" i="1"/>
  <c r="F1221" i="1"/>
  <c r="U1221" i="1"/>
  <c r="U1336" i="1"/>
  <c r="U1328" i="1"/>
  <c r="F1282" i="1"/>
  <c r="U1282" i="1"/>
  <c r="U1288" i="1"/>
  <c r="U1287" i="1"/>
  <c r="F1224" i="1"/>
  <c r="U1224" i="1"/>
  <c r="U1208" i="1"/>
  <c r="U1347" i="1"/>
  <c r="U1397" i="1"/>
  <c r="U1365" i="1"/>
  <c r="U1375" i="1"/>
  <c r="U1364" i="1"/>
  <c r="U1386" i="1"/>
  <c r="U1430" i="1"/>
  <c r="U1415" i="1"/>
  <c r="U1410" i="1"/>
  <c r="F1414" i="1"/>
  <c r="U1435" i="1"/>
  <c r="U1377" i="1"/>
  <c r="U1424" i="1"/>
  <c r="F1416" i="1"/>
  <c r="U1416" i="1"/>
  <c r="U1332" i="1"/>
  <c r="U1329" i="1"/>
  <c r="U1316" i="1"/>
  <c r="F1285" i="1"/>
  <c r="U1283" i="1"/>
  <c r="F1266" i="1"/>
  <c r="U1266" i="1"/>
  <c r="U1269" i="1"/>
  <c r="U1261" i="1"/>
  <c r="U1255" i="1"/>
  <c r="F1239" i="1"/>
  <c r="U1232" i="1"/>
  <c r="F1210" i="1"/>
  <c r="U1147" i="1"/>
  <c r="F1147" i="1"/>
  <c r="U894" i="1"/>
  <c r="F894" i="1"/>
  <c r="F896" i="1"/>
  <c r="U896" i="1"/>
  <c r="U1428" i="1"/>
  <c r="F1338" i="1"/>
  <c r="U1338" i="1"/>
  <c r="U1327" i="1"/>
  <c r="U1262" i="1"/>
  <c r="F1290" i="1"/>
  <c r="U1290" i="1"/>
  <c r="U1259" i="1"/>
  <c r="U1215" i="1"/>
  <c r="F1202" i="1"/>
  <c r="U1202" i="1"/>
  <c r="F1201" i="1"/>
  <c r="U1201" i="1"/>
  <c r="F1331" i="1"/>
  <c r="U1331" i="1"/>
  <c r="F1280" i="1"/>
  <c r="U1280" i="1"/>
  <c r="F1166" i="1"/>
  <c r="U1166" i="1"/>
  <c r="U1135" i="1"/>
  <c r="F1135" i="1"/>
  <c r="U1088" i="1"/>
  <c r="F1088" i="1"/>
  <c r="F1323" i="1"/>
  <c r="U1323" i="1"/>
  <c r="U1309" i="1"/>
  <c r="U1304" i="1"/>
  <c r="U1286" i="1"/>
  <c r="F1257" i="1"/>
  <c r="U1257" i="1"/>
  <c r="U1244" i="1"/>
  <c r="U1240" i="1"/>
  <c r="U1231" i="1"/>
  <c r="F1214" i="1"/>
  <c r="U1214" i="1"/>
  <c r="F1213" i="1"/>
  <c r="U1213" i="1"/>
  <c r="F1174" i="1"/>
  <c r="U1174" i="1"/>
  <c r="U931" i="1"/>
  <c r="F931" i="1"/>
  <c r="F1217" i="1"/>
  <c r="U1195" i="1"/>
  <c r="F1198" i="1"/>
  <c r="F1193" i="1"/>
  <c r="F1173" i="1"/>
  <c r="F1169" i="1"/>
  <c r="F1181" i="1"/>
  <c r="F1184" i="1"/>
  <c r="U1154" i="1"/>
  <c r="F1154" i="1"/>
  <c r="U1158" i="1"/>
  <c r="F1148" i="1"/>
  <c r="U1136" i="1"/>
  <c r="F1136" i="1"/>
  <c r="U1143" i="1"/>
  <c r="U1063" i="1"/>
  <c r="U910" i="1"/>
  <c r="U1043" i="1"/>
  <c r="F1043" i="1"/>
  <c r="U1200" i="1"/>
  <c r="F1200" i="1"/>
  <c r="U1164" i="1"/>
  <c r="F1164" i="1"/>
  <c r="U1171" i="1"/>
  <c r="F1171" i="1"/>
  <c r="U1177" i="1"/>
  <c r="F1177" i="1"/>
  <c r="U1189" i="1"/>
  <c r="F1189" i="1"/>
  <c r="U1178" i="1"/>
  <c r="U1151" i="1"/>
  <c r="U1159" i="1"/>
  <c r="U1146" i="1"/>
  <c r="U1141" i="1"/>
  <c r="U972" i="1"/>
  <c r="U887" i="1"/>
  <c r="U1080" i="1"/>
  <c r="F1080" i="1"/>
  <c r="F1025" i="1"/>
  <c r="U1025" i="1"/>
  <c r="F1113" i="1"/>
  <c r="F1012" i="1"/>
  <c r="U1183" i="1"/>
  <c r="U1162" i="1"/>
  <c r="U1191" i="1"/>
  <c r="U1185" i="1"/>
  <c r="U1152" i="1"/>
  <c r="U1142" i="1"/>
  <c r="F928" i="1"/>
  <c r="F915" i="1"/>
  <c r="U907" i="1"/>
  <c r="F907" i="1"/>
  <c r="U983" i="1"/>
  <c r="U1105" i="1"/>
  <c r="F1125" i="1"/>
  <c r="U1409" i="1"/>
  <c r="U1337" i="1"/>
  <c r="U1324" i="1"/>
  <c r="U1318" i="1"/>
  <c r="U1312" i="1"/>
  <c r="U1307" i="1"/>
  <c r="U1267" i="1"/>
  <c r="U1299" i="1"/>
  <c r="U1275" i="1"/>
  <c r="U1291" i="1"/>
  <c r="U1278" i="1"/>
  <c r="U1253" i="1"/>
  <c r="U1249" i="1"/>
  <c r="U1236" i="1"/>
  <c r="U1223" i="1"/>
  <c r="U1230" i="1"/>
  <c r="U1211" i="1"/>
  <c r="U1205" i="1"/>
  <c r="U1153" i="1"/>
  <c r="U1137" i="1"/>
  <c r="F884" i="1"/>
  <c r="F946" i="1"/>
  <c r="U917" i="1"/>
  <c r="F917" i="1"/>
  <c r="U1071" i="1"/>
  <c r="F989" i="1"/>
  <c r="U989" i="1"/>
  <c r="U886" i="1"/>
  <c r="F886" i="1"/>
  <c r="U1095" i="1"/>
  <c r="U921" i="1"/>
  <c r="F947" i="1"/>
  <c r="U1118" i="1"/>
  <c r="F1118" i="1"/>
  <c r="U1217" i="1"/>
  <c r="U1210" i="1"/>
  <c r="F1195" i="1"/>
  <c r="F1158" i="1"/>
  <c r="F1143" i="1"/>
  <c r="F1063" i="1"/>
  <c r="U1064" i="1"/>
  <c r="F1064" i="1"/>
  <c r="F998" i="1"/>
  <c r="U998" i="1"/>
  <c r="F888" i="1"/>
  <c r="U999" i="1"/>
  <c r="F1026" i="1"/>
  <c r="F1102" i="1"/>
  <c r="U1031" i="1"/>
  <c r="F1036" i="1"/>
  <c r="U961" i="1"/>
  <c r="U1114" i="1"/>
  <c r="U1123" i="1"/>
  <c r="F1037" i="1"/>
  <c r="F1082" i="1"/>
  <c r="U1082" i="1"/>
  <c r="F978" i="1"/>
  <c r="U978" i="1"/>
  <c r="U1051" i="1"/>
  <c r="F991" i="1"/>
  <c r="U991" i="1"/>
  <c r="F909" i="1"/>
  <c r="U909" i="1"/>
  <c r="U1067" i="1"/>
  <c r="F1052" i="1"/>
  <c r="U1052" i="1"/>
  <c r="U1008" i="1"/>
  <c r="F1008" i="1"/>
  <c r="U1074" i="1"/>
  <c r="U950" i="1"/>
  <c r="F990" i="1"/>
  <c r="U1130" i="1"/>
  <c r="F1006" i="1"/>
  <c r="F1127" i="1"/>
  <c r="U1040" i="1"/>
  <c r="U933" i="1"/>
  <c r="U1057" i="1"/>
  <c r="U1083" i="1"/>
  <c r="F1116" i="1"/>
  <c r="F1017" i="1"/>
  <c r="U1050" i="1"/>
  <c r="U1038" i="1"/>
  <c r="F1076" i="1"/>
  <c r="F1093" i="1"/>
  <c r="U1045" i="1"/>
  <c r="U956" i="1"/>
  <c r="U1077" i="1"/>
  <c r="F1111" i="1"/>
  <c r="U1070" i="1"/>
  <c r="F1132" i="1"/>
  <c r="F1128" i="1"/>
  <c r="F994" i="1"/>
  <c r="U994" i="1"/>
  <c r="F1004" i="1"/>
  <c r="U1004" i="1"/>
  <c r="F889" i="1"/>
  <c r="F1032" i="1"/>
  <c r="F1020" i="1"/>
  <c r="F1085" i="1"/>
  <c r="F975" i="1"/>
  <c r="U1021" i="1"/>
  <c r="F1016" i="1"/>
  <c r="F976" i="1"/>
  <c r="U1192" i="1"/>
  <c r="U1155" i="1"/>
  <c r="U1145" i="1"/>
  <c r="U1110" i="1"/>
  <c r="U941" i="1"/>
  <c r="U912" i="1"/>
  <c r="U996" i="1"/>
  <c r="U1089" i="1"/>
  <c r="U1041" i="1"/>
  <c r="U923" i="1"/>
  <c r="U955" i="1"/>
  <c r="U1122" i="1"/>
  <c r="F1075" i="1"/>
  <c r="U1034" i="1"/>
  <c r="U1119" i="1"/>
  <c r="F1106" i="1"/>
  <c r="U1015" i="1"/>
  <c r="F929" i="1"/>
  <c r="U1099" i="1"/>
  <c r="F1029" i="1"/>
  <c r="F1009" i="1"/>
  <c r="F1115" i="1"/>
  <c r="U985" i="1"/>
  <c r="F1047" i="1"/>
  <c r="U1047" i="1"/>
  <c r="F1023" i="1"/>
  <c r="U1023" i="1"/>
  <c r="F977" i="1"/>
  <c r="U977" i="1"/>
  <c r="U1049" i="1"/>
  <c r="U906" i="1"/>
  <c r="U937" i="1"/>
  <c r="F890" i="1"/>
  <c r="U890" i="1"/>
  <c r="F968" i="1"/>
  <c r="U882" i="1"/>
  <c r="F1060" i="1"/>
  <c r="U982" i="1"/>
  <c r="F963" i="1"/>
  <c r="U952" i="1"/>
  <c r="F957" i="1"/>
  <c r="U858" i="1"/>
  <c r="F880" i="1"/>
  <c r="U880" i="1"/>
  <c r="U924" i="1"/>
  <c r="U922" i="1"/>
  <c r="U1104" i="1"/>
  <c r="U932" i="1"/>
  <c r="U925" i="1"/>
  <c r="U867" i="1"/>
  <c r="U974" i="1"/>
  <c r="U1028" i="1"/>
  <c r="U905" i="1"/>
  <c r="U1048" i="1"/>
  <c r="F849" i="1"/>
  <c r="U849" i="1"/>
  <c r="F872" i="1"/>
  <c r="U872" i="1"/>
  <c r="U879" i="1"/>
  <c r="U927" i="1"/>
  <c r="F942" i="1"/>
  <c r="U934" i="1"/>
  <c r="F1013" i="1"/>
  <c r="F904" i="1"/>
  <c r="U904" i="1"/>
  <c r="F1103" i="1"/>
  <c r="U1103" i="1"/>
  <c r="F966" i="1"/>
  <c r="U966" i="1"/>
  <c r="F970" i="1"/>
  <c r="U970" i="1"/>
  <c r="F871" i="1"/>
  <c r="U984" i="1"/>
  <c r="U902" i="1"/>
  <c r="F937" i="1"/>
  <c r="U1096" i="1"/>
  <c r="U945" i="1"/>
  <c r="F882" i="1"/>
  <c r="U964" i="1"/>
  <c r="F982" i="1"/>
  <c r="U1134" i="1"/>
  <c r="F952" i="1"/>
  <c r="F1065" i="1"/>
  <c r="U1065" i="1"/>
  <c r="U892" i="1"/>
  <c r="F1100" i="1"/>
  <c r="F967" i="1"/>
  <c r="F845" i="1"/>
  <c r="U845" i="1"/>
  <c r="U875" i="1"/>
  <c r="U691" i="1"/>
  <c r="U697" i="1"/>
  <c r="F713" i="1"/>
  <c r="U713" i="1"/>
  <c r="U800" i="1"/>
  <c r="U805" i="1"/>
  <c r="U811" i="1"/>
  <c r="U825" i="1"/>
  <c r="U820" i="1"/>
  <c r="U687" i="1"/>
  <c r="U1072" i="1"/>
  <c r="U891" i="1"/>
  <c r="U1014" i="1"/>
  <c r="U958" i="1"/>
  <c r="U843" i="1"/>
  <c r="U846" i="1"/>
  <c r="U878" i="1"/>
  <c r="U851" i="1"/>
  <c r="U861" i="1"/>
  <c r="U839" i="1"/>
  <c r="U831" i="1"/>
  <c r="U693" i="1"/>
  <c r="F688" i="1"/>
  <c r="U688" i="1"/>
  <c r="U692" i="1"/>
  <c r="F760" i="1"/>
  <c r="U760" i="1"/>
  <c r="U671" i="1"/>
  <c r="F721" i="1"/>
  <c r="U774" i="1"/>
  <c r="U752" i="1"/>
  <c r="F759" i="1"/>
  <c r="U759" i="1"/>
  <c r="U763" i="1"/>
  <c r="U852" i="1"/>
  <c r="U876" i="1"/>
  <c r="U856" i="1"/>
  <c r="U863" i="1"/>
  <c r="U840" i="1"/>
  <c r="U823" i="1"/>
  <c r="U812" i="1"/>
  <c r="U802" i="1"/>
  <c r="U817" i="1"/>
  <c r="U679" i="1"/>
  <c r="U684" i="1"/>
  <c r="U711" i="1"/>
  <c r="F694" i="1"/>
  <c r="U678" i="1"/>
  <c r="U701" i="1"/>
  <c r="U696" i="1"/>
  <c r="F768" i="1"/>
  <c r="U862" i="1"/>
  <c r="U838" i="1"/>
  <c r="U832" i="1"/>
  <c r="U809" i="1"/>
  <c r="U808" i="1"/>
  <c r="U828" i="1"/>
  <c r="U810" i="1"/>
  <c r="E669" i="1"/>
  <c r="U776" i="1"/>
  <c r="U814" i="1"/>
  <c r="F686" i="1"/>
  <c r="U686" i="1"/>
  <c r="F677" i="1"/>
  <c r="U677" i="1"/>
  <c r="F718" i="1"/>
  <c r="U718" i="1"/>
  <c r="F723" i="1"/>
  <c r="U723" i="1"/>
  <c r="U670" i="1"/>
  <c r="F670" i="1"/>
  <c r="F690" i="1"/>
  <c r="U708" i="1"/>
  <c r="U726" i="1"/>
  <c r="U758" i="1"/>
  <c r="U695" i="1"/>
  <c r="U790" i="1"/>
  <c r="U787" i="1"/>
  <c r="U762" i="1"/>
  <c r="U757" i="1"/>
  <c r="U761" i="1"/>
  <c r="U728" i="1"/>
  <c r="U766" i="1"/>
  <c r="F751" i="1"/>
  <c r="U751" i="1"/>
  <c r="U791" i="1"/>
  <c r="F640" i="1"/>
  <c r="U640" i="1"/>
  <c r="F650" i="1"/>
  <c r="U650" i="1"/>
  <c r="F630" i="1"/>
  <c r="F633" i="1"/>
  <c r="U633" i="1"/>
  <c r="F569" i="1"/>
  <c r="U569" i="1"/>
  <c r="U717" i="1"/>
  <c r="U737" i="1"/>
  <c r="U698" i="1"/>
  <c r="F680" i="1"/>
  <c r="U780" i="1"/>
  <c r="U729" i="1"/>
  <c r="F795" i="1"/>
  <c r="U795" i="1"/>
  <c r="F740" i="1"/>
  <c r="U740" i="1"/>
  <c r="F794" i="1"/>
  <c r="U794" i="1"/>
  <c r="F733" i="1"/>
  <c r="U733" i="1"/>
  <c r="U783" i="1"/>
  <c r="U649" i="1"/>
  <c r="U789" i="1"/>
  <c r="U719" i="1"/>
  <c r="U742" i="1"/>
  <c r="F745" i="1"/>
  <c r="U745" i="1"/>
  <c r="F748" i="1"/>
  <c r="U748" i="1"/>
  <c r="F648" i="1"/>
  <c r="U648" i="1"/>
  <c r="F654" i="1"/>
  <c r="U654" i="1"/>
  <c r="U585" i="1"/>
  <c r="F585" i="1"/>
  <c r="U578" i="1"/>
  <c r="F578" i="1"/>
  <c r="U731" i="1"/>
  <c r="U764" i="1"/>
  <c r="F735" i="1"/>
  <c r="U735" i="1"/>
  <c r="F741" i="1"/>
  <c r="U741" i="1"/>
  <c r="F769" i="1"/>
  <c r="U769" i="1"/>
  <c r="F788" i="1"/>
  <c r="U788" i="1"/>
  <c r="F656" i="1"/>
  <c r="U656" i="1"/>
  <c r="F662" i="1"/>
  <c r="U662" i="1"/>
  <c r="F564" i="1"/>
  <c r="U703" i="1"/>
  <c r="F762" i="1"/>
  <c r="F728" i="1"/>
  <c r="U779" i="1"/>
  <c r="U793" i="1"/>
  <c r="U749" i="1"/>
  <c r="F664" i="1"/>
  <c r="U664" i="1"/>
  <c r="U666" i="1"/>
  <c r="F651" i="1"/>
  <c r="U651" i="1"/>
  <c r="U643" i="1"/>
  <c r="U597" i="1"/>
  <c r="F597" i="1"/>
  <c r="F491" i="1"/>
  <c r="U491" i="1"/>
  <c r="F743" i="1"/>
  <c r="U743" i="1"/>
  <c r="F772" i="1"/>
  <c r="U772" i="1"/>
  <c r="U625" i="1"/>
  <c r="U598" i="1"/>
  <c r="F582" i="1"/>
  <c r="U582" i="1"/>
  <c r="F577" i="1"/>
  <c r="U577" i="1"/>
  <c r="U524" i="1"/>
  <c r="U750" i="1"/>
  <c r="U781" i="1"/>
  <c r="U798" i="1"/>
  <c r="U595" i="1"/>
  <c r="F595" i="1"/>
  <c r="F575" i="1"/>
  <c r="U520" i="1"/>
  <c r="F520" i="1"/>
  <c r="U515" i="1"/>
  <c r="U490" i="1"/>
  <c r="F490" i="1"/>
  <c r="U618" i="1"/>
  <c r="F618" i="1"/>
  <c r="F580" i="1"/>
  <c r="U532" i="1"/>
  <c r="U543" i="1"/>
  <c r="U542" i="1"/>
  <c r="U638" i="1"/>
  <c r="U603" i="1"/>
  <c r="U607" i="1"/>
  <c r="U608" i="1"/>
  <c r="U610" i="1"/>
  <c r="F593" i="1"/>
  <c r="U593" i="1"/>
  <c r="F588" i="1"/>
  <c r="U565" i="1"/>
  <c r="U554" i="1"/>
  <c r="U536" i="1"/>
  <c r="U547" i="1"/>
  <c r="U550" i="1"/>
  <c r="U499" i="1"/>
  <c r="F499" i="1"/>
  <c r="F601" i="1"/>
  <c r="U601" i="1"/>
  <c r="F611" i="1"/>
  <c r="U611" i="1"/>
  <c r="U555" i="1"/>
  <c r="F555" i="1"/>
  <c r="U533" i="1"/>
  <c r="F533" i="1"/>
  <c r="U540" i="1"/>
  <c r="F540" i="1"/>
  <c r="U521" i="1"/>
  <c r="F521" i="1"/>
  <c r="F613" i="1"/>
  <c r="U613" i="1"/>
  <c r="U621" i="1"/>
  <c r="F605" i="1"/>
  <c r="U605" i="1"/>
  <c r="U600" i="1"/>
  <c r="U574" i="1"/>
  <c r="U563" i="1"/>
  <c r="F563" i="1"/>
  <c r="U556" i="1"/>
  <c r="U553" i="1"/>
  <c r="U538" i="1"/>
  <c r="U545" i="1"/>
  <c r="F524" i="1"/>
  <c r="U514" i="1"/>
  <c r="F632" i="1"/>
  <c r="U632" i="1"/>
  <c r="F636" i="1"/>
  <c r="U568" i="1"/>
  <c r="F568" i="1"/>
  <c r="F561" i="1"/>
  <c r="U561" i="1"/>
  <c r="F558" i="1"/>
  <c r="U558" i="1"/>
  <c r="F535" i="1"/>
  <c r="U535" i="1"/>
  <c r="F544" i="1"/>
  <c r="U544" i="1"/>
  <c r="F528" i="1"/>
  <c r="U528" i="1"/>
  <c r="U505" i="1"/>
  <c r="F505" i="1"/>
  <c r="U512" i="1"/>
  <c r="F498" i="1"/>
  <c r="U480" i="1"/>
  <c r="F446" i="1"/>
  <c r="U446" i="1"/>
  <c r="U443" i="1"/>
  <c r="F448" i="1"/>
  <c r="U448" i="1"/>
  <c r="U408" i="1"/>
  <c r="F462" i="1"/>
  <c r="U462" i="1"/>
  <c r="F405" i="1"/>
  <c r="U405" i="1"/>
  <c r="F402" i="1"/>
  <c r="U402" i="1"/>
  <c r="F370" i="1"/>
  <c r="U370" i="1"/>
  <c r="U338" i="1"/>
  <c r="F338" i="1"/>
  <c r="U504" i="1"/>
  <c r="U482" i="1"/>
  <c r="F439" i="1"/>
  <c r="U439" i="1"/>
  <c r="F453" i="1"/>
  <c r="U453" i="1"/>
  <c r="F397" i="1"/>
  <c r="U397" i="1"/>
  <c r="F386" i="1"/>
  <c r="U386" i="1"/>
  <c r="F341" i="1"/>
  <c r="U341" i="1"/>
  <c r="U599" i="1"/>
  <c r="U589" i="1"/>
  <c r="U566" i="1"/>
  <c r="U557" i="1"/>
  <c r="U531" i="1"/>
  <c r="U546" i="1"/>
  <c r="U466" i="1"/>
  <c r="F378" i="1"/>
  <c r="U378" i="1"/>
  <c r="U518" i="1"/>
  <c r="U513" i="1"/>
  <c r="U493" i="1"/>
  <c r="U500" i="1"/>
  <c r="U492" i="1"/>
  <c r="F483" i="1"/>
  <c r="U467" i="1"/>
  <c r="U475" i="1"/>
  <c r="U379" i="1"/>
  <c r="F379" i="1"/>
  <c r="F355" i="1"/>
  <c r="U355" i="1"/>
  <c r="U463" i="1"/>
  <c r="F456" i="1"/>
  <c r="F398" i="1"/>
  <c r="F358" i="1"/>
  <c r="U358" i="1"/>
  <c r="U349" i="1"/>
  <c r="F349" i="1"/>
  <c r="F486" i="1"/>
  <c r="U468" i="1"/>
  <c r="F476" i="1"/>
  <c r="U476" i="1"/>
  <c r="U477" i="1"/>
  <c r="U472" i="1"/>
  <c r="U459" i="1"/>
  <c r="U426" i="1"/>
  <c r="F417" i="1"/>
  <c r="U417" i="1"/>
  <c r="U415" i="1"/>
  <c r="F419" i="1"/>
  <c r="U419" i="1"/>
  <c r="F452" i="1"/>
  <c r="F447" i="1"/>
  <c r="F395" i="1"/>
  <c r="U395" i="1"/>
  <c r="F353" i="1"/>
  <c r="U353" i="1"/>
  <c r="U416" i="1"/>
  <c r="U424" i="1"/>
  <c r="U457" i="1"/>
  <c r="U433" i="1"/>
  <c r="U413" i="1"/>
  <c r="U430" i="1"/>
  <c r="U460" i="1"/>
  <c r="U400" i="1"/>
  <c r="U403" i="1"/>
  <c r="U369" i="1"/>
  <c r="U366" i="1"/>
  <c r="U340" i="1"/>
  <c r="U414" i="1"/>
  <c r="U450" i="1"/>
  <c r="U420" i="1"/>
  <c r="U422" i="1"/>
  <c r="U461" i="1"/>
  <c r="U431" i="1"/>
  <c r="U444" i="1"/>
  <c r="U458" i="1"/>
  <c r="U432" i="1"/>
  <c r="U449" i="1"/>
  <c r="F404" i="1"/>
  <c r="F385" i="1"/>
  <c r="U441" i="1"/>
  <c r="U418" i="1"/>
  <c r="F399" i="1"/>
  <c r="U399" i="1"/>
  <c r="F384" i="1"/>
  <c r="F381" i="1"/>
  <c r="U381" i="1"/>
  <c r="F326" i="1"/>
  <c r="U326" i="1"/>
  <c r="U393" i="1"/>
  <c r="U389" i="1"/>
  <c r="U374" i="1"/>
  <c r="U367" i="1"/>
  <c r="U364" i="1"/>
  <c r="U337" i="1"/>
  <c r="U330" i="1"/>
  <c r="U327" i="1"/>
  <c r="U314" i="1"/>
  <c r="U246" i="1"/>
  <c r="F244" i="1"/>
  <c r="U244" i="1"/>
  <c r="U168" i="1"/>
  <c r="F168" i="1"/>
  <c r="F296" i="1"/>
  <c r="U296" i="1"/>
  <c r="F285" i="1"/>
  <c r="U285" i="1"/>
  <c r="F273" i="1"/>
  <c r="U273" i="1"/>
  <c r="U392" i="1"/>
  <c r="U383" i="1"/>
  <c r="U375" i="1"/>
  <c r="U372" i="1"/>
  <c r="U357" i="1"/>
  <c r="U344" i="1"/>
  <c r="U350" i="1"/>
  <c r="U334" i="1"/>
  <c r="U329" i="1"/>
  <c r="F312" i="1"/>
  <c r="F307" i="1"/>
  <c r="U307" i="1"/>
  <c r="F300" i="1"/>
  <c r="U197" i="1"/>
  <c r="F197" i="1"/>
  <c r="U380" i="1"/>
  <c r="U368" i="1"/>
  <c r="U362" i="1"/>
  <c r="U342" i="1"/>
  <c r="U351" i="1"/>
  <c r="U354" i="1"/>
  <c r="U332" i="1"/>
  <c r="U250" i="1"/>
  <c r="U391" i="1"/>
  <c r="U377" i="1"/>
  <c r="U365" i="1"/>
  <c r="U361" i="1"/>
  <c r="U343" i="1"/>
  <c r="U346" i="1"/>
  <c r="U333" i="1"/>
  <c r="F319" i="1"/>
  <c r="U289" i="1"/>
  <c r="F247" i="1"/>
  <c r="U247" i="1"/>
  <c r="U264" i="1"/>
  <c r="F310" i="1"/>
  <c r="U310" i="1"/>
  <c r="F281" i="1"/>
  <c r="U281" i="1"/>
  <c r="F327" i="1"/>
  <c r="U320" i="1"/>
  <c r="F304" i="1"/>
  <c r="U304" i="1"/>
  <c r="U240" i="1"/>
  <c r="F240" i="1"/>
  <c r="U167" i="1"/>
  <c r="F167" i="1"/>
  <c r="U229" i="1"/>
  <c r="U163" i="1"/>
  <c r="F163" i="1"/>
  <c r="U299" i="1"/>
  <c r="U324" i="1"/>
  <c r="U293" i="1"/>
  <c r="U287" i="1"/>
  <c r="U309" i="1"/>
  <c r="U279" i="1"/>
  <c r="U252" i="1"/>
  <c r="U243" i="1"/>
  <c r="U255" i="1"/>
  <c r="U227" i="1"/>
  <c r="F227" i="1"/>
  <c r="F216" i="1"/>
  <c r="U318" i="1"/>
  <c r="U325" i="1"/>
  <c r="U305" i="1"/>
  <c r="U292" i="1"/>
  <c r="U306" i="1"/>
  <c r="U280" i="1"/>
  <c r="U257" i="1"/>
  <c r="U242" i="1"/>
  <c r="U256" i="1"/>
  <c r="F207" i="1"/>
  <c r="U316" i="1"/>
  <c r="U317" i="1"/>
  <c r="U302" i="1"/>
  <c r="U290" i="1"/>
  <c r="U323" i="1"/>
  <c r="U282" i="1"/>
  <c r="U245" i="1"/>
  <c r="U253" i="1"/>
  <c r="F270" i="1"/>
  <c r="U270" i="1"/>
  <c r="U263" i="1"/>
  <c r="U221" i="1"/>
  <c r="F221" i="1"/>
  <c r="F195" i="1"/>
  <c r="U213" i="1"/>
  <c r="F213" i="1"/>
  <c r="F193" i="1"/>
  <c r="U259" i="1"/>
  <c r="F259" i="1"/>
  <c r="U237" i="1"/>
  <c r="U204" i="1"/>
  <c r="F204" i="1"/>
  <c r="U179" i="1"/>
  <c r="F183" i="1"/>
  <c r="F175" i="1"/>
  <c r="U149" i="1"/>
  <c r="F149" i="1"/>
  <c r="U156" i="1"/>
  <c r="F156" i="1"/>
  <c r="F153" i="1"/>
  <c r="U107" i="1"/>
  <c r="F107" i="1"/>
  <c r="U228" i="1"/>
  <c r="U224" i="1"/>
  <c r="U212" i="1"/>
  <c r="U205" i="1"/>
  <c r="U196" i="1"/>
  <c r="U171" i="1"/>
  <c r="U165" i="1"/>
  <c r="U177" i="1"/>
  <c r="U115" i="1"/>
  <c r="U239" i="1"/>
  <c r="U230" i="1"/>
  <c r="U223" i="1"/>
  <c r="U217" i="1"/>
  <c r="U206" i="1"/>
  <c r="U202" i="1"/>
  <c r="U190" i="1"/>
  <c r="U164" i="1"/>
  <c r="U181" i="1"/>
  <c r="U160" i="1"/>
  <c r="U132" i="1"/>
  <c r="F132" i="1"/>
  <c r="U260" i="1"/>
  <c r="U238" i="1"/>
  <c r="U225" i="1"/>
  <c r="U215" i="1"/>
  <c r="U209" i="1"/>
  <c r="U199" i="1"/>
  <c r="U191" i="1"/>
  <c r="U186" i="1"/>
  <c r="U178" i="1"/>
  <c r="U172" i="1"/>
  <c r="U118" i="1"/>
  <c r="F118" i="1"/>
  <c r="U154" i="1"/>
  <c r="F154" i="1"/>
  <c r="U106" i="1"/>
  <c r="U233" i="1"/>
  <c r="U214" i="1"/>
  <c r="U210" i="1"/>
  <c r="U201" i="1"/>
  <c r="U192" i="1"/>
  <c r="U169" i="1"/>
  <c r="U173" i="1"/>
  <c r="F184" i="1"/>
  <c r="U184" i="1"/>
  <c r="U176" i="1"/>
  <c r="U150" i="1"/>
  <c r="U134" i="1"/>
  <c r="F134" i="1"/>
  <c r="F84" i="1"/>
  <c r="U84" i="1"/>
  <c r="F180" i="1"/>
  <c r="U95" i="1"/>
  <c r="F95" i="1"/>
  <c r="U10" i="1"/>
  <c r="F55" i="1"/>
  <c r="U55" i="1"/>
  <c r="F82" i="1"/>
  <c r="U82" i="1"/>
  <c r="F3" i="1"/>
  <c r="U3" i="1"/>
  <c r="U37" i="1"/>
  <c r="F20" i="1"/>
  <c r="U20" i="1"/>
  <c r="U45" i="1"/>
  <c r="F40" i="1"/>
  <c r="U40" i="1"/>
  <c r="U16" i="1"/>
  <c r="F9" i="1"/>
  <c r="U9" i="1"/>
  <c r="U161" i="1"/>
  <c r="U145" i="1"/>
  <c r="U142" i="1"/>
  <c r="U138" i="1"/>
  <c r="U124" i="1"/>
  <c r="U117" i="1"/>
  <c r="U113" i="1"/>
  <c r="U44" i="1"/>
  <c r="U157" i="1"/>
  <c r="U135" i="1"/>
  <c r="U125" i="1"/>
  <c r="U114" i="1"/>
  <c r="U116" i="1"/>
  <c r="U72" i="1"/>
  <c r="F13" i="1"/>
  <c r="U13" i="1"/>
  <c r="F70" i="1"/>
  <c r="U81" i="1"/>
  <c r="F88" i="1"/>
  <c r="U88" i="1"/>
  <c r="U93" i="1"/>
  <c r="F76" i="1"/>
  <c r="F100" i="1"/>
  <c r="U100" i="1"/>
  <c r="F60" i="1"/>
  <c r="U60" i="1"/>
  <c r="F28" i="1"/>
  <c r="U28" i="1"/>
  <c r="F67" i="1"/>
  <c r="U67" i="1"/>
  <c r="U25" i="1"/>
  <c r="U56" i="1"/>
  <c r="U90" i="1"/>
  <c r="U18" i="1"/>
  <c r="U83" i="1"/>
  <c r="U62" i="1"/>
  <c r="U101" i="1"/>
  <c r="U103" i="1"/>
  <c r="U94" i="1"/>
  <c r="U6" i="1"/>
  <c r="U46" i="1"/>
  <c r="U52" i="1"/>
  <c r="U41" i="1"/>
  <c r="U21" i="1"/>
  <c r="U39" i="1"/>
  <c r="U59" i="1"/>
  <c r="U97" i="1"/>
  <c r="U64" i="1"/>
  <c r="U61" i="1"/>
  <c r="U49" i="1"/>
  <c r="U57" i="1"/>
  <c r="U89" i="1"/>
  <c r="U47" i="1"/>
  <c r="U69" i="1"/>
  <c r="U91" i="1"/>
  <c r="U58" i="1"/>
  <c r="U23" i="1"/>
  <c r="U50" i="1"/>
  <c r="U38" i="1"/>
  <c r="U79" i="1"/>
  <c r="U51" i="1"/>
  <c r="U66" i="1"/>
  <c r="U92" i="1"/>
  <c r="U53" i="1"/>
  <c r="U2" i="1"/>
  <c r="E1401" i="1" l="1"/>
  <c r="E675" i="1"/>
  <c r="E807" i="1"/>
  <c r="E1224" i="1"/>
  <c r="E953" i="1"/>
  <c r="E468" i="1"/>
  <c r="E1168" i="1"/>
  <c r="E1462" i="1"/>
  <c r="E286" i="1"/>
  <c r="E191" i="1"/>
  <c r="E234" i="1"/>
  <c r="E711" i="1"/>
  <c r="E271" i="1"/>
  <c r="E1265" i="1"/>
  <c r="E1434" i="1"/>
  <c r="E266" i="1"/>
  <c r="E1479" i="1"/>
  <c r="E65" i="1"/>
  <c r="E19" i="1"/>
  <c r="E1094" i="1"/>
  <c r="E1147" i="1"/>
  <c r="E1044" i="1"/>
  <c r="E1178" i="1"/>
  <c r="E269" i="1"/>
  <c r="E642" i="1"/>
  <c r="E569" i="1"/>
  <c r="E59" i="1"/>
  <c r="E615" i="1"/>
  <c r="E641" i="1"/>
  <c r="E734" i="1"/>
  <c r="E478" i="1"/>
  <c r="E366" i="1"/>
  <c r="E1130" i="1"/>
  <c r="E1245" i="1"/>
  <c r="E1466" i="1"/>
  <c r="E933" i="1"/>
  <c r="E1149" i="1"/>
  <c r="E875" i="1"/>
  <c r="E1138" i="1"/>
  <c r="E1369" i="1"/>
  <c r="E825" i="1"/>
  <c r="E386" i="1"/>
  <c r="E1349" i="1"/>
  <c r="E297" i="1"/>
  <c r="E771" i="1"/>
  <c r="E243" i="1"/>
  <c r="E198" i="1"/>
  <c r="E648" i="1"/>
  <c r="E1007" i="1"/>
  <c r="E952" i="1"/>
  <c r="E103" i="1"/>
  <c r="E107" i="1"/>
  <c r="E778" i="1"/>
  <c r="E1073" i="1"/>
  <c r="E124" i="1"/>
  <c r="E390" i="1"/>
  <c r="E728" i="1"/>
  <c r="E1243" i="1"/>
  <c r="E43" i="1"/>
  <c r="E1283" i="1"/>
  <c r="E695" i="1"/>
  <c r="E1572" i="1"/>
  <c r="E21" i="1"/>
  <c r="E1625" i="1"/>
  <c r="E1617" i="1"/>
  <c r="E1336" i="1"/>
  <c r="E5" i="1"/>
  <c r="E436" i="1"/>
  <c r="E463" i="1"/>
  <c r="E539" i="1"/>
  <c r="E313" i="1"/>
  <c r="E1176" i="1"/>
  <c r="E186" i="1"/>
  <c r="E479" i="1"/>
  <c r="E876" i="1"/>
  <c r="E1070" i="1"/>
  <c r="E1312" i="1"/>
  <c r="E498" i="1"/>
  <c r="E66" i="1"/>
  <c r="E989" i="1"/>
  <c r="E1223" i="1"/>
  <c r="E795" i="1"/>
  <c r="E1681" i="1"/>
  <c r="E274" i="1"/>
  <c r="E1249" i="1"/>
  <c r="E1089" i="1"/>
  <c r="E559" i="1"/>
  <c r="E625" i="1"/>
  <c r="E1000" i="1"/>
  <c r="E1276" i="1"/>
  <c r="E1012" i="1"/>
  <c r="E1275" i="1"/>
  <c r="E1319" i="1"/>
  <c r="E1537" i="1"/>
  <c r="E631" i="1"/>
  <c r="E1444" i="1"/>
  <c r="E1344" i="1"/>
  <c r="E84" i="1"/>
  <c r="E1438" i="1"/>
  <c r="E246" i="1"/>
  <c r="E387" i="1"/>
  <c r="E220" i="1"/>
  <c r="E977" i="1"/>
  <c r="E1097" i="1"/>
  <c r="E755" i="1"/>
  <c r="E308" i="1"/>
  <c r="E119" i="1"/>
  <c r="E64" i="1"/>
  <c r="E737" i="1"/>
  <c r="E1486" i="1"/>
  <c r="E1624" i="1"/>
  <c r="E1648" i="1"/>
  <c r="E1067" i="1"/>
  <c r="E1397" i="1"/>
  <c r="E1609" i="1"/>
  <c r="E444" i="1"/>
  <c r="E680" i="1"/>
  <c r="E187" i="1"/>
  <c r="E884" i="1"/>
  <c r="E51" i="1"/>
  <c r="E842" i="1"/>
  <c r="E946" i="1"/>
  <c r="E707" i="1"/>
  <c r="E640" i="1"/>
  <c r="E1205" i="1"/>
  <c r="E1507" i="1"/>
  <c r="E665" i="1"/>
  <c r="E1142" i="1"/>
  <c r="E847" i="1"/>
  <c r="E272" i="1"/>
  <c r="E840" i="1"/>
  <c r="E959" i="1"/>
  <c r="E1339" i="1"/>
  <c r="E1455" i="1"/>
  <c r="E94" i="1"/>
  <c r="E373" i="1"/>
  <c r="E1263" i="1"/>
  <c r="E112" i="1"/>
  <c r="E413" i="1"/>
  <c r="E1239" i="1"/>
  <c r="E907" i="1"/>
  <c r="E178" i="1"/>
  <c r="E764" i="1"/>
  <c r="E57" i="1"/>
  <c r="E1273" i="1"/>
  <c r="E1594" i="1"/>
  <c r="E540" i="1"/>
  <c r="E211" i="1"/>
  <c r="E1282" i="1"/>
  <c r="E106" i="1"/>
  <c r="E994" i="1"/>
  <c r="E398" i="1"/>
  <c r="E924" i="1"/>
  <c r="E727" i="1"/>
  <c r="E1445" i="1"/>
  <c r="E225" i="1"/>
  <c r="E730" i="1"/>
  <c r="E965" i="1"/>
  <c r="E603" i="1"/>
  <c r="E800" i="1"/>
  <c r="E333" i="1"/>
  <c r="E1365" i="1"/>
  <c r="E534" i="1"/>
  <c r="E215" i="1"/>
  <c r="E240" i="1"/>
  <c r="E932" i="1"/>
  <c r="E721" i="1"/>
  <c r="E130" i="1"/>
  <c r="E1134" i="1"/>
  <c r="E1454" i="1"/>
  <c r="E1057" i="1"/>
  <c r="E1662" i="1"/>
  <c r="E1608" i="1"/>
  <c r="E687" i="1"/>
  <c r="E1517" i="1"/>
  <c r="E1589" i="1"/>
  <c r="E1661" i="1"/>
  <c r="E735" i="1"/>
  <c r="E1102" i="1"/>
  <c r="E1011" i="1"/>
  <c r="E148" i="1"/>
  <c r="E318" i="1"/>
  <c r="E820" i="1"/>
  <c r="E98" i="1"/>
  <c r="E1133" i="1"/>
  <c r="E889" i="1"/>
  <c r="E760" i="1"/>
  <c r="E581" i="1"/>
  <c r="E1281" i="1"/>
  <c r="E782" i="1"/>
  <c r="E32" i="1"/>
  <c r="E416" i="1"/>
  <c r="E395" i="1"/>
  <c r="E542" i="1"/>
  <c r="E91" i="1"/>
  <c r="E470" i="1"/>
  <c r="E1077" i="1"/>
  <c r="E302" i="1"/>
  <c r="E270" i="1"/>
  <c r="E265" i="1"/>
  <c r="E1059" i="1"/>
  <c r="E788" i="1"/>
  <c r="E646" i="1"/>
  <c r="E517" i="1"/>
  <c r="E292" i="1"/>
  <c r="E1253" i="1"/>
  <c r="E88" i="1"/>
  <c r="E141" i="1"/>
  <c r="E790" i="1"/>
  <c r="E1112" i="1"/>
  <c r="E1153" i="1"/>
  <c r="E48" i="1"/>
  <c r="E280" i="1"/>
  <c r="E702" i="1"/>
  <c r="E891" i="1"/>
  <c r="E806" i="1"/>
  <c r="E401" i="1"/>
  <c r="E467" i="1"/>
  <c r="E787" i="1"/>
  <c r="E1414" i="1"/>
  <c r="E330" i="1"/>
  <c r="E813" i="1"/>
  <c r="E845" i="1"/>
  <c r="E971" i="1"/>
  <c r="E709" i="1"/>
  <c r="E388" i="1"/>
  <c r="E1161" i="1"/>
  <c r="E1196" i="1"/>
  <c r="E1524" i="1"/>
  <c r="E23" i="1"/>
  <c r="E46" i="1"/>
  <c r="E829" i="1"/>
  <c r="E1233" i="1"/>
  <c r="E554" i="1"/>
  <c r="E480" i="1"/>
  <c r="E579" i="1"/>
  <c r="E300" i="1"/>
  <c r="E1055" i="1"/>
  <c r="E567" i="1"/>
  <c r="E1627" i="1"/>
  <c r="E437" i="1"/>
  <c r="E628" i="1"/>
  <c r="E180" i="1"/>
  <c r="E268" i="1"/>
  <c r="E1639" i="1"/>
  <c r="E1654" i="1"/>
  <c r="E762" i="1"/>
  <c r="E1180" i="1"/>
  <c r="E1232" i="1"/>
  <c r="E281" i="1"/>
  <c r="E1009" i="1"/>
  <c r="E972" i="1"/>
  <c r="E1521" i="1"/>
  <c r="E90" i="1"/>
  <c r="E1381" i="1"/>
  <c r="E1588" i="1"/>
  <c r="E235" i="1"/>
  <c r="E111" i="1"/>
  <c r="E1218" i="1"/>
  <c r="E160" i="1"/>
  <c r="E1348" i="1"/>
  <c r="E655" i="1"/>
  <c r="E1460" i="1"/>
  <c r="E1428" i="1"/>
  <c r="E1631" i="1"/>
  <c r="E895" i="1"/>
  <c r="E376" i="1"/>
  <c r="E982" i="1"/>
  <c r="E505" i="1"/>
  <c r="E824" i="1"/>
  <c r="E1469" i="1"/>
  <c r="E1294" i="1"/>
  <c r="E458" i="1"/>
  <c r="E1063" i="1"/>
  <c r="E1502" i="1"/>
  <c r="E914" i="1"/>
  <c r="E510" i="1"/>
  <c r="E1229" i="1"/>
  <c r="E1493" i="1"/>
  <c r="E1489" i="1"/>
  <c r="E210" i="1"/>
  <c r="E383" i="1"/>
  <c r="E887" i="1"/>
  <c r="E1467" i="1"/>
  <c r="E561" i="1"/>
  <c r="E54" i="1"/>
  <c r="E1078" i="1"/>
  <c r="E1225" i="1"/>
  <c r="E195" i="1"/>
  <c r="E1429" i="1"/>
  <c r="E190" i="1"/>
  <c r="E1013" i="1"/>
  <c r="E881" i="1"/>
  <c r="E713" i="1"/>
  <c r="E277" i="1"/>
  <c r="E558" i="1"/>
  <c r="E1402" i="1"/>
  <c r="E415" i="1"/>
  <c r="E414" i="1"/>
  <c r="E1579" i="1"/>
  <c r="E1096" i="1"/>
  <c r="E1452" i="1"/>
  <c r="E156" i="1"/>
  <c r="E432" i="1"/>
  <c r="E1193" i="1"/>
  <c r="E658" i="1"/>
  <c r="E1297" i="1"/>
  <c r="E1607" i="1"/>
  <c r="E1678" i="1"/>
  <c r="E3" i="1"/>
  <c r="E92" i="1"/>
  <c r="E305" i="1"/>
  <c r="E742" i="1"/>
  <c r="E1503" i="1"/>
  <c r="E1575" i="1"/>
  <c r="E1234" i="1"/>
  <c r="E231" i="1"/>
  <c r="E651" i="1"/>
  <c r="E863" i="1"/>
  <c r="E40" i="1"/>
  <c r="E152" i="1"/>
  <c r="E1555" i="1"/>
  <c r="E773" i="1"/>
  <c r="E1157" i="1"/>
  <c r="E1513" i="1"/>
  <c r="E42" i="1"/>
  <c r="E97" i="1"/>
  <c r="E1262" i="1"/>
  <c r="E1419" i="1"/>
  <c r="E936" i="1"/>
  <c r="E1642" i="1"/>
  <c r="E1637" i="1"/>
  <c r="E500" i="1"/>
  <c r="E1559" i="1"/>
  <c r="E979" i="1"/>
  <c r="E653" i="1"/>
  <c r="E1324" i="1"/>
  <c r="E1086" i="1"/>
  <c r="E230" i="1"/>
  <c r="E1549" i="1"/>
  <c r="E126" i="1"/>
  <c r="E1103" i="1"/>
  <c r="E1231" i="1"/>
  <c r="E212" i="1"/>
  <c r="E349" i="1"/>
  <c r="E339" i="1"/>
  <c r="E997" i="1"/>
  <c r="E1658" i="1"/>
  <c r="E1303" i="1"/>
  <c r="E340" i="1"/>
  <c r="E1379" i="1"/>
  <c r="E984" i="1"/>
  <c r="E1512" i="1"/>
  <c r="E116" i="1"/>
  <c r="E56" i="1"/>
  <c r="E1597" i="1"/>
  <c r="E823" i="1"/>
  <c r="E549" i="1"/>
  <c r="E147" i="1"/>
  <c r="E1128" i="1"/>
  <c r="E623" i="1"/>
  <c r="E770" i="1"/>
  <c r="E705" i="1"/>
  <c r="E1552" i="1"/>
  <c r="E1442" i="1"/>
  <c r="E1459" i="1"/>
  <c r="E424" i="1"/>
  <c r="E1577" i="1"/>
  <c r="E374" i="1"/>
  <c r="E862" i="1"/>
  <c r="E612" i="1"/>
  <c r="E20" i="1"/>
  <c r="E70" i="1"/>
  <c r="E454" i="1"/>
  <c r="E811" i="1"/>
  <c r="E1091" i="1"/>
  <c r="E1407" i="1"/>
  <c r="E1601" i="1"/>
  <c r="E1355" i="1"/>
  <c r="E278" i="1"/>
  <c r="E670" i="1"/>
  <c r="E1368" i="1"/>
  <c r="E1396" i="1"/>
  <c r="E362" i="1"/>
  <c r="E747" i="1"/>
  <c r="E685" i="1"/>
  <c r="E686" i="1"/>
  <c r="E890" i="1"/>
  <c r="E1298" i="1"/>
  <c r="E1340" i="1"/>
  <c r="E1267" i="1"/>
  <c r="E1599" i="1"/>
  <c r="E660" i="1"/>
  <c r="E744" i="1"/>
  <c r="E905" i="1"/>
  <c r="E1415" i="1"/>
  <c r="E1562" i="1"/>
  <c r="E189" i="1"/>
  <c r="E290" i="1"/>
  <c r="E920" i="1"/>
  <c r="E1268" i="1"/>
  <c r="E570" i="1"/>
  <c r="E1522" i="1"/>
  <c r="E1410" i="1"/>
  <c r="E151" i="1"/>
  <c r="E568" i="1"/>
  <c r="E643" i="1"/>
  <c r="E1120" i="1"/>
  <c r="E1613" i="1"/>
  <c r="E285" i="1"/>
  <c r="E27" i="1"/>
  <c r="E293" i="1"/>
  <c r="E434" i="1"/>
  <c r="E309" i="1"/>
  <c r="E1107" i="1"/>
  <c r="E1551" i="1"/>
  <c r="E1101" i="1"/>
  <c r="E1035" i="1"/>
  <c r="E11" i="1"/>
  <c r="E1075" i="1"/>
  <c r="E1165" i="1"/>
  <c r="E1643" i="1"/>
  <c r="E24" i="1"/>
  <c r="E657" i="1"/>
  <c r="E649" i="1"/>
  <c r="E812" i="1"/>
  <c r="E1125" i="1"/>
  <c r="E645" i="1"/>
  <c r="E1100" i="1"/>
  <c r="E1159" i="1"/>
  <c r="E1284" i="1"/>
  <c r="E477" i="1"/>
  <c r="E499" i="1"/>
  <c r="E1359" i="1"/>
  <c r="E720" i="1"/>
  <c r="E878" i="1"/>
  <c r="E100" i="1"/>
  <c r="E354" i="1"/>
  <c r="E1518" i="1"/>
  <c r="E464" i="1"/>
  <c r="E585" i="1"/>
  <c r="E647" i="1"/>
  <c r="E964" i="1"/>
  <c r="E1169" i="1"/>
  <c r="E1423" i="1"/>
  <c r="E1591" i="1"/>
  <c r="E1439" i="1"/>
  <c r="E1053" i="1"/>
  <c r="E1545" i="1"/>
  <c r="E1666" i="1"/>
  <c r="E423" i="1"/>
  <c r="E1570" i="1"/>
  <c r="E63" i="1"/>
  <c r="E238" i="1"/>
  <c r="E949" i="1"/>
  <c r="E1354" i="1"/>
  <c r="E1529" i="1"/>
  <c r="E44" i="1"/>
  <c r="E296" i="1"/>
  <c r="E777" i="1"/>
  <c r="E1456" i="1"/>
  <c r="E276" i="1"/>
  <c r="E1106" i="1"/>
  <c r="E856" i="1"/>
  <c r="E311" i="1"/>
  <c r="E447" i="1"/>
  <c r="E697" i="1"/>
  <c r="E962" i="1"/>
  <c r="E1560" i="1"/>
  <c r="E1474" i="1"/>
  <c r="E197" i="1"/>
  <c r="E1499" i="1"/>
  <c r="E596" i="1"/>
  <c r="E756" i="1"/>
  <c r="E1172" i="1"/>
  <c r="E1247" i="1"/>
  <c r="E786" i="1"/>
  <c r="E513" i="1"/>
  <c r="E214" i="1"/>
  <c r="E199" i="1"/>
  <c r="E1511" i="1"/>
  <c r="E491" i="1"/>
  <c r="E712" i="1"/>
  <c r="E1451" i="1"/>
  <c r="E789" i="1"/>
  <c r="E298" i="1"/>
  <c r="E894" i="1"/>
  <c r="E409" i="1"/>
  <c r="E1072" i="1"/>
  <c r="E1630" i="1"/>
  <c r="E175" i="1"/>
  <c r="E402" i="1"/>
  <c r="E438" i="1"/>
  <c r="E104" i="1"/>
  <c r="E142" i="1"/>
  <c r="E589" i="1"/>
  <c r="E815" i="1"/>
  <c r="E1242" i="1"/>
  <c r="E1151" i="1"/>
  <c r="E146" i="1"/>
  <c r="E110" i="1"/>
  <c r="E710" i="1"/>
  <c r="E523" i="1"/>
  <c r="E1418" i="1"/>
  <c r="E1519" i="1"/>
  <c r="E1557" i="1"/>
  <c r="E1058" i="1"/>
  <c r="E557" i="1"/>
  <c r="E1085" i="1"/>
  <c r="E208" i="1"/>
  <c r="E714" i="1"/>
  <c r="E237" i="1"/>
  <c r="E757" i="1"/>
  <c r="E1671" i="1"/>
  <c r="E76" i="1"/>
  <c r="E343" i="1"/>
  <c r="E638" i="1"/>
  <c r="E659" i="1"/>
  <c r="E663" i="1"/>
  <c r="E970" i="1"/>
  <c r="E620" i="1"/>
  <c r="E1098" i="1"/>
  <c r="E1257" i="1"/>
  <c r="E1204" i="1"/>
  <c r="E372" i="1"/>
  <c r="E49" i="1"/>
  <c r="E50" i="1"/>
  <c r="E1060" i="1"/>
  <c r="E715" i="1"/>
  <c r="E838" i="1"/>
  <c r="E836" i="1"/>
  <c r="E948" i="1"/>
  <c r="E81" i="1"/>
  <c r="E188" i="1"/>
  <c r="E153" i="1"/>
  <c r="E164" i="1"/>
  <c r="E555" i="1"/>
  <c r="E1500" i="1"/>
  <c r="E77" i="1"/>
  <c r="E22" i="1"/>
  <c r="E967" i="1"/>
  <c r="E1116" i="1"/>
  <c r="E118" i="1"/>
  <c r="E18" i="1"/>
  <c r="E223" i="1"/>
  <c r="E618" i="1"/>
  <c r="E1127" i="1"/>
  <c r="E973" i="1"/>
  <c r="E1254" i="1"/>
  <c r="E1195" i="1"/>
  <c r="E1158" i="1"/>
  <c r="E166" i="1"/>
  <c r="E827" i="1"/>
  <c r="E1305" i="1"/>
  <c r="E808" i="1"/>
  <c r="E1540" i="1"/>
  <c r="E155" i="1"/>
  <c r="E322" i="1"/>
  <c r="E185" i="1"/>
  <c r="E516" i="1"/>
  <c r="E1090" i="1"/>
  <c r="E1238" i="1"/>
  <c r="E1413" i="1"/>
  <c r="E1285" i="1"/>
  <c r="E34" i="1"/>
  <c r="E261" i="1"/>
  <c r="E745" i="1"/>
  <c r="E738" i="1"/>
  <c r="E1118" i="1"/>
  <c r="E1221" i="1"/>
  <c r="E264" i="1"/>
  <c r="E1246" i="1"/>
  <c r="E1313" i="1"/>
  <c r="E473" i="1"/>
  <c r="E329" i="1"/>
  <c r="E668" i="1"/>
  <c r="E610" i="1"/>
  <c r="E828" i="1"/>
  <c r="E1042" i="1"/>
  <c r="E1302" i="1"/>
  <c r="E900" i="1"/>
  <c r="E1191" i="1"/>
  <c r="E310" i="1"/>
  <c r="E379" i="1"/>
  <c r="E541" i="1"/>
  <c r="E958" i="1"/>
  <c r="E1409" i="1"/>
  <c r="E858" i="1"/>
  <c r="E105" i="1"/>
  <c r="E661" i="1"/>
  <c r="E990" i="1"/>
  <c r="E39" i="1"/>
  <c r="E138" i="1"/>
  <c r="E115" i="1"/>
  <c r="E258" i="1"/>
  <c r="E527" i="1"/>
  <c r="E1045" i="1"/>
  <c r="E1603" i="1"/>
  <c r="E1139" i="1"/>
  <c r="E1558" i="1"/>
  <c r="E1612" i="1"/>
  <c r="E634" i="1"/>
  <c r="E1293" i="1"/>
  <c r="E109" i="1"/>
  <c r="E263" i="1"/>
  <c r="E345" i="1"/>
  <c r="E440" i="1"/>
  <c r="E536" i="1"/>
  <c r="E1069" i="1"/>
  <c r="E1026" i="1"/>
  <c r="E1122" i="1"/>
  <c r="E471" i="1"/>
  <c r="E751" i="1"/>
  <c r="E1605" i="1"/>
  <c r="E1108" i="1"/>
  <c r="E1567" i="1"/>
  <c r="E117" i="1"/>
  <c r="E173" i="1"/>
  <c r="E1659" i="1"/>
  <c r="E494" i="1"/>
  <c r="E752" i="1"/>
  <c r="E1437" i="1"/>
  <c r="E145" i="1"/>
  <c r="E284" i="1"/>
  <c r="E482" i="1"/>
  <c r="E1131" i="1"/>
  <c r="E1192" i="1"/>
  <c r="E1202" i="1"/>
  <c r="E1686" i="1"/>
  <c r="E1576" i="1"/>
  <c r="E1693" i="1"/>
  <c r="E1673" i="1"/>
  <c r="E219" i="1"/>
  <c r="E1022" i="1"/>
  <c r="E317" i="1"/>
  <c r="E435" i="1"/>
  <c r="E1041" i="1"/>
  <c r="E1527" i="1"/>
  <c r="E1606" i="1"/>
  <c r="E267" i="1"/>
  <c r="E1031" i="1"/>
  <c r="E1145" i="1"/>
  <c r="E1210" i="1"/>
  <c r="E1619" i="1"/>
  <c r="E314" i="1"/>
  <c r="E531" i="1"/>
  <c r="E1117" i="1"/>
  <c r="E1301" i="1"/>
  <c r="E1496" i="1"/>
  <c r="E397" i="1"/>
  <c r="E461" i="1"/>
  <c r="E355" i="1"/>
  <c r="E594" i="1"/>
  <c r="E852" i="1"/>
  <c r="E179" i="1"/>
  <c r="E58" i="1"/>
  <c r="E221" i="1"/>
  <c r="E411" i="1"/>
  <c r="E125" i="1"/>
  <c r="E1411" i="1"/>
  <c r="E1565" i="1"/>
  <c r="E1592" i="1"/>
  <c r="E67" i="1"/>
  <c r="E456" i="1"/>
  <c r="E1440" i="1"/>
  <c r="E233" i="1"/>
  <c r="E688" i="1"/>
  <c r="E938" i="1"/>
  <c r="E1237" i="1"/>
  <c r="E1398" i="1"/>
  <c r="E1468" i="1"/>
  <c r="E171" i="1"/>
  <c r="E703" i="1"/>
  <c r="E400" i="1"/>
  <c r="E1236" i="1"/>
  <c r="E1364" i="1"/>
  <c r="E1501" i="1"/>
  <c r="E1351" i="1"/>
  <c r="E1633" i="1"/>
  <c r="E1538" i="1"/>
  <c r="E1135" i="1"/>
  <c r="E1024" i="1"/>
  <c r="E1596" i="1"/>
  <c r="E1420" i="1"/>
  <c r="E553" i="1"/>
  <c r="E209" i="1"/>
  <c r="E1066" i="1"/>
  <c r="E1179" i="1"/>
  <c r="E1306" i="1"/>
  <c r="E1277" i="1"/>
  <c r="E1497" i="1"/>
  <c r="E1010" i="1"/>
  <c r="E1003" i="1"/>
  <c r="E1170" i="1"/>
  <c r="E466" i="1"/>
  <c r="E544" i="1"/>
  <c r="E981" i="1"/>
  <c r="E486" i="1"/>
  <c r="E1099" i="1"/>
  <c r="E538" i="1"/>
  <c r="E1346" i="1"/>
  <c r="E1582" i="1"/>
  <c r="E449" i="1"/>
  <c r="E1295" i="1"/>
  <c r="E511" i="1"/>
  <c r="E361" i="1"/>
  <c r="E1325" i="1"/>
  <c r="E775" i="1"/>
  <c r="E599" i="1"/>
  <c r="E1033" i="1"/>
  <c r="E248" i="1"/>
  <c r="E1352" i="1"/>
  <c r="E288" i="1"/>
  <c r="E16" i="1"/>
  <c r="E550" i="1"/>
  <c r="E609" i="1"/>
  <c r="E966" i="1"/>
  <c r="E1050" i="1"/>
  <c r="E992" i="1"/>
  <c r="E1333" i="1"/>
  <c r="E1309" i="1"/>
  <c r="E822" i="1"/>
  <c r="E1255" i="1"/>
  <c r="E1052" i="1"/>
  <c r="E1525" i="1"/>
  <c r="E1523" i="1"/>
  <c r="E574" i="1"/>
  <c r="E915" i="1"/>
  <c r="E1136" i="1"/>
  <c r="E1337" i="1"/>
  <c r="E1412" i="1"/>
  <c r="E79" i="1"/>
  <c r="E30" i="1"/>
  <c r="E427" i="1"/>
  <c r="E1209" i="1"/>
  <c r="E1357" i="1"/>
  <c r="E1655" i="1"/>
  <c r="E196" i="1"/>
  <c r="E528" i="1"/>
  <c r="E350" i="1"/>
  <c r="E377" i="1"/>
  <c r="E769" i="1"/>
  <c r="E1095" i="1"/>
  <c r="E1299" i="1"/>
  <c r="E1618" i="1"/>
  <c r="E1375" i="1"/>
  <c r="E1014" i="1"/>
  <c r="E404" i="1"/>
  <c r="E492" i="1"/>
  <c r="E1046" i="1"/>
  <c r="E980" i="1"/>
  <c r="E1330" i="1"/>
  <c r="E102" i="1"/>
  <c r="E832" i="1"/>
  <c r="E943" i="1"/>
  <c r="E1311" i="1"/>
  <c r="E1126" i="1"/>
  <c r="E1621" i="1"/>
  <c r="E1477" i="1"/>
  <c r="E1566" i="1"/>
  <c r="E928" i="1"/>
  <c r="E1382" i="1"/>
  <c r="E1668" i="1"/>
  <c r="E1436" i="1"/>
  <c r="E1208" i="1"/>
  <c r="E1494" i="1"/>
  <c r="E746" i="1"/>
  <c r="E1002" i="1"/>
  <c r="E1296" i="1"/>
  <c r="E1457" i="1"/>
  <c r="E217" i="1"/>
  <c r="E865" i="1"/>
  <c r="E1155" i="1"/>
  <c r="E999" i="1"/>
  <c r="E902" i="1"/>
  <c r="E1220" i="1"/>
  <c r="E1392" i="1"/>
  <c r="E1470" i="1"/>
  <c r="E1664" i="1"/>
  <c r="E12" i="1"/>
  <c r="E332" i="1"/>
  <c r="E455" i="1"/>
  <c r="E502" i="1"/>
  <c r="E627" i="1"/>
  <c r="E691" i="1"/>
  <c r="E1315" i="1"/>
  <c r="E29" i="1"/>
  <c r="E338" i="1"/>
  <c r="E584" i="1"/>
  <c r="E916" i="1"/>
  <c r="E1228" i="1"/>
  <c r="E1485" i="1"/>
  <c r="E1568" i="1"/>
  <c r="E1690" i="1"/>
  <c r="E459" i="1"/>
  <c r="E229" i="1"/>
  <c r="E347" i="1"/>
  <c r="E488" i="1"/>
  <c r="E652" i="1"/>
  <c r="E1181" i="1"/>
  <c r="E1020" i="1"/>
  <c r="E1544" i="1"/>
  <c r="E1692" i="1"/>
  <c r="E1620" i="1"/>
  <c r="E791" i="1"/>
  <c r="E526" i="1"/>
  <c r="E766" i="1"/>
  <c r="E1251" i="1"/>
  <c r="E919" i="1"/>
  <c r="E121" i="1"/>
  <c r="E323" i="1"/>
  <c r="E357" i="1"/>
  <c r="E250" i="1"/>
  <c r="E1602" i="1"/>
  <c r="E508" i="1"/>
  <c r="E1530" i="1"/>
  <c r="E1144" i="1"/>
  <c r="E1541" i="1"/>
  <c r="E1581" i="1"/>
  <c r="E1080" i="1"/>
  <c r="E133" i="1"/>
  <c r="E193" i="1"/>
  <c r="E183" i="1"/>
  <c r="E547" i="1"/>
  <c r="E563" i="1"/>
  <c r="E903" i="1"/>
  <c r="E969" i="1"/>
  <c r="E1248" i="1"/>
  <c r="E1508" i="1"/>
  <c r="E1543" i="1"/>
  <c r="E113" i="1"/>
  <c r="E162" i="1"/>
  <c r="E360" i="1"/>
  <c r="E431" i="1"/>
  <c r="E429" i="1"/>
  <c r="E328" i="1"/>
  <c r="E564" i="1"/>
  <c r="E794" i="1"/>
  <c r="E741" i="1"/>
  <c r="E810" i="1"/>
  <c r="E866" i="1"/>
  <c r="E804" i="1"/>
  <c r="E930" i="1"/>
  <c r="E1104" i="1"/>
  <c r="E910" i="1"/>
  <c r="E1342" i="1"/>
  <c r="E1663" i="1"/>
  <c r="E1441" i="1"/>
  <c r="E1404" i="1"/>
  <c r="E1533" i="1"/>
  <c r="E1611" i="1"/>
  <c r="E1491" i="1"/>
  <c r="E1682" i="1"/>
  <c r="E1687" i="1"/>
  <c r="E289" i="1"/>
  <c r="E228" i="1"/>
  <c r="E1571" i="1"/>
  <c r="E85" i="1"/>
  <c r="E353" i="1"/>
  <c r="E407" i="1"/>
  <c r="E617" i="1"/>
  <c r="E1056" i="1"/>
  <c r="E1184" i="1"/>
  <c r="E206" i="1"/>
  <c r="E375" i="1"/>
  <c r="E518" i="1"/>
  <c r="E779" i="1"/>
  <c r="E784" i="1"/>
  <c r="E1049" i="1"/>
  <c r="E1081" i="1"/>
  <c r="E1005" i="1"/>
  <c r="E1480" i="1"/>
  <c r="E1656" i="1"/>
  <c r="E1347" i="1"/>
  <c r="E1484" i="1"/>
  <c r="E1676" i="1"/>
  <c r="E708" i="1"/>
  <c r="E1318" i="1"/>
  <c r="E908" i="1"/>
  <c r="E1051" i="1"/>
  <c r="E1430" i="1"/>
  <c r="E1461" i="1"/>
  <c r="E1244" i="1"/>
  <c r="E1427" i="1"/>
  <c r="E1651" i="1"/>
  <c r="E1683" i="1"/>
  <c r="E1482" i="1"/>
  <c r="E245" i="1"/>
  <c r="E239" i="1"/>
  <c r="E1288" i="1"/>
  <c r="E1635" i="1"/>
  <c r="E1408" i="1"/>
  <c r="E1453" i="1"/>
  <c r="E871" i="1"/>
  <c r="E38" i="1"/>
  <c r="E200" i="1"/>
  <c r="E327" i="1"/>
  <c r="E227" i="1"/>
  <c r="E137" i="1"/>
  <c r="E174" i="1"/>
  <c r="E619" i="1"/>
  <c r="E677" i="1"/>
  <c r="E1160" i="1"/>
  <c r="E1587" i="1"/>
  <c r="E129" i="1"/>
  <c r="E62" i="1"/>
  <c r="E315" i="1"/>
  <c r="E428" i="1"/>
  <c r="E493" i="1"/>
  <c r="E392" i="1"/>
  <c r="E605" i="1"/>
  <c r="E701" i="1"/>
  <c r="E954" i="1"/>
  <c r="E935" i="1"/>
  <c r="E1113" i="1"/>
  <c r="E1291" i="1"/>
  <c r="E1490" i="1"/>
  <c r="E1550" i="1"/>
  <c r="E1634" i="1"/>
  <c r="E381" i="1"/>
  <c r="E1307" i="1"/>
  <c r="E1373" i="1"/>
  <c r="E1660" i="1"/>
  <c r="E676" i="1"/>
  <c r="E901" i="1"/>
  <c r="E1065" i="1"/>
  <c r="E1290" i="1"/>
  <c r="E393" i="1"/>
  <c r="E96" i="1"/>
  <c r="E75" i="1"/>
  <c r="E53" i="1"/>
  <c r="E378" i="1"/>
  <c r="E632" i="1"/>
  <c r="E1068" i="1"/>
  <c r="E1039" i="1"/>
  <c r="E1326" i="1"/>
  <c r="E1546" i="1"/>
  <c r="E1585" i="1"/>
  <c r="E1498" i="1"/>
  <c r="E31" i="1"/>
  <c r="E36" i="1"/>
  <c r="E150" i="1"/>
  <c r="E184" i="1"/>
  <c r="E475" i="1"/>
  <c r="E481" i="1"/>
  <c r="E593" i="1"/>
  <c r="E445" i="1"/>
  <c r="E899" i="1"/>
  <c r="E859" i="1"/>
  <c r="E1064" i="1"/>
  <c r="E1213" i="1"/>
  <c r="E1328" i="1"/>
  <c r="E1171" i="1"/>
  <c r="E1084" i="1"/>
  <c r="E1505" i="1"/>
  <c r="E1554" i="1"/>
  <c r="E1389" i="1"/>
  <c r="E1394" i="1"/>
  <c r="E1509" i="1"/>
  <c r="E13" i="1"/>
  <c r="E260" i="1"/>
  <c r="E793" i="1"/>
  <c r="E867" i="1"/>
  <c r="E1390" i="1"/>
  <c r="E159" i="1"/>
  <c r="E525" i="1"/>
  <c r="E926" i="1"/>
  <c r="E1167" i="1"/>
  <c r="E1350" i="1"/>
  <c r="E1395" i="1"/>
  <c r="E1584" i="1"/>
  <c r="E68" i="1"/>
  <c r="E83" i="1"/>
  <c r="E503" i="1"/>
  <c r="E441" i="1"/>
  <c r="E320" i="1"/>
  <c r="E739" i="1"/>
  <c r="E690" i="1"/>
  <c r="E880" i="1"/>
  <c r="E1256" i="1"/>
  <c r="E1150" i="1"/>
  <c r="E1274" i="1"/>
  <c r="E1047" i="1"/>
  <c r="E1314" i="1"/>
  <c r="E885" i="1"/>
  <c r="E1292" i="1"/>
  <c r="E1520" i="1"/>
  <c r="E181" i="1"/>
  <c r="E783" i="1"/>
  <c r="E986" i="1"/>
  <c r="E1672" i="1"/>
  <c r="E698" i="1"/>
  <c r="E776" i="1"/>
  <c r="E1114" i="1"/>
  <c r="E1029" i="1"/>
  <c r="E131" i="1"/>
  <c r="E73" i="1"/>
  <c r="E650" i="1"/>
  <c r="E485" i="1"/>
  <c r="E1322" i="1"/>
  <c r="E1376" i="1"/>
  <c r="E408" i="1"/>
  <c r="E1040" i="1"/>
  <c r="E358" i="1"/>
  <c r="E706" i="1"/>
  <c r="E942" i="1"/>
  <c r="E1650" i="1"/>
  <c r="E1580" i="1"/>
  <c r="E17" i="1"/>
  <c r="E254" i="1"/>
  <c r="E780" i="1"/>
  <c r="E929" i="1"/>
  <c r="E1258" i="1"/>
  <c r="E626" i="1"/>
  <c r="E1405" i="1"/>
  <c r="E844" i="1"/>
  <c r="E247" i="1"/>
  <c r="E307" i="1"/>
  <c r="E1547" i="1"/>
  <c r="E879" i="1"/>
  <c r="E26" i="1"/>
  <c r="E860" i="1"/>
  <c r="E95" i="1"/>
  <c r="E1201" i="1"/>
  <c r="E1194" i="1"/>
  <c r="E335" i="1"/>
  <c r="E1217" i="1"/>
  <c r="E35" i="1"/>
  <c r="E580" i="1"/>
  <c r="E573" i="1"/>
  <c r="E1163" i="1"/>
  <c r="E1331" i="1"/>
  <c r="E1199" i="1"/>
  <c r="E1472" i="1"/>
  <c r="E694" i="1"/>
  <c r="E801" i="1"/>
  <c r="E1156" i="1"/>
  <c r="E753" i="1"/>
  <c r="E560" i="1"/>
  <c r="E410" i="1"/>
  <c r="E624" i="1"/>
  <c r="E546" i="1"/>
  <c r="E1304" i="1"/>
  <c r="E664" i="1"/>
  <c r="E287" i="1"/>
  <c r="E140" i="1"/>
  <c r="E442" i="1"/>
  <c r="E202" i="1"/>
  <c r="E1110" i="1"/>
  <c r="E918" i="1"/>
  <c r="E1173" i="1"/>
  <c r="E1123" i="1"/>
  <c r="E993" i="1"/>
  <c r="E1146" i="1"/>
  <c r="E1261" i="1"/>
  <c r="E1008" i="1"/>
  <c r="E122" i="1"/>
  <c r="E740" i="1"/>
  <c r="E1421" i="1"/>
  <c r="E430" i="1"/>
  <c r="E551" i="1"/>
  <c r="E821" i="1"/>
  <c r="E1516" i="1"/>
  <c r="E1048" i="1"/>
  <c r="E683" i="1"/>
  <c r="E1435" i="1"/>
  <c r="E60" i="1"/>
  <c r="E316" i="1"/>
  <c r="E955" i="1"/>
  <c r="E120" i="1"/>
  <c r="E1431" i="1"/>
  <c r="E143" i="1"/>
  <c r="E1148" i="1"/>
  <c r="E1548" i="1"/>
  <c r="E1374" i="1"/>
  <c r="E1380" i="1"/>
  <c r="E1615" i="1"/>
  <c r="E1360" i="1"/>
  <c r="E2" i="1"/>
  <c r="E452" i="1"/>
  <c r="E385" i="1"/>
  <c r="E465" i="1"/>
  <c r="E1400" i="1"/>
  <c r="E1644" i="1"/>
  <c r="E326" i="1"/>
  <c r="E1076" i="1"/>
  <c r="E172" i="1"/>
  <c r="E602" i="1"/>
  <c r="E259" i="1"/>
  <c r="E1279" i="1"/>
  <c r="E909" i="1"/>
  <c r="E1226" i="1"/>
  <c r="E1197" i="1"/>
  <c r="E1563" i="1"/>
  <c r="E1371" i="1"/>
  <c r="E1652" i="1"/>
  <c r="E405" i="1"/>
  <c r="E336" i="1"/>
  <c r="E717" i="1"/>
  <c r="E976" i="1"/>
  <c r="E1043" i="1"/>
  <c r="E987" i="1"/>
  <c r="E1030" i="1"/>
  <c r="E897" i="1"/>
  <c r="E1539" i="1"/>
  <c r="E1362" i="1"/>
  <c r="E7" i="1"/>
  <c r="E1071" i="1"/>
  <c r="E874" i="1"/>
  <c r="E724" i="1"/>
  <c r="E1504" i="1"/>
  <c r="E1691" i="1"/>
  <c r="E291" i="1"/>
  <c r="E537" i="1"/>
  <c r="E41" i="1"/>
  <c r="E616" i="1"/>
  <c r="E722" i="1"/>
  <c r="E857" i="1"/>
  <c r="E591" i="1"/>
  <c r="E545" i="1"/>
  <c r="E1132" i="1"/>
  <c r="E1458" i="1"/>
  <c r="E963" i="1"/>
  <c r="E630" i="1"/>
  <c r="E443" i="1"/>
  <c r="E785" i="1"/>
  <c r="E851" i="1"/>
  <c r="E950" i="1"/>
  <c r="E1443" i="1"/>
  <c r="E1510" i="1"/>
  <c r="E9" i="1"/>
  <c r="E139" i="1"/>
  <c r="E194" i="1"/>
  <c r="E448" i="1"/>
  <c r="E1578" i="1"/>
  <c r="E80" i="1"/>
  <c r="E101" i="1"/>
  <c r="E204" i="1"/>
  <c r="E419" i="1"/>
  <c r="E582" i="1"/>
  <c r="E439" i="1"/>
  <c r="E514" i="1"/>
  <c r="E699" i="1"/>
  <c r="E671" i="1"/>
  <c r="E799" i="1"/>
  <c r="E853" i="1"/>
  <c r="E898" i="1"/>
  <c r="E855" i="1"/>
  <c r="E1211" i="1"/>
  <c r="E1038" i="1"/>
  <c r="E1266" i="1"/>
  <c r="E1175" i="1"/>
  <c r="E1212" i="1"/>
  <c r="E1542" i="1"/>
  <c r="E1534" i="1"/>
  <c r="E1649" i="1"/>
  <c r="E662" i="1"/>
  <c r="E951" i="1"/>
  <c r="E1388" i="1"/>
  <c r="E1270" i="1"/>
  <c r="E767" i="1"/>
  <c r="E14" i="1"/>
  <c r="E74" i="1"/>
  <c r="E192" i="1"/>
  <c r="E201" i="1"/>
  <c r="E282" i="1"/>
  <c r="E389" i="1"/>
  <c r="E446" i="1"/>
  <c r="E679" i="1"/>
  <c r="E872" i="1"/>
  <c r="E893" i="1"/>
  <c r="E868" i="1"/>
  <c r="E906" i="1"/>
  <c r="E1280" i="1"/>
  <c r="E1526" i="1"/>
  <c r="E1669" i="1"/>
  <c r="E249" i="1"/>
  <c r="E548" i="1"/>
  <c r="E704" i="1"/>
  <c r="E644" i="1"/>
  <c r="E692" i="1"/>
  <c r="E1152" i="1"/>
  <c r="E1320" i="1"/>
  <c r="E1062" i="1"/>
  <c r="E1598" i="1"/>
  <c r="E1646" i="1"/>
  <c r="E1425" i="1"/>
  <c r="E45" i="1"/>
  <c r="E99" i="1"/>
  <c r="E169" i="1"/>
  <c r="E451" i="1"/>
  <c r="E583" i="1"/>
  <c r="E524" i="1"/>
  <c r="E774" i="1"/>
  <c r="E805" i="1"/>
  <c r="E1018" i="1"/>
  <c r="E1124" i="1"/>
  <c r="E1241" i="1"/>
  <c r="E1478" i="1"/>
  <c r="E1487" i="1"/>
  <c r="E136" i="1"/>
  <c r="E161" i="1"/>
  <c r="E406" i="1"/>
  <c r="E422" i="1"/>
  <c r="E469" i="1"/>
  <c r="E530" i="1"/>
  <c r="E501" i="1"/>
  <c r="E535" i="1"/>
  <c r="E1316" i="1"/>
  <c r="E1021" i="1"/>
  <c r="E1670" i="1"/>
  <c r="E1433" i="1"/>
  <c r="E1403" i="1"/>
  <c r="E689" i="1"/>
  <c r="E672" i="1"/>
  <c r="E1393" i="1"/>
  <c r="E1385" i="1"/>
  <c r="E1363" i="1"/>
  <c r="E222" i="1"/>
  <c r="E242" i="1"/>
  <c r="E342" i="1"/>
  <c r="E341" i="1"/>
  <c r="E484" i="1"/>
  <c r="E818" i="1"/>
  <c r="E882" i="1"/>
  <c r="E1141" i="1"/>
  <c r="E1321" i="1"/>
  <c r="E1417" i="1"/>
  <c r="E1473" i="1"/>
  <c r="E144" i="1"/>
  <c r="E149" i="1"/>
  <c r="E165" i="1"/>
  <c r="E515" i="1"/>
  <c r="E418" i="1"/>
  <c r="E490" i="1"/>
  <c r="E607" i="1"/>
  <c r="E957" i="1"/>
  <c r="E1109" i="1"/>
  <c r="E1164" i="1"/>
  <c r="E1515" i="1"/>
  <c r="E520" i="1"/>
  <c r="E1004" i="1"/>
  <c r="E1689" i="1"/>
  <c r="E636" i="1"/>
  <c r="E913" i="1"/>
  <c r="E25" i="1"/>
  <c r="E89" i="1"/>
  <c r="E696" i="1"/>
  <c r="E1476" i="1"/>
  <c r="E654" i="1"/>
  <c r="E923" i="1"/>
  <c r="E983" i="1"/>
  <c r="E1287" i="1"/>
  <c r="E1574" i="1"/>
  <c r="E1483" i="1"/>
  <c r="E1569" i="1"/>
  <c r="E1450" i="1"/>
  <c r="E1463" i="1"/>
  <c r="E356" i="1"/>
  <c r="E781" i="1"/>
  <c r="E736" i="1"/>
  <c r="E226" i="1"/>
  <c r="E168" i="1"/>
  <c r="E598" i="1"/>
  <c r="E82" i="1"/>
  <c r="E182" i="1"/>
  <c r="E370" i="1"/>
  <c r="E600" i="1"/>
  <c r="E765" i="1"/>
  <c r="E904" i="1"/>
  <c r="E1006" i="1"/>
  <c r="E1092" i="1"/>
  <c r="E1215" i="1"/>
  <c r="E1334" i="1"/>
  <c r="E1222" i="1"/>
  <c r="E1367" i="1"/>
  <c r="E1636" i="1"/>
  <c r="E1632" i="1"/>
  <c r="E154" i="1"/>
  <c r="E304" i="1"/>
  <c r="E496" i="1"/>
  <c r="E382" i="1"/>
  <c r="E796" i="1"/>
  <c r="E854" i="1"/>
  <c r="E934" i="1"/>
  <c r="E1189" i="1"/>
  <c r="E1278" i="1"/>
  <c r="E1583" i="1"/>
  <c r="E1641" i="1"/>
  <c r="E1386" i="1"/>
  <c r="E1528" i="1"/>
  <c r="E1677" i="1"/>
  <c r="E52" i="1"/>
  <c r="E726" i="1"/>
  <c r="E1464" i="1"/>
  <c r="E1203" i="1"/>
  <c r="E462" i="1"/>
  <c r="E1471" i="1"/>
  <c r="E457" i="1"/>
  <c r="E369" i="1"/>
  <c r="E835" i="1"/>
  <c r="E1358" i="1"/>
  <c r="E295" i="1"/>
  <c r="E348" i="1"/>
  <c r="E412" i="1"/>
  <c r="E1535" i="1"/>
  <c r="E944" i="1"/>
  <c r="E1105" i="1"/>
  <c r="E1647" i="1"/>
  <c r="E716" i="1"/>
  <c r="E352" i="1"/>
  <c r="E1694" i="1"/>
  <c r="E522" i="1"/>
  <c r="E674" i="1"/>
  <c r="E974" i="1"/>
  <c r="E837" i="1"/>
  <c r="E869" i="1"/>
  <c r="E1028" i="1"/>
  <c r="E877" i="1"/>
  <c r="E127" i="1"/>
  <c r="E306" i="1"/>
  <c r="E257" i="1"/>
  <c r="E834" i="1"/>
  <c r="E830" i="1"/>
  <c r="E1600" i="1"/>
  <c r="E833" i="1"/>
  <c r="E232" i="1"/>
  <c r="E10" i="1"/>
  <c r="E772" i="1"/>
  <c r="E870" i="1"/>
  <c r="E917" i="1"/>
  <c r="E1174" i="1"/>
  <c r="E1628" i="1"/>
  <c r="E1495" i="1"/>
  <c r="E1675" i="1"/>
  <c r="E597" i="1"/>
  <c r="E733" i="1"/>
  <c r="E1250" i="1"/>
  <c r="E1230" i="1"/>
  <c r="E937" i="1"/>
  <c r="E1391" i="1"/>
  <c r="E576" i="1"/>
  <c r="E761" i="1"/>
  <c r="E843" i="1"/>
  <c r="E841" i="1"/>
  <c r="E1531" i="1"/>
  <c r="E1590" i="1"/>
  <c r="E1640" i="1"/>
  <c r="E1343" i="1"/>
  <c r="E1177" i="1"/>
  <c r="E978" i="1"/>
  <c r="E886" i="1"/>
  <c r="E985" i="1"/>
  <c r="E1586" i="1"/>
  <c r="E723" i="1"/>
  <c r="E1338" i="1"/>
  <c r="E629" i="1"/>
  <c r="E1638" i="1"/>
  <c r="E608" i="1"/>
  <c r="E371" i="1"/>
  <c r="E1088" i="1"/>
  <c r="E996" i="1"/>
  <c r="E61" i="1"/>
  <c r="E4" i="1"/>
  <c r="E123" i="1"/>
  <c r="E533" i="1"/>
  <c r="E1036" i="1"/>
  <c r="E262" i="1"/>
  <c r="E325" i="1"/>
  <c r="E587" i="1"/>
  <c r="E1610" i="1"/>
  <c r="E748" i="1"/>
  <c r="E888" i="1"/>
  <c r="E571" i="1"/>
  <c r="E678" i="1"/>
  <c r="E1182" i="1"/>
  <c r="E1335" i="1"/>
  <c r="E1593" i="1"/>
  <c r="E814" i="1"/>
  <c r="E1329" i="1"/>
  <c r="E601" i="1"/>
  <c r="E224" i="1"/>
  <c r="E460" i="1"/>
  <c r="E1190" i="1"/>
  <c r="E1260" i="1"/>
  <c r="E1074" i="1"/>
  <c r="E1416" i="1"/>
  <c r="E1341" i="1"/>
  <c r="E1370" i="1"/>
  <c r="E1488" i="1"/>
  <c r="E991" i="1"/>
  <c r="E421" i="1"/>
  <c r="E846" i="1"/>
  <c r="E1317" i="1"/>
  <c r="E1378" i="1"/>
  <c r="E1448" i="1"/>
  <c r="E1137" i="1"/>
  <c r="E1356" i="1"/>
  <c r="E507" i="1"/>
  <c r="E394" i="1"/>
  <c r="E606" i="1"/>
  <c r="E921" i="1"/>
  <c r="E1166" i="1"/>
  <c r="E1604" i="1"/>
  <c r="E403" i="1"/>
  <c r="E1310" i="1"/>
  <c r="E1289" i="1"/>
  <c r="E359" i="1"/>
  <c r="E586" i="1"/>
  <c r="E718" i="1"/>
  <c r="E750" i="1"/>
  <c r="E768" i="1"/>
  <c r="E700" i="1"/>
  <c r="E998" i="1"/>
  <c r="E1034" i="1"/>
  <c r="E1259" i="1"/>
  <c r="E1674" i="1"/>
  <c r="E529" i="1"/>
  <c r="E927" i="1"/>
  <c r="E831" i="1"/>
  <c r="E134" i="1"/>
  <c r="E968" i="1"/>
  <c r="E1027" i="1"/>
  <c r="E1111" i="1"/>
  <c r="E1506" i="1"/>
  <c r="E1595" i="1"/>
  <c r="E759" i="1"/>
  <c r="E819" i="1"/>
  <c r="E1079" i="1"/>
  <c r="E28" i="1"/>
  <c r="E78" i="1"/>
  <c r="E506" i="1"/>
  <c r="E565" i="1"/>
  <c r="E743" i="1"/>
  <c r="E864" i="1"/>
  <c r="E1623" i="1"/>
  <c r="E562" i="1"/>
  <c r="E666" i="1"/>
  <c r="E384" i="1"/>
  <c r="E365" i="1"/>
  <c r="E1269" i="1"/>
  <c r="E1645" i="1"/>
  <c r="E251" i="1"/>
  <c r="E1264" i="1"/>
  <c r="E396" i="1"/>
  <c r="E236" i="1"/>
  <c r="E590" i="1"/>
  <c r="E1235" i="1"/>
  <c r="E861" i="1"/>
  <c r="E1492" i="1"/>
  <c r="E802" i="1"/>
  <c r="E572" i="1"/>
  <c r="E754" i="1"/>
  <c r="E487" i="1"/>
  <c r="E731" i="1"/>
  <c r="E1561" i="1"/>
  <c r="E1446" i="1"/>
  <c r="E216" i="1"/>
  <c r="E483" i="1"/>
  <c r="E218" i="1"/>
  <c r="E719" i="1"/>
  <c r="E849" i="1"/>
  <c r="E1252" i="1"/>
  <c r="E8" i="1"/>
  <c r="E433" i="1"/>
  <c r="E1017" i="1"/>
  <c r="E940" i="1"/>
  <c r="E1345" i="1"/>
  <c r="E1372" i="1"/>
  <c r="E792" i="1"/>
  <c r="E839" i="1"/>
  <c r="E1025" i="1"/>
  <c r="E1214" i="1"/>
  <c r="E1665" i="1"/>
  <c r="E1684" i="1"/>
  <c r="E6" i="1"/>
  <c r="E273" i="1"/>
  <c r="E476" i="1"/>
  <c r="E532" i="1"/>
  <c r="E797" i="1"/>
  <c r="E945" i="1"/>
  <c r="E639" i="1"/>
  <c r="E1198" i="1"/>
  <c r="E1323" i="1"/>
  <c r="E1653" i="1"/>
  <c r="E86" i="1"/>
  <c r="E72" i="1"/>
  <c r="E244" i="1"/>
  <c r="E417" i="1"/>
  <c r="E453" i="1"/>
  <c r="E577" i="1"/>
  <c r="E684" i="1"/>
  <c r="E1240" i="1"/>
  <c r="E1327" i="1"/>
  <c r="E15" i="1"/>
  <c r="E826" i="1"/>
  <c r="E294" i="1"/>
  <c r="E521" i="1"/>
  <c r="E588" i="1"/>
  <c r="E1162" i="1"/>
  <c r="E1061" i="1"/>
</calcChain>
</file>

<file path=xl/sharedStrings.xml><?xml version="1.0" encoding="utf-8"?>
<sst xmlns="http://schemas.openxmlformats.org/spreadsheetml/2006/main" count="6994" uniqueCount="3116">
  <si>
    <t>shid</t>
  </si>
  <si>
    <t>High Income</t>
  </si>
  <si>
    <t>Life Expectancy</t>
  </si>
  <si>
    <t>Low Poverty</t>
  </si>
  <si>
    <t>country:us/state:in/tract:18001030100</t>
  </si>
  <si>
    <t>country:us/state:in/tract:18001030200</t>
  </si>
  <si>
    <t>country:us/state:in/tract:18001030300</t>
  </si>
  <si>
    <t>country:us/state:in/tract:18001030400</t>
  </si>
  <si>
    <t>country:us/state:in/tract:18001030500</t>
  </si>
  <si>
    <t>country:us/state:in/tract:18001030600</t>
  </si>
  <si>
    <t>country:us/state:in/tract:18001030700</t>
  </si>
  <si>
    <t>country:us/state:in/tract:18003000100</t>
  </si>
  <si>
    <t>country:us/state:in/tract:18003000300</t>
  </si>
  <si>
    <t>country:us/state:in/tract:18003000400</t>
  </si>
  <si>
    <t>country:us/state:in/tract:18003000500</t>
  </si>
  <si>
    <t>country:us/state:in/tract:18003000600</t>
  </si>
  <si>
    <t>country:us/state:in/tract:18003000701</t>
  </si>
  <si>
    <t>country:us/state:in/tract:18003000704</t>
  </si>
  <si>
    <t>country:us/state:in/tract:18003000800</t>
  </si>
  <si>
    <t>country:us/state:in/tract:18003000900</t>
  </si>
  <si>
    <t>country:us/state:in/tract:18003001000</t>
  </si>
  <si>
    <t>country:us/state:in/tract:18003001100</t>
  </si>
  <si>
    <t>country:us/state:in/tract:18003001200</t>
  </si>
  <si>
    <t>country:us/state:in/tract:18003001300</t>
  </si>
  <si>
    <t>country:us/state:in/tract:18003001600</t>
  </si>
  <si>
    <t>country:us/state:in/tract:18003001700</t>
  </si>
  <si>
    <t>country:us/state:in/tract:18003002000</t>
  </si>
  <si>
    <t>country:us/state:in/tract:18003002100</t>
  </si>
  <si>
    <t>country:us/state:in/tract:18003002200</t>
  </si>
  <si>
    <t>country:us/state:in/tract:18003002300</t>
  </si>
  <si>
    <t>country:us/state:in/tract:18003002500</t>
  </si>
  <si>
    <t>country:us/state:in/tract:18003002600</t>
  </si>
  <si>
    <t>country:us/state:in/tract:18003002800</t>
  </si>
  <si>
    <t>country:us/state:in/tract:18003002900</t>
  </si>
  <si>
    <t>country:us/state:in/tract:18003003000</t>
  </si>
  <si>
    <t>country:us/state:in/tract:18003003100</t>
  </si>
  <si>
    <t>country:us/state:in/tract:18003003200</t>
  </si>
  <si>
    <t>country:us/state:in/tract:18003003301</t>
  </si>
  <si>
    <t>country:us/state:in/tract:18003003304</t>
  </si>
  <si>
    <t>country:us/state:in/tract:18003003400</t>
  </si>
  <si>
    <t>country:us/state:in/tract:18003003500</t>
  </si>
  <si>
    <t>country:us/state:in/tract:18003003600</t>
  </si>
  <si>
    <t>country:us/state:in/tract:18003003700</t>
  </si>
  <si>
    <t>country:us/state:in/tract:18003003800</t>
  </si>
  <si>
    <t>country:us/state:in/tract:18003003901</t>
  </si>
  <si>
    <t>country:us/state:in/tract:18003003902</t>
  </si>
  <si>
    <t>country:us/state:in/tract:18003004000</t>
  </si>
  <si>
    <t>country:us/state:in/tract:18003004101</t>
  </si>
  <si>
    <t>country:us/state:in/tract:18003004103</t>
  </si>
  <si>
    <t>country:us/state:in/tract:18003004300</t>
  </si>
  <si>
    <t>country:us/state:in/tract:18003004400</t>
  </si>
  <si>
    <t>country:us/state:in/tract:18003010100</t>
  </si>
  <si>
    <t>country:us/state:in/tract:18003010201</t>
  </si>
  <si>
    <t>country:us/state:in/tract:18003010202</t>
  </si>
  <si>
    <t>country:us/state:in/tract:18003010304</t>
  </si>
  <si>
    <t>country:us/state:in/tract:18003010305</t>
  </si>
  <si>
    <t>country:us/state:in/tract:18003010306</t>
  </si>
  <si>
    <t>country:us/state:in/tract:18003010307</t>
  </si>
  <si>
    <t>country:us/state:in/tract:18003010308</t>
  </si>
  <si>
    <t>country:us/state:in/tract:18003010400</t>
  </si>
  <si>
    <t>country:us/state:in/tract:18003010500</t>
  </si>
  <si>
    <t>country:us/state:in/tract:18003010601</t>
  </si>
  <si>
    <t>country:us/state:in/tract:18003010602</t>
  </si>
  <si>
    <t>country:us/state:in/tract:18003010603</t>
  </si>
  <si>
    <t>country:us/state:in/tract:18003010604</t>
  </si>
  <si>
    <t>country:us/state:in/tract:18003010705</t>
  </si>
  <si>
    <t>country:us/state:in/tract:18003010706</t>
  </si>
  <si>
    <t>country:us/state:in/tract:18003010707</t>
  </si>
  <si>
    <t>country:us/state:in/tract:18003010803</t>
  </si>
  <si>
    <t>country:us/state:in/tract:18003010804</t>
  </si>
  <si>
    <t>country:us/state:in/tract:18003010807</t>
  </si>
  <si>
    <t>country:us/state:in/tract:18003010808</t>
  </si>
  <si>
    <t>country:us/state:in/tract:18003010809</t>
  </si>
  <si>
    <t>country:us/state:in/tract:18003010811</t>
  </si>
  <si>
    <t>country:us/state:in/tract:18003010812</t>
  </si>
  <si>
    <t>country:us/state:in/tract:18003010813</t>
  </si>
  <si>
    <t>country:us/state:in/tract:18003010815</t>
  </si>
  <si>
    <t>country:us/state:in/tract:18003010816</t>
  </si>
  <si>
    <t>country:us/state:in/tract:18003010817</t>
  </si>
  <si>
    <t>country:us/state:in/tract:18003010819</t>
  </si>
  <si>
    <t>country:us/state:in/tract:18003010821</t>
  </si>
  <si>
    <t>country:us/state:in/tract:18003010900</t>
  </si>
  <si>
    <t>country:us/state:in/tract:18003011000</t>
  </si>
  <si>
    <t>country:us/state:in/tract:18003011100</t>
  </si>
  <si>
    <t>country:us/state:in/tract:18003011201</t>
  </si>
  <si>
    <t>country:us/state:in/tract:18003011202</t>
  </si>
  <si>
    <t>country:us/state:in/tract:18003011204</t>
  </si>
  <si>
    <t>country:us/state:in/tract:18003011205</t>
  </si>
  <si>
    <t>country:us/state:in/tract:18003011302</t>
  </si>
  <si>
    <t>country:us/state:in/tract:18003011303</t>
  </si>
  <si>
    <t>country:us/state:in/tract:18003011304</t>
  </si>
  <si>
    <t>country:us/state:in/tract:18003011501</t>
  </si>
  <si>
    <t>country:us/state:in/tract:18003011502</t>
  </si>
  <si>
    <t>country:us/state:in/tract:18003011603</t>
  </si>
  <si>
    <t>country:us/state:in/tract:18003011604</t>
  </si>
  <si>
    <t>country:us/state:in/tract:18003011605</t>
  </si>
  <si>
    <t>country:us/state:in/tract:18003011606</t>
  </si>
  <si>
    <t>country:us/state:in/tract:18003011607</t>
  </si>
  <si>
    <t>country:us/state:in/tract:18003011608</t>
  </si>
  <si>
    <t>country:us/state:in/tract:18003011609</t>
  </si>
  <si>
    <t>country:us/state:in/tract:18003011701</t>
  </si>
  <si>
    <t>country:us/state:in/tract:18003011702</t>
  </si>
  <si>
    <t>country:us/state:in/tract:18003011801</t>
  </si>
  <si>
    <t>country:us/state:in/tract:18003011802</t>
  </si>
  <si>
    <t>country:us/state:in/tract:18003011900</t>
  </si>
  <si>
    <t>country:us/state:in/tract:18003980001</t>
  </si>
  <si>
    <t>country:us/state:in/tract:18003980002</t>
  </si>
  <si>
    <t>country:us/state:in/tract:18005010100</t>
  </si>
  <si>
    <t>country:us/state:in/tract:18005010200</t>
  </si>
  <si>
    <t>country:us/state:in/tract:18005010300</t>
  </si>
  <si>
    <t>country:us/state:in/tract:18005010400</t>
  </si>
  <si>
    <t>country:us/state:in/tract:18005010500</t>
  </si>
  <si>
    <t>country:us/state:in/tract:18005010600</t>
  </si>
  <si>
    <t>country:us/state:in/tract:18005010700</t>
  </si>
  <si>
    <t>country:us/state:in/tract:18005010800</t>
  </si>
  <si>
    <t>country:us/state:in/tract:18005010900</t>
  </si>
  <si>
    <t>country:us/state:in/tract:18005011000</t>
  </si>
  <si>
    <t>country:us/state:in/tract:18005011101</t>
  </si>
  <si>
    <t>country:us/state:in/tract:18005011102</t>
  </si>
  <si>
    <t>country:us/state:in/tract:18005011200</t>
  </si>
  <si>
    <t>country:us/state:in/tract:18005011300</t>
  </si>
  <si>
    <t>country:us/state:in/tract:18005011400</t>
  </si>
  <si>
    <t>country:us/state:in/tract:18005011500</t>
  </si>
  <si>
    <t>country:us/state:in/tract:18007100100</t>
  </si>
  <si>
    <t>country:us/state:in/tract:18007100200</t>
  </si>
  <si>
    <t>country:us/state:in/tract:18007100300</t>
  </si>
  <si>
    <t>country:us/state:in/tract:18009975100</t>
  </si>
  <si>
    <t>country:us/state:in/tract:18009975200</t>
  </si>
  <si>
    <t>country:us/state:in/tract:18009975300</t>
  </si>
  <si>
    <t>country:us/state:in/tract:18009975400</t>
  </si>
  <si>
    <t>country:us/state:in/tract:18011810100</t>
  </si>
  <si>
    <t>country:us/state:in/tract:18011810200</t>
  </si>
  <si>
    <t>country:us/state:in/tract:18011810300</t>
  </si>
  <si>
    <t>country:us/state:in/tract:18011810400</t>
  </si>
  <si>
    <t>country:us/state:in/tract:18011810500</t>
  </si>
  <si>
    <t>country:us/state:in/tract:18011810601</t>
  </si>
  <si>
    <t>country:us/state:in/tract:18011810604</t>
  </si>
  <si>
    <t>country:us/state:in/tract:18011810605</t>
  </si>
  <si>
    <t>country:us/state:in/tract:18011810606</t>
  </si>
  <si>
    <t>country:us/state:in/tract:18011810607</t>
  </si>
  <si>
    <t>country:us/state:in/tract:18011810700</t>
  </si>
  <si>
    <t>country:us/state:in/tract:18013974600</t>
  </si>
  <si>
    <t>country:us/state:in/tract:18013974700</t>
  </si>
  <si>
    <t>country:us/state:in/tract:18013974800</t>
  </si>
  <si>
    <t>country:us/state:in/tract:18013974901</t>
  </si>
  <si>
    <t>country:us/state:in/tract:18013974902</t>
  </si>
  <si>
    <t>country:us/state:in/tract:18015959300</t>
  </si>
  <si>
    <t>country:us/state:in/tract:18015959400</t>
  </si>
  <si>
    <t>country:us/state:in/tract:18015959500</t>
  </si>
  <si>
    <t>country:us/state:in/tract:18015959600</t>
  </si>
  <si>
    <t>country:us/state:in/tract:18015959700</t>
  </si>
  <si>
    <t>country:us/state:in/tract:18015959800</t>
  </si>
  <si>
    <t>country:us/state:in/tract:18015959900</t>
  </si>
  <si>
    <t>country:us/state:in/tract:18017950900</t>
  </si>
  <si>
    <t>country:us/state:in/tract:18017951000</t>
  </si>
  <si>
    <t>country:us/state:in/tract:18017951100</t>
  </si>
  <si>
    <t>country:us/state:in/tract:18017951200</t>
  </si>
  <si>
    <t>country:us/state:in/tract:18017951300</t>
  </si>
  <si>
    <t>country:us/state:in/tract:18017951400</t>
  </si>
  <si>
    <t>country:us/state:in/tract:18017951500</t>
  </si>
  <si>
    <t>country:us/state:in/tract:18017951600</t>
  </si>
  <si>
    <t>country:us/state:in/tract:18017951700</t>
  </si>
  <si>
    <t>country:us/state:in/tract:18017951800</t>
  </si>
  <si>
    <t>country:us/state:in/tract:18017951900</t>
  </si>
  <si>
    <t>country:us/state:in/tract:18019050100</t>
  </si>
  <si>
    <t>country:us/state:in/tract:18019050200</t>
  </si>
  <si>
    <t>country:us/state:in/tract:18019050303</t>
  </si>
  <si>
    <t>country:us/state:in/tract:18019050304</t>
  </si>
  <si>
    <t>country:us/state:in/tract:18019050305</t>
  </si>
  <si>
    <t>country:us/state:in/tract:18019050306</t>
  </si>
  <si>
    <t>country:us/state:in/tract:18019050401</t>
  </si>
  <si>
    <t>country:us/state:in/tract:18019050403</t>
  </si>
  <si>
    <t>country:us/state:in/tract:18019050404</t>
  </si>
  <si>
    <t>country:us/state:in/tract:18019050503</t>
  </si>
  <si>
    <t>country:us/state:in/tract:18019050504</t>
  </si>
  <si>
    <t>country:us/state:in/tract:18019050505</t>
  </si>
  <si>
    <t>country:us/state:in/tract:18019050603</t>
  </si>
  <si>
    <t>country:us/state:in/tract:18019050604</t>
  </si>
  <si>
    <t>country:us/state:in/tract:18019050605</t>
  </si>
  <si>
    <t>country:us/state:in/tract:18019050606</t>
  </si>
  <si>
    <t>country:us/state:in/tract:18019050703</t>
  </si>
  <si>
    <t>country:us/state:in/tract:18019050704</t>
  </si>
  <si>
    <t>country:us/state:in/tract:18019050705</t>
  </si>
  <si>
    <t>country:us/state:in/tract:18019050706</t>
  </si>
  <si>
    <t>country:us/state:in/tract:18019050801</t>
  </si>
  <si>
    <t>country:us/state:in/tract:18019050803</t>
  </si>
  <si>
    <t>country:us/state:in/tract:18019050804</t>
  </si>
  <si>
    <t>country:us/state:in/tract:18019050902</t>
  </si>
  <si>
    <t>country:us/state:in/tract:18019050903</t>
  </si>
  <si>
    <t>country:us/state:in/tract:18019050904</t>
  </si>
  <si>
    <t>country:us/state:in/tract:18019051000</t>
  </si>
  <si>
    <t>country:us/state:in/tract:18021040100</t>
  </si>
  <si>
    <t>country:us/state:in/tract:18021040200</t>
  </si>
  <si>
    <t>country:us/state:in/tract:18021040300</t>
  </si>
  <si>
    <t>country:us/state:in/tract:18021040400</t>
  </si>
  <si>
    <t>country:us/state:in/tract:18021040500</t>
  </si>
  <si>
    <t>country:us/state:in/tract:18021040600</t>
  </si>
  <si>
    <t>country:us/state:in/tract:18023950100</t>
  </si>
  <si>
    <t>country:us/state:in/tract:18023950200</t>
  </si>
  <si>
    <t>country:us/state:in/tract:18023950300</t>
  </si>
  <si>
    <t>country:us/state:in/tract:18023950400</t>
  </si>
  <si>
    <t>country:us/state:in/tract:18023950500</t>
  </si>
  <si>
    <t>country:us/state:in/tract:18023950600</t>
  </si>
  <si>
    <t>country:us/state:in/tract:18023950700</t>
  </si>
  <si>
    <t>country:us/state:in/tract:18023950800</t>
  </si>
  <si>
    <t>country:us/state:in/tract:18025951900</t>
  </si>
  <si>
    <t>country:us/state:in/tract:18025952000</t>
  </si>
  <si>
    <t>country:us/state:in/tract:18025952100</t>
  </si>
  <si>
    <t>country:us/state:in/tract:18027954300</t>
  </si>
  <si>
    <t>country:us/state:in/tract:18027954400</t>
  </si>
  <si>
    <t>country:us/state:in/tract:18027954501</t>
  </si>
  <si>
    <t>country:us/state:in/tract:18027954502</t>
  </si>
  <si>
    <t>country:us/state:in/tract:18027954600</t>
  </si>
  <si>
    <t>country:us/state:in/tract:18027954700</t>
  </si>
  <si>
    <t>country:us/state:in/tract:18027954800</t>
  </si>
  <si>
    <t>country:us/state:in/tract:18027954900</t>
  </si>
  <si>
    <t>country:us/state:in/tract:18029080101</t>
  </si>
  <si>
    <t>country:us/state:in/tract:18029080103</t>
  </si>
  <si>
    <t>country:us/state:in/tract:18029080104</t>
  </si>
  <si>
    <t>country:us/state:in/tract:18029080201</t>
  </si>
  <si>
    <t>country:us/state:in/tract:18029080203</t>
  </si>
  <si>
    <t>country:us/state:in/tract:18029080204</t>
  </si>
  <si>
    <t>country:us/state:in/tract:18029080301</t>
  </si>
  <si>
    <t>country:us/state:in/tract:18029080302</t>
  </si>
  <si>
    <t>country:us/state:in/tract:18029080400</t>
  </si>
  <si>
    <t>country:us/state:in/tract:18029080500</t>
  </si>
  <si>
    <t>country:us/state:in/tract:18029080601</t>
  </si>
  <si>
    <t>country:us/state:in/tract:18029080602</t>
  </si>
  <si>
    <t>country:us/state:in/tract:18029080700</t>
  </si>
  <si>
    <t>country:us/state:in/tract:18031969000</t>
  </si>
  <si>
    <t>country:us/state:in/tract:18031969100</t>
  </si>
  <si>
    <t>country:us/state:in/tract:18031969200</t>
  </si>
  <si>
    <t>country:us/state:in/tract:18031969300</t>
  </si>
  <si>
    <t>country:us/state:in/tract:18031969400</t>
  </si>
  <si>
    <t>country:us/state:in/tract:18031969500</t>
  </si>
  <si>
    <t>country:us/state:in/tract:18033020100</t>
  </si>
  <si>
    <t>country:us/state:in/tract:18033020200</t>
  </si>
  <si>
    <t>country:us/state:in/tract:18033020300</t>
  </si>
  <si>
    <t>country:us/state:in/tract:18033020400</t>
  </si>
  <si>
    <t>country:us/state:in/tract:18033020500</t>
  </si>
  <si>
    <t>country:us/state:in/tract:18033020601</t>
  </si>
  <si>
    <t>country:us/state:in/tract:18033020602</t>
  </si>
  <si>
    <t>country:us/state:in/tract:18033020700</t>
  </si>
  <si>
    <t>country:us/state:in/tract:18033020800</t>
  </si>
  <si>
    <t>country:us/state:in/tract:18035000300</t>
  </si>
  <si>
    <t>country:us/state:in/tract:18035000400</t>
  </si>
  <si>
    <t>country:us/state:in/tract:18035000500</t>
  </si>
  <si>
    <t>country:us/state:in/tract:18035000600</t>
  </si>
  <si>
    <t>country:us/state:in/tract:18035000700</t>
  </si>
  <si>
    <t>country:us/state:in/tract:18035000800</t>
  </si>
  <si>
    <t>country:us/state:in/tract:18035000902</t>
  </si>
  <si>
    <t>country:us/state:in/tract:18035000903</t>
  </si>
  <si>
    <t>country:us/state:in/tract:18035000904</t>
  </si>
  <si>
    <t>country:us/state:in/tract:18035001000</t>
  </si>
  <si>
    <t>country:us/state:in/tract:18035001100</t>
  </si>
  <si>
    <t>country:us/state:in/tract:18035001200</t>
  </si>
  <si>
    <t>country:us/state:in/tract:18035001300</t>
  </si>
  <si>
    <t>country:us/state:in/tract:18035001400</t>
  </si>
  <si>
    <t>country:us/state:in/tract:18035001500</t>
  </si>
  <si>
    <t>country:us/state:in/tract:18035001600</t>
  </si>
  <si>
    <t>country:us/state:in/tract:18035001700</t>
  </si>
  <si>
    <t>country:us/state:in/tract:18035002000</t>
  </si>
  <si>
    <t>country:us/state:in/tract:18035002100</t>
  </si>
  <si>
    <t>country:us/state:in/tract:18035002201</t>
  </si>
  <si>
    <t>country:us/state:in/tract:18035002202</t>
  </si>
  <si>
    <t>country:us/state:in/tract:18035002301</t>
  </si>
  <si>
    <t>country:us/state:in/tract:18035002302</t>
  </si>
  <si>
    <t>country:us/state:in/tract:18035002401</t>
  </si>
  <si>
    <t>country:us/state:in/tract:18035002403</t>
  </si>
  <si>
    <t>country:us/state:in/tract:18035002404</t>
  </si>
  <si>
    <t>country:us/state:in/tract:18035002501</t>
  </si>
  <si>
    <t>country:us/state:in/tract:18035002502</t>
  </si>
  <si>
    <t>country:us/state:in/tract:18035002602</t>
  </si>
  <si>
    <t>country:us/state:in/tract:18035002603</t>
  </si>
  <si>
    <t>country:us/state:in/tract:18035002604</t>
  </si>
  <si>
    <t>country:us/state:in/tract:18035002700</t>
  </si>
  <si>
    <t>country:us/state:in/tract:18035002800</t>
  </si>
  <si>
    <t>country:us/state:in/tract:18035002900</t>
  </si>
  <si>
    <t>country:us/state:in/tract:18037953200</t>
  </si>
  <si>
    <t>country:us/state:in/tract:18037953301</t>
  </si>
  <si>
    <t>country:us/state:in/tract:18037953302</t>
  </si>
  <si>
    <t>country:us/state:in/tract:18037953400</t>
  </si>
  <si>
    <t>country:us/state:in/tract:18037953500</t>
  </si>
  <si>
    <t>country:us/state:in/tract:18037953600</t>
  </si>
  <si>
    <t>country:us/state:in/tract:18037953701</t>
  </si>
  <si>
    <t>country:us/state:in/tract:18037953702</t>
  </si>
  <si>
    <t>country:us/state:in/tract:18037953800</t>
  </si>
  <si>
    <t>country:us/state:in/tract:18039000100</t>
  </si>
  <si>
    <t>country:us/state:in/tract:18039000201</t>
  </si>
  <si>
    <t>country:us/state:in/tract:18039000202</t>
  </si>
  <si>
    <t>country:us/state:in/tract:18039000301</t>
  </si>
  <si>
    <t>country:us/state:in/tract:18039000302</t>
  </si>
  <si>
    <t>country:us/state:in/tract:18039000400</t>
  </si>
  <si>
    <t>country:us/state:in/tract:18039000501</t>
  </si>
  <si>
    <t>country:us/state:in/tract:18039000502</t>
  </si>
  <si>
    <t>country:us/state:in/tract:18039000601</t>
  </si>
  <si>
    <t>country:us/state:in/tract:18039000602</t>
  </si>
  <si>
    <t>country:us/state:in/tract:18039000701</t>
  </si>
  <si>
    <t>country:us/state:in/tract:18039000702</t>
  </si>
  <si>
    <t>country:us/state:in/tract:18039000801</t>
  </si>
  <si>
    <t>country:us/state:in/tract:18039000803</t>
  </si>
  <si>
    <t>country:us/state:in/tract:18039000804</t>
  </si>
  <si>
    <t>country:us/state:in/tract:18039000901</t>
  </si>
  <si>
    <t>country:us/state:in/tract:18039000902</t>
  </si>
  <si>
    <t>country:us/state:in/tract:18039001000</t>
  </si>
  <si>
    <t>country:us/state:in/tract:18039001100</t>
  </si>
  <si>
    <t>country:us/state:in/tract:18039001200</t>
  </si>
  <si>
    <t>country:us/state:in/tract:18039001301</t>
  </si>
  <si>
    <t>country:us/state:in/tract:18039001302</t>
  </si>
  <si>
    <t>country:us/state:in/tract:18039001401</t>
  </si>
  <si>
    <t>country:us/state:in/tract:18039001402</t>
  </si>
  <si>
    <t>country:us/state:in/tract:18039001501</t>
  </si>
  <si>
    <t>country:us/state:in/tract:18039001502</t>
  </si>
  <si>
    <t>country:us/state:in/tract:18039001601</t>
  </si>
  <si>
    <t>country:us/state:in/tract:18039001602</t>
  </si>
  <si>
    <t>country:us/state:in/tract:18039001701</t>
  </si>
  <si>
    <t>country:us/state:in/tract:18039001702</t>
  </si>
  <si>
    <t>country:us/state:in/tract:18039001801</t>
  </si>
  <si>
    <t>country:us/state:in/tract:18039001802</t>
  </si>
  <si>
    <t>country:us/state:in/tract:18039001901</t>
  </si>
  <si>
    <t>country:us/state:in/tract:18039001902</t>
  </si>
  <si>
    <t>country:us/state:in/tract:18039002001</t>
  </si>
  <si>
    <t>country:us/state:in/tract:18039002002</t>
  </si>
  <si>
    <t>country:us/state:in/tract:18039002101</t>
  </si>
  <si>
    <t>country:us/state:in/tract:18039002102</t>
  </si>
  <si>
    <t>country:us/state:in/tract:18039002201</t>
  </si>
  <si>
    <t>country:us/state:in/tract:18039002202</t>
  </si>
  <si>
    <t>country:us/state:in/tract:18039002300</t>
  </si>
  <si>
    <t>country:us/state:in/tract:18039002400</t>
  </si>
  <si>
    <t>country:us/state:in/tract:18039002600</t>
  </si>
  <si>
    <t>country:us/state:in/tract:18039002700</t>
  </si>
  <si>
    <t>country:us/state:in/tract:18039002900</t>
  </si>
  <si>
    <t>country:us/state:in/tract:18041954000</t>
  </si>
  <si>
    <t>country:us/state:in/tract:18041954100</t>
  </si>
  <si>
    <t>country:us/state:in/tract:18041954200</t>
  </si>
  <si>
    <t>country:us/state:in/tract:18041954300</t>
  </si>
  <si>
    <t>country:us/state:in/tract:18041954400</t>
  </si>
  <si>
    <t>country:us/state:in/tract:18041954500</t>
  </si>
  <si>
    <t>country:us/state:in/tract:18041954600</t>
  </si>
  <si>
    <t>country:us/state:in/tract:18043070200</t>
  </si>
  <si>
    <t>country:us/state:in/tract:18043070301</t>
  </si>
  <si>
    <t>country:us/state:in/tract:18043070302</t>
  </si>
  <si>
    <t>country:us/state:in/tract:18043070400</t>
  </si>
  <si>
    <t>country:us/state:in/tract:18043070500</t>
  </si>
  <si>
    <t>country:us/state:in/tract:18043070600</t>
  </si>
  <si>
    <t>country:us/state:in/tract:18043070700</t>
  </si>
  <si>
    <t>country:us/state:in/tract:18043070801</t>
  </si>
  <si>
    <t>country:us/state:in/tract:18043070802</t>
  </si>
  <si>
    <t>country:us/state:in/tract:18043070901</t>
  </si>
  <si>
    <t>country:us/state:in/tract:18043070902</t>
  </si>
  <si>
    <t>country:us/state:in/tract:18043071003</t>
  </si>
  <si>
    <t>country:us/state:in/tract:18043071004</t>
  </si>
  <si>
    <t>country:us/state:in/tract:18043071005</t>
  </si>
  <si>
    <t>country:us/state:in/tract:18043071006</t>
  </si>
  <si>
    <t>country:us/state:in/tract:18043071007</t>
  </si>
  <si>
    <t>country:us/state:in/tract:18043071101</t>
  </si>
  <si>
    <t>country:us/state:in/tract:18043071103</t>
  </si>
  <si>
    <t>country:us/state:in/tract:18043071104</t>
  </si>
  <si>
    <t>country:us/state:in/tract:18043071200</t>
  </si>
  <si>
    <t>country:us/state:in/tract:18045957600</t>
  </si>
  <si>
    <t>country:us/state:in/tract:18045957700</t>
  </si>
  <si>
    <t>country:us/state:in/tract:18045957800</t>
  </si>
  <si>
    <t>country:us/state:in/tract:18045957900</t>
  </si>
  <si>
    <t>country:us/state:in/tract:18045958000</t>
  </si>
  <si>
    <t>country:us/state:in/tract:18047960100</t>
  </si>
  <si>
    <t>country:us/state:in/tract:18047969600</t>
  </si>
  <si>
    <t>country:us/state:in/tract:18047969700</t>
  </si>
  <si>
    <t>country:us/state:in/tract:18047969800</t>
  </si>
  <si>
    <t>country:us/state:in/tract:18047969900</t>
  </si>
  <si>
    <t>country:us/state:in/tract:18049953000</t>
  </si>
  <si>
    <t>country:us/state:in/tract:18049953100</t>
  </si>
  <si>
    <t>country:us/state:in/tract:18049953200</t>
  </si>
  <si>
    <t>country:us/state:in/tract:18049953300</t>
  </si>
  <si>
    <t>country:us/state:in/tract:18049953400</t>
  </si>
  <si>
    <t>country:us/state:in/tract:18049953500</t>
  </si>
  <si>
    <t>country:us/state:in/tract:18051050100</t>
  </si>
  <si>
    <t>country:us/state:in/tract:18051050201</t>
  </si>
  <si>
    <t>country:us/state:in/tract:18051050202</t>
  </si>
  <si>
    <t>country:us/state:in/tract:18051050300</t>
  </si>
  <si>
    <t>country:us/state:in/tract:18051050401</t>
  </si>
  <si>
    <t>country:us/state:in/tract:18051050402</t>
  </si>
  <si>
    <t>country:us/state:in/tract:18051050501</t>
  </si>
  <si>
    <t>country:us/state:in/tract:18051050502</t>
  </si>
  <si>
    <t>country:us/state:in/tract:18053000100</t>
  </si>
  <si>
    <t>country:us/state:in/tract:18053000200</t>
  </si>
  <si>
    <t>country:us/state:in/tract:18053000400</t>
  </si>
  <si>
    <t>country:us/state:in/tract:18053000500</t>
  </si>
  <si>
    <t>country:us/state:in/tract:18053000600</t>
  </si>
  <si>
    <t>country:us/state:in/tract:18053000700</t>
  </si>
  <si>
    <t>country:us/state:in/tract:18053000800</t>
  </si>
  <si>
    <t>country:us/state:in/tract:18053000900</t>
  </si>
  <si>
    <t>country:us/state:in/tract:18053010100</t>
  </si>
  <si>
    <t>country:us/state:in/tract:18053010200</t>
  </si>
  <si>
    <t>country:us/state:in/tract:18053010300</t>
  </si>
  <si>
    <t>country:us/state:in/tract:18053010400</t>
  </si>
  <si>
    <t>country:us/state:in/tract:18053010500</t>
  </si>
  <si>
    <t>country:us/state:in/tract:18053010600</t>
  </si>
  <si>
    <t>country:us/state:in/tract:18053010700</t>
  </si>
  <si>
    <t>country:us/state:in/tract:18053010800</t>
  </si>
  <si>
    <t>country:us/state:in/tract:18055954701</t>
  </si>
  <si>
    <t>country:us/state:in/tract:18055954702</t>
  </si>
  <si>
    <t>country:us/state:in/tract:18055954800</t>
  </si>
  <si>
    <t>country:us/state:in/tract:18055954900</t>
  </si>
  <si>
    <t>country:us/state:in/tract:18055955000</t>
  </si>
  <si>
    <t>country:us/state:in/tract:18055955100</t>
  </si>
  <si>
    <t>country:us/state:in/tract:18055955200</t>
  </si>
  <si>
    <t>country:us/state:in/tract:18055955300</t>
  </si>
  <si>
    <t>country:us/state:in/tract:18055955400</t>
  </si>
  <si>
    <t>country:us/state:in/tract:18057110101</t>
  </si>
  <si>
    <t>country:us/state:in/tract:18057110102</t>
  </si>
  <si>
    <t>country:us/state:in/tract:18057110201</t>
  </si>
  <si>
    <t>country:us/state:in/tract:18057110202</t>
  </si>
  <si>
    <t>country:us/state:in/tract:18057110301</t>
  </si>
  <si>
    <t>country:us/state:in/tract:18057110302</t>
  </si>
  <si>
    <t>country:us/state:in/tract:18057110303</t>
  </si>
  <si>
    <t>country:us/state:in/tract:18057110401</t>
  </si>
  <si>
    <t>country:us/state:in/tract:18057110404</t>
  </si>
  <si>
    <t>country:us/state:in/tract:18057110405</t>
  </si>
  <si>
    <t>country:us/state:in/tract:18057110406</t>
  </si>
  <si>
    <t>country:us/state:in/tract:18057110505</t>
  </si>
  <si>
    <t>country:us/state:in/tract:18057110509</t>
  </si>
  <si>
    <t>country:us/state:in/tract:18057110511</t>
  </si>
  <si>
    <t>country:us/state:in/tract:18057110512</t>
  </si>
  <si>
    <t>country:us/state:in/tract:18057110513</t>
  </si>
  <si>
    <t>country:us/state:in/tract:18057110514</t>
  </si>
  <si>
    <t>country:us/state:in/tract:18057110515</t>
  </si>
  <si>
    <t>country:us/state:in/tract:18057110516</t>
  </si>
  <si>
    <t>country:us/state:in/tract:18057110517</t>
  </si>
  <si>
    <t>country:us/state:in/tract:18057110518</t>
  </si>
  <si>
    <t>country:us/state:in/tract:18057110600</t>
  </si>
  <si>
    <t>country:us/state:in/tract:18057110700</t>
  </si>
  <si>
    <t>country:us/state:in/tract:18057110805</t>
  </si>
  <si>
    <t>country:us/state:in/tract:18057110807</t>
  </si>
  <si>
    <t>country:us/state:in/tract:18057110810</t>
  </si>
  <si>
    <t>country:us/state:in/tract:18057110811</t>
  </si>
  <si>
    <t>country:us/state:in/tract:18057110812</t>
  </si>
  <si>
    <t>country:us/state:in/tract:18057110813</t>
  </si>
  <si>
    <t>country:us/state:in/tract:18057110814</t>
  </si>
  <si>
    <t>country:us/state:in/tract:18057110815</t>
  </si>
  <si>
    <t>country:us/state:in/tract:18057110816</t>
  </si>
  <si>
    <t>country:us/state:in/tract:18057110817</t>
  </si>
  <si>
    <t>country:us/state:in/tract:18057110818</t>
  </si>
  <si>
    <t>country:us/state:in/tract:18057110819</t>
  </si>
  <si>
    <t>country:us/state:in/tract:18057110820</t>
  </si>
  <si>
    <t>country:us/state:in/tract:18057110821</t>
  </si>
  <si>
    <t>country:us/state:in/tract:18057110822</t>
  </si>
  <si>
    <t>country:us/state:in/tract:18057110904</t>
  </si>
  <si>
    <t>country:us/state:in/tract:18057110905</t>
  </si>
  <si>
    <t>country:us/state:in/tract:18057110906</t>
  </si>
  <si>
    <t>country:us/state:in/tract:18057110907</t>
  </si>
  <si>
    <t>country:us/state:in/tract:18057110909</t>
  </si>
  <si>
    <t>country:us/state:in/tract:18057110910</t>
  </si>
  <si>
    <t>country:us/state:in/tract:18057110911</t>
  </si>
  <si>
    <t>country:us/state:in/tract:18057110912</t>
  </si>
  <si>
    <t>country:us/state:in/tract:18057111003</t>
  </si>
  <si>
    <t>country:us/state:in/tract:18057111004</t>
  </si>
  <si>
    <t>country:us/state:in/tract:18057111006</t>
  </si>
  <si>
    <t>country:us/state:in/tract:18057111007</t>
  </si>
  <si>
    <t>country:us/state:in/tract:18057111009</t>
  </si>
  <si>
    <t>country:us/state:in/tract:18057111010</t>
  </si>
  <si>
    <t>country:us/state:in/tract:18057111011</t>
  </si>
  <si>
    <t>country:us/state:in/tract:18057111012</t>
  </si>
  <si>
    <t>country:us/state:in/tract:18057111101</t>
  </si>
  <si>
    <t>country:us/state:in/tract:18057111103</t>
  </si>
  <si>
    <t>country:us/state:in/tract:18057111104</t>
  </si>
  <si>
    <t>country:us/state:in/tract:18059410100</t>
  </si>
  <si>
    <t>country:us/state:in/tract:18059410201</t>
  </si>
  <si>
    <t>country:us/state:in/tract:18059410202</t>
  </si>
  <si>
    <t>country:us/state:in/tract:18059410301</t>
  </si>
  <si>
    <t>country:us/state:in/tract:18059410302</t>
  </si>
  <si>
    <t>country:us/state:in/tract:18059410401</t>
  </si>
  <si>
    <t>country:us/state:in/tract:18059410402</t>
  </si>
  <si>
    <t>country:us/state:in/tract:18059410500</t>
  </si>
  <si>
    <t>country:us/state:in/tract:18059410600</t>
  </si>
  <si>
    <t>country:us/state:in/tract:18059410700</t>
  </si>
  <si>
    <t>country:us/state:in/tract:18059410801</t>
  </si>
  <si>
    <t>country:us/state:in/tract:18059410802</t>
  </si>
  <si>
    <t>country:us/state:in/tract:18059410901</t>
  </si>
  <si>
    <t>country:us/state:in/tract:18059410902</t>
  </si>
  <si>
    <t>country:us/state:in/tract:18059411000</t>
  </si>
  <si>
    <t>country:us/state:in/tract:18061060100</t>
  </si>
  <si>
    <t>country:us/state:in/tract:18061060201</t>
  </si>
  <si>
    <t>country:us/state:in/tract:18061060202</t>
  </si>
  <si>
    <t>country:us/state:in/tract:18061060300</t>
  </si>
  <si>
    <t>country:us/state:in/tract:18061060401</t>
  </si>
  <si>
    <t>country:us/state:in/tract:18061060402</t>
  </si>
  <si>
    <t>country:us/state:in/tract:18061060500</t>
  </si>
  <si>
    <t>country:us/state:in/tract:18061060601</t>
  </si>
  <si>
    <t>country:us/state:in/tract:18061060602</t>
  </si>
  <si>
    <t>country:us/state:in/tract:18063210103</t>
  </si>
  <si>
    <t>country:us/state:in/tract:18063210105</t>
  </si>
  <si>
    <t>country:us/state:in/tract:18063210106</t>
  </si>
  <si>
    <t>country:us/state:in/tract:18063210107</t>
  </si>
  <si>
    <t>country:us/state:in/tract:18063210108</t>
  </si>
  <si>
    <t>country:us/state:in/tract:18063210109</t>
  </si>
  <si>
    <t>country:us/state:in/tract:18063210201</t>
  </si>
  <si>
    <t>country:us/state:in/tract:18063210203</t>
  </si>
  <si>
    <t>country:us/state:in/tract:18063210204</t>
  </si>
  <si>
    <t>country:us/state:in/tract:18063210300</t>
  </si>
  <si>
    <t>country:us/state:in/tract:18063210400</t>
  </si>
  <si>
    <t>country:us/state:in/tract:18063210501</t>
  </si>
  <si>
    <t>country:us/state:in/tract:18063210502</t>
  </si>
  <si>
    <t>country:us/state:in/tract:18063210607</t>
  </si>
  <si>
    <t>country:us/state:in/tract:18063210608</t>
  </si>
  <si>
    <t>country:us/state:in/tract:18063210609</t>
  </si>
  <si>
    <t>country:us/state:in/tract:18063210610</t>
  </si>
  <si>
    <t>country:us/state:in/tract:18063210611</t>
  </si>
  <si>
    <t>country:us/state:in/tract:18063210612</t>
  </si>
  <si>
    <t>country:us/state:in/tract:18063210613</t>
  </si>
  <si>
    <t>country:us/state:in/tract:18063210614</t>
  </si>
  <si>
    <t>country:us/state:in/tract:18063210615</t>
  </si>
  <si>
    <t>country:us/state:in/tract:18063210616</t>
  </si>
  <si>
    <t>country:us/state:in/tract:18063210617</t>
  </si>
  <si>
    <t>country:us/state:in/tract:18063210701</t>
  </si>
  <si>
    <t>country:us/state:in/tract:18063210702</t>
  </si>
  <si>
    <t>country:us/state:in/tract:18063210801</t>
  </si>
  <si>
    <t>country:us/state:in/tract:18063210802</t>
  </si>
  <si>
    <t>country:us/state:in/tract:18063210900</t>
  </si>
  <si>
    <t>country:us/state:in/tract:18063211000</t>
  </si>
  <si>
    <t>country:us/state:in/tract:18063211100</t>
  </si>
  <si>
    <t>country:us/state:in/tract:18065975500</t>
  </si>
  <si>
    <t>country:us/state:in/tract:18065975600</t>
  </si>
  <si>
    <t>country:us/state:in/tract:18065975700</t>
  </si>
  <si>
    <t>country:us/state:in/tract:18065975800</t>
  </si>
  <si>
    <t>country:us/state:in/tract:18065975900</t>
  </si>
  <si>
    <t>country:us/state:in/tract:18065976000</t>
  </si>
  <si>
    <t>country:us/state:in/tract:18065976100</t>
  </si>
  <si>
    <t>country:us/state:in/tract:18065976300</t>
  </si>
  <si>
    <t>country:us/state:in/tract:18065976400</t>
  </si>
  <si>
    <t>country:us/state:in/tract:18065976500</t>
  </si>
  <si>
    <t>country:us/state:in/tract:18065976600</t>
  </si>
  <si>
    <t>country:us/state:in/tract:18065976700</t>
  </si>
  <si>
    <t>country:us/state:in/tract:18065976800</t>
  </si>
  <si>
    <t>country:us/state:in/tract:18067000200</t>
  </si>
  <si>
    <t>country:us/state:in/tract:18067000300</t>
  </si>
  <si>
    <t>country:us/state:in/tract:18067000400</t>
  </si>
  <si>
    <t>country:us/state:in/tract:18067000500</t>
  </si>
  <si>
    <t>country:us/state:in/tract:18067000600</t>
  </si>
  <si>
    <t>country:us/state:in/tract:18067000700</t>
  </si>
  <si>
    <t>country:us/state:in/tract:18067000800</t>
  </si>
  <si>
    <t>country:us/state:in/tract:18067000900</t>
  </si>
  <si>
    <t>country:us/state:in/tract:18067001000</t>
  </si>
  <si>
    <t>country:us/state:in/tract:18067001100</t>
  </si>
  <si>
    <t>country:us/state:in/tract:18067001200</t>
  </si>
  <si>
    <t>country:us/state:in/tract:18067001300</t>
  </si>
  <si>
    <t>country:us/state:in/tract:18067001400</t>
  </si>
  <si>
    <t>country:us/state:in/tract:18067001500</t>
  </si>
  <si>
    <t>country:us/state:in/tract:18067010100</t>
  </si>
  <si>
    <t>country:us/state:in/tract:18067010201</t>
  </si>
  <si>
    <t>country:us/state:in/tract:18067010202</t>
  </si>
  <si>
    <t>country:us/state:in/tract:18067010300</t>
  </si>
  <si>
    <t>country:us/state:in/tract:18067010400</t>
  </si>
  <si>
    <t>country:us/state:in/tract:18067010500</t>
  </si>
  <si>
    <t>country:us/state:in/tract:18067010600</t>
  </si>
  <si>
    <t>country:us/state:in/tract:18069961300</t>
  </si>
  <si>
    <t>country:us/state:in/tract:18069961400</t>
  </si>
  <si>
    <t>country:us/state:in/tract:18069961500</t>
  </si>
  <si>
    <t>country:us/state:in/tract:18069961600</t>
  </si>
  <si>
    <t>country:us/state:in/tract:18069961700</t>
  </si>
  <si>
    <t>country:us/state:in/tract:18069961800</t>
  </si>
  <si>
    <t>country:us/state:in/tract:18069961900</t>
  </si>
  <si>
    <t>country:us/state:in/tract:18069962000</t>
  </si>
  <si>
    <t>country:us/state:in/tract:18069962100</t>
  </si>
  <si>
    <t>country:us/state:in/tract:18071967501</t>
  </si>
  <si>
    <t>country:us/state:in/tract:18071967502</t>
  </si>
  <si>
    <t>country:us/state:in/tract:18071967600</t>
  </si>
  <si>
    <t>country:us/state:in/tract:18071967700</t>
  </si>
  <si>
    <t>country:us/state:in/tract:18071967800</t>
  </si>
  <si>
    <t>country:us/state:in/tract:18071967901</t>
  </si>
  <si>
    <t>country:us/state:in/tract:18071967902</t>
  </si>
  <si>
    <t>country:us/state:in/tract:18071968000</t>
  </si>
  <si>
    <t>country:us/state:in/tract:18071968100</t>
  </si>
  <si>
    <t>country:us/state:in/tract:18071968200</t>
  </si>
  <si>
    <t>country:us/state:in/tract:18071968300</t>
  </si>
  <si>
    <t>country:us/state:in/tract:18073100400</t>
  </si>
  <si>
    <t>country:us/state:in/tract:18073100800</t>
  </si>
  <si>
    <t>country:us/state:in/tract:18073100901</t>
  </si>
  <si>
    <t>country:us/state:in/tract:18073100902</t>
  </si>
  <si>
    <t>country:us/state:in/tract:18073101000</t>
  </si>
  <si>
    <t>country:us/state:in/tract:18073101100</t>
  </si>
  <si>
    <t>country:us/state:in/tract:18073101200</t>
  </si>
  <si>
    <t>country:us/state:in/tract:18073101300</t>
  </si>
  <si>
    <t>country:us/state:in/tract:18075962700</t>
  </si>
  <si>
    <t>country:us/state:in/tract:18075962800</t>
  </si>
  <si>
    <t>country:us/state:in/tract:18075962900</t>
  </si>
  <si>
    <t>country:us/state:in/tract:18075963000</t>
  </si>
  <si>
    <t>country:us/state:in/tract:18075963100</t>
  </si>
  <si>
    <t>country:us/state:in/tract:18075963200</t>
  </si>
  <si>
    <t>country:us/state:in/tract:18075963300</t>
  </si>
  <si>
    <t>country:us/state:in/tract:18077966000</t>
  </si>
  <si>
    <t>country:us/state:in/tract:18077966100</t>
  </si>
  <si>
    <t>country:us/state:in/tract:18077966200</t>
  </si>
  <si>
    <t>country:us/state:in/tract:18077966300</t>
  </si>
  <si>
    <t>country:us/state:in/tract:18077966400</t>
  </si>
  <si>
    <t>country:us/state:in/tract:18077966500</t>
  </si>
  <si>
    <t>country:us/state:in/tract:18077966600</t>
  </si>
  <si>
    <t>country:us/state:in/tract:18079960200</t>
  </si>
  <si>
    <t>country:us/state:in/tract:18079960301</t>
  </si>
  <si>
    <t>country:us/state:in/tract:18079960302</t>
  </si>
  <si>
    <t>country:us/state:in/tract:18079960400</t>
  </si>
  <si>
    <t>country:us/state:in/tract:18079960500</t>
  </si>
  <si>
    <t>country:us/state:in/tract:18079960600</t>
  </si>
  <si>
    <t>country:us/state:in/tract:18081610101</t>
  </si>
  <si>
    <t>country:us/state:in/tract:18081610102</t>
  </si>
  <si>
    <t>country:us/state:in/tract:18081610201</t>
  </si>
  <si>
    <t>country:us/state:in/tract:18081610203</t>
  </si>
  <si>
    <t>country:us/state:in/tract:18081610204</t>
  </si>
  <si>
    <t>country:us/state:in/tract:18081610300</t>
  </si>
  <si>
    <t>country:us/state:in/tract:18081610401</t>
  </si>
  <si>
    <t>country:us/state:in/tract:18081610403</t>
  </si>
  <si>
    <t>country:us/state:in/tract:18081610404</t>
  </si>
  <si>
    <t>country:us/state:in/tract:18081610501</t>
  </si>
  <si>
    <t>country:us/state:in/tract:18081610502</t>
  </si>
  <si>
    <t>country:us/state:in/tract:18081610603</t>
  </si>
  <si>
    <t>country:us/state:in/tract:18081610605</t>
  </si>
  <si>
    <t>country:us/state:in/tract:18081610606</t>
  </si>
  <si>
    <t>country:us/state:in/tract:18081610607</t>
  </si>
  <si>
    <t>country:us/state:in/tract:18081610608</t>
  </si>
  <si>
    <t>country:us/state:in/tract:18081610703</t>
  </si>
  <si>
    <t>country:us/state:in/tract:18081610704</t>
  </si>
  <si>
    <t>country:us/state:in/tract:18081610705</t>
  </si>
  <si>
    <t>country:us/state:in/tract:18081610706</t>
  </si>
  <si>
    <t>country:us/state:in/tract:18081610801</t>
  </si>
  <si>
    <t>country:us/state:in/tract:18081610802</t>
  </si>
  <si>
    <t>country:us/state:in/tract:18081610900</t>
  </si>
  <si>
    <t>country:us/state:in/tract:18081611000</t>
  </si>
  <si>
    <t>country:us/state:in/tract:18081611100</t>
  </si>
  <si>
    <t>country:us/state:in/tract:18081611200</t>
  </si>
  <si>
    <t>country:us/state:in/tract:18081611300</t>
  </si>
  <si>
    <t>country:us/state:in/tract:18081611400</t>
  </si>
  <si>
    <t>country:us/state:in/tract:18083955000</t>
  </si>
  <si>
    <t>country:us/state:in/tract:18083955100</t>
  </si>
  <si>
    <t>country:us/state:in/tract:18083955201</t>
  </si>
  <si>
    <t>country:us/state:in/tract:18083955202</t>
  </si>
  <si>
    <t>country:us/state:in/tract:18083955300</t>
  </si>
  <si>
    <t>country:us/state:in/tract:18083955400</t>
  </si>
  <si>
    <t>country:us/state:in/tract:18083955500</t>
  </si>
  <si>
    <t>country:us/state:in/tract:18083955600</t>
  </si>
  <si>
    <t>country:us/state:in/tract:18083955700</t>
  </si>
  <si>
    <t>country:us/state:in/tract:18083955800</t>
  </si>
  <si>
    <t>country:us/state:in/tract:18083955900</t>
  </si>
  <si>
    <t>country:us/state:in/tract:18085960900</t>
  </si>
  <si>
    <t>country:us/state:in/tract:18085961001</t>
  </si>
  <si>
    <t>country:us/state:in/tract:18085961002</t>
  </si>
  <si>
    <t>country:us/state:in/tract:18085961100</t>
  </si>
  <si>
    <t>country:us/state:in/tract:18085961200</t>
  </si>
  <si>
    <t>country:us/state:in/tract:18085961300</t>
  </si>
  <si>
    <t>country:us/state:in/tract:18085961400</t>
  </si>
  <si>
    <t>country:us/state:in/tract:18085961500</t>
  </si>
  <si>
    <t>country:us/state:in/tract:18085961600</t>
  </si>
  <si>
    <t>country:us/state:in/tract:18085961700</t>
  </si>
  <si>
    <t>country:us/state:in/tract:18085961800</t>
  </si>
  <si>
    <t>country:us/state:in/tract:18085961900</t>
  </si>
  <si>
    <t>country:us/state:in/tract:18085962000</t>
  </si>
  <si>
    <t>country:us/state:in/tract:18085962101</t>
  </si>
  <si>
    <t>country:us/state:in/tract:18085962102</t>
  </si>
  <si>
    <t>country:us/state:in/tract:18085962200</t>
  </si>
  <si>
    <t>country:us/state:in/tract:18085962300</t>
  </si>
  <si>
    <t>country:us/state:in/tract:18085962400</t>
  </si>
  <si>
    <t>country:us/state:in/tract:18085962500</t>
  </si>
  <si>
    <t>country:us/state:in/tract:18085962600</t>
  </si>
  <si>
    <t>country:us/state:in/tract:18085962700</t>
  </si>
  <si>
    <t>country:us/state:in/tract:18087970100</t>
  </si>
  <si>
    <t>country:us/state:in/tract:18087970200</t>
  </si>
  <si>
    <t>country:us/state:in/tract:18087970301</t>
  </si>
  <si>
    <t>country:us/state:in/tract:18087970302</t>
  </si>
  <si>
    <t>country:us/state:in/tract:18087970401</t>
  </si>
  <si>
    <t>country:us/state:in/tract:18087970402</t>
  </si>
  <si>
    <t>country:us/state:in/tract:18087970500</t>
  </si>
  <si>
    <t>country:us/state:in/tract:18087970600</t>
  </si>
  <si>
    <t>country:us/state:in/tract:18087970700</t>
  </si>
  <si>
    <t>country:us/state:in/tract:18089010100</t>
  </si>
  <si>
    <t>country:us/state:in/tract:18089010203</t>
  </si>
  <si>
    <t>country:us/state:in/tract:18089010205</t>
  </si>
  <si>
    <t>country:us/state:in/tract:18089010206</t>
  </si>
  <si>
    <t>country:us/state:in/tract:18089010207</t>
  </si>
  <si>
    <t>country:us/state:in/tract:18089010302</t>
  </si>
  <si>
    <t>country:us/state:in/tract:18089010304</t>
  </si>
  <si>
    <t>country:us/state:in/tract:18089010400</t>
  </si>
  <si>
    <t>country:us/state:in/tract:18089010500</t>
  </si>
  <si>
    <t>country:us/state:in/tract:18089010600</t>
  </si>
  <si>
    <t>country:us/state:in/tract:18089010900</t>
  </si>
  <si>
    <t>country:us/state:in/tract:18089011000</t>
  </si>
  <si>
    <t>country:us/state:in/tract:18089011100</t>
  </si>
  <si>
    <t>country:us/state:in/tract:18089011200</t>
  </si>
  <si>
    <t>country:us/state:in/tract:18089011300</t>
  </si>
  <si>
    <t>country:us/state:in/tract:18089011400</t>
  </si>
  <si>
    <t>country:us/state:in/tract:18089011500</t>
  </si>
  <si>
    <t>country:us/state:in/tract:18089011600</t>
  </si>
  <si>
    <t>country:us/state:in/tract:18089011700</t>
  </si>
  <si>
    <t>country:us/state:in/tract:18089011800</t>
  </si>
  <si>
    <t>country:us/state:in/tract:18089011900</t>
  </si>
  <si>
    <t>country:us/state:in/tract:18089012000</t>
  </si>
  <si>
    <t>country:us/state:in/tract:18089012100</t>
  </si>
  <si>
    <t>country:us/state:in/tract:18089012200</t>
  </si>
  <si>
    <t>country:us/state:in/tract:18089012300</t>
  </si>
  <si>
    <t>country:us/state:in/tract:18089012400</t>
  </si>
  <si>
    <t>country:us/state:in/tract:18089012500</t>
  </si>
  <si>
    <t>country:us/state:in/tract:18089012600</t>
  </si>
  <si>
    <t>country:us/state:in/tract:18089012700</t>
  </si>
  <si>
    <t>country:us/state:in/tract:18089012800</t>
  </si>
  <si>
    <t>country:us/state:in/tract:18089020100</t>
  </si>
  <si>
    <t>country:us/state:in/tract:18089020200</t>
  </si>
  <si>
    <t>country:us/state:in/tract:18089020300</t>
  </si>
  <si>
    <t>country:us/state:in/tract:18089020400</t>
  </si>
  <si>
    <t>country:us/state:in/tract:18089020500</t>
  </si>
  <si>
    <t>country:us/state:in/tract:18089020600</t>
  </si>
  <si>
    <t>country:us/state:in/tract:18089020700</t>
  </si>
  <si>
    <t>country:us/state:in/tract:18089020800</t>
  </si>
  <si>
    <t>country:us/state:in/tract:18089020900</t>
  </si>
  <si>
    <t>country:us/state:in/tract:18089021000</t>
  </si>
  <si>
    <t>country:us/state:in/tract:18089021100</t>
  </si>
  <si>
    <t>country:us/state:in/tract:18089021300</t>
  </si>
  <si>
    <t>country:us/state:in/tract:18089021400</t>
  </si>
  <si>
    <t>country:us/state:in/tract:18089021500</t>
  </si>
  <si>
    <t>country:us/state:in/tract:18089021600</t>
  </si>
  <si>
    <t>country:us/state:in/tract:18089021700</t>
  </si>
  <si>
    <t>country:us/state:in/tract:18089021800</t>
  </si>
  <si>
    <t>country:us/state:in/tract:18089021900</t>
  </si>
  <si>
    <t>country:us/state:in/tract:18089022000</t>
  </si>
  <si>
    <t>country:us/state:in/tract:18089030100</t>
  </si>
  <si>
    <t>country:us/state:in/tract:18089030200</t>
  </si>
  <si>
    <t>country:us/state:in/tract:18089030300</t>
  </si>
  <si>
    <t>country:us/state:in/tract:18089030400</t>
  </si>
  <si>
    <t>country:us/state:in/tract:18089030500</t>
  </si>
  <si>
    <t>country:us/state:in/tract:18089030600</t>
  </si>
  <si>
    <t>country:us/state:in/tract:18089030700</t>
  </si>
  <si>
    <t>country:us/state:in/tract:18089030800</t>
  </si>
  <si>
    <t>country:us/state:in/tract:18089030900</t>
  </si>
  <si>
    <t>country:us/state:in/tract:18089031000</t>
  </si>
  <si>
    <t>country:us/state:in/tract:18089040100</t>
  </si>
  <si>
    <t>country:us/state:in/tract:18089040200</t>
  </si>
  <si>
    <t>country:us/state:in/tract:18089040301</t>
  </si>
  <si>
    <t>country:us/state:in/tract:18089040302</t>
  </si>
  <si>
    <t>country:us/state:in/tract:18089040401</t>
  </si>
  <si>
    <t>country:us/state:in/tract:18089040402</t>
  </si>
  <si>
    <t>country:us/state:in/tract:18089040403</t>
  </si>
  <si>
    <t>country:us/state:in/tract:18089040501</t>
  </si>
  <si>
    <t>country:us/state:in/tract:18089040502</t>
  </si>
  <si>
    <t>country:us/state:in/tract:18089040600</t>
  </si>
  <si>
    <t>country:us/state:in/tract:18089040700</t>
  </si>
  <si>
    <t>country:us/state:in/tract:18089040801</t>
  </si>
  <si>
    <t>country:us/state:in/tract:18089040802</t>
  </si>
  <si>
    <t>country:us/state:in/tract:18089040900</t>
  </si>
  <si>
    <t>country:us/state:in/tract:18089041001</t>
  </si>
  <si>
    <t>country:us/state:in/tract:18089041002</t>
  </si>
  <si>
    <t>country:us/state:in/tract:18089041100</t>
  </si>
  <si>
    <t>country:us/state:in/tract:18089041200</t>
  </si>
  <si>
    <t>country:us/state:in/tract:18089041302</t>
  </si>
  <si>
    <t>country:us/state:in/tract:18089041400</t>
  </si>
  <si>
    <t>country:us/state:in/tract:18089041500</t>
  </si>
  <si>
    <t>country:us/state:in/tract:18089041600</t>
  </si>
  <si>
    <t>country:us/state:in/tract:18089041700</t>
  </si>
  <si>
    <t>country:us/state:in/tract:18089041800</t>
  </si>
  <si>
    <t>country:us/state:in/tract:18089041900</t>
  </si>
  <si>
    <t>country:us/state:in/tract:18089042000</t>
  </si>
  <si>
    <t>country:us/state:in/tract:18089042100</t>
  </si>
  <si>
    <t>country:us/state:in/tract:18089042200</t>
  </si>
  <si>
    <t>country:us/state:in/tract:18089042301</t>
  </si>
  <si>
    <t>country:us/state:in/tract:18089042302</t>
  </si>
  <si>
    <t>country:us/state:in/tract:18089042401</t>
  </si>
  <si>
    <t>country:us/state:in/tract:18089042403</t>
  </si>
  <si>
    <t>country:us/state:in/tract:18089042404</t>
  </si>
  <si>
    <t>country:us/state:in/tract:18089042405</t>
  </si>
  <si>
    <t>country:us/state:in/tract:18089042501</t>
  </si>
  <si>
    <t>country:us/state:in/tract:18089042503</t>
  </si>
  <si>
    <t>country:us/state:in/tract:18089042506</t>
  </si>
  <si>
    <t>country:us/state:in/tract:18089042507</t>
  </si>
  <si>
    <t>country:us/state:in/tract:18089042508</t>
  </si>
  <si>
    <t>country:us/state:in/tract:18089042509</t>
  </si>
  <si>
    <t>country:us/state:in/tract:18089042602</t>
  </si>
  <si>
    <t>country:us/state:in/tract:18089042606</t>
  </si>
  <si>
    <t>country:us/state:in/tract:18089042607</t>
  </si>
  <si>
    <t>country:us/state:in/tract:18089042608</t>
  </si>
  <si>
    <t>country:us/state:in/tract:18089042610</t>
  </si>
  <si>
    <t>country:us/state:in/tract:18089042611</t>
  </si>
  <si>
    <t>country:us/state:in/tract:18089042612</t>
  </si>
  <si>
    <t>country:us/state:in/tract:18089042613</t>
  </si>
  <si>
    <t>country:us/state:in/tract:18089042702</t>
  </si>
  <si>
    <t>country:us/state:in/tract:18089042703</t>
  </si>
  <si>
    <t>country:us/state:in/tract:18089042704</t>
  </si>
  <si>
    <t>country:us/state:in/tract:18089042802</t>
  </si>
  <si>
    <t>country:us/state:in/tract:18089042803</t>
  </si>
  <si>
    <t>country:us/state:in/tract:18089042804</t>
  </si>
  <si>
    <t>country:us/state:in/tract:18089042901</t>
  </si>
  <si>
    <t>country:us/state:in/tract:18089042903</t>
  </si>
  <si>
    <t>country:us/state:in/tract:18089042904</t>
  </si>
  <si>
    <t>country:us/state:in/tract:18089043001</t>
  </si>
  <si>
    <t>country:us/state:in/tract:18089043003</t>
  </si>
  <si>
    <t>country:us/state:in/tract:18089043004</t>
  </si>
  <si>
    <t>country:us/state:in/tract:18089043101</t>
  </si>
  <si>
    <t>country:us/state:in/tract:18089043103</t>
  </si>
  <si>
    <t>country:us/state:in/tract:18089043104</t>
  </si>
  <si>
    <t>country:us/state:in/tract:18089043201</t>
  </si>
  <si>
    <t>country:us/state:in/tract:18089043203</t>
  </si>
  <si>
    <t>country:us/state:in/tract:18089043204</t>
  </si>
  <si>
    <t>country:us/state:in/tract:18089043301</t>
  </si>
  <si>
    <t>country:us/state:in/tract:18089043302</t>
  </si>
  <si>
    <t>country:us/state:in/tract:18089043401</t>
  </si>
  <si>
    <t>country:us/state:in/tract:18089043403</t>
  </si>
  <si>
    <t>country:us/state:in/tract:18089043404</t>
  </si>
  <si>
    <t>country:us/state:in/tract:18089043405</t>
  </si>
  <si>
    <t>country:us/state:in/tract:18091040100</t>
  </si>
  <si>
    <t>country:us/state:in/tract:18091040300</t>
  </si>
  <si>
    <t>country:us/state:in/tract:18091040400</t>
  </si>
  <si>
    <t>country:us/state:in/tract:18091040500</t>
  </si>
  <si>
    <t>country:us/state:in/tract:18091040600</t>
  </si>
  <si>
    <t>country:us/state:in/tract:18091040700</t>
  </si>
  <si>
    <t>country:us/state:in/tract:18091040800</t>
  </si>
  <si>
    <t>country:us/state:in/tract:18091040900</t>
  </si>
  <si>
    <t>country:us/state:in/tract:18091041100</t>
  </si>
  <si>
    <t>country:us/state:in/tract:18091041200</t>
  </si>
  <si>
    <t>country:us/state:in/tract:18091041300</t>
  </si>
  <si>
    <t>country:us/state:in/tract:18091041400</t>
  </si>
  <si>
    <t>country:us/state:in/tract:18091041500</t>
  </si>
  <si>
    <t>country:us/state:in/tract:18091041600</t>
  </si>
  <si>
    <t>country:us/state:in/tract:18091041700</t>
  </si>
  <si>
    <t>country:us/state:in/tract:18091041800</t>
  </si>
  <si>
    <t>country:us/state:in/tract:18091041900</t>
  </si>
  <si>
    <t>country:us/state:in/tract:18091042000</t>
  </si>
  <si>
    <t>country:us/state:in/tract:18091042100</t>
  </si>
  <si>
    <t>country:us/state:in/tract:18091042200</t>
  </si>
  <si>
    <t>country:us/state:in/tract:18091042300</t>
  </si>
  <si>
    <t>country:us/state:in/tract:18091042401</t>
  </si>
  <si>
    <t>country:us/state:in/tract:18091042402</t>
  </si>
  <si>
    <t>country:us/state:in/tract:18091042500</t>
  </si>
  <si>
    <t>country:us/state:in/tract:18091042601</t>
  </si>
  <si>
    <t>country:us/state:in/tract:18091042602</t>
  </si>
  <si>
    <t>country:us/state:in/tract:18091042700</t>
  </si>
  <si>
    <t>country:us/state:in/tract:18091042800</t>
  </si>
  <si>
    <t>country:us/state:in/tract:18091042900</t>
  </si>
  <si>
    <t>country:us/state:in/tract:18091043000</t>
  </si>
  <si>
    <t>country:us/state:in/tract:18093950400</t>
  </si>
  <si>
    <t>country:us/state:in/tract:18093950500</t>
  </si>
  <si>
    <t>country:us/state:in/tract:18093950601</t>
  </si>
  <si>
    <t>country:us/state:in/tract:18093950602</t>
  </si>
  <si>
    <t>country:us/state:in/tract:18093950701</t>
  </si>
  <si>
    <t>country:us/state:in/tract:18093950702</t>
  </si>
  <si>
    <t>country:us/state:in/tract:18093950800</t>
  </si>
  <si>
    <t>country:us/state:in/tract:18093950900</t>
  </si>
  <si>
    <t>country:us/state:in/tract:18093951000</t>
  </si>
  <si>
    <t>country:us/state:in/tract:18093951100</t>
  </si>
  <si>
    <t>country:us/state:in/tract:18093951201</t>
  </si>
  <si>
    <t>country:us/state:in/tract:18093951202</t>
  </si>
  <si>
    <t>country:us/state:in/tract:18093951300</t>
  </si>
  <si>
    <t>country:us/state:in/tract:18095000300</t>
  </si>
  <si>
    <t>country:us/state:in/tract:18095000400</t>
  </si>
  <si>
    <t>country:us/state:in/tract:18095000500</t>
  </si>
  <si>
    <t>country:us/state:in/tract:18095000800</t>
  </si>
  <si>
    <t>country:us/state:in/tract:18095000900</t>
  </si>
  <si>
    <t>country:us/state:in/tract:18095001000</t>
  </si>
  <si>
    <t>country:us/state:in/tract:18095001100</t>
  </si>
  <si>
    <t>country:us/state:in/tract:18095001200</t>
  </si>
  <si>
    <t>country:us/state:in/tract:18095001300</t>
  </si>
  <si>
    <t>country:us/state:in/tract:18095001400</t>
  </si>
  <si>
    <t>country:us/state:in/tract:18095001500</t>
  </si>
  <si>
    <t>country:us/state:in/tract:18095001600</t>
  </si>
  <si>
    <t>country:us/state:in/tract:18095001700</t>
  </si>
  <si>
    <t>country:us/state:in/tract:18095001801</t>
  </si>
  <si>
    <t>country:us/state:in/tract:18095001802</t>
  </si>
  <si>
    <t>country:us/state:in/tract:18095001901</t>
  </si>
  <si>
    <t>country:us/state:in/tract:18095001902</t>
  </si>
  <si>
    <t>country:us/state:in/tract:18095002000</t>
  </si>
  <si>
    <t>country:us/state:in/tract:18095010100</t>
  </si>
  <si>
    <t>country:us/state:in/tract:18095010200</t>
  </si>
  <si>
    <t>country:us/state:in/tract:18095010300</t>
  </si>
  <si>
    <t>country:us/state:in/tract:18095010400</t>
  </si>
  <si>
    <t>country:us/state:in/tract:18095010500</t>
  </si>
  <si>
    <t>country:us/state:in/tract:18095010600</t>
  </si>
  <si>
    <t>country:us/state:in/tract:18095010700</t>
  </si>
  <si>
    <t>country:us/state:in/tract:18095010800</t>
  </si>
  <si>
    <t>country:us/state:in/tract:18095010900</t>
  </si>
  <si>
    <t>country:us/state:in/tract:18095011000</t>
  </si>
  <si>
    <t>country:us/state:in/tract:18095011100</t>
  </si>
  <si>
    <t>country:us/state:in/tract:18095011200</t>
  </si>
  <si>
    <t>country:us/state:in/tract:18095011300</t>
  </si>
  <si>
    <t>country:us/state:in/tract:18095011400</t>
  </si>
  <si>
    <t>country:us/state:in/tract:18095011501</t>
  </si>
  <si>
    <t>country:us/state:in/tract:18095011502</t>
  </si>
  <si>
    <t>country:us/state:in/tract:18095011600</t>
  </si>
  <si>
    <t>country:us/state:in/tract:18095011700</t>
  </si>
  <si>
    <t>country:us/state:in/tract:18095011800</t>
  </si>
  <si>
    <t>country:us/state:in/tract:18095011900</t>
  </si>
  <si>
    <t>country:us/state:in/tract:18095012000</t>
  </si>
  <si>
    <t>country:us/state:in/tract:18097310104</t>
  </si>
  <si>
    <t>country:us/state:in/tract:18097310105</t>
  </si>
  <si>
    <t>country:us/state:in/tract:18097310106</t>
  </si>
  <si>
    <t>country:us/state:in/tract:18097310108</t>
  </si>
  <si>
    <t>country:us/state:in/tract:18097310110</t>
  </si>
  <si>
    <t>country:us/state:in/tract:18097310111</t>
  </si>
  <si>
    <t>country:us/state:in/tract:18097310112</t>
  </si>
  <si>
    <t>country:us/state:in/tract:18097310113</t>
  </si>
  <si>
    <t>country:us/state:in/tract:18097310201</t>
  </si>
  <si>
    <t>country:us/state:in/tract:18097310203</t>
  </si>
  <si>
    <t>country:us/state:in/tract:18097310204</t>
  </si>
  <si>
    <t>country:us/state:in/tract:18097310305</t>
  </si>
  <si>
    <t>country:us/state:in/tract:18097310306</t>
  </si>
  <si>
    <t>country:us/state:in/tract:18097310308</t>
  </si>
  <si>
    <t>country:us/state:in/tract:18097310309</t>
  </si>
  <si>
    <t>country:us/state:in/tract:18097310310</t>
  </si>
  <si>
    <t>country:us/state:in/tract:18097310311</t>
  </si>
  <si>
    <t>country:us/state:in/tract:18097310312</t>
  </si>
  <si>
    <t>country:us/state:in/tract:18097320105</t>
  </si>
  <si>
    <t>country:us/state:in/tract:18097320106</t>
  </si>
  <si>
    <t>country:us/state:in/tract:18097320107</t>
  </si>
  <si>
    <t>country:us/state:in/tract:18097320108</t>
  </si>
  <si>
    <t>country:us/state:in/tract:18097320109</t>
  </si>
  <si>
    <t>country:us/state:in/tract:18097320202</t>
  </si>
  <si>
    <t>country:us/state:in/tract:18097320203</t>
  </si>
  <si>
    <t>country:us/state:in/tract:18097320205</t>
  </si>
  <si>
    <t>country:us/state:in/tract:18097320206</t>
  </si>
  <si>
    <t>country:us/state:in/tract:18097320301</t>
  </si>
  <si>
    <t>country:us/state:in/tract:18097320303</t>
  </si>
  <si>
    <t>country:us/state:in/tract:18097320305</t>
  </si>
  <si>
    <t>country:us/state:in/tract:18097320306</t>
  </si>
  <si>
    <t>country:us/state:in/tract:18097320400</t>
  </si>
  <si>
    <t>country:us/state:in/tract:18097320500</t>
  </si>
  <si>
    <t>country:us/state:in/tract:18097320600</t>
  </si>
  <si>
    <t>country:us/state:in/tract:18097320700</t>
  </si>
  <si>
    <t>country:us/state:in/tract:18097320800</t>
  </si>
  <si>
    <t>country:us/state:in/tract:18097320901</t>
  </si>
  <si>
    <t>country:us/state:in/tract:18097320902</t>
  </si>
  <si>
    <t>country:us/state:in/tract:18097320903</t>
  </si>
  <si>
    <t>country:us/state:in/tract:18097321001</t>
  </si>
  <si>
    <t>country:us/state:in/tract:18097321002</t>
  </si>
  <si>
    <t>country:us/state:in/tract:18097321100</t>
  </si>
  <si>
    <t>country:us/state:in/tract:18097321200</t>
  </si>
  <si>
    <t>country:us/state:in/tract:18097321300</t>
  </si>
  <si>
    <t>country:us/state:in/tract:18097321400</t>
  </si>
  <si>
    <t>country:us/state:in/tract:18097321600</t>
  </si>
  <si>
    <t>country:us/state:in/tract:18097321700</t>
  </si>
  <si>
    <t>country:us/state:in/tract:18097321800</t>
  </si>
  <si>
    <t>country:us/state:in/tract:18097321900</t>
  </si>
  <si>
    <t>country:us/state:in/tract:18097322000</t>
  </si>
  <si>
    <t>country:us/state:in/tract:18097322100</t>
  </si>
  <si>
    <t>country:us/state:in/tract:18097322200</t>
  </si>
  <si>
    <t>country:us/state:in/tract:18097322300</t>
  </si>
  <si>
    <t>country:us/state:in/tract:18097322400</t>
  </si>
  <si>
    <t>country:us/state:in/tract:18097322500</t>
  </si>
  <si>
    <t>country:us/state:in/tract:18097322601</t>
  </si>
  <si>
    <t>country:us/state:in/tract:18097322602</t>
  </si>
  <si>
    <t>country:us/state:in/tract:18097322700</t>
  </si>
  <si>
    <t>country:us/state:in/tract:18097330103</t>
  </si>
  <si>
    <t>country:us/state:in/tract:18097330105</t>
  </si>
  <si>
    <t>country:us/state:in/tract:18097330106</t>
  </si>
  <si>
    <t>country:us/state:in/tract:18097330107</t>
  </si>
  <si>
    <t>country:us/state:in/tract:18097330108</t>
  </si>
  <si>
    <t>country:us/state:in/tract:18097330109</t>
  </si>
  <si>
    <t>country:us/state:in/tract:18097330203</t>
  </si>
  <si>
    <t>country:us/state:in/tract:18097330204</t>
  </si>
  <si>
    <t>country:us/state:in/tract:18097330206</t>
  </si>
  <si>
    <t>country:us/state:in/tract:18097330208</t>
  </si>
  <si>
    <t>country:us/state:in/tract:18097330210</t>
  </si>
  <si>
    <t>country:us/state:in/tract:18097330211</t>
  </si>
  <si>
    <t>country:us/state:in/tract:18097330212</t>
  </si>
  <si>
    <t>country:us/state:in/tract:18097330213</t>
  </si>
  <si>
    <t>country:us/state:in/tract:18097330401</t>
  </si>
  <si>
    <t>country:us/state:in/tract:18097330500</t>
  </si>
  <si>
    <t>country:us/state:in/tract:18097330600</t>
  </si>
  <si>
    <t>country:us/state:in/tract:18097330701</t>
  </si>
  <si>
    <t>country:us/state:in/tract:18097330702</t>
  </si>
  <si>
    <t>country:us/state:in/tract:18097330803</t>
  </si>
  <si>
    <t>country:us/state:in/tract:18097330804</t>
  </si>
  <si>
    <t>country:us/state:in/tract:18097330805</t>
  </si>
  <si>
    <t>country:us/state:in/tract:18097330806</t>
  </si>
  <si>
    <t>country:us/state:in/tract:18097330900</t>
  </si>
  <si>
    <t>country:us/state:in/tract:18097331000</t>
  </si>
  <si>
    <t>country:us/state:in/tract:18097340101</t>
  </si>
  <si>
    <t>country:us/state:in/tract:18097340102</t>
  </si>
  <si>
    <t>country:us/state:in/tract:18097340108</t>
  </si>
  <si>
    <t>country:us/state:in/tract:18097340111</t>
  </si>
  <si>
    <t>country:us/state:in/tract:18097340112</t>
  </si>
  <si>
    <t>country:us/state:in/tract:18097340113</t>
  </si>
  <si>
    <t>country:us/state:in/tract:18097340114</t>
  </si>
  <si>
    <t>country:us/state:in/tract:18097340115</t>
  </si>
  <si>
    <t>country:us/state:in/tract:18097340201</t>
  </si>
  <si>
    <t>country:us/state:in/tract:18097340202</t>
  </si>
  <si>
    <t>country:us/state:in/tract:18097340301</t>
  </si>
  <si>
    <t>country:us/state:in/tract:18097340302</t>
  </si>
  <si>
    <t>country:us/state:in/tract:18097340400</t>
  </si>
  <si>
    <t>country:us/state:in/tract:18097340500</t>
  </si>
  <si>
    <t>country:us/state:in/tract:18097340600</t>
  </si>
  <si>
    <t>country:us/state:in/tract:18097340700</t>
  </si>
  <si>
    <t>country:us/state:in/tract:18097340800</t>
  </si>
  <si>
    <t>country:us/state:in/tract:18097340901</t>
  </si>
  <si>
    <t>country:us/state:in/tract:18097340903</t>
  </si>
  <si>
    <t>country:us/state:in/tract:18097340904</t>
  </si>
  <si>
    <t>country:us/state:in/tract:18097341000</t>
  </si>
  <si>
    <t>country:us/state:in/tract:18097341100</t>
  </si>
  <si>
    <t>country:us/state:in/tract:18097341200</t>
  </si>
  <si>
    <t>country:us/state:in/tract:18097341600</t>
  </si>
  <si>
    <t>country:us/state:in/tract:18097341701</t>
  </si>
  <si>
    <t>country:us/state:in/tract:18097341702</t>
  </si>
  <si>
    <t>country:us/state:in/tract:18097341902</t>
  </si>
  <si>
    <t>country:us/state:in/tract:18097341903</t>
  </si>
  <si>
    <t>country:us/state:in/tract:18097341904</t>
  </si>
  <si>
    <t>country:us/state:in/tract:18097342000</t>
  </si>
  <si>
    <t>country:us/state:in/tract:18097342101</t>
  </si>
  <si>
    <t>country:us/state:in/tract:18097342200</t>
  </si>
  <si>
    <t>country:us/state:in/tract:18097342300</t>
  </si>
  <si>
    <t>country:us/state:in/tract:18097342400</t>
  </si>
  <si>
    <t>country:us/state:in/tract:18097342500</t>
  </si>
  <si>
    <t>country:us/state:in/tract:18097342600</t>
  </si>
  <si>
    <t>country:us/state:in/tract:18097350100</t>
  </si>
  <si>
    <t>country:us/state:in/tract:18097350300</t>
  </si>
  <si>
    <t>country:us/state:in/tract:18097350400</t>
  </si>
  <si>
    <t>country:us/state:in/tract:18097350500</t>
  </si>
  <si>
    <t>country:us/state:in/tract:18097350600</t>
  </si>
  <si>
    <t>country:us/state:in/tract:18097350700</t>
  </si>
  <si>
    <t>country:us/state:in/tract:18097350800</t>
  </si>
  <si>
    <t>country:us/state:in/tract:18097350900</t>
  </si>
  <si>
    <t>country:us/state:in/tract:18097351000</t>
  </si>
  <si>
    <t>country:us/state:in/tract:18097351200</t>
  </si>
  <si>
    <t>country:us/state:in/tract:18097351500</t>
  </si>
  <si>
    <t>country:us/state:in/tract:18097351600</t>
  </si>
  <si>
    <t>country:us/state:in/tract:18097351700</t>
  </si>
  <si>
    <t>country:us/state:in/tract:18097351900</t>
  </si>
  <si>
    <t>country:us/state:in/tract:18097352100</t>
  </si>
  <si>
    <t>country:us/state:in/tract:18097352300</t>
  </si>
  <si>
    <t>country:us/state:in/tract:18097352400</t>
  </si>
  <si>
    <t>country:us/state:in/tract:18097352500</t>
  </si>
  <si>
    <t>country:us/state:in/tract:18097352600</t>
  </si>
  <si>
    <t>country:us/state:in/tract:18097352700</t>
  </si>
  <si>
    <t>country:us/state:in/tract:18097352800</t>
  </si>
  <si>
    <t>country:us/state:in/tract:18097353300</t>
  </si>
  <si>
    <t>country:us/state:in/tract:18097353500</t>
  </si>
  <si>
    <t>country:us/state:in/tract:18097353600</t>
  </si>
  <si>
    <t>country:us/state:in/tract:18097354201</t>
  </si>
  <si>
    <t>country:us/state:in/tract:18097354202</t>
  </si>
  <si>
    <t>country:us/state:in/tract:18097354400</t>
  </si>
  <si>
    <t>country:us/state:in/tract:18097354500</t>
  </si>
  <si>
    <t>country:us/state:in/tract:18097354700</t>
  </si>
  <si>
    <t>country:us/state:in/tract:18097354800</t>
  </si>
  <si>
    <t>country:us/state:in/tract:18097354900</t>
  </si>
  <si>
    <t>country:us/state:in/tract:18097355000</t>
  </si>
  <si>
    <t>country:us/state:in/tract:18097355100</t>
  </si>
  <si>
    <t>country:us/state:in/tract:18097355300</t>
  </si>
  <si>
    <t>country:us/state:in/tract:18097355400</t>
  </si>
  <si>
    <t>country:us/state:in/tract:18097355500</t>
  </si>
  <si>
    <t>country:us/state:in/tract:18097355600</t>
  </si>
  <si>
    <t>country:us/state:in/tract:18097355700</t>
  </si>
  <si>
    <t>country:us/state:in/tract:18097355900</t>
  </si>
  <si>
    <t>country:us/state:in/tract:18097356200</t>
  </si>
  <si>
    <t>country:us/state:in/tract:18097356400</t>
  </si>
  <si>
    <t>country:us/state:in/tract:18097356900</t>
  </si>
  <si>
    <t>country:us/state:in/tract:18097357000</t>
  </si>
  <si>
    <t>country:us/state:in/tract:18097357100</t>
  </si>
  <si>
    <t>country:us/state:in/tract:18097357200</t>
  </si>
  <si>
    <t>country:us/state:in/tract:18097357300</t>
  </si>
  <si>
    <t>country:us/state:in/tract:18097357400</t>
  </si>
  <si>
    <t>country:us/state:in/tract:18097357500</t>
  </si>
  <si>
    <t>country:us/state:in/tract:18097357601</t>
  </si>
  <si>
    <t>country:us/state:in/tract:18097357602</t>
  </si>
  <si>
    <t>country:us/state:in/tract:18097357800</t>
  </si>
  <si>
    <t>country:us/state:in/tract:18097357900</t>
  </si>
  <si>
    <t>country:us/state:in/tract:18097358000</t>
  </si>
  <si>
    <t>country:us/state:in/tract:18097358100</t>
  </si>
  <si>
    <t>country:us/state:in/tract:18097360101</t>
  </si>
  <si>
    <t>country:us/state:in/tract:18097360102</t>
  </si>
  <si>
    <t>country:us/state:in/tract:18097360201</t>
  </si>
  <si>
    <t>country:us/state:in/tract:18097360202</t>
  </si>
  <si>
    <t>country:us/state:in/tract:18097360301</t>
  </si>
  <si>
    <t>country:us/state:in/tract:18097360302</t>
  </si>
  <si>
    <t>country:us/state:in/tract:18097360401</t>
  </si>
  <si>
    <t>country:us/state:in/tract:18097360402</t>
  </si>
  <si>
    <t>country:us/state:in/tract:18097360405</t>
  </si>
  <si>
    <t>country:us/state:in/tract:18097360406</t>
  </si>
  <si>
    <t>country:us/state:in/tract:18097360407</t>
  </si>
  <si>
    <t>country:us/state:in/tract:18097360501</t>
  </si>
  <si>
    <t>country:us/state:in/tract:18097360502</t>
  </si>
  <si>
    <t>country:us/state:in/tract:18097360601</t>
  </si>
  <si>
    <t>country:us/state:in/tract:18097360602</t>
  </si>
  <si>
    <t>country:us/state:in/tract:18097360700</t>
  </si>
  <si>
    <t>country:us/state:in/tract:18097360800</t>
  </si>
  <si>
    <t>country:us/state:in/tract:18097360900</t>
  </si>
  <si>
    <t>country:us/state:in/tract:18097361000</t>
  </si>
  <si>
    <t>country:us/state:in/tract:18097361100</t>
  </si>
  <si>
    <t>country:us/state:in/tract:18097361200</t>
  </si>
  <si>
    <t>country:us/state:in/tract:18097361300</t>
  </si>
  <si>
    <t>country:us/state:in/tract:18097361401</t>
  </si>
  <si>
    <t>country:us/state:in/tract:18097361402</t>
  </si>
  <si>
    <t>country:us/state:in/tract:18097361601</t>
  </si>
  <si>
    <t>country:us/state:in/tract:18097361602</t>
  </si>
  <si>
    <t>country:us/state:in/tract:18097370201</t>
  </si>
  <si>
    <t>country:us/state:in/tract:18097370203</t>
  </si>
  <si>
    <t>country:us/state:in/tract:18097370204</t>
  </si>
  <si>
    <t>country:us/state:in/tract:18097370303</t>
  </si>
  <si>
    <t>country:us/state:in/tract:18097370304</t>
  </si>
  <si>
    <t>country:us/state:in/tract:18097370305</t>
  </si>
  <si>
    <t>country:us/state:in/tract:18097370306</t>
  </si>
  <si>
    <t>country:us/state:in/tract:18097380101</t>
  </si>
  <si>
    <t>country:us/state:in/tract:18097380102</t>
  </si>
  <si>
    <t>country:us/state:in/tract:18097380103</t>
  </si>
  <si>
    <t>country:us/state:in/tract:18097380200</t>
  </si>
  <si>
    <t>country:us/state:in/tract:18097380301</t>
  </si>
  <si>
    <t>country:us/state:in/tract:18097380302</t>
  </si>
  <si>
    <t>country:us/state:in/tract:18097380402</t>
  </si>
  <si>
    <t>country:us/state:in/tract:18097380403</t>
  </si>
  <si>
    <t>country:us/state:in/tract:18097380404</t>
  </si>
  <si>
    <t>country:us/state:in/tract:18097380501</t>
  </si>
  <si>
    <t>country:us/state:in/tract:18097380502</t>
  </si>
  <si>
    <t>country:us/state:in/tract:18097380600</t>
  </si>
  <si>
    <t>country:us/state:in/tract:18097380700</t>
  </si>
  <si>
    <t>country:us/state:in/tract:18097380800</t>
  </si>
  <si>
    <t>country:us/state:in/tract:18097380901</t>
  </si>
  <si>
    <t>country:us/state:in/tract:18097380902</t>
  </si>
  <si>
    <t>country:us/state:in/tract:18097381002</t>
  </si>
  <si>
    <t>country:us/state:in/tract:18097381003</t>
  </si>
  <si>
    <t>country:us/state:in/tract:18097381004</t>
  </si>
  <si>
    <t>country:us/state:in/tract:18097381101</t>
  </si>
  <si>
    <t>country:us/state:in/tract:18097381102</t>
  </si>
  <si>
    <t>country:us/state:in/tract:18097381203</t>
  </si>
  <si>
    <t>country:us/state:in/tract:18097381204</t>
  </si>
  <si>
    <t>country:us/state:in/tract:18097381205</t>
  </si>
  <si>
    <t>country:us/state:in/tract:18097381206</t>
  </si>
  <si>
    <t>country:us/state:in/tract:18097381207</t>
  </si>
  <si>
    <t>country:us/state:in/tract:18097390102</t>
  </si>
  <si>
    <t>country:us/state:in/tract:18097390103</t>
  </si>
  <si>
    <t>country:us/state:in/tract:18097390104</t>
  </si>
  <si>
    <t>country:us/state:in/tract:18097390200</t>
  </si>
  <si>
    <t>country:us/state:in/tract:18097390300</t>
  </si>
  <si>
    <t>country:us/state:in/tract:18097390405</t>
  </si>
  <si>
    <t>country:us/state:in/tract:18097390406</t>
  </si>
  <si>
    <t>country:us/state:in/tract:18097390407</t>
  </si>
  <si>
    <t>country:us/state:in/tract:18097390408</t>
  </si>
  <si>
    <t>country:us/state:in/tract:18097390409</t>
  </si>
  <si>
    <t>country:us/state:in/tract:18097390410</t>
  </si>
  <si>
    <t>country:us/state:in/tract:18097390411</t>
  </si>
  <si>
    <t>country:us/state:in/tract:18097390500</t>
  </si>
  <si>
    <t>country:us/state:in/tract:18097390601</t>
  </si>
  <si>
    <t>country:us/state:in/tract:18097390602</t>
  </si>
  <si>
    <t>country:us/state:in/tract:18097390700</t>
  </si>
  <si>
    <t>country:us/state:in/tract:18097390801</t>
  </si>
  <si>
    <t>country:us/state:in/tract:18097390802</t>
  </si>
  <si>
    <t>country:us/state:in/tract:18097390900</t>
  </si>
  <si>
    <t>country:us/state:in/tract:18097391001</t>
  </si>
  <si>
    <t>country:us/state:in/tract:18097391002</t>
  </si>
  <si>
    <t>country:us/state:in/tract:18099020101</t>
  </si>
  <si>
    <t>country:us/state:in/tract:18099020102</t>
  </si>
  <si>
    <t>country:us/state:in/tract:18099020201</t>
  </si>
  <si>
    <t>country:us/state:in/tract:18099020202</t>
  </si>
  <si>
    <t>country:us/state:in/tract:18099020301</t>
  </si>
  <si>
    <t>country:us/state:in/tract:18099020302</t>
  </si>
  <si>
    <t>country:us/state:in/tract:18099020400</t>
  </si>
  <si>
    <t>country:us/state:in/tract:18099020500</t>
  </si>
  <si>
    <t>country:us/state:in/tract:18099020600</t>
  </si>
  <si>
    <t>country:us/state:in/tract:18099020701</t>
  </si>
  <si>
    <t>country:us/state:in/tract:18099020702</t>
  </si>
  <si>
    <t>country:us/state:in/tract:18099020800</t>
  </si>
  <si>
    <t>country:us/state:in/tract:18101950100</t>
  </si>
  <si>
    <t>country:us/state:in/tract:18101950200</t>
  </si>
  <si>
    <t>country:us/state:in/tract:18101950300</t>
  </si>
  <si>
    <t>country:us/state:in/tract:18103952000</t>
  </si>
  <si>
    <t>country:us/state:in/tract:18103952100</t>
  </si>
  <si>
    <t>country:us/state:in/tract:18103952200</t>
  </si>
  <si>
    <t>country:us/state:in/tract:18103952300</t>
  </si>
  <si>
    <t>country:us/state:in/tract:18103952400</t>
  </si>
  <si>
    <t>country:us/state:in/tract:18103952500</t>
  </si>
  <si>
    <t>country:us/state:in/tract:18103952600</t>
  </si>
  <si>
    <t>country:us/state:in/tract:18103952700</t>
  </si>
  <si>
    <t>country:us/state:in/tract:18103952800</t>
  </si>
  <si>
    <t>country:us/state:in/tract:18103952900</t>
  </si>
  <si>
    <t>country:us/state:in/tract:18105000100</t>
  </si>
  <si>
    <t>country:us/state:in/tract:18105000201</t>
  </si>
  <si>
    <t>country:us/state:in/tract:18105000202</t>
  </si>
  <si>
    <t>country:us/state:in/tract:18105000301</t>
  </si>
  <si>
    <t>country:us/state:in/tract:18105000302</t>
  </si>
  <si>
    <t>country:us/state:in/tract:18105000401</t>
  </si>
  <si>
    <t>country:us/state:in/tract:18105000402</t>
  </si>
  <si>
    <t>country:us/state:in/tract:18105000501</t>
  </si>
  <si>
    <t>country:us/state:in/tract:18105000502</t>
  </si>
  <si>
    <t>country:us/state:in/tract:18105000601</t>
  </si>
  <si>
    <t>country:us/state:in/tract:18105000602</t>
  </si>
  <si>
    <t>country:us/state:in/tract:18105000700</t>
  </si>
  <si>
    <t>country:us/state:in/tract:18105000801</t>
  </si>
  <si>
    <t>country:us/state:in/tract:18105000802</t>
  </si>
  <si>
    <t>country:us/state:in/tract:18105000901</t>
  </si>
  <si>
    <t>country:us/state:in/tract:18105000903</t>
  </si>
  <si>
    <t>country:us/state:in/tract:18105000904</t>
  </si>
  <si>
    <t>country:us/state:in/tract:18105001001</t>
  </si>
  <si>
    <t>country:us/state:in/tract:18105001002</t>
  </si>
  <si>
    <t>country:us/state:in/tract:18105001101</t>
  </si>
  <si>
    <t>country:us/state:in/tract:18105001102</t>
  </si>
  <si>
    <t>country:us/state:in/tract:18105001103</t>
  </si>
  <si>
    <t>country:us/state:in/tract:18105001200</t>
  </si>
  <si>
    <t>country:us/state:in/tract:18105001301</t>
  </si>
  <si>
    <t>country:us/state:in/tract:18105001303</t>
  </si>
  <si>
    <t>country:us/state:in/tract:18105001304</t>
  </si>
  <si>
    <t>country:us/state:in/tract:18105001305</t>
  </si>
  <si>
    <t>country:us/state:in/tract:18105001401</t>
  </si>
  <si>
    <t>country:us/state:in/tract:18105001403</t>
  </si>
  <si>
    <t>country:us/state:in/tract:18105001404</t>
  </si>
  <si>
    <t>country:us/state:in/tract:18105001501</t>
  </si>
  <si>
    <t>country:us/state:in/tract:18105001502</t>
  </si>
  <si>
    <t>country:us/state:in/tract:18105001600</t>
  </si>
  <si>
    <t>country:us/state:in/tract:18107956700</t>
  </si>
  <si>
    <t>country:us/state:in/tract:18107956800</t>
  </si>
  <si>
    <t>country:us/state:in/tract:18107956900</t>
  </si>
  <si>
    <t>country:us/state:in/tract:18107957000</t>
  </si>
  <si>
    <t>country:us/state:in/tract:18107957100</t>
  </si>
  <si>
    <t>country:us/state:in/tract:18107957200</t>
  </si>
  <si>
    <t>country:us/state:in/tract:18107957300</t>
  </si>
  <si>
    <t>country:us/state:in/tract:18107957400</t>
  </si>
  <si>
    <t>country:us/state:in/tract:18107957500</t>
  </si>
  <si>
    <t>country:us/state:in/tract:18109510101</t>
  </si>
  <si>
    <t>country:us/state:in/tract:18109510102</t>
  </si>
  <si>
    <t>country:us/state:in/tract:18109510201</t>
  </si>
  <si>
    <t>country:us/state:in/tract:18109510202</t>
  </si>
  <si>
    <t>country:us/state:in/tract:18109510300</t>
  </si>
  <si>
    <t>country:us/state:in/tract:18109510401</t>
  </si>
  <si>
    <t>country:us/state:in/tract:18109510402</t>
  </si>
  <si>
    <t>country:us/state:in/tract:18109510500</t>
  </si>
  <si>
    <t>country:us/state:in/tract:18109510601</t>
  </si>
  <si>
    <t>country:us/state:in/tract:18109510602</t>
  </si>
  <si>
    <t>country:us/state:in/tract:18109510701</t>
  </si>
  <si>
    <t>country:us/state:in/tract:18109510703</t>
  </si>
  <si>
    <t>country:us/state:in/tract:18109510704</t>
  </si>
  <si>
    <t>country:us/state:in/tract:18109510800</t>
  </si>
  <si>
    <t>country:us/state:in/tract:18109510900</t>
  </si>
  <si>
    <t>country:us/state:in/tract:18109511001</t>
  </si>
  <si>
    <t>country:us/state:in/tract:18109511002</t>
  </si>
  <si>
    <t>country:us/state:in/tract:18111100400</t>
  </si>
  <si>
    <t>country:us/state:in/tract:18111100500</t>
  </si>
  <si>
    <t>country:us/state:in/tract:18111100600</t>
  </si>
  <si>
    <t>country:us/state:in/tract:18111100700</t>
  </si>
  <si>
    <t>country:us/state:in/tract:18113971700</t>
  </si>
  <si>
    <t>country:us/state:in/tract:18113971800</t>
  </si>
  <si>
    <t>country:us/state:in/tract:18113971900</t>
  </si>
  <si>
    <t>country:us/state:in/tract:18113972000</t>
  </si>
  <si>
    <t>country:us/state:in/tract:18113972100</t>
  </si>
  <si>
    <t>country:us/state:in/tract:18113972200</t>
  </si>
  <si>
    <t>country:us/state:in/tract:18113972300</t>
  </si>
  <si>
    <t>country:us/state:in/tract:18113972400</t>
  </si>
  <si>
    <t>country:us/state:in/tract:18113972500</t>
  </si>
  <si>
    <t>country:us/state:in/tract:18113972600</t>
  </si>
  <si>
    <t>country:us/state:in/tract:18115965700</t>
  </si>
  <si>
    <t>country:us/state:in/tract:18115965800</t>
  </si>
  <si>
    <t>country:us/state:in/tract:18117951300</t>
  </si>
  <si>
    <t>country:us/state:in/tract:18117951400</t>
  </si>
  <si>
    <t>country:us/state:in/tract:18117951500</t>
  </si>
  <si>
    <t>country:us/state:in/tract:18117951600</t>
  </si>
  <si>
    <t>country:us/state:in/tract:18117951700</t>
  </si>
  <si>
    <t>country:us/state:in/tract:18117951800</t>
  </si>
  <si>
    <t>country:us/state:in/tract:18119955500</t>
  </si>
  <si>
    <t>country:us/state:in/tract:18119955600</t>
  </si>
  <si>
    <t>country:us/state:in/tract:18119955701</t>
  </si>
  <si>
    <t>country:us/state:in/tract:18119955702</t>
  </si>
  <si>
    <t>country:us/state:in/tract:18119955800</t>
  </si>
  <si>
    <t>country:us/state:in/tract:18119955900</t>
  </si>
  <si>
    <t>country:us/state:in/tract:18121030100</t>
  </si>
  <si>
    <t>country:us/state:in/tract:18121030200</t>
  </si>
  <si>
    <t>country:us/state:in/tract:18121030300</t>
  </si>
  <si>
    <t>country:us/state:in/tract:18121030401</t>
  </si>
  <si>
    <t>country:us/state:in/tract:18121030402</t>
  </si>
  <si>
    <t>country:us/state:in/tract:18123952200</t>
  </si>
  <si>
    <t>country:us/state:in/tract:18123952300</t>
  </si>
  <si>
    <t>country:us/state:in/tract:18123952400</t>
  </si>
  <si>
    <t>country:us/state:in/tract:18123952500</t>
  </si>
  <si>
    <t>country:us/state:in/tract:18123952600</t>
  </si>
  <si>
    <t>country:us/state:in/tract:18125953900</t>
  </si>
  <si>
    <t>country:us/state:in/tract:18125954000</t>
  </si>
  <si>
    <t>country:us/state:in/tract:18125954100</t>
  </si>
  <si>
    <t>country:us/state:in/tract:18125954200</t>
  </si>
  <si>
    <t>country:us/state:in/tract:18127050104</t>
  </si>
  <si>
    <t>country:us/state:in/tract:18127050105</t>
  </si>
  <si>
    <t>country:us/state:in/tract:18127050106</t>
  </si>
  <si>
    <t>country:us/state:in/tract:18127050107</t>
  </si>
  <si>
    <t>country:us/state:in/tract:18127050202</t>
  </si>
  <si>
    <t>country:us/state:in/tract:18127050203</t>
  </si>
  <si>
    <t>country:us/state:in/tract:18127050301</t>
  </si>
  <si>
    <t>country:us/state:in/tract:18127050302</t>
  </si>
  <si>
    <t>country:us/state:in/tract:18127050405</t>
  </si>
  <si>
    <t>country:us/state:in/tract:18127050407</t>
  </si>
  <si>
    <t>country:us/state:in/tract:18127050408</t>
  </si>
  <si>
    <t>country:us/state:in/tract:18127050409</t>
  </si>
  <si>
    <t>country:us/state:in/tract:18127050501</t>
  </si>
  <si>
    <t>country:us/state:in/tract:18127050503</t>
  </si>
  <si>
    <t>country:us/state:in/tract:18127050505</t>
  </si>
  <si>
    <t>country:us/state:in/tract:18127050506</t>
  </si>
  <si>
    <t>country:us/state:in/tract:18127050507</t>
  </si>
  <si>
    <t>country:us/state:in/tract:18127050508</t>
  </si>
  <si>
    <t>country:us/state:in/tract:18127050509</t>
  </si>
  <si>
    <t>country:us/state:in/tract:18127050602</t>
  </si>
  <si>
    <t>country:us/state:in/tract:18127050603</t>
  </si>
  <si>
    <t>country:us/state:in/tract:18127050605</t>
  </si>
  <si>
    <t>country:us/state:in/tract:18127050606</t>
  </si>
  <si>
    <t>country:us/state:in/tract:18127050703</t>
  </si>
  <si>
    <t>country:us/state:in/tract:18127050704</t>
  </si>
  <si>
    <t>country:us/state:in/tract:18127050705</t>
  </si>
  <si>
    <t>country:us/state:in/tract:18127050706</t>
  </si>
  <si>
    <t>country:us/state:in/tract:18127050801</t>
  </si>
  <si>
    <t>country:us/state:in/tract:18127050802</t>
  </si>
  <si>
    <t>country:us/state:in/tract:18127050901</t>
  </si>
  <si>
    <t>country:us/state:in/tract:18127050902</t>
  </si>
  <si>
    <t>country:us/state:in/tract:18127051005</t>
  </si>
  <si>
    <t>country:us/state:in/tract:18127051006</t>
  </si>
  <si>
    <t>country:us/state:in/tract:18127051008</t>
  </si>
  <si>
    <t>country:us/state:in/tract:18127051009</t>
  </si>
  <si>
    <t>country:us/state:in/tract:18127051010</t>
  </si>
  <si>
    <t>country:us/state:in/tract:18127051011</t>
  </si>
  <si>
    <t>country:us/state:in/tract:18127051012</t>
  </si>
  <si>
    <t>country:us/state:in/tract:18127051101</t>
  </si>
  <si>
    <t>country:us/state:in/tract:18127051102</t>
  </si>
  <si>
    <t>country:us/state:in/tract:18127980001</t>
  </si>
  <si>
    <t>country:us/state:in/tract:18127980002</t>
  </si>
  <si>
    <t>country:us/state:in/tract:18129040100</t>
  </si>
  <si>
    <t>country:us/state:in/tract:18129040200</t>
  </si>
  <si>
    <t>country:us/state:in/tract:18129040300</t>
  </si>
  <si>
    <t>country:us/state:in/tract:18129040400</t>
  </si>
  <si>
    <t>country:us/state:in/tract:18129040500</t>
  </si>
  <si>
    <t>country:us/state:in/tract:18129040600</t>
  </si>
  <si>
    <t>country:us/state:in/tract:18129040700</t>
  </si>
  <si>
    <t>country:us/state:in/tract:18131958900</t>
  </si>
  <si>
    <t>country:us/state:in/tract:18131959000</t>
  </si>
  <si>
    <t>country:us/state:in/tract:18131959100</t>
  </si>
  <si>
    <t>country:us/state:in/tract:18131959200</t>
  </si>
  <si>
    <t>country:us/state:in/tract:18133956000</t>
  </si>
  <si>
    <t>country:us/state:in/tract:18133956100</t>
  </si>
  <si>
    <t>country:us/state:in/tract:18133956200</t>
  </si>
  <si>
    <t>country:us/state:in/tract:18133956301</t>
  </si>
  <si>
    <t>country:us/state:in/tract:18133956302</t>
  </si>
  <si>
    <t>country:us/state:in/tract:18133956401</t>
  </si>
  <si>
    <t>country:us/state:in/tract:18133956402</t>
  </si>
  <si>
    <t>country:us/state:in/tract:18133956500</t>
  </si>
  <si>
    <t>country:us/state:in/tract:18133956600</t>
  </si>
  <si>
    <t>country:us/state:in/tract:18135951400</t>
  </si>
  <si>
    <t>country:us/state:in/tract:18135951500</t>
  </si>
  <si>
    <t>country:us/state:in/tract:18135951600</t>
  </si>
  <si>
    <t>country:us/state:in/tract:18135951700</t>
  </si>
  <si>
    <t>country:us/state:in/tract:18135951800</t>
  </si>
  <si>
    <t>country:us/state:in/tract:18135951900</t>
  </si>
  <si>
    <t>country:us/state:in/tract:18135952000</t>
  </si>
  <si>
    <t>country:us/state:in/tract:18135952100</t>
  </si>
  <si>
    <t>country:us/state:in/tract:18137968401</t>
  </si>
  <si>
    <t>country:us/state:in/tract:18137968402</t>
  </si>
  <si>
    <t>country:us/state:in/tract:18137968500</t>
  </si>
  <si>
    <t>country:us/state:in/tract:18137968600</t>
  </si>
  <si>
    <t>country:us/state:in/tract:18137968700</t>
  </si>
  <si>
    <t>country:us/state:in/tract:18137968800</t>
  </si>
  <si>
    <t>country:us/state:in/tract:18137968900</t>
  </si>
  <si>
    <t>country:us/state:in/tract:18139974100</t>
  </si>
  <si>
    <t>country:us/state:in/tract:18139974200</t>
  </si>
  <si>
    <t>country:us/state:in/tract:18139974300</t>
  </si>
  <si>
    <t>country:us/state:in/tract:18139974400</t>
  </si>
  <si>
    <t>country:us/state:in/tract:18139974500</t>
  </si>
  <si>
    <t>country:us/state:in/tract:18141000100</t>
  </si>
  <si>
    <t>country:us/state:in/tract:18141000200</t>
  </si>
  <si>
    <t>country:us/state:in/tract:18141000301</t>
  </si>
  <si>
    <t>country:us/state:in/tract:18141000302</t>
  </si>
  <si>
    <t>country:us/state:in/tract:18141000400</t>
  </si>
  <si>
    <t>country:us/state:in/tract:18141000500</t>
  </si>
  <si>
    <t>country:us/state:in/tract:18141000600</t>
  </si>
  <si>
    <t>country:us/state:in/tract:18141000700</t>
  </si>
  <si>
    <t>country:us/state:in/tract:18141000800</t>
  </si>
  <si>
    <t>country:us/state:in/tract:18141000900</t>
  </si>
  <si>
    <t>country:us/state:in/tract:18141001000</t>
  </si>
  <si>
    <t>country:us/state:in/tract:18141001100</t>
  </si>
  <si>
    <t>country:us/state:in/tract:18141001200</t>
  </si>
  <si>
    <t>country:us/state:in/tract:18141001300</t>
  </si>
  <si>
    <t>country:us/state:in/tract:18141001400</t>
  </si>
  <si>
    <t>country:us/state:in/tract:18141001500</t>
  </si>
  <si>
    <t>country:us/state:in/tract:18141001600</t>
  </si>
  <si>
    <t>country:us/state:in/tract:18141001700</t>
  </si>
  <si>
    <t>country:us/state:in/tract:18141001900</t>
  </si>
  <si>
    <t>country:us/state:in/tract:18141002000</t>
  </si>
  <si>
    <t>country:us/state:in/tract:18141002100</t>
  </si>
  <si>
    <t>country:us/state:in/tract:18141002200</t>
  </si>
  <si>
    <t>country:us/state:in/tract:18141002300</t>
  </si>
  <si>
    <t>country:us/state:in/tract:18141002400</t>
  </si>
  <si>
    <t>country:us/state:in/tract:18141002500</t>
  </si>
  <si>
    <t>country:us/state:in/tract:18141002600</t>
  </si>
  <si>
    <t>country:us/state:in/tract:18141002700</t>
  </si>
  <si>
    <t>country:us/state:in/tract:18141002800</t>
  </si>
  <si>
    <t>country:us/state:in/tract:18141002900</t>
  </si>
  <si>
    <t>country:us/state:in/tract:18141003000</t>
  </si>
  <si>
    <t>country:us/state:in/tract:18141003100</t>
  </si>
  <si>
    <t>country:us/state:in/tract:18141003200</t>
  </si>
  <si>
    <t>country:us/state:in/tract:18141003300</t>
  </si>
  <si>
    <t>country:us/state:in/tract:18141003400</t>
  </si>
  <si>
    <t>country:us/state:in/tract:18141003500</t>
  </si>
  <si>
    <t>country:us/state:in/tract:18141010100</t>
  </si>
  <si>
    <t>country:us/state:in/tract:18141010201</t>
  </si>
  <si>
    <t>country:us/state:in/tract:18141010202</t>
  </si>
  <si>
    <t>country:us/state:in/tract:18141010300</t>
  </si>
  <si>
    <t>country:us/state:in/tract:18141010400</t>
  </si>
  <si>
    <t>country:us/state:in/tract:18141010500</t>
  </si>
  <si>
    <t>country:us/state:in/tract:18141010600</t>
  </si>
  <si>
    <t>country:us/state:in/tract:18141010700</t>
  </si>
  <si>
    <t>country:us/state:in/tract:18141010800</t>
  </si>
  <si>
    <t>country:us/state:in/tract:18141010901</t>
  </si>
  <si>
    <t>country:us/state:in/tract:18141010902</t>
  </si>
  <si>
    <t>country:us/state:in/tract:18141011001</t>
  </si>
  <si>
    <t>country:us/state:in/tract:18141011002</t>
  </si>
  <si>
    <t>country:us/state:in/tract:18141011100</t>
  </si>
  <si>
    <t>country:us/state:in/tract:18141011203</t>
  </si>
  <si>
    <t>country:us/state:in/tract:18141011303</t>
  </si>
  <si>
    <t>country:us/state:in/tract:18141011304</t>
  </si>
  <si>
    <t>country:us/state:in/tract:18141011305</t>
  </si>
  <si>
    <t>country:us/state:in/tract:18141011306</t>
  </si>
  <si>
    <t>country:us/state:in/tract:18141011307</t>
  </si>
  <si>
    <t>country:us/state:in/tract:18141011308</t>
  </si>
  <si>
    <t>country:us/state:in/tract:18141011309</t>
  </si>
  <si>
    <t>country:us/state:in/tract:18141011310</t>
  </si>
  <si>
    <t>country:us/state:in/tract:18141011403</t>
  </si>
  <si>
    <t>country:us/state:in/tract:18141011404</t>
  </si>
  <si>
    <t>country:us/state:in/tract:18141011405</t>
  </si>
  <si>
    <t>country:us/state:in/tract:18141011406</t>
  </si>
  <si>
    <t>country:us/state:in/tract:18141011501</t>
  </si>
  <si>
    <t>country:us/state:in/tract:18141011503</t>
  </si>
  <si>
    <t>country:us/state:in/tract:18141011504</t>
  </si>
  <si>
    <t>country:us/state:in/tract:18141011505</t>
  </si>
  <si>
    <t>country:us/state:in/tract:18141011506</t>
  </si>
  <si>
    <t>country:us/state:in/tract:18141011602</t>
  </si>
  <si>
    <t>country:us/state:in/tract:18141011603</t>
  </si>
  <si>
    <t>country:us/state:in/tract:18141011604</t>
  </si>
  <si>
    <t>country:us/state:in/tract:18141011701</t>
  </si>
  <si>
    <t>country:us/state:in/tract:18141011703</t>
  </si>
  <si>
    <t>country:us/state:in/tract:18141011704</t>
  </si>
  <si>
    <t>country:us/state:in/tract:18141011801</t>
  </si>
  <si>
    <t>country:us/state:in/tract:18141011803</t>
  </si>
  <si>
    <t>country:us/state:in/tract:18141011804</t>
  </si>
  <si>
    <t>country:us/state:in/tract:18141011900</t>
  </si>
  <si>
    <t>country:us/state:in/tract:18141012000</t>
  </si>
  <si>
    <t>country:us/state:in/tract:18141012100</t>
  </si>
  <si>
    <t>country:us/state:in/tract:18141012200</t>
  </si>
  <si>
    <t>country:us/state:in/tract:18141012300</t>
  </si>
  <si>
    <t>country:us/state:in/tract:18141012400</t>
  </si>
  <si>
    <t>country:us/state:in/tract:18143966700</t>
  </si>
  <si>
    <t>country:us/state:in/tract:18143966800</t>
  </si>
  <si>
    <t>country:us/state:in/tract:18143966900</t>
  </si>
  <si>
    <t>country:us/state:in/tract:18143967000</t>
  </si>
  <si>
    <t>country:us/state:in/tract:18143967100</t>
  </si>
  <si>
    <t>country:us/state:in/tract:18145710100</t>
  </si>
  <si>
    <t>country:us/state:in/tract:18145710200</t>
  </si>
  <si>
    <t>country:us/state:in/tract:18145710300</t>
  </si>
  <si>
    <t>country:us/state:in/tract:18145710400</t>
  </si>
  <si>
    <t>country:us/state:in/tract:18145710500</t>
  </si>
  <si>
    <t>country:us/state:in/tract:18145710601</t>
  </si>
  <si>
    <t>country:us/state:in/tract:18145710602</t>
  </si>
  <si>
    <t>country:us/state:in/tract:18145710700</t>
  </si>
  <si>
    <t>country:us/state:in/tract:18145710800</t>
  </si>
  <si>
    <t>country:us/state:in/tract:18145710900</t>
  </si>
  <si>
    <t>country:us/state:in/tract:18147952701</t>
  </si>
  <si>
    <t>country:us/state:in/tract:18147952702</t>
  </si>
  <si>
    <t>country:us/state:in/tract:18147952800</t>
  </si>
  <si>
    <t>country:us/state:in/tract:18147952900</t>
  </si>
  <si>
    <t>country:us/state:in/tract:18147953000</t>
  </si>
  <si>
    <t>country:us/state:in/tract:18147953100</t>
  </si>
  <si>
    <t>country:us/state:in/tract:18149953600</t>
  </si>
  <si>
    <t>country:us/state:in/tract:18149953700</t>
  </si>
  <si>
    <t>country:us/state:in/tract:18149953800</t>
  </si>
  <si>
    <t>country:us/state:in/tract:18149953900</t>
  </si>
  <si>
    <t>country:us/state:in/tract:18149954000</t>
  </si>
  <si>
    <t>country:us/state:in/tract:18149954100</t>
  </si>
  <si>
    <t>country:us/state:in/tract:18149954200</t>
  </si>
  <si>
    <t>country:us/state:in/tract:18151970800</t>
  </si>
  <si>
    <t>country:us/state:in/tract:18151970900</t>
  </si>
  <si>
    <t>country:us/state:in/tract:18151971000</t>
  </si>
  <si>
    <t>country:us/state:in/tract:18151971100</t>
  </si>
  <si>
    <t>country:us/state:in/tract:18151971200</t>
  </si>
  <si>
    <t>country:us/state:in/tract:18151971300</t>
  </si>
  <si>
    <t>country:us/state:in/tract:18151971400</t>
  </si>
  <si>
    <t>country:us/state:in/tract:18151971500</t>
  </si>
  <si>
    <t>country:us/state:in/tract:18151971600</t>
  </si>
  <si>
    <t>country:us/state:in/tract:18153050101</t>
  </si>
  <si>
    <t>country:us/state:in/tract:18153050102</t>
  </si>
  <si>
    <t>country:us/state:in/tract:18153050200</t>
  </si>
  <si>
    <t>country:us/state:in/tract:18153050301</t>
  </si>
  <si>
    <t>country:us/state:in/tract:18153050302</t>
  </si>
  <si>
    <t>country:us/state:in/tract:18153050400</t>
  </si>
  <si>
    <t>country:us/state:in/tract:18153050501</t>
  </si>
  <si>
    <t>country:us/state:in/tract:18153050502</t>
  </si>
  <si>
    <t>country:us/state:in/tract:18155965700</t>
  </si>
  <si>
    <t>country:us/state:in/tract:18155965800</t>
  </si>
  <si>
    <t>country:us/state:in/tract:18155965900</t>
  </si>
  <si>
    <t>country:us/state:in/tract:18157000100</t>
  </si>
  <si>
    <t>country:us/state:in/tract:18157000200</t>
  </si>
  <si>
    <t>country:us/state:in/tract:18157000300</t>
  </si>
  <si>
    <t>country:us/state:in/tract:18157000400</t>
  </si>
  <si>
    <t>country:us/state:in/tract:18157000700</t>
  </si>
  <si>
    <t>country:us/state:in/tract:18157000800</t>
  </si>
  <si>
    <t>country:us/state:in/tract:18157001000</t>
  </si>
  <si>
    <t>country:us/state:in/tract:18157001100</t>
  </si>
  <si>
    <t>country:us/state:in/tract:18157001200</t>
  </si>
  <si>
    <t>country:us/state:in/tract:18157001300</t>
  </si>
  <si>
    <t>country:us/state:in/tract:18157001400</t>
  </si>
  <si>
    <t>country:us/state:in/tract:18157001501</t>
  </si>
  <si>
    <t>country:us/state:in/tract:18157001502</t>
  </si>
  <si>
    <t>country:us/state:in/tract:18157001601</t>
  </si>
  <si>
    <t>country:us/state:in/tract:18157001602</t>
  </si>
  <si>
    <t>country:us/state:in/tract:18157001603</t>
  </si>
  <si>
    <t>country:us/state:in/tract:18157001701</t>
  </si>
  <si>
    <t>country:us/state:in/tract:18157001702</t>
  </si>
  <si>
    <t>country:us/state:in/tract:18157001800</t>
  </si>
  <si>
    <t>country:us/state:in/tract:18157001900</t>
  </si>
  <si>
    <t>country:us/state:in/tract:18157005101</t>
  </si>
  <si>
    <t>country:us/state:in/tract:18157005102</t>
  </si>
  <si>
    <t>country:us/state:in/tract:18157005200</t>
  </si>
  <si>
    <t>country:us/state:in/tract:18157005401</t>
  </si>
  <si>
    <t>country:us/state:in/tract:18157005402</t>
  </si>
  <si>
    <t>country:us/state:in/tract:18157005500</t>
  </si>
  <si>
    <t>country:us/state:in/tract:18157010100</t>
  </si>
  <si>
    <t>country:us/state:in/tract:18157010201</t>
  </si>
  <si>
    <t>country:us/state:in/tract:18157010205</t>
  </si>
  <si>
    <t>country:us/state:in/tract:18157010206</t>
  </si>
  <si>
    <t>country:us/state:in/tract:18157010207</t>
  </si>
  <si>
    <t>country:us/state:in/tract:18157010208</t>
  </si>
  <si>
    <t>country:us/state:in/tract:18157010209</t>
  </si>
  <si>
    <t>country:us/state:in/tract:18157010400</t>
  </si>
  <si>
    <t>country:us/state:in/tract:18157010500</t>
  </si>
  <si>
    <t>country:us/state:in/tract:18157010600</t>
  </si>
  <si>
    <t>country:us/state:in/tract:18157010700</t>
  </si>
  <si>
    <t>country:us/state:in/tract:18157010800</t>
  </si>
  <si>
    <t>country:us/state:in/tract:18157010901</t>
  </si>
  <si>
    <t>country:us/state:in/tract:18157010902</t>
  </si>
  <si>
    <t>country:us/state:in/tract:18157011000</t>
  </si>
  <si>
    <t>country:us/state:in/tract:18157011100</t>
  </si>
  <si>
    <t>country:us/state:in/tract:18157011200</t>
  </si>
  <si>
    <t>country:us/state:in/tract:18159020100</t>
  </si>
  <si>
    <t>country:us/state:in/tract:18159020200</t>
  </si>
  <si>
    <t>country:us/state:in/tract:18159020300</t>
  </si>
  <si>
    <t>country:us/state:in/tract:18159020401</t>
  </si>
  <si>
    <t>country:us/state:in/tract:18159020402</t>
  </si>
  <si>
    <t>country:us/state:in/tract:18161960700</t>
  </si>
  <si>
    <t>country:us/state:in/tract:18161960800</t>
  </si>
  <si>
    <t>country:us/state:in/tract:18163000100</t>
  </si>
  <si>
    <t>country:us/state:in/tract:18163000203</t>
  </si>
  <si>
    <t>country:us/state:in/tract:18163000204</t>
  </si>
  <si>
    <t>country:us/state:in/tract:18163000205</t>
  </si>
  <si>
    <t>country:us/state:in/tract:18163000300</t>
  </si>
  <si>
    <t>country:us/state:in/tract:18163000400</t>
  </si>
  <si>
    <t>country:us/state:in/tract:18163000500</t>
  </si>
  <si>
    <t>country:us/state:in/tract:18163000600</t>
  </si>
  <si>
    <t>country:us/state:in/tract:18163000800</t>
  </si>
  <si>
    <t>country:us/state:in/tract:18163000900</t>
  </si>
  <si>
    <t>country:us/state:in/tract:18163001000</t>
  </si>
  <si>
    <t>country:us/state:in/tract:18163001101</t>
  </si>
  <si>
    <t>country:us/state:in/tract:18163001200</t>
  </si>
  <si>
    <t>country:us/state:in/tract:18163001300</t>
  </si>
  <si>
    <t>country:us/state:in/tract:18163001400</t>
  </si>
  <si>
    <t>country:us/state:in/tract:18163001500</t>
  </si>
  <si>
    <t>country:us/state:in/tract:18163001700</t>
  </si>
  <si>
    <t>country:us/state:in/tract:18163001800</t>
  </si>
  <si>
    <t>country:us/state:in/tract:18163001900</t>
  </si>
  <si>
    <t>country:us/state:in/tract:18163002000</t>
  </si>
  <si>
    <t>country:us/state:in/tract:18163002100</t>
  </si>
  <si>
    <t>country:us/state:in/tract:18163002300</t>
  </si>
  <si>
    <t>country:us/state:in/tract:18163002400</t>
  </si>
  <si>
    <t>country:us/state:in/tract:18163002500</t>
  </si>
  <si>
    <t>country:us/state:in/tract:18163002600</t>
  </si>
  <si>
    <t>country:us/state:in/tract:18163003000</t>
  </si>
  <si>
    <t>country:us/state:in/tract:18163003100</t>
  </si>
  <si>
    <t>country:us/state:in/tract:18163003200</t>
  </si>
  <si>
    <t>country:us/state:in/tract:18163003300</t>
  </si>
  <si>
    <t>country:us/state:in/tract:18163003400</t>
  </si>
  <si>
    <t>country:us/state:in/tract:18163003500</t>
  </si>
  <si>
    <t>country:us/state:in/tract:18163003600</t>
  </si>
  <si>
    <t>country:us/state:in/tract:18163003701</t>
  </si>
  <si>
    <t>country:us/state:in/tract:18163003702</t>
  </si>
  <si>
    <t>country:us/state:in/tract:18163003801</t>
  </si>
  <si>
    <t>country:us/state:in/tract:18163003803</t>
  </si>
  <si>
    <t>country:us/state:in/tract:18163003805</t>
  </si>
  <si>
    <t>country:us/state:in/tract:18163003900</t>
  </si>
  <si>
    <t>country:us/state:in/tract:18163010101</t>
  </si>
  <si>
    <t>country:us/state:in/tract:18163010102</t>
  </si>
  <si>
    <t>country:us/state:in/tract:18163010204</t>
  </si>
  <si>
    <t>country:us/state:in/tract:18163010205</t>
  </si>
  <si>
    <t>country:us/state:in/tract:18163010206</t>
  </si>
  <si>
    <t>country:us/state:in/tract:18163010207</t>
  </si>
  <si>
    <t>country:us/state:in/tract:18163010208</t>
  </si>
  <si>
    <t>country:us/state:in/tract:18163010404</t>
  </si>
  <si>
    <t>country:us/state:in/tract:18163010405</t>
  </si>
  <si>
    <t>country:us/state:in/tract:18163010406</t>
  </si>
  <si>
    <t>country:us/state:in/tract:18163010501</t>
  </si>
  <si>
    <t>country:us/state:in/tract:18163010502</t>
  </si>
  <si>
    <t>country:us/state:in/tract:18163010600</t>
  </si>
  <si>
    <t>country:us/state:in/tract:18163010701</t>
  </si>
  <si>
    <t>country:us/state:in/tract:18163010702</t>
  </si>
  <si>
    <t>country:us/state:in/tract:18163010800</t>
  </si>
  <si>
    <t>country:us/state:in/tract:18163980100</t>
  </si>
  <si>
    <t>country:us/state:in/tract:18163980200</t>
  </si>
  <si>
    <t>country:us/state:in/tract:18163980300</t>
  </si>
  <si>
    <t>country:us/state:in/tract:18163980500</t>
  </si>
  <si>
    <t>country:us/state:in/tract:18163980600</t>
  </si>
  <si>
    <t>country:us/state:in/tract:18165020100</t>
  </si>
  <si>
    <t>country:us/state:in/tract:18165020200</t>
  </si>
  <si>
    <t>country:us/state:in/tract:18165020300</t>
  </si>
  <si>
    <t>country:us/state:in/tract:18165020400</t>
  </si>
  <si>
    <t>country:us/state:in/tract:18165020500</t>
  </si>
  <si>
    <t>country:us/state:in/tract:18167000300</t>
  </si>
  <si>
    <t>country:us/state:in/tract:18167000400</t>
  </si>
  <si>
    <t>country:us/state:in/tract:18167000500</t>
  </si>
  <si>
    <t>country:us/state:in/tract:18167000600</t>
  </si>
  <si>
    <t>country:us/state:in/tract:18167000700</t>
  </si>
  <si>
    <t>country:us/state:in/tract:18167000900</t>
  </si>
  <si>
    <t>country:us/state:in/tract:18167001000</t>
  </si>
  <si>
    <t>country:us/state:in/tract:18167001100</t>
  </si>
  <si>
    <t>country:us/state:in/tract:18167001200</t>
  </si>
  <si>
    <t>country:us/state:in/tract:18167001300</t>
  </si>
  <si>
    <t>country:us/state:in/tract:18167001400</t>
  </si>
  <si>
    <t>country:us/state:in/tract:18167001500</t>
  </si>
  <si>
    <t>country:us/state:in/tract:18167001600</t>
  </si>
  <si>
    <t>country:us/state:in/tract:18167001700</t>
  </si>
  <si>
    <t>country:us/state:in/tract:18167001800</t>
  </si>
  <si>
    <t>country:us/state:in/tract:18167001900</t>
  </si>
  <si>
    <t>country:us/state:in/tract:18167010100</t>
  </si>
  <si>
    <t>country:us/state:in/tract:18167010201</t>
  </si>
  <si>
    <t>country:us/state:in/tract:18167010202</t>
  </si>
  <si>
    <t>country:us/state:in/tract:18167010300</t>
  </si>
  <si>
    <t>country:us/state:in/tract:18167010400</t>
  </si>
  <si>
    <t>country:us/state:in/tract:18167010500</t>
  </si>
  <si>
    <t>country:us/state:in/tract:18167010601</t>
  </si>
  <si>
    <t>country:us/state:in/tract:18167010602</t>
  </si>
  <si>
    <t>country:us/state:in/tract:18167010702</t>
  </si>
  <si>
    <t>country:us/state:in/tract:18167010703</t>
  </si>
  <si>
    <t>country:us/state:in/tract:18167010704</t>
  </si>
  <si>
    <t>country:us/state:in/tract:18167011000</t>
  </si>
  <si>
    <t>country:us/state:in/tract:18167011101</t>
  </si>
  <si>
    <t>country:us/state:in/tract:18167011102</t>
  </si>
  <si>
    <t>country:us/state:in/tract:18167011201</t>
  </si>
  <si>
    <t>country:us/state:in/tract:18167011202</t>
  </si>
  <si>
    <t>country:us/state:in/tract:18169102200</t>
  </si>
  <si>
    <t>country:us/state:in/tract:18169102300</t>
  </si>
  <si>
    <t>country:us/state:in/tract:18169102400</t>
  </si>
  <si>
    <t>country:us/state:in/tract:18169102500</t>
  </si>
  <si>
    <t>country:us/state:in/tract:18169102600</t>
  </si>
  <si>
    <t>country:us/state:in/tract:18169102700</t>
  </si>
  <si>
    <t>country:us/state:in/tract:18169102800</t>
  </si>
  <si>
    <t>country:us/state:in/tract:18169102900</t>
  </si>
  <si>
    <t>country:us/state:in/tract:18171951001</t>
  </si>
  <si>
    <t>country:us/state:in/tract:18171951002</t>
  </si>
  <si>
    <t>country:us/state:in/tract:18171951100</t>
  </si>
  <si>
    <t>country:us/state:in/tract:18173030100</t>
  </si>
  <si>
    <t>country:us/state:in/tract:18173030200</t>
  </si>
  <si>
    <t>country:us/state:in/tract:18173030300</t>
  </si>
  <si>
    <t>country:us/state:in/tract:18173030400</t>
  </si>
  <si>
    <t>country:us/state:in/tract:18173030501</t>
  </si>
  <si>
    <t>country:us/state:in/tract:18173030502</t>
  </si>
  <si>
    <t>country:us/state:in/tract:18173030601</t>
  </si>
  <si>
    <t>country:us/state:in/tract:18173030602</t>
  </si>
  <si>
    <t>country:us/state:in/tract:18173030703</t>
  </si>
  <si>
    <t>country:us/state:in/tract:18173030704</t>
  </si>
  <si>
    <t>country:us/state:in/tract:18173030706</t>
  </si>
  <si>
    <t>country:us/state:in/tract:18173030707</t>
  </si>
  <si>
    <t>country:us/state:in/tract:18173030708</t>
  </si>
  <si>
    <t>country:us/state:in/tract:18173030709</t>
  </si>
  <si>
    <t>country:us/state:in/tract:18173030801</t>
  </si>
  <si>
    <t>country:us/state:in/tract:18173030802</t>
  </si>
  <si>
    <t>country:us/state:in/tract:18175967200</t>
  </si>
  <si>
    <t>country:us/state:in/tract:18175967300</t>
  </si>
  <si>
    <t>country:us/state:in/tract:18175967400</t>
  </si>
  <si>
    <t>country:us/state:in/tract:18175967500</t>
  </si>
  <si>
    <t>country:us/state:in/tract:18175967600</t>
  </si>
  <si>
    <t>country:us/state:in/tract:18175967701</t>
  </si>
  <si>
    <t>country:us/state:in/tract:18175967702</t>
  </si>
  <si>
    <t>country:us/state:in/tract:18177000200</t>
  </si>
  <si>
    <t>country:us/state:in/tract:18177000400</t>
  </si>
  <si>
    <t>country:us/state:in/tract:18177000500</t>
  </si>
  <si>
    <t>country:us/state:in/tract:18177000600</t>
  </si>
  <si>
    <t>country:us/state:in/tract:18177000700</t>
  </si>
  <si>
    <t>country:us/state:in/tract:18177000800</t>
  </si>
  <si>
    <t>country:us/state:in/tract:18177000900</t>
  </si>
  <si>
    <t>country:us/state:in/tract:18177001000</t>
  </si>
  <si>
    <t>country:us/state:in/tract:18177001101</t>
  </si>
  <si>
    <t>country:us/state:in/tract:18177001102</t>
  </si>
  <si>
    <t>country:us/state:in/tract:18177010100</t>
  </si>
  <si>
    <t>country:us/state:in/tract:18177010200</t>
  </si>
  <si>
    <t>country:us/state:in/tract:18177010300</t>
  </si>
  <si>
    <t>country:us/state:in/tract:18177010400</t>
  </si>
  <si>
    <t>country:us/state:in/tract:18177010500</t>
  </si>
  <si>
    <t>country:us/state:in/tract:18177010600</t>
  </si>
  <si>
    <t>country:us/state:in/tract:18177010700</t>
  </si>
  <si>
    <t>country:us/state:in/tract:18177010800</t>
  </si>
  <si>
    <t>country:us/state:in/tract:18179040100</t>
  </si>
  <si>
    <t>country:us/state:in/tract:18179040200</t>
  </si>
  <si>
    <t>country:us/state:in/tract:18179040300</t>
  </si>
  <si>
    <t>country:us/state:in/tract:18179040400</t>
  </si>
  <si>
    <t>country:us/state:in/tract:18179040500</t>
  </si>
  <si>
    <t>country:us/state:in/tract:18179040600</t>
  </si>
  <si>
    <t>country:us/state:in/tract:18179040700</t>
  </si>
  <si>
    <t>country:us/state:in/tract:18181958100</t>
  </si>
  <si>
    <t>country:us/state:in/tract:18181958200</t>
  </si>
  <si>
    <t>country:us/state:in/tract:18181958300</t>
  </si>
  <si>
    <t>country:us/state:in/tract:18181958400</t>
  </si>
  <si>
    <t>country:us/state:in/tract:18181958501</t>
  </si>
  <si>
    <t>country:us/state:in/tract:18181958502</t>
  </si>
  <si>
    <t>country:us/state:in/tract:18181958600</t>
  </si>
  <si>
    <t>country:us/state:in/tract:18181958700</t>
  </si>
  <si>
    <t>country:us/state:in/tract:18181958800</t>
  </si>
  <si>
    <t>country:us/state:in/tract:18183050100</t>
  </si>
  <si>
    <t>country:us/state:in/tract:18183050200</t>
  </si>
  <si>
    <t>country:us/state:in/tract:18183050300</t>
  </si>
  <si>
    <t>country:us/state:in/tract:18183050401</t>
  </si>
  <si>
    <t>country:us/state:in/tract:18183050402</t>
  </si>
  <si>
    <t>country:us/state:in/tract:18183050500</t>
  </si>
  <si>
    <t>country:us/state:in/tract:18183050600</t>
  </si>
  <si>
    <t>country:us/state:in/tract:18183050700</t>
  </si>
  <si>
    <t>County</t>
  </si>
  <si>
    <t>Adams</t>
  </si>
  <si>
    <t>country:us/state:in/county:adams</t>
  </si>
  <si>
    <t>Allen</t>
  </si>
  <si>
    <t>country:us/state:in/county:allen</t>
  </si>
  <si>
    <t>Bartholomew</t>
  </si>
  <si>
    <t>country:us/state:in/county:bartholomew</t>
  </si>
  <si>
    <t>Benton</t>
  </si>
  <si>
    <t>country:us/state:in/county:benton</t>
  </si>
  <si>
    <t>Blackford</t>
  </si>
  <si>
    <t>country:us/state:in/county:blackford</t>
  </si>
  <si>
    <t>Boone</t>
  </si>
  <si>
    <t>country:us/state:in/county:boone</t>
  </si>
  <si>
    <t>Brown</t>
  </si>
  <si>
    <t>country:us/state:in/county:brown</t>
  </si>
  <si>
    <t>Carroll</t>
  </si>
  <si>
    <t>country:us/state:in/county:carroll</t>
  </si>
  <si>
    <t>Cass</t>
  </si>
  <si>
    <t>country:us/state:in/county:cass</t>
  </si>
  <si>
    <t>Clark</t>
  </si>
  <si>
    <t>country:us/state:in/county:clark</t>
  </si>
  <si>
    <t>Clay</t>
  </si>
  <si>
    <t>country:us/state:in/county:clay</t>
  </si>
  <si>
    <t>Clinton</t>
  </si>
  <si>
    <t>country:us/state:in/county:clinton</t>
  </si>
  <si>
    <t>Crawford</t>
  </si>
  <si>
    <t>country:us/state:in/county:crawford</t>
  </si>
  <si>
    <t>Daviess</t>
  </si>
  <si>
    <t>country:us/state:in/county:daviess</t>
  </si>
  <si>
    <t>Dearborn</t>
  </si>
  <si>
    <t>country:us/state:in/county:dearborn</t>
  </si>
  <si>
    <t>Decatur</t>
  </si>
  <si>
    <t>country:us/state:in/county:decatur</t>
  </si>
  <si>
    <t>DeKalb</t>
  </si>
  <si>
    <t>country:us/state:in/county:dekalb</t>
  </si>
  <si>
    <t>Delaware</t>
  </si>
  <si>
    <t>country:us/state:in/county:delaware</t>
  </si>
  <si>
    <t>Dubois</t>
  </si>
  <si>
    <t>country:us/state:in/county:dubois</t>
  </si>
  <si>
    <t>Elkhart</t>
  </si>
  <si>
    <t>country:us/state:in/county:elkhart</t>
  </si>
  <si>
    <t>Fayette</t>
  </si>
  <si>
    <t>country:us/state:in/county:fayette</t>
  </si>
  <si>
    <t>Floyd</t>
  </si>
  <si>
    <t>country:us/state:in/county:floyd</t>
  </si>
  <si>
    <t>Fountain</t>
  </si>
  <si>
    <t>country:us/state:in/county:fountain</t>
  </si>
  <si>
    <t>Franklin</t>
  </si>
  <si>
    <t>country:us/state:in/county:franklin</t>
  </si>
  <si>
    <t>Fulton</t>
  </si>
  <si>
    <t>country:us/state:in/county:fulton</t>
  </si>
  <si>
    <t>Gibson</t>
  </si>
  <si>
    <t>country:us/state:in/county:gibson</t>
  </si>
  <si>
    <t>Grant</t>
  </si>
  <si>
    <t>country:us/state:in/county:grant</t>
  </si>
  <si>
    <t>Greene</t>
  </si>
  <si>
    <t>country:us/state:in/county:greene</t>
  </si>
  <si>
    <t>Hamilton</t>
  </si>
  <si>
    <t>country:us/state:in/county:hamilton</t>
  </si>
  <si>
    <t>Hancock</t>
  </si>
  <si>
    <t>country:us/state:in/county:hancock</t>
  </si>
  <si>
    <t>Harrison</t>
  </si>
  <si>
    <t>country:us/state:in/county:harrison</t>
  </si>
  <si>
    <t>Hendricks</t>
  </si>
  <si>
    <t>country:us/state:in/county:hendricks</t>
  </si>
  <si>
    <t>Henry</t>
  </si>
  <si>
    <t>country:us/state:in/county:henry</t>
  </si>
  <si>
    <t>Howard</t>
  </si>
  <si>
    <t>country:us/state:in/county:howard</t>
  </si>
  <si>
    <t>Huntington</t>
  </si>
  <si>
    <t>country:us/state:in/county:huntington</t>
  </si>
  <si>
    <t>Jackson</t>
  </si>
  <si>
    <t>country:us/state:in/county:jackson</t>
  </si>
  <si>
    <t>Jasper</t>
  </si>
  <si>
    <t>country:us/state:in/county:jasper</t>
  </si>
  <si>
    <t>Jay</t>
  </si>
  <si>
    <t>country:us/state:in/county:jay</t>
  </si>
  <si>
    <t>Jefferson</t>
  </si>
  <si>
    <t>country:us/state:in/county:jefferson</t>
  </si>
  <si>
    <t>Jennings</t>
  </si>
  <si>
    <t>country:us/state:in/county:jennings</t>
  </si>
  <si>
    <t>Johnson</t>
  </si>
  <si>
    <t>country:us/state:in/county:johnson</t>
  </si>
  <si>
    <t>Knox</t>
  </si>
  <si>
    <t>country:us/state:in/county:knox</t>
  </si>
  <si>
    <t>Kosciusko</t>
  </si>
  <si>
    <t>country:us/state:in/county:kosciusko</t>
  </si>
  <si>
    <t>LaGrange</t>
  </si>
  <si>
    <t>country:us/state:in/county:lagrange</t>
  </si>
  <si>
    <t>Lake</t>
  </si>
  <si>
    <t>country:us/state:in/county:lake</t>
  </si>
  <si>
    <t>LaPorte</t>
  </si>
  <si>
    <t>country:us/state:in/county:laporte</t>
  </si>
  <si>
    <t>Lawrence</t>
  </si>
  <si>
    <t>country:us/state:in/county:lawrence</t>
  </si>
  <si>
    <t>Madison</t>
  </si>
  <si>
    <t>country:us/state:in/county:madison</t>
  </si>
  <si>
    <t>Marion</t>
  </si>
  <si>
    <t>country:us/state:in/county:marion</t>
  </si>
  <si>
    <t>Marshall</t>
  </si>
  <si>
    <t>country:us/state:in/county:marshall</t>
  </si>
  <si>
    <t>Martin</t>
  </si>
  <si>
    <t>country:us/state:in/county:martin</t>
  </si>
  <si>
    <t>Miami</t>
  </si>
  <si>
    <t>country:us/state:in/county:miami</t>
  </si>
  <si>
    <t>Monroe</t>
  </si>
  <si>
    <t>country:us/state:in/county:monroe</t>
  </si>
  <si>
    <t>Montgomery</t>
  </si>
  <si>
    <t>country:us/state:in/county:montgomery</t>
  </si>
  <si>
    <t>Morgan</t>
  </si>
  <si>
    <t>country:us/state:in/county:morgan</t>
  </si>
  <si>
    <t>Newton</t>
  </si>
  <si>
    <t>country:us/state:in/county:newton</t>
  </si>
  <si>
    <t>Noble</t>
  </si>
  <si>
    <t>country:us/state:in/county:noble</t>
  </si>
  <si>
    <t>Ohio</t>
  </si>
  <si>
    <t>country:us/state:in/county:ohio</t>
  </si>
  <si>
    <t>Orange</t>
  </si>
  <si>
    <t>country:us/state:in/county:orange</t>
  </si>
  <si>
    <t>Owen</t>
  </si>
  <si>
    <t>country:us/state:in/county:owen</t>
  </si>
  <si>
    <t>Parke</t>
  </si>
  <si>
    <t>country:us/state:in/county:parke</t>
  </si>
  <si>
    <t>Perry</t>
  </si>
  <si>
    <t>country:us/state:in/county:perry</t>
  </si>
  <si>
    <t>Pike</t>
  </si>
  <si>
    <t>country:us/state:in/county:pike</t>
  </si>
  <si>
    <t>Porter</t>
  </si>
  <si>
    <t>country:us/state:in/county:porter</t>
  </si>
  <si>
    <t>Posey</t>
  </si>
  <si>
    <t>country:us/state:in/county:posey</t>
  </si>
  <si>
    <t>Pulaski</t>
  </si>
  <si>
    <t>country:us/state:in/county:pulaski</t>
  </si>
  <si>
    <t>Putnam</t>
  </si>
  <si>
    <t>country:us/state:in/county:putnam</t>
  </si>
  <si>
    <t>Randolph</t>
  </si>
  <si>
    <t>country:us/state:in/county:randolph</t>
  </si>
  <si>
    <t>Ripley</t>
  </si>
  <si>
    <t>country:us/state:in/county:ripley</t>
  </si>
  <si>
    <t>Rush</t>
  </si>
  <si>
    <t>country:us/state:in/county:rush</t>
  </si>
  <si>
    <t>St. Joseph</t>
  </si>
  <si>
    <t>country:us/state:in/county:scott</t>
  </si>
  <si>
    <t>Scott</t>
  </si>
  <si>
    <t>country:us/state:in/county:shelby</t>
  </si>
  <si>
    <t>Shelby</t>
  </si>
  <si>
    <t>country:us/state:in/county:spencer</t>
  </si>
  <si>
    <t>Spencer</t>
  </si>
  <si>
    <t>country:us/state:in/county:st_joseph</t>
  </si>
  <si>
    <t>Starke</t>
  </si>
  <si>
    <t>country:us/state:in/county:starke</t>
  </si>
  <si>
    <t>Steuben</t>
  </si>
  <si>
    <t>country:us/state:in/county:steuben</t>
  </si>
  <si>
    <t>Sullivan</t>
  </si>
  <si>
    <t>country:us/state:in/county:sullivan</t>
  </si>
  <si>
    <t>Switzerland</t>
  </si>
  <si>
    <t>country:us/state:in/county:switzerland</t>
  </si>
  <si>
    <t>Tippecanoe</t>
  </si>
  <si>
    <t>country:us/state:in/county:tippecanoe</t>
  </si>
  <si>
    <t>Tipton</t>
  </si>
  <si>
    <t>country:us/state:in/county:tipton</t>
  </si>
  <si>
    <t>Union</t>
  </si>
  <si>
    <t>country:us/state:in/county:union</t>
  </si>
  <si>
    <t>Vanderburgh</t>
  </si>
  <si>
    <t>country:us/state:in/county:vanderburgh</t>
  </si>
  <si>
    <t>Vermillion</t>
  </si>
  <si>
    <t>country:us/state:in/county:vermillion</t>
  </si>
  <si>
    <t>Vigo</t>
  </si>
  <si>
    <t>country:us/state:in/county:vigo</t>
  </si>
  <si>
    <t>Wabash</t>
  </si>
  <si>
    <t>country:us/state:in/county:wabash</t>
  </si>
  <si>
    <t>Warren</t>
  </si>
  <si>
    <t>country:us/state:in/county:warren</t>
  </si>
  <si>
    <t>Warrick</t>
  </si>
  <si>
    <t>country:us/state:in/county:warrick</t>
  </si>
  <si>
    <t>Washington</t>
  </si>
  <si>
    <t>country:us/state:in/county:washington</t>
  </si>
  <si>
    <t>Wayne</t>
  </si>
  <si>
    <t>country:us/state:in/county:wayne</t>
  </si>
  <si>
    <t>Wells</t>
  </si>
  <si>
    <t>country:us/state:in/county:wells</t>
  </si>
  <si>
    <t>White</t>
  </si>
  <si>
    <t>country:us/state:in/county:white</t>
  </si>
  <si>
    <t>Whitley</t>
  </si>
  <si>
    <t>country:us/state:in/county:whitley</t>
  </si>
  <si>
    <t>Full Tract ID</t>
  </si>
  <si>
    <t>Census Tract 301</t>
  </si>
  <si>
    <t>Census Tract 302</t>
  </si>
  <si>
    <t>Census Tract 303</t>
  </si>
  <si>
    <t>Census Tract 304</t>
  </si>
  <si>
    <t>Census Tract 305</t>
  </si>
  <si>
    <t>Census Tract 306</t>
  </si>
  <si>
    <t>Census Tract 307</t>
  </si>
  <si>
    <t>Census Tract 1</t>
  </si>
  <si>
    <t>Census Tract 3</t>
  </si>
  <si>
    <t>Census Tract 4</t>
  </si>
  <si>
    <t>Census Tract 5</t>
  </si>
  <si>
    <t>Census Tract 6</t>
  </si>
  <si>
    <t>Census Tract 7.01</t>
  </si>
  <si>
    <t>Census Tract 7.04</t>
  </si>
  <si>
    <t>Census Tract 8</t>
  </si>
  <si>
    <t>Census Tract 9</t>
  </si>
  <si>
    <t>Census Tract 10</t>
  </si>
  <si>
    <t>Census Tract 11</t>
  </si>
  <si>
    <t>Census Tract 12</t>
  </si>
  <si>
    <t>Census Tract 13</t>
  </si>
  <si>
    <t>Census Tract 16</t>
  </si>
  <si>
    <t>Census Tract 17</t>
  </si>
  <si>
    <t>Census Tract 20</t>
  </si>
  <si>
    <t>Census Tract 21</t>
  </si>
  <si>
    <t>Census Tract 22</t>
  </si>
  <si>
    <t>Census Tract 23</t>
  </si>
  <si>
    <t>Census Tract 25</t>
  </si>
  <si>
    <t>Census Tract 26</t>
  </si>
  <si>
    <t>Census Tract 28</t>
  </si>
  <si>
    <t>Census Tract 29</t>
  </si>
  <si>
    <t>Census Tract 30</t>
  </si>
  <si>
    <t>Census Tract 31</t>
  </si>
  <si>
    <t>Census Tract 32</t>
  </si>
  <si>
    <t>Census Tract 33.01</t>
  </si>
  <si>
    <t>Census Tract 33.04</t>
  </si>
  <si>
    <t>Census Tract 34</t>
  </si>
  <si>
    <t>Census Tract 35</t>
  </si>
  <si>
    <t>Census Tract 36</t>
  </si>
  <si>
    <t>Census Tract 37</t>
  </si>
  <si>
    <t>Census Tract 38</t>
  </si>
  <si>
    <t>Census Tract 39.01</t>
  </si>
  <si>
    <t>Census Tract 39.02</t>
  </si>
  <si>
    <t>Census Tract 40</t>
  </si>
  <si>
    <t>Census Tract 41.01</t>
  </si>
  <si>
    <t>Census Tract 41.03</t>
  </si>
  <si>
    <t>Census Tract 43</t>
  </si>
  <si>
    <t>Census Tract 44</t>
  </si>
  <si>
    <t>Census Tract 101</t>
  </si>
  <si>
    <t>Census Tract 102.01</t>
  </si>
  <si>
    <t>Census Tract 102.02</t>
  </si>
  <si>
    <t>Census Tract 103.04</t>
  </si>
  <si>
    <t>Census Tract 103.05</t>
  </si>
  <si>
    <t>Census Tract 103.06</t>
  </si>
  <si>
    <t>Census Tract 103.07</t>
  </si>
  <si>
    <t>Census Tract 103.08</t>
  </si>
  <si>
    <t>Census Tract 104</t>
  </si>
  <si>
    <t>Census Tract 105</t>
  </si>
  <si>
    <t>Census Tract 106.01</t>
  </si>
  <si>
    <t>Census Tract 106.02</t>
  </si>
  <si>
    <t>Census Tract 106.03</t>
  </si>
  <si>
    <t>Census Tract 106.04</t>
  </si>
  <si>
    <t>Census Tract 107.05</t>
  </si>
  <si>
    <t>Census Tract 107.06</t>
  </si>
  <si>
    <t>Census Tract 107.07</t>
  </si>
  <si>
    <t>Census Tract 108.03</t>
  </si>
  <si>
    <t>Census Tract 108.04</t>
  </si>
  <si>
    <t>Census Tract 108.07</t>
  </si>
  <si>
    <t>Census Tract 108.08</t>
  </si>
  <si>
    <t>Census Tract 108.09</t>
  </si>
  <si>
    <t>Census Tract 108.11</t>
  </si>
  <si>
    <t>Census Tract 108.12</t>
  </si>
  <si>
    <t>Census Tract 108.13</t>
  </si>
  <si>
    <t>Census Tract 108.15</t>
  </si>
  <si>
    <t>Census Tract 108.16</t>
  </si>
  <si>
    <t>Census Tract 108.17</t>
  </si>
  <si>
    <t>Census Tract 108.19</t>
  </si>
  <si>
    <t>Census Tract 108.21</t>
  </si>
  <si>
    <t>Census Tract 109</t>
  </si>
  <si>
    <t>Census Tract 110</t>
  </si>
  <si>
    <t>Census Tract 111</t>
  </si>
  <si>
    <t>Census Tract 112.01</t>
  </si>
  <si>
    <t>Census Tract 112.02</t>
  </si>
  <si>
    <t>Census Tract 112.04</t>
  </si>
  <si>
    <t>Census Tract 112.05</t>
  </si>
  <si>
    <t>Census Tract 113.02</t>
  </si>
  <si>
    <t>Census Tract 113.03</t>
  </si>
  <si>
    <t>Census Tract 113.04</t>
  </si>
  <si>
    <t>Census Tract 115.01</t>
  </si>
  <si>
    <t>Census Tract 115.02</t>
  </si>
  <si>
    <t>Census Tract 116.03</t>
  </si>
  <si>
    <t>Census Tract 116.04</t>
  </si>
  <si>
    <t>Census Tract 116.05</t>
  </si>
  <si>
    <t>Census Tract 116.06</t>
  </si>
  <si>
    <t>Census Tract 116.07</t>
  </si>
  <si>
    <t>Census Tract 116.08</t>
  </si>
  <si>
    <t>Census Tract 116.09</t>
  </si>
  <si>
    <t>Census Tract 117.01</t>
  </si>
  <si>
    <t>Census Tract 117.02</t>
  </si>
  <si>
    <t>Census Tract 118.01</t>
  </si>
  <si>
    <t>Census Tract 118.02</t>
  </si>
  <si>
    <t>Census Tract 119</t>
  </si>
  <si>
    <t>Census Tract 9800.01</t>
  </si>
  <si>
    <t>Census Tract 9800.02</t>
  </si>
  <si>
    <t>Census Tract 102</t>
  </si>
  <si>
    <t>Census Tract 103</t>
  </si>
  <si>
    <t>Census Tract 106</t>
  </si>
  <si>
    <t>Census Tract 107</t>
  </si>
  <si>
    <t>Census Tract 108</t>
  </si>
  <si>
    <t>Census Tract 111.01</t>
  </si>
  <si>
    <t>Census Tract 111.02</t>
  </si>
  <si>
    <t>Census Tract 112</t>
  </si>
  <si>
    <t>Census Tract 113</t>
  </si>
  <si>
    <t>Census Tract 114</t>
  </si>
  <si>
    <t>Census Tract 115</t>
  </si>
  <si>
    <t>Census Tract 1001</t>
  </si>
  <si>
    <t>Census Tract 1002</t>
  </si>
  <si>
    <t>Census Tract 1003</t>
  </si>
  <si>
    <t>Census Tract 9751</t>
  </si>
  <si>
    <t>Census Tract 9752</t>
  </si>
  <si>
    <t>Census Tract 9753</t>
  </si>
  <si>
    <t>Census Tract 9754</t>
  </si>
  <si>
    <t>Census Tract 8101</t>
  </si>
  <si>
    <t>Census Tract 8102</t>
  </si>
  <si>
    <t>Census Tract 8103</t>
  </si>
  <si>
    <t>Census Tract 8104</t>
  </si>
  <si>
    <t>Census Tract 8105</t>
  </si>
  <si>
    <t>Census Tract 8106.01</t>
  </si>
  <si>
    <t>Census Tract 8106.04</t>
  </si>
  <si>
    <t>Census Tract 8106.05</t>
  </si>
  <si>
    <t>Census Tract 8106.06</t>
  </si>
  <si>
    <t>Census Tract 8106.07</t>
  </si>
  <si>
    <t>Census Tract 8107</t>
  </si>
  <si>
    <t>Census Tract 9746</t>
  </si>
  <si>
    <t>Census Tract 9747</t>
  </si>
  <si>
    <t>Census Tract 9748</t>
  </si>
  <si>
    <t>Census Tract 9749.01</t>
  </si>
  <si>
    <t>Census Tract 9749.02</t>
  </si>
  <si>
    <t>Census Tract 9593</t>
  </si>
  <si>
    <t>Census Tract 9594</t>
  </si>
  <si>
    <t>Census Tract 9595</t>
  </si>
  <si>
    <t>Census Tract 9596</t>
  </si>
  <si>
    <t>Census Tract 9597</t>
  </si>
  <si>
    <t>Census Tract 9598</t>
  </si>
  <si>
    <t>Census Tract 9599</t>
  </si>
  <si>
    <t>Census Tract 9509</t>
  </si>
  <si>
    <t>Census Tract 9510</t>
  </si>
  <si>
    <t>Census Tract 9511</t>
  </si>
  <si>
    <t>Census Tract 9512</t>
  </si>
  <si>
    <t>Census Tract 9513</t>
  </si>
  <si>
    <t>Census Tract 9514</t>
  </si>
  <si>
    <t>Census Tract 9515</t>
  </si>
  <si>
    <t>Census Tract 9516</t>
  </si>
  <si>
    <t>Census Tract 9517</t>
  </si>
  <si>
    <t>Census Tract 9518</t>
  </si>
  <si>
    <t>Census Tract 9519</t>
  </si>
  <si>
    <t>Census Tract 501</t>
  </si>
  <si>
    <t>Census Tract 502</t>
  </si>
  <si>
    <t>Census Tract 503.03</t>
  </si>
  <si>
    <t>Census Tract 503.04</t>
  </si>
  <si>
    <t>Census Tract 503.05</t>
  </si>
  <si>
    <t>Census Tract 503.06</t>
  </si>
  <si>
    <t>Census Tract 504.01</t>
  </si>
  <si>
    <t>Census Tract 504.03</t>
  </si>
  <si>
    <t>Census Tract 504.04</t>
  </si>
  <si>
    <t>Census Tract 505.03</t>
  </si>
  <si>
    <t>Census Tract 505.04</t>
  </si>
  <si>
    <t>Census Tract 505.05</t>
  </si>
  <si>
    <t>Census Tract 506.03</t>
  </si>
  <si>
    <t>Census Tract 506.04</t>
  </si>
  <si>
    <t>Census Tract 506.05</t>
  </si>
  <si>
    <t>Census Tract 506.06</t>
  </si>
  <si>
    <t>Census Tract 507.03</t>
  </si>
  <si>
    <t>Census Tract 507.04</t>
  </si>
  <si>
    <t>Census Tract 507.05</t>
  </si>
  <si>
    <t>Census Tract 507.06</t>
  </si>
  <si>
    <t>Census Tract 508.01</t>
  </si>
  <si>
    <t>Census Tract 508.03</t>
  </si>
  <si>
    <t>Census Tract 508.04</t>
  </si>
  <si>
    <t>Census Tract 509.02</t>
  </si>
  <si>
    <t>Census Tract 509.03</t>
  </si>
  <si>
    <t>Census Tract 509.04</t>
  </si>
  <si>
    <t>Census Tract 510</t>
  </si>
  <si>
    <t>Census Tract 401</t>
  </si>
  <si>
    <t>Census Tract 402</t>
  </si>
  <si>
    <t>Census Tract 403</t>
  </si>
  <si>
    <t>Census Tract 404</t>
  </si>
  <si>
    <t>Census Tract 405</t>
  </si>
  <si>
    <t>Census Tract 406</t>
  </si>
  <si>
    <t>Census Tract 9501</t>
  </si>
  <si>
    <t>Census Tract 9502</t>
  </si>
  <si>
    <t>Census Tract 9503</t>
  </si>
  <si>
    <t>Census Tract 9504</t>
  </si>
  <si>
    <t>Census Tract 9505</t>
  </si>
  <si>
    <t>Census Tract 9506</t>
  </si>
  <si>
    <t>Census Tract 9507</t>
  </si>
  <si>
    <t>Census Tract 9508</t>
  </si>
  <si>
    <t>Census Tract 9520</t>
  </si>
  <si>
    <t>Census Tract 9521</t>
  </si>
  <si>
    <t>Census Tract 9543</t>
  </si>
  <si>
    <t>Census Tract 9544</t>
  </si>
  <si>
    <t>Census Tract 9545.01</t>
  </si>
  <si>
    <t>Census Tract 9545.02</t>
  </si>
  <si>
    <t>Census Tract 9546</t>
  </si>
  <si>
    <t>Census Tract 9547</t>
  </si>
  <si>
    <t>Census Tract 9548</t>
  </si>
  <si>
    <t>Census Tract 9549</t>
  </si>
  <si>
    <t>Census Tract 801.01</t>
  </si>
  <si>
    <t>Census Tract 801.03</t>
  </si>
  <si>
    <t>Census Tract 801.04</t>
  </si>
  <si>
    <t>Census Tract 802.01</t>
  </si>
  <si>
    <t>Census Tract 802.03</t>
  </si>
  <si>
    <t>Census Tract 802.04</t>
  </si>
  <si>
    <t>Census Tract 803.01</t>
  </si>
  <si>
    <t>Census Tract 803.02</t>
  </si>
  <si>
    <t>Census Tract 804</t>
  </si>
  <si>
    <t>Census Tract 805</t>
  </si>
  <si>
    <t>Census Tract 806.01</t>
  </si>
  <si>
    <t>Census Tract 806.02</t>
  </si>
  <si>
    <t>Census Tract 807</t>
  </si>
  <si>
    <t>Census Tract 9690</t>
  </si>
  <si>
    <t>Census Tract 9691</t>
  </si>
  <si>
    <t>Census Tract 9692</t>
  </si>
  <si>
    <t>Census Tract 9693</t>
  </si>
  <si>
    <t>Census Tract 9694</t>
  </si>
  <si>
    <t>Census Tract 9695</t>
  </si>
  <si>
    <t>Census Tract 201</t>
  </si>
  <si>
    <t>Census Tract 202</t>
  </si>
  <si>
    <t>Census Tract 203</t>
  </si>
  <si>
    <t>Census Tract 204</t>
  </si>
  <si>
    <t>Census Tract 205</t>
  </si>
  <si>
    <t>Census Tract 206.01</t>
  </si>
  <si>
    <t>Census Tract 206.02</t>
  </si>
  <si>
    <t>Census Tract 207</t>
  </si>
  <si>
    <t>Census Tract 208</t>
  </si>
  <si>
    <t>Census Tract 7</t>
  </si>
  <si>
    <t>Census Tract 9.02</t>
  </si>
  <si>
    <t>Census Tract 9.03</t>
  </si>
  <si>
    <t>Census Tract 9.04</t>
  </si>
  <si>
    <t>Census Tract 14</t>
  </si>
  <si>
    <t>Census Tract 15</t>
  </si>
  <si>
    <t>Census Tract 22.01</t>
  </si>
  <si>
    <t>Census Tract 22.02</t>
  </si>
  <si>
    <t>Census Tract 23.01</t>
  </si>
  <si>
    <t>Census Tract 23.02</t>
  </si>
  <si>
    <t>Census Tract 24.01</t>
  </si>
  <si>
    <t>Census Tract 24.03</t>
  </si>
  <si>
    <t>Census Tract 24.04</t>
  </si>
  <si>
    <t>Census Tract 25.01</t>
  </si>
  <si>
    <t>Census Tract 25.02</t>
  </si>
  <si>
    <t>Census Tract 26.02</t>
  </si>
  <si>
    <t>Census Tract 26.03</t>
  </si>
  <si>
    <t>Census Tract 26.04</t>
  </si>
  <si>
    <t>Census Tract 27</t>
  </si>
  <si>
    <t>Census Tract 9532</t>
  </si>
  <si>
    <t>Census Tract 9533.01</t>
  </si>
  <si>
    <t>Census Tract 9533.02</t>
  </si>
  <si>
    <t>Census Tract 9534</t>
  </si>
  <si>
    <t>Census Tract 9535</t>
  </si>
  <si>
    <t>Census Tract 9536</t>
  </si>
  <si>
    <t>Census Tract 9537.01</t>
  </si>
  <si>
    <t>Census Tract 9537.02</t>
  </si>
  <si>
    <t>Census Tract 9538</t>
  </si>
  <si>
    <t>Census Tract 2.01</t>
  </si>
  <si>
    <t>Census Tract 2.02</t>
  </si>
  <si>
    <t>Census Tract 3.01</t>
  </si>
  <si>
    <t>Census Tract 3.02</t>
  </si>
  <si>
    <t>Census Tract 5.01</t>
  </si>
  <si>
    <t>Census Tract 5.02</t>
  </si>
  <si>
    <t>Census Tract 6.01</t>
  </si>
  <si>
    <t>Census Tract 6.02</t>
  </si>
  <si>
    <t>Census Tract 7.02</t>
  </si>
  <si>
    <t>Census Tract 8.01</t>
  </si>
  <si>
    <t>Census Tract 8.03</t>
  </si>
  <si>
    <t>Census Tract 8.04</t>
  </si>
  <si>
    <t>Census Tract 9.01</t>
  </si>
  <si>
    <t>Census Tract 13.01</t>
  </si>
  <si>
    <t>Census Tract 13.02</t>
  </si>
  <si>
    <t>Census Tract 14.01</t>
  </si>
  <si>
    <t>Census Tract 14.02</t>
  </si>
  <si>
    <t>Census Tract 15.01</t>
  </si>
  <si>
    <t>Census Tract 15.02</t>
  </si>
  <si>
    <t>Census Tract 16.01</t>
  </si>
  <si>
    <t>Census Tract 16.02</t>
  </si>
  <si>
    <t>Census Tract 17.01</t>
  </si>
  <si>
    <t>Census Tract 17.02</t>
  </si>
  <si>
    <t>Census Tract 18.01</t>
  </si>
  <si>
    <t>Census Tract 18.02</t>
  </si>
  <si>
    <t>Census Tract 19.01</t>
  </si>
  <si>
    <t>Census Tract 19.02</t>
  </si>
  <si>
    <t>Census Tract 20.01</t>
  </si>
  <si>
    <t>Census Tract 20.02</t>
  </si>
  <si>
    <t>Census Tract 21.01</t>
  </si>
  <si>
    <t>Census Tract 21.02</t>
  </si>
  <si>
    <t>Census Tract 24</t>
  </si>
  <si>
    <t>Census Tract 9540</t>
  </si>
  <si>
    <t>Census Tract 9541</t>
  </si>
  <si>
    <t>Census Tract 9542</t>
  </si>
  <si>
    <t>Census Tract 9545</t>
  </si>
  <si>
    <t>Census Tract 702</t>
  </si>
  <si>
    <t>Census Tract 703.01</t>
  </si>
  <si>
    <t>Census Tract 703.02</t>
  </si>
  <si>
    <t>Census Tract 704</t>
  </si>
  <si>
    <t>Census Tract 705</t>
  </si>
  <si>
    <t>Census Tract 706</t>
  </si>
  <si>
    <t>Census Tract 707</t>
  </si>
  <si>
    <t>Census Tract 708.01</t>
  </si>
  <si>
    <t>Census Tract 708.02</t>
  </si>
  <si>
    <t>Census Tract 709.01</t>
  </si>
  <si>
    <t>Census Tract 709.02</t>
  </si>
  <si>
    <t>Census Tract 710.03</t>
  </si>
  <si>
    <t>Census Tract 710.04</t>
  </si>
  <si>
    <t>Census Tract 710.05</t>
  </si>
  <si>
    <t>Census Tract 710.06</t>
  </si>
  <si>
    <t>Census Tract 710.07</t>
  </si>
  <si>
    <t>Census Tract 711.01</t>
  </si>
  <si>
    <t>Census Tract 711.03</t>
  </si>
  <si>
    <t>Census Tract 711.04</t>
  </si>
  <si>
    <t>Census Tract 712</t>
  </si>
  <si>
    <t>Census Tract 9576</t>
  </si>
  <si>
    <t>Census Tract 9577</t>
  </si>
  <si>
    <t>Census Tract 9578</t>
  </si>
  <si>
    <t>Census Tract 9579</t>
  </si>
  <si>
    <t>Census Tract 9580</t>
  </si>
  <si>
    <t>Census Tract 9601</t>
  </si>
  <si>
    <t>Census Tract 9696</t>
  </si>
  <si>
    <t>Census Tract 9697</t>
  </si>
  <si>
    <t>Census Tract 9698</t>
  </si>
  <si>
    <t>Census Tract 9699</t>
  </si>
  <si>
    <t>Census Tract 9530</t>
  </si>
  <si>
    <t>Census Tract 9531</t>
  </si>
  <si>
    <t>Census Tract 9533</t>
  </si>
  <si>
    <t>Census Tract 502.01</t>
  </si>
  <si>
    <t>Census Tract 502.02</t>
  </si>
  <si>
    <t>Census Tract 503</t>
  </si>
  <si>
    <t>Census Tract 504.02</t>
  </si>
  <si>
    <t>Census Tract 505.01</t>
  </si>
  <si>
    <t>Census Tract 505.02</t>
  </si>
  <si>
    <t>Census Tract 2</t>
  </si>
  <si>
    <t>Census Tract 9547.01</t>
  </si>
  <si>
    <t>Census Tract 9547.02</t>
  </si>
  <si>
    <t>Census Tract 9550</t>
  </si>
  <si>
    <t>Census Tract 9551</t>
  </si>
  <si>
    <t>Census Tract 9552</t>
  </si>
  <si>
    <t>Census Tract 9553</t>
  </si>
  <si>
    <t>Census Tract 9554</t>
  </si>
  <si>
    <t>Census Tract 1101.01</t>
  </si>
  <si>
    <t>Census Tract 1101.02</t>
  </si>
  <si>
    <t>Census Tract 1102.01</t>
  </si>
  <si>
    <t>Census Tract 1102.02</t>
  </si>
  <si>
    <t>Census Tract 1103.01</t>
  </si>
  <si>
    <t>Census Tract 1103.02</t>
  </si>
  <si>
    <t>Census Tract 1103.03</t>
  </si>
  <si>
    <t>Census Tract 1104.01</t>
  </si>
  <si>
    <t>Census Tract 1104.04</t>
  </si>
  <si>
    <t>Census Tract 1104.05</t>
  </si>
  <si>
    <t>Census Tract 1104.06</t>
  </si>
  <si>
    <t>Census Tract 1105.05</t>
  </si>
  <si>
    <t>Census Tract 1105.09</t>
  </si>
  <si>
    <t>Census Tract 1105.11</t>
  </si>
  <si>
    <t>Census Tract 1105.12</t>
  </si>
  <si>
    <t>Census Tract 1105.13</t>
  </si>
  <si>
    <t>Census Tract 1105.14</t>
  </si>
  <si>
    <t>Census Tract 1105.15</t>
  </si>
  <si>
    <t>Census Tract 1105.16</t>
  </si>
  <si>
    <t>Census Tract 1105.17</t>
  </si>
  <si>
    <t>Census Tract 1105.18</t>
  </si>
  <si>
    <t>Census Tract 1106</t>
  </si>
  <si>
    <t>Census Tract 1107</t>
  </si>
  <si>
    <t>Census Tract 1108.05</t>
  </si>
  <si>
    <t>Census Tract 1108.07</t>
  </si>
  <si>
    <t>Census Tract 1108.10</t>
  </si>
  <si>
    <t>Census Tract 1108.11</t>
  </si>
  <si>
    <t>Census Tract 1108.12</t>
  </si>
  <si>
    <t>Census Tract 1108.13</t>
  </si>
  <si>
    <t>Census Tract 1108.14</t>
  </si>
  <si>
    <t>Census Tract 1108.15</t>
  </si>
  <si>
    <t>Census Tract 1108.16</t>
  </si>
  <si>
    <t>Census Tract 1108.17</t>
  </si>
  <si>
    <t>Census Tract 1108.18</t>
  </si>
  <si>
    <t>Census Tract 1108.19</t>
  </si>
  <si>
    <t>Census Tract 1108.20</t>
  </si>
  <si>
    <t>Census Tract 1108.21</t>
  </si>
  <si>
    <t>Census Tract 1108.22</t>
  </si>
  <si>
    <t>Census Tract 1109.04</t>
  </si>
  <si>
    <t>Census Tract 1109.05</t>
  </si>
  <si>
    <t>Census Tract 1109.06</t>
  </si>
  <si>
    <t>Census Tract 1109.07</t>
  </si>
  <si>
    <t>Census Tract 1109.09</t>
  </si>
  <si>
    <t>Census Tract 1109.10</t>
  </si>
  <si>
    <t>Census Tract 1109.11</t>
  </si>
  <si>
    <t>Census Tract 1109.12</t>
  </si>
  <si>
    <t>Census Tract 1110.03</t>
  </si>
  <si>
    <t>Census Tract 1110.04</t>
  </si>
  <si>
    <t>Census Tract 1110.06</t>
  </si>
  <si>
    <t>Census Tract 1110.07</t>
  </si>
  <si>
    <t>Census Tract 1110.09</t>
  </si>
  <si>
    <t>Census Tract 1110.10</t>
  </si>
  <si>
    <t>Census Tract 1110.11</t>
  </si>
  <si>
    <t>Census Tract 1110.12</t>
  </si>
  <si>
    <t>Census Tract 1111.01</t>
  </si>
  <si>
    <t>Census Tract 1111.03</t>
  </si>
  <si>
    <t>Census Tract 1111.04</t>
  </si>
  <si>
    <t>Census Tract 4101</t>
  </si>
  <si>
    <t>Census Tract 4102.01</t>
  </si>
  <si>
    <t>Census Tract 4102.02</t>
  </si>
  <si>
    <t>Census Tract 4103.01</t>
  </si>
  <si>
    <t>Census Tract 4103.02</t>
  </si>
  <si>
    <t>Census Tract 4104.01</t>
  </si>
  <si>
    <t>Census Tract 4104.02</t>
  </si>
  <si>
    <t>Census Tract 4105</t>
  </si>
  <si>
    <t>Census Tract 4106</t>
  </si>
  <si>
    <t>Census Tract 4107</t>
  </si>
  <si>
    <t>Census Tract 4108.01</t>
  </si>
  <si>
    <t>Census Tract 4108.02</t>
  </si>
  <si>
    <t>Census Tract 4109.01</t>
  </si>
  <si>
    <t>Census Tract 4109.02</t>
  </si>
  <si>
    <t>Census Tract 4110</t>
  </si>
  <si>
    <t>Census Tract 601</t>
  </si>
  <si>
    <t>Census Tract 602.01</t>
  </si>
  <si>
    <t>Census Tract 602.02</t>
  </si>
  <si>
    <t>Census Tract 603</t>
  </si>
  <si>
    <t>Census Tract 604.01</t>
  </si>
  <si>
    <t>Census Tract 604.02</t>
  </si>
  <si>
    <t>Census Tract 605</t>
  </si>
  <si>
    <t>Census Tract 606.01</t>
  </si>
  <si>
    <t>Census Tract 606.02</t>
  </si>
  <si>
    <t>Census Tract 2101.03</t>
  </si>
  <si>
    <t>Census Tract 2101.05</t>
  </si>
  <si>
    <t>Census Tract 2101.06</t>
  </si>
  <si>
    <t>Census Tract 2101.07</t>
  </si>
  <si>
    <t>Census Tract 2101.08</t>
  </si>
  <si>
    <t>Census Tract 2101.09</t>
  </si>
  <si>
    <t>Census Tract 2102.01</t>
  </si>
  <si>
    <t>Census Tract 2102.03</t>
  </si>
  <si>
    <t>Census Tract 2102.04</t>
  </si>
  <si>
    <t>Census Tract 2103</t>
  </si>
  <si>
    <t>Census Tract 2104</t>
  </si>
  <si>
    <t>Census Tract 2105.01</t>
  </si>
  <si>
    <t>Census Tract 2105.02</t>
  </si>
  <si>
    <t>Census Tract 2106.07</t>
  </si>
  <si>
    <t>Census Tract 2106.08</t>
  </si>
  <si>
    <t>Census Tract 2106.09</t>
  </si>
  <si>
    <t>Census Tract 2106.10</t>
  </si>
  <si>
    <t>Census Tract 2106.11</t>
  </si>
  <si>
    <t>Census Tract 2106.12</t>
  </si>
  <si>
    <t>Census Tract 2106.13</t>
  </si>
  <si>
    <t>Census Tract 2106.14</t>
  </si>
  <si>
    <t>Census Tract 2106.15</t>
  </si>
  <si>
    <t>Census Tract 2106.16</t>
  </si>
  <si>
    <t>Census Tract 2106.17</t>
  </si>
  <si>
    <t>Census Tract 2107.01</t>
  </si>
  <si>
    <t>Census Tract 2107.02</t>
  </si>
  <si>
    <t>Census Tract 2108.01</t>
  </si>
  <si>
    <t>Census Tract 2108.02</t>
  </si>
  <si>
    <t>Census Tract 2109</t>
  </si>
  <si>
    <t>Census Tract 2110</t>
  </si>
  <si>
    <t>Census Tract 2111</t>
  </si>
  <si>
    <t>Census Tract 9755</t>
  </si>
  <si>
    <t>Census Tract 9756</t>
  </si>
  <si>
    <t>Census Tract 9757</t>
  </si>
  <si>
    <t>Census Tract 9758</t>
  </si>
  <si>
    <t>Census Tract 9759</t>
  </si>
  <si>
    <t>Census Tract 9760</t>
  </si>
  <si>
    <t>Census Tract 9761</t>
  </si>
  <si>
    <t>Census Tract 9763</t>
  </si>
  <si>
    <t>Census Tract 9764</t>
  </si>
  <si>
    <t>Census Tract 9765</t>
  </si>
  <si>
    <t>Census Tract 9766</t>
  </si>
  <si>
    <t>Census Tract 9767</t>
  </si>
  <si>
    <t>Census Tract 9768</t>
  </si>
  <si>
    <t>Census Tract 9613</t>
  </si>
  <si>
    <t>Census Tract 9614</t>
  </si>
  <si>
    <t>Census Tract 9615</t>
  </si>
  <si>
    <t>Census Tract 9616</t>
  </si>
  <si>
    <t>Census Tract 9617</t>
  </si>
  <si>
    <t>Census Tract 9618</t>
  </si>
  <si>
    <t>Census Tract 9619</t>
  </si>
  <si>
    <t>Census Tract 9620</t>
  </si>
  <si>
    <t>Census Tract 9621</t>
  </si>
  <si>
    <t>Census Tract 9675.01</t>
  </si>
  <si>
    <t>Census Tract 9675.02</t>
  </si>
  <si>
    <t>Census Tract 9676</t>
  </si>
  <si>
    <t>Census Tract 9677</t>
  </si>
  <si>
    <t>Census Tract 9678</t>
  </si>
  <si>
    <t>Census Tract 9679.01</t>
  </si>
  <si>
    <t>Census Tract 9679.02</t>
  </si>
  <si>
    <t>Census Tract 9680</t>
  </si>
  <si>
    <t>Census Tract 9681</t>
  </si>
  <si>
    <t>Census Tract 9682</t>
  </si>
  <si>
    <t>Census Tract 9683</t>
  </si>
  <si>
    <t>Census Tract 1004</t>
  </si>
  <si>
    <t>Census Tract 1008</t>
  </si>
  <si>
    <t>Census Tract 1009.01</t>
  </si>
  <si>
    <t>Census Tract 1009.02</t>
  </si>
  <si>
    <t>Census Tract 1010</t>
  </si>
  <si>
    <t>Census Tract 1011</t>
  </si>
  <si>
    <t>Census Tract 1012</t>
  </si>
  <si>
    <t>Census Tract 1013</t>
  </si>
  <si>
    <t>Census Tract 9627</t>
  </si>
  <si>
    <t>Census Tract 9628</t>
  </si>
  <si>
    <t>Census Tract 9629</t>
  </si>
  <si>
    <t>Census Tract 9630</t>
  </si>
  <si>
    <t>Census Tract 9631</t>
  </si>
  <si>
    <t>Census Tract 9632</t>
  </si>
  <si>
    <t>Census Tract 9633</t>
  </si>
  <si>
    <t>Census Tract 9660</t>
  </si>
  <si>
    <t>Census Tract 9661</t>
  </si>
  <si>
    <t>Census Tract 9662</t>
  </si>
  <si>
    <t>Census Tract 9663</t>
  </si>
  <si>
    <t>Census Tract 9664</t>
  </si>
  <si>
    <t>Census Tract 9665</t>
  </si>
  <si>
    <t>Census Tract 9666</t>
  </si>
  <si>
    <t>Census Tract 9602</t>
  </si>
  <si>
    <t>Census Tract 9603.01</t>
  </si>
  <si>
    <t>Census Tract 9603.02</t>
  </si>
  <si>
    <t>Census Tract 9604</t>
  </si>
  <si>
    <t>Census Tract 9605</t>
  </si>
  <si>
    <t>Census Tract 9606</t>
  </si>
  <si>
    <t>Census Tract 6101.01</t>
  </si>
  <si>
    <t>Census Tract 6101.02</t>
  </si>
  <si>
    <t>Census Tract 6102.01</t>
  </si>
  <si>
    <t>Census Tract 6102.03</t>
  </si>
  <si>
    <t>Census Tract 6102.04</t>
  </si>
  <si>
    <t>Census Tract 6103</t>
  </si>
  <si>
    <t>Census Tract 6104.01</t>
  </si>
  <si>
    <t>Census Tract 6104.03</t>
  </si>
  <si>
    <t>Census Tract 6104.04</t>
  </si>
  <si>
    <t>Census Tract 6105.01</t>
  </si>
  <si>
    <t>Census Tract 6105.02</t>
  </si>
  <si>
    <t>Census Tract 6106.03</t>
  </si>
  <si>
    <t>Census Tract 6106.05</t>
  </si>
  <si>
    <t>Census Tract 6106.06</t>
  </si>
  <si>
    <t>Census Tract 6106.07</t>
  </si>
  <si>
    <t>Census Tract 6106.08</t>
  </si>
  <si>
    <t>Census Tract 6107.03</t>
  </si>
  <si>
    <t>Census Tract 6107.04</t>
  </si>
  <si>
    <t>Census Tract 6107.05</t>
  </si>
  <si>
    <t>Census Tract 6107.06</t>
  </si>
  <si>
    <t>Census Tract 6108.01</t>
  </si>
  <si>
    <t>Census Tract 6108.02</t>
  </si>
  <si>
    <t>Census Tract 6109</t>
  </si>
  <si>
    <t>Census Tract 6110</t>
  </si>
  <si>
    <t>Census Tract 6111</t>
  </si>
  <si>
    <t>Census Tract 6112</t>
  </si>
  <si>
    <t>Census Tract 6113</t>
  </si>
  <si>
    <t>Census Tract 6114</t>
  </si>
  <si>
    <t>Census Tract 9552.01</t>
  </si>
  <si>
    <t>Census Tract 9552.02</t>
  </si>
  <si>
    <t>Census Tract 9555</t>
  </si>
  <si>
    <t>Census Tract 9556</t>
  </si>
  <si>
    <t>Census Tract 9557</t>
  </si>
  <si>
    <t>Census Tract 9558</t>
  </si>
  <si>
    <t>Census Tract 9559</t>
  </si>
  <si>
    <t>Census Tract 9609</t>
  </si>
  <si>
    <t>Census Tract 9610.01</t>
  </si>
  <si>
    <t>Census Tract 9610.02</t>
  </si>
  <si>
    <t>Census Tract 9611</t>
  </si>
  <si>
    <t>Census Tract 9612</t>
  </si>
  <si>
    <t>Census Tract 9621.01</t>
  </si>
  <si>
    <t>Census Tract 9621.02</t>
  </si>
  <si>
    <t>Census Tract 9622</t>
  </si>
  <si>
    <t>Census Tract 9623</t>
  </si>
  <si>
    <t>Census Tract 9624</t>
  </si>
  <si>
    <t>Census Tract 9625</t>
  </si>
  <si>
    <t>Census Tract 9626</t>
  </si>
  <si>
    <t>Census Tract 9701</t>
  </si>
  <si>
    <t>Census Tract 9702</t>
  </si>
  <si>
    <t>Census Tract 9703.01</t>
  </si>
  <si>
    <t>Census Tract 9703.02</t>
  </si>
  <si>
    <t>Census Tract 9704.01</t>
  </si>
  <si>
    <t>Census Tract 9704.02</t>
  </si>
  <si>
    <t>Census Tract 9705</t>
  </si>
  <si>
    <t>Census Tract 9706</t>
  </si>
  <si>
    <t>Census Tract 9707</t>
  </si>
  <si>
    <t>Census Tract 102.03</t>
  </si>
  <si>
    <t>Census Tract 102.05</t>
  </si>
  <si>
    <t>Census Tract 102.06</t>
  </si>
  <si>
    <t>Census Tract 102.07</t>
  </si>
  <si>
    <t>Census Tract 103.02</t>
  </si>
  <si>
    <t>Census Tract 116</t>
  </si>
  <si>
    <t>Census Tract 117</t>
  </si>
  <si>
    <t>Census Tract 118</t>
  </si>
  <si>
    <t>Census Tract 120</t>
  </si>
  <si>
    <t>Census Tract 121</t>
  </si>
  <si>
    <t>Census Tract 122</t>
  </si>
  <si>
    <t>Census Tract 123</t>
  </si>
  <si>
    <t>Census Tract 124</t>
  </si>
  <si>
    <t>Census Tract 125</t>
  </si>
  <si>
    <t>Census Tract 126</t>
  </si>
  <si>
    <t>Census Tract 127</t>
  </si>
  <si>
    <t>Census Tract 128</t>
  </si>
  <si>
    <t>Census Tract 206</t>
  </si>
  <si>
    <t>Census Tract 209</t>
  </si>
  <si>
    <t>Census Tract 210</t>
  </si>
  <si>
    <t>Census Tract 211</t>
  </si>
  <si>
    <t>Census Tract 213</t>
  </si>
  <si>
    <t>Census Tract 214</t>
  </si>
  <si>
    <t>Census Tract 215</t>
  </si>
  <si>
    <t>Census Tract 216</t>
  </si>
  <si>
    <t>Census Tract 217</t>
  </si>
  <si>
    <t>Census Tract 218</t>
  </si>
  <si>
    <t>Census Tract 219</t>
  </si>
  <si>
    <t>Census Tract 220</t>
  </si>
  <si>
    <t>Census Tract 308</t>
  </si>
  <si>
    <t>Census Tract 309</t>
  </si>
  <si>
    <t>Census Tract 310</t>
  </si>
  <si>
    <t>Census Tract 403.01</t>
  </si>
  <si>
    <t>Census Tract 403.02</t>
  </si>
  <si>
    <t>Census Tract 404.01</t>
  </si>
  <si>
    <t>Census Tract 404.02</t>
  </si>
  <si>
    <t>Census Tract 404.03</t>
  </si>
  <si>
    <t>Census Tract 405.01</t>
  </si>
  <si>
    <t>Census Tract 405.02</t>
  </si>
  <si>
    <t>Census Tract 407</t>
  </si>
  <si>
    <t>Census Tract 408.01</t>
  </si>
  <si>
    <t>Census Tract 408.02</t>
  </si>
  <si>
    <t>Census Tract 409</t>
  </si>
  <si>
    <t>Census Tract 410.01</t>
  </si>
  <si>
    <t>Census Tract 410.02</t>
  </si>
  <si>
    <t>Census Tract 411</t>
  </si>
  <si>
    <t>Census Tract 412</t>
  </si>
  <si>
    <t>Census Tract 413.02</t>
  </si>
  <si>
    <t>Census Tract 414</t>
  </si>
  <si>
    <t>Census Tract 415</t>
  </si>
  <si>
    <t>Census Tract 416</t>
  </si>
  <si>
    <t>Census Tract 417</t>
  </si>
  <si>
    <t>Census Tract 418</t>
  </si>
  <si>
    <t>Census Tract 419</t>
  </si>
  <si>
    <t>Census Tract 420</t>
  </si>
  <si>
    <t>Census Tract 421</t>
  </si>
  <si>
    <t>Census Tract 422</t>
  </si>
  <si>
    <t>Census Tract 423.01</t>
  </si>
  <si>
    <t>Census Tract 423.02</t>
  </si>
  <si>
    <t>Census Tract 424.01</t>
  </si>
  <si>
    <t>Census Tract 424.03</t>
  </si>
  <si>
    <t>Census Tract 424.04</t>
  </si>
  <si>
    <t>Census Tract 424.05</t>
  </si>
  <si>
    <t>Census Tract 425.01</t>
  </si>
  <si>
    <t>Census Tract 425.03</t>
  </si>
  <si>
    <t>Census Tract 425.06</t>
  </si>
  <si>
    <t>Census Tract 425.07</t>
  </si>
  <si>
    <t>Census Tract 425.08</t>
  </si>
  <si>
    <t>Census Tract 425.09</t>
  </si>
  <si>
    <t>Census Tract 426.02</t>
  </si>
  <si>
    <t>Census Tract 426.06</t>
  </si>
  <si>
    <t>Census Tract 426.07</t>
  </si>
  <si>
    <t>Census Tract 426.08</t>
  </si>
  <si>
    <t>Census Tract 426.10</t>
  </si>
  <si>
    <t>Census Tract 426.11</t>
  </si>
  <si>
    <t>Census Tract 426.12</t>
  </si>
  <si>
    <t>Census Tract 426.13</t>
  </si>
  <si>
    <t>Census Tract 427.02</t>
  </si>
  <si>
    <t>Census Tract 427.03</t>
  </si>
  <si>
    <t>Census Tract 427.04</t>
  </si>
  <si>
    <t>Census Tract 428.02</t>
  </si>
  <si>
    <t>Census Tract 428.03</t>
  </si>
  <si>
    <t>Census Tract 428.04</t>
  </si>
  <si>
    <t>Census Tract 429.01</t>
  </si>
  <si>
    <t>Census Tract 429.03</t>
  </si>
  <si>
    <t>Census Tract 429.04</t>
  </si>
  <si>
    <t>Census Tract 430.01</t>
  </si>
  <si>
    <t>Census Tract 430.03</t>
  </si>
  <si>
    <t>Census Tract 430.04</t>
  </si>
  <si>
    <t>Census Tract 431.01</t>
  </si>
  <si>
    <t>Census Tract 431.03</t>
  </si>
  <si>
    <t>Census Tract 431.04</t>
  </si>
  <si>
    <t>Census Tract 432.01</t>
  </si>
  <si>
    <t>Census Tract 432.03</t>
  </si>
  <si>
    <t>Census Tract 432.04</t>
  </si>
  <si>
    <t>Census Tract 433.01</t>
  </si>
  <si>
    <t>Census Tract 433.02</t>
  </si>
  <si>
    <t>Census Tract 434.01</t>
  </si>
  <si>
    <t>Census Tract 434.03</t>
  </si>
  <si>
    <t>Census Tract 434.04</t>
  </si>
  <si>
    <t>Census Tract 434.05</t>
  </si>
  <si>
    <t>Census Tract 408</t>
  </si>
  <si>
    <t>Census Tract 413</t>
  </si>
  <si>
    <t>Census Tract 423</t>
  </si>
  <si>
    <t>Census Tract 424.02</t>
  </si>
  <si>
    <t>Census Tract 425</t>
  </si>
  <si>
    <t>Census Tract 426.01</t>
  </si>
  <si>
    <t>Census Tract 427</t>
  </si>
  <si>
    <t>Census Tract 428</t>
  </si>
  <si>
    <t>Census Tract 429</t>
  </si>
  <si>
    <t>Census Tract 430</t>
  </si>
  <si>
    <t>Census Tract 9506.01</t>
  </si>
  <si>
    <t>Census Tract 9506.02</t>
  </si>
  <si>
    <t>Census Tract 9507.01</t>
  </si>
  <si>
    <t>Census Tract 9507.02</t>
  </si>
  <si>
    <t>Census Tract 9512.01</t>
  </si>
  <si>
    <t>Census Tract 9512.02</t>
  </si>
  <si>
    <t>Census Tract 3101.04</t>
  </si>
  <si>
    <t>Census Tract 3101.05</t>
  </si>
  <si>
    <t>Census Tract 3101.06</t>
  </si>
  <si>
    <t>Census Tract 3101.08</t>
  </si>
  <si>
    <t>Census Tract 3101.10</t>
  </si>
  <si>
    <t>Census Tract 3101.11</t>
  </si>
  <si>
    <t>Census Tract 3101.12</t>
  </si>
  <si>
    <t>Census Tract 3101.13</t>
  </si>
  <si>
    <t>Census Tract 3102.01</t>
  </si>
  <si>
    <t>Census Tract 3102.03</t>
  </si>
  <si>
    <t>Census Tract 3102.04</t>
  </si>
  <si>
    <t>Census Tract 3103.05</t>
  </si>
  <si>
    <t>Census Tract 3103.06</t>
  </si>
  <si>
    <t>Census Tract 3103.08</t>
  </si>
  <si>
    <t>Census Tract 3103.09</t>
  </si>
  <si>
    <t>Census Tract 3103.10</t>
  </si>
  <si>
    <t>Census Tract 3103.11</t>
  </si>
  <si>
    <t>Census Tract 3103.12</t>
  </si>
  <si>
    <t>Census Tract 3201.05</t>
  </si>
  <si>
    <t>Census Tract 3201.06</t>
  </si>
  <si>
    <t>Census Tract 3201.07</t>
  </si>
  <si>
    <t>Census Tract 3201.08</t>
  </si>
  <si>
    <t>Census Tract 3201.09</t>
  </si>
  <si>
    <t>Census Tract 3202.02</t>
  </si>
  <si>
    <t>Census Tract 3202.03</t>
  </si>
  <si>
    <t>Census Tract 3202.05</t>
  </si>
  <si>
    <t>Census Tract 3202.06</t>
  </si>
  <si>
    <t>Census Tract 3203.01</t>
  </si>
  <si>
    <t>Census Tract 3203.03</t>
  </si>
  <si>
    <t>Census Tract 3203.05</t>
  </si>
  <si>
    <t>Census Tract 3203.06</t>
  </si>
  <si>
    <t>Census Tract 3204</t>
  </si>
  <si>
    <t>Census Tract 3205</t>
  </si>
  <si>
    <t>Census Tract 3206</t>
  </si>
  <si>
    <t>Census Tract 3207</t>
  </si>
  <si>
    <t>Census Tract 3208</t>
  </si>
  <si>
    <t>Census Tract 3209.01</t>
  </si>
  <si>
    <t>Census Tract 3209.02</t>
  </si>
  <si>
    <t>Census Tract 3209.03</t>
  </si>
  <si>
    <t>Census Tract 3210.01</t>
  </si>
  <si>
    <t>Census Tract 3210.02</t>
  </si>
  <si>
    <t>Census Tract 3211</t>
  </si>
  <si>
    <t>Census Tract 3212</t>
  </si>
  <si>
    <t>Census Tract 3213</t>
  </si>
  <si>
    <t>Census Tract 3214</t>
  </si>
  <si>
    <t>Census Tract 3216</t>
  </si>
  <si>
    <t>Census Tract 3217</t>
  </si>
  <si>
    <t>Census Tract 3218</t>
  </si>
  <si>
    <t>Census Tract 3219</t>
  </si>
  <si>
    <t>Census Tract 3220</t>
  </si>
  <si>
    <t>Census Tract 3221</t>
  </si>
  <si>
    <t>Census Tract 3222</t>
  </si>
  <si>
    <t>Census Tract 3223</t>
  </si>
  <si>
    <t>Census Tract 3224</t>
  </si>
  <si>
    <t>Census Tract 3225</t>
  </si>
  <si>
    <t>Census Tract 3226.01</t>
  </si>
  <si>
    <t>Census Tract 3226.02</t>
  </si>
  <si>
    <t>Census Tract 3227</t>
  </si>
  <si>
    <t>Census Tract 3301.03</t>
  </si>
  <si>
    <t>Census Tract 3301.05</t>
  </si>
  <si>
    <t>Census Tract 3301.06</t>
  </si>
  <si>
    <t>Census Tract 3301.07</t>
  </si>
  <si>
    <t>Census Tract 3301.08</t>
  </si>
  <si>
    <t>Census Tract 3301.09</t>
  </si>
  <si>
    <t>Census Tract 3302.03</t>
  </si>
  <si>
    <t>Census Tract 3302.04</t>
  </si>
  <si>
    <t>Census Tract 3302.06</t>
  </si>
  <si>
    <t>Census Tract 3302.08</t>
  </si>
  <si>
    <t>Census Tract 3302.10</t>
  </si>
  <si>
    <t>Census Tract 3302.11</t>
  </si>
  <si>
    <t>Census Tract 3302.12</t>
  </si>
  <si>
    <t>Census Tract 3302.13</t>
  </si>
  <si>
    <t>Census Tract 3304.01</t>
  </si>
  <si>
    <t>Census Tract 3305</t>
  </si>
  <si>
    <t>Census Tract 3306</t>
  </si>
  <si>
    <t>Census Tract 3307.01</t>
  </si>
  <si>
    <t>Census Tract 3307.02</t>
  </si>
  <si>
    <t>Census Tract 3308.03</t>
  </si>
  <si>
    <t>Census Tract 3308.04</t>
  </si>
  <si>
    <t>Census Tract 3308.05</t>
  </si>
  <si>
    <t>Census Tract 3308.06</t>
  </si>
  <si>
    <t>Census Tract 3309</t>
  </si>
  <si>
    <t>Census Tract 3310</t>
  </si>
  <si>
    <t>Census Tract 3401.01</t>
  </si>
  <si>
    <t>Census Tract 3401.02</t>
  </si>
  <si>
    <t>Census Tract 3401.08</t>
  </si>
  <si>
    <t>Census Tract 3401.11</t>
  </si>
  <si>
    <t>Census Tract 3401.12</t>
  </si>
  <si>
    <t>Census Tract 3401.13</t>
  </si>
  <si>
    <t>Census Tract 3401.14</t>
  </si>
  <si>
    <t>Census Tract 3401.15</t>
  </si>
  <si>
    <t>Census Tract 3402.01</t>
  </si>
  <si>
    <t>Census Tract 3402.02</t>
  </si>
  <si>
    <t>Census Tract 3403.01</t>
  </si>
  <si>
    <t>Census Tract 3403.02</t>
  </si>
  <si>
    <t>Census Tract 3404</t>
  </si>
  <si>
    <t>Census Tract 3405</t>
  </si>
  <si>
    <t>Census Tract 3406</t>
  </si>
  <si>
    <t>Census Tract 3407</t>
  </si>
  <si>
    <t>Census Tract 3408</t>
  </si>
  <si>
    <t>Census Tract 3409.01</t>
  </si>
  <si>
    <t>Census Tract 3409.03</t>
  </si>
  <si>
    <t>Census Tract 3409.04</t>
  </si>
  <si>
    <t>Census Tract 3410</t>
  </si>
  <si>
    <t>Census Tract 3411</t>
  </si>
  <si>
    <t>Census Tract 3412</t>
  </si>
  <si>
    <t>Census Tract 3416</t>
  </si>
  <si>
    <t>Census Tract 3417.01</t>
  </si>
  <si>
    <t>Census Tract 3417.02</t>
  </si>
  <si>
    <t>Census Tract 3419.02</t>
  </si>
  <si>
    <t>Census Tract 3419.03</t>
  </si>
  <si>
    <t>Census Tract 3419.04</t>
  </si>
  <si>
    <t>Census Tract 3420</t>
  </si>
  <si>
    <t>Census Tract 3421.01</t>
  </si>
  <si>
    <t>Census Tract 3422</t>
  </si>
  <si>
    <t>Census Tract 3423</t>
  </si>
  <si>
    <t>Census Tract 3424</t>
  </si>
  <si>
    <t>Census Tract 3425</t>
  </si>
  <si>
    <t>Census Tract 3426</t>
  </si>
  <si>
    <t>Census Tract 3501</t>
  </si>
  <si>
    <t>Census Tract 3503</t>
  </si>
  <si>
    <t>Census Tract 3504</t>
  </si>
  <si>
    <t>Census Tract 3505</t>
  </si>
  <si>
    <t>Census Tract 3506</t>
  </si>
  <si>
    <t>Census Tract 3507</t>
  </si>
  <si>
    <t>Census Tract 3508</t>
  </si>
  <si>
    <t>Census Tract 3509</t>
  </si>
  <si>
    <t>Census Tract 3510</t>
  </si>
  <si>
    <t>Census Tract 3512</t>
  </si>
  <si>
    <t>Census Tract 3515</t>
  </si>
  <si>
    <t>Census Tract 3516</t>
  </si>
  <si>
    <t>Census Tract 3517</t>
  </si>
  <si>
    <t>Census Tract 3519</t>
  </si>
  <si>
    <t>Census Tract 3521</t>
  </si>
  <si>
    <t>Census Tract 3523</t>
  </si>
  <si>
    <t>Census Tract 3524</t>
  </si>
  <si>
    <t>Census Tract 3525</t>
  </si>
  <si>
    <t>Census Tract 3526</t>
  </si>
  <si>
    <t>Census Tract 3527</t>
  </si>
  <si>
    <t>Census Tract 3528</t>
  </si>
  <si>
    <t>Census Tract 3533</t>
  </si>
  <si>
    <t>Census Tract 3535</t>
  </si>
  <si>
    <t>Census Tract 3536</t>
  </si>
  <si>
    <t>Census Tract 3542.01</t>
  </si>
  <si>
    <t>Census Tract 3542.02</t>
  </si>
  <si>
    <t>Census Tract 3544</t>
  </si>
  <si>
    <t>Census Tract 3545</t>
  </si>
  <si>
    <t>Census Tract 3547</t>
  </si>
  <si>
    <t>Census Tract 3548</t>
  </si>
  <si>
    <t>Census Tract 3549</t>
  </si>
  <si>
    <t>Census Tract 3550</t>
  </si>
  <si>
    <t>Census Tract 3551</t>
  </si>
  <si>
    <t>Census Tract 3553</t>
  </si>
  <si>
    <t>Census Tract 3554</t>
  </si>
  <si>
    <t>Census Tract 3555</t>
  </si>
  <si>
    <t>Census Tract 3556</t>
  </si>
  <si>
    <t>Census Tract 3557</t>
  </si>
  <si>
    <t>Census Tract 3559</t>
  </si>
  <si>
    <t>Census Tract 3562</t>
  </si>
  <si>
    <t>Census Tract 3564</t>
  </si>
  <si>
    <t>Census Tract 3569</t>
  </si>
  <si>
    <t>Census Tract 3570</t>
  </si>
  <si>
    <t>Census Tract 3571</t>
  </si>
  <si>
    <t>Census Tract 3572</t>
  </si>
  <si>
    <t>Census Tract 3573</t>
  </si>
  <si>
    <t>Census Tract 3574</t>
  </si>
  <si>
    <t>Census Tract 3575</t>
  </si>
  <si>
    <t>Census Tract 3576.01</t>
  </si>
  <si>
    <t>Census Tract 3576.02</t>
  </si>
  <si>
    <t>Census Tract 3578</t>
  </si>
  <si>
    <t>Census Tract 3579</t>
  </si>
  <si>
    <t>Census Tract 3580</t>
  </si>
  <si>
    <t>Census Tract 3581</t>
  </si>
  <si>
    <t>Census Tract 3601.01</t>
  </si>
  <si>
    <t>Census Tract 3601.02</t>
  </si>
  <si>
    <t>Census Tract 3602.01</t>
  </si>
  <si>
    <t>Census Tract 3602.02</t>
  </si>
  <si>
    <t>Census Tract 3603.01</t>
  </si>
  <si>
    <t>Census Tract 3603.02</t>
  </si>
  <si>
    <t>Census Tract 3604.01</t>
  </si>
  <si>
    <t>Census Tract 3604.02</t>
  </si>
  <si>
    <t>Census Tract 3604.05</t>
  </si>
  <si>
    <t>Census Tract 3604.06</t>
  </si>
  <si>
    <t>Census Tract 3604.07</t>
  </si>
  <si>
    <t>Census Tract 3605.01</t>
  </si>
  <si>
    <t>Census Tract 3605.02</t>
  </si>
  <si>
    <t>Census Tract 3606.01</t>
  </si>
  <si>
    <t>Census Tract 3606.02</t>
  </si>
  <si>
    <t>Census Tract 3607</t>
  </si>
  <si>
    <t>Census Tract 3608</t>
  </si>
  <si>
    <t>Census Tract 3609</t>
  </si>
  <si>
    <t>Census Tract 3610</t>
  </si>
  <si>
    <t>Census Tract 3611</t>
  </si>
  <si>
    <t>Census Tract 3612</t>
  </si>
  <si>
    <t>Census Tract 3613</t>
  </si>
  <si>
    <t>Census Tract 3614.01</t>
  </si>
  <si>
    <t>Census Tract 3614.02</t>
  </si>
  <si>
    <t>Census Tract 3616.01</t>
  </si>
  <si>
    <t>Census Tract 3616.02</t>
  </si>
  <si>
    <t>Census Tract 3702.01</t>
  </si>
  <si>
    <t>Census Tract 3702.03</t>
  </si>
  <si>
    <t>Census Tract 3702.04</t>
  </si>
  <si>
    <t>Census Tract 3703.03</t>
  </si>
  <si>
    <t>Census Tract 3703.04</t>
  </si>
  <si>
    <t>Census Tract 3703.05</t>
  </si>
  <si>
    <t>Census Tract 3703.06</t>
  </si>
  <si>
    <t>Census Tract 3801.01</t>
  </si>
  <si>
    <t>Census Tract 3801.02</t>
  </si>
  <si>
    <t>Census Tract 3801.03</t>
  </si>
  <si>
    <t>Census Tract 3802</t>
  </si>
  <si>
    <t>Census Tract 3803.01</t>
  </si>
  <si>
    <t>Census Tract 3803.02</t>
  </si>
  <si>
    <t>Census Tract 3804.02</t>
  </si>
  <si>
    <t>Census Tract 3804.03</t>
  </si>
  <si>
    <t>Census Tract 3804.04</t>
  </si>
  <si>
    <t>Census Tract 3805.01</t>
  </si>
  <si>
    <t>Census Tract 3805.02</t>
  </si>
  <si>
    <t>Census Tract 3806</t>
  </si>
  <si>
    <t>Census Tract 3807</t>
  </si>
  <si>
    <t>Census Tract 3808</t>
  </si>
  <si>
    <t>Census Tract 3809.01</t>
  </si>
  <si>
    <t>Census Tract 3809.02</t>
  </si>
  <si>
    <t>Census Tract 3810.02</t>
  </si>
  <si>
    <t>Census Tract 3810.03</t>
  </si>
  <si>
    <t>Census Tract 3810.04</t>
  </si>
  <si>
    <t>Census Tract 3811.01</t>
  </si>
  <si>
    <t>Census Tract 3811.02</t>
  </si>
  <si>
    <t>Census Tract 3812.03</t>
  </si>
  <si>
    <t>Census Tract 3812.04</t>
  </si>
  <si>
    <t>Census Tract 3812.05</t>
  </si>
  <si>
    <t>Census Tract 3812.06</t>
  </si>
  <si>
    <t>Census Tract 3812.07</t>
  </si>
  <si>
    <t>Census Tract 3901.02</t>
  </si>
  <si>
    <t>Census Tract 3901.03</t>
  </si>
  <si>
    <t>Census Tract 3901.04</t>
  </si>
  <si>
    <t>Census Tract 3902</t>
  </si>
  <si>
    <t>Census Tract 3903</t>
  </si>
  <si>
    <t>Census Tract 3904.05</t>
  </si>
  <si>
    <t>Census Tract 3904.06</t>
  </si>
  <si>
    <t>Census Tract 3904.07</t>
  </si>
  <si>
    <t>Census Tract 3904.08</t>
  </si>
  <si>
    <t>Census Tract 3904.09</t>
  </si>
  <si>
    <t>Census Tract 3904.10</t>
  </si>
  <si>
    <t>Census Tract 3904.11</t>
  </si>
  <si>
    <t>Census Tract 3905</t>
  </si>
  <si>
    <t>Census Tract 3906.01</t>
  </si>
  <si>
    <t>Census Tract 3906.02</t>
  </si>
  <si>
    <t>Census Tract 3907</t>
  </si>
  <si>
    <t>Census Tract 3908.01</t>
  </si>
  <si>
    <t>Census Tract 3908.02</t>
  </si>
  <si>
    <t>Census Tract 3909</t>
  </si>
  <si>
    <t>Census Tract 3910.01</t>
  </si>
  <si>
    <t>Census Tract 3910.02</t>
  </si>
  <si>
    <t>Census Tract 201.01</t>
  </si>
  <si>
    <t>Census Tract 201.02</t>
  </si>
  <si>
    <t>Census Tract 202.01</t>
  </si>
  <si>
    <t>Census Tract 202.02</t>
  </si>
  <si>
    <t>Census Tract 203.01</t>
  </si>
  <si>
    <t>Census Tract 203.02</t>
  </si>
  <si>
    <t>Census Tract 207.01</t>
  </si>
  <si>
    <t>Census Tract 207.02</t>
  </si>
  <si>
    <t>Census Tract 9522</t>
  </si>
  <si>
    <t>Census Tract 9523</t>
  </si>
  <si>
    <t>Census Tract 9524</t>
  </si>
  <si>
    <t>Census Tract 9525</t>
  </si>
  <si>
    <t>Census Tract 9526</t>
  </si>
  <si>
    <t>Census Tract 9527</t>
  </si>
  <si>
    <t>Census Tract 9528</t>
  </si>
  <si>
    <t>Census Tract 9529</t>
  </si>
  <si>
    <t>Census Tract 4.01</t>
  </si>
  <si>
    <t>Census Tract 4.02</t>
  </si>
  <si>
    <t>Census Tract 8.02</t>
  </si>
  <si>
    <t>Census Tract 10.01</t>
  </si>
  <si>
    <t>Census Tract 10.02</t>
  </si>
  <si>
    <t>Census Tract 11.01</t>
  </si>
  <si>
    <t>Census Tract 11.02</t>
  </si>
  <si>
    <t>Census Tract 11.03</t>
  </si>
  <si>
    <t>Census Tract 13.03</t>
  </si>
  <si>
    <t>Census Tract 13.04</t>
  </si>
  <si>
    <t>Census Tract 13.05</t>
  </si>
  <si>
    <t>Census Tract 14.03</t>
  </si>
  <si>
    <t>Census Tract 14.04</t>
  </si>
  <si>
    <t>Census Tract 9567</t>
  </si>
  <si>
    <t>Census Tract 9568</t>
  </si>
  <si>
    <t>Census Tract 9569</t>
  </si>
  <si>
    <t>Census Tract 9570</t>
  </si>
  <si>
    <t>Census Tract 9571</t>
  </si>
  <si>
    <t>Census Tract 9572</t>
  </si>
  <si>
    <t>Census Tract 9573</t>
  </si>
  <si>
    <t>Census Tract 9574</t>
  </si>
  <si>
    <t>Census Tract 9575</t>
  </si>
  <si>
    <t>Census Tract 5101.01</t>
  </si>
  <si>
    <t>Census Tract 5101.02</t>
  </si>
  <si>
    <t>Census Tract 5102.01</t>
  </si>
  <si>
    <t>Census Tract 5102.02</t>
  </si>
  <si>
    <t>Census Tract 5103</t>
  </si>
  <si>
    <t>Census Tract 5104.01</t>
  </si>
  <si>
    <t>Census Tract 5104.02</t>
  </si>
  <si>
    <t>Census Tract 5105</t>
  </si>
  <si>
    <t>Census Tract 5106.01</t>
  </si>
  <si>
    <t>Census Tract 5106.02</t>
  </si>
  <si>
    <t>Census Tract 5107.01</t>
  </si>
  <si>
    <t>Census Tract 5107.03</t>
  </si>
  <si>
    <t>Census Tract 5107.04</t>
  </si>
  <si>
    <t>Census Tract 5108</t>
  </si>
  <si>
    <t>Census Tract 5109</t>
  </si>
  <si>
    <t>Census Tract 5110.01</t>
  </si>
  <si>
    <t>Census Tract 5110.02</t>
  </si>
  <si>
    <t>Census Tract 1005</t>
  </si>
  <si>
    <t>Census Tract 1006</t>
  </si>
  <si>
    <t>Census Tract 1007</t>
  </si>
  <si>
    <t>Census Tract 9717</t>
  </si>
  <si>
    <t>Census Tract 9718</t>
  </si>
  <si>
    <t>Census Tract 9719</t>
  </si>
  <si>
    <t>Census Tract 9720</t>
  </si>
  <si>
    <t>Census Tract 9721</t>
  </si>
  <si>
    <t>Census Tract 9722</t>
  </si>
  <si>
    <t>Census Tract 9723</t>
  </si>
  <si>
    <t>Census Tract 9724</t>
  </si>
  <si>
    <t>Census Tract 9725</t>
  </si>
  <si>
    <t>Census Tract 9726</t>
  </si>
  <si>
    <t>Census Tract 9657</t>
  </si>
  <si>
    <t>Census Tract 9658</t>
  </si>
  <si>
    <t>Census Tract 9557.01</t>
  </si>
  <si>
    <t>Census Tract 9557.02</t>
  </si>
  <si>
    <t>Census Tract 304.01</t>
  </si>
  <si>
    <t>Census Tract 304.02</t>
  </si>
  <si>
    <t>Census Tract 9539</t>
  </si>
  <si>
    <t>Census Tract 501.04</t>
  </si>
  <si>
    <t>Census Tract 501.05</t>
  </si>
  <si>
    <t>Census Tract 501.06</t>
  </si>
  <si>
    <t>Census Tract 501.07</t>
  </si>
  <si>
    <t>Census Tract 502.03</t>
  </si>
  <si>
    <t>Census Tract 503.01</t>
  </si>
  <si>
    <t>Census Tract 503.02</t>
  </si>
  <si>
    <t>Census Tract 504.05</t>
  </si>
  <si>
    <t>Census Tract 504.07</t>
  </si>
  <si>
    <t>Census Tract 504.08</t>
  </si>
  <si>
    <t>Census Tract 504.09</t>
  </si>
  <si>
    <t>Census Tract 505.06</t>
  </si>
  <si>
    <t>Census Tract 505.07</t>
  </si>
  <si>
    <t>Census Tract 505.08</t>
  </si>
  <si>
    <t>Census Tract 505.09</t>
  </si>
  <si>
    <t>Census Tract 506.02</t>
  </si>
  <si>
    <t>Census Tract 508.02</t>
  </si>
  <si>
    <t>Census Tract 509.01</t>
  </si>
  <si>
    <t>Census Tract 510.05</t>
  </si>
  <si>
    <t>Census Tract 510.06</t>
  </si>
  <si>
    <t>Census Tract 510.08</t>
  </si>
  <si>
    <t>Census Tract 510.09</t>
  </si>
  <si>
    <t>Census Tract 510.10</t>
  </si>
  <si>
    <t>Census Tract 510.11</t>
  </si>
  <si>
    <t>Census Tract 510.12</t>
  </si>
  <si>
    <t>Census Tract 511.01</t>
  </si>
  <si>
    <t>Census Tract 511.02</t>
  </si>
  <si>
    <t>Census Tract 9589</t>
  </si>
  <si>
    <t>Census Tract 9590</t>
  </si>
  <si>
    <t>Census Tract 9591</t>
  </si>
  <si>
    <t>Census Tract 9592</t>
  </si>
  <si>
    <t>Census Tract 9560</t>
  </si>
  <si>
    <t>Census Tract 9561</t>
  </si>
  <si>
    <t>Census Tract 9562</t>
  </si>
  <si>
    <t>Census Tract 9563.01</t>
  </si>
  <si>
    <t>Census Tract 9563.02</t>
  </si>
  <si>
    <t>Census Tract 9564.01</t>
  </si>
  <si>
    <t>Census Tract 9564.02</t>
  </si>
  <si>
    <t>Census Tract 9565</t>
  </si>
  <si>
    <t>Census Tract 9566</t>
  </si>
  <si>
    <t>Census Tract 9684.01</t>
  </si>
  <si>
    <t>Census Tract 9684.02</t>
  </si>
  <si>
    <t>Census Tract 9685</t>
  </si>
  <si>
    <t>Census Tract 9686</t>
  </si>
  <si>
    <t>Census Tract 9687</t>
  </si>
  <si>
    <t>Census Tract 9688</t>
  </si>
  <si>
    <t>Census Tract 9689</t>
  </si>
  <si>
    <t>Census Tract 9741</t>
  </si>
  <si>
    <t>Census Tract 9742</t>
  </si>
  <si>
    <t>Census Tract 9743</t>
  </si>
  <si>
    <t>Census Tract 9744</t>
  </si>
  <si>
    <t>Census Tract 9745</t>
  </si>
  <si>
    <t>Census Tract 19</t>
  </si>
  <si>
    <t>Census Tract 33</t>
  </si>
  <si>
    <t>Census Tract 109.01</t>
  </si>
  <si>
    <t>Census Tract 109.02</t>
  </si>
  <si>
    <t>Census Tract 110.01</t>
  </si>
  <si>
    <t>Census Tract 110.02</t>
  </si>
  <si>
    <t>Census Tract 112.03</t>
  </si>
  <si>
    <t>Census Tract 113.05</t>
  </si>
  <si>
    <t>Census Tract 113.06</t>
  </si>
  <si>
    <t>Census Tract 113.07</t>
  </si>
  <si>
    <t>Census Tract 113.08</t>
  </si>
  <si>
    <t>Census Tract 113.09</t>
  </si>
  <si>
    <t>Census Tract 113.10</t>
  </si>
  <si>
    <t>Census Tract 114.03</t>
  </si>
  <si>
    <t>Census Tract 114.04</t>
  </si>
  <si>
    <t>Census Tract 114.05</t>
  </si>
  <si>
    <t>Census Tract 114.06</t>
  </si>
  <si>
    <t>Census Tract 115.03</t>
  </si>
  <si>
    <t>Census Tract 115.04</t>
  </si>
  <si>
    <t>Census Tract 115.05</t>
  </si>
  <si>
    <t>Census Tract 115.06</t>
  </si>
  <si>
    <t>Census Tract 116.02</t>
  </si>
  <si>
    <t>Census Tract 117.03</t>
  </si>
  <si>
    <t>Census Tract 117.04</t>
  </si>
  <si>
    <t>Census Tract 118.03</t>
  </si>
  <si>
    <t>Census Tract 118.04</t>
  </si>
  <si>
    <t>Census Tract 9667</t>
  </si>
  <si>
    <t>Census Tract 9668</t>
  </si>
  <si>
    <t>Census Tract 9669</t>
  </si>
  <si>
    <t>Census Tract 9670</t>
  </si>
  <si>
    <t>Census Tract 9671</t>
  </si>
  <si>
    <t>Census Tract 7101</t>
  </si>
  <si>
    <t>Census Tract 7102</t>
  </si>
  <si>
    <t>Census Tract 7103</t>
  </si>
  <si>
    <t>Census Tract 7104</t>
  </si>
  <si>
    <t>Census Tract 7105</t>
  </si>
  <si>
    <t>Census Tract 7106.01</t>
  </si>
  <si>
    <t>Census Tract 7106.02</t>
  </si>
  <si>
    <t>Census Tract 7107</t>
  </si>
  <si>
    <t>Census Tract 7108</t>
  </si>
  <si>
    <t>Census Tract 7109</t>
  </si>
  <si>
    <t>Census Tract 9527.01</t>
  </si>
  <si>
    <t>Census Tract 9527.02</t>
  </si>
  <si>
    <t>Census Tract 9537</t>
  </si>
  <si>
    <t>Census Tract 9708</t>
  </si>
  <si>
    <t>Census Tract 9709</t>
  </si>
  <si>
    <t>Census Tract 9710</t>
  </si>
  <si>
    <t>Census Tract 9711</t>
  </si>
  <si>
    <t>Census Tract 9712</t>
  </si>
  <si>
    <t>Census Tract 9713</t>
  </si>
  <si>
    <t>Census Tract 9714</t>
  </si>
  <si>
    <t>Census Tract 9715</t>
  </si>
  <si>
    <t>Census Tract 9716</t>
  </si>
  <si>
    <t>Census Tract 501.01</t>
  </si>
  <si>
    <t>Census Tract 501.02</t>
  </si>
  <si>
    <t>Census Tract 504</t>
  </si>
  <si>
    <t>Census Tract 9659</t>
  </si>
  <si>
    <t>Census Tract 16.03</t>
  </si>
  <si>
    <t>Census Tract 18</t>
  </si>
  <si>
    <t>Census Tract 51.01</t>
  </si>
  <si>
    <t>Census Tract 51.02</t>
  </si>
  <si>
    <t>Census Tract 52</t>
  </si>
  <si>
    <t>Census Tract 54.01</t>
  </si>
  <si>
    <t>Census Tract 54.02</t>
  </si>
  <si>
    <t>Census Tract 55</t>
  </si>
  <si>
    <t>Census Tract 102.08</t>
  </si>
  <si>
    <t>Census Tract 102.09</t>
  </si>
  <si>
    <t>Census Tract 204.01</t>
  </si>
  <si>
    <t>Census Tract 204.02</t>
  </si>
  <si>
    <t>Census Tract 9607</t>
  </si>
  <si>
    <t>Census Tract 9608</t>
  </si>
  <si>
    <t>Census Tract 2.03</t>
  </si>
  <si>
    <t>Census Tract 2.04</t>
  </si>
  <si>
    <t>Census Tract 2.05</t>
  </si>
  <si>
    <t>Census Tract 37.01</t>
  </si>
  <si>
    <t>Census Tract 37.02</t>
  </si>
  <si>
    <t>Census Tract 38.01</t>
  </si>
  <si>
    <t>Census Tract 38.03</t>
  </si>
  <si>
    <t>Census Tract 38.05</t>
  </si>
  <si>
    <t>Census Tract 39</t>
  </si>
  <si>
    <t>Census Tract 101.01</t>
  </si>
  <si>
    <t>Census Tract 101.02</t>
  </si>
  <si>
    <t>Census Tract 102.04</t>
  </si>
  <si>
    <t>Census Tract 104.04</t>
  </si>
  <si>
    <t>Census Tract 104.05</t>
  </si>
  <si>
    <t>Census Tract 104.06</t>
  </si>
  <si>
    <t>Census Tract 105.01</t>
  </si>
  <si>
    <t>Census Tract 105.02</t>
  </si>
  <si>
    <t>Census Tract 107.01</t>
  </si>
  <si>
    <t>Census Tract 107.02</t>
  </si>
  <si>
    <t>Census Tract 9801</t>
  </si>
  <si>
    <t>Census Tract 9802</t>
  </si>
  <si>
    <t>Census Tract 9803</t>
  </si>
  <si>
    <t>Census Tract 9805</t>
  </si>
  <si>
    <t>Census Tract 9806</t>
  </si>
  <si>
    <t>Census Tract 107.03</t>
  </si>
  <si>
    <t>Census Tract 107.04</t>
  </si>
  <si>
    <t>Census Tract 1022</t>
  </si>
  <si>
    <t>Census Tract 1023</t>
  </si>
  <si>
    <t>Census Tract 1024</t>
  </si>
  <si>
    <t>Census Tract 1025</t>
  </si>
  <si>
    <t>Census Tract 1026</t>
  </si>
  <si>
    <t>Census Tract 1027</t>
  </si>
  <si>
    <t>Census Tract 1028</t>
  </si>
  <si>
    <t>Census Tract 1029</t>
  </si>
  <si>
    <t>Census Tract 9510.01</t>
  </si>
  <si>
    <t>Census Tract 9510.02</t>
  </si>
  <si>
    <t>Census Tract 305.01</t>
  </si>
  <si>
    <t>Census Tract 305.02</t>
  </si>
  <si>
    <t>Census Tract 306.01</t>
  </si>
  <si>
    <t>Census Tract 306.02</t>
  </si>
  <si>
    <t>Census Tract 307.03</t>
  </si>
  <si>
    <t>Census Tract 307.04</t>
  </si>
  <si>
    <t>Census Tract 307.06</t>
  </si>
  <si>
    <t>Census Tract 307.07</t>
  </si>
  <si>
    <t>Census Tract 307.08</t>
  </si>
  <si>
    <t>Census Tract 307.09</t>
  </si>
  <si>
    <t>Census Tract 308.01</t>
  </si>
  <si>
    <t>Census Tract 308.02</t>
  </si>
  <si>
    <t>Census Tract 9672</t>
  </si>
  <si>
    <t>Census Tract 9673</t>
  </si>
  <si>
    <t>Census Tract 9674</t>
  </si>
  <si>
    <t>Census Tract 9675</t>
  </si>
  <si>
    <t>Census Tract 9677.01</t>
  </si>
  <si>
    <t>Census Tract 9677.02</t>
  </si>
  <si>
    <t>Census Tract 9581</t>
  </si>
  <si>
    <t>Census Tract 9582</t>
  </si>
  <si>
    <t>Census Tract 9583</t>
  </si>
  <si>
    <t>Census Tract 9584</t>
  </si>
  <si>
    <t>Census Tract 9585.01</t>
  </si>
  <si>
    <t>Census Tract 9585.02</t>
  </si>
  <si>
    <t>Census Tract 9586</t>
  </si>
  <si>
    <t>Census Tract 9587</t>
  </si>
  <si>
    <t>Census Tract 9588</t>
  </si>
  <si>
    <t>Census Tract 505</t>
  </si>
  <si>
    <t>Census Tract 506</t>
  </si>
  <si>
    <t>Census Tract 507</t>
  </si>
  <si>
    <t>Total County Score</t>
  </si>
  <si>
    <t>Opportunity Index County Score</t>
  </si>
  <si>
    <t>Census Tract Low Unemployment Rate</t>
  </si>
  <si>
    <t>Census Tract Access to Primary Care</t>
  </si>
  <si>
    <t>Census Tract Population Growth 2010 - 2020</t>
  </si>
  <si>
    <t>Census Tract Population Growth 2020 - 2021</t>
  </si>
  <si>
    <t>County Low Unemployment Rate</t>
  </si>
  <si>
    <t>County Access to Primary Care</t>
  </si>
  <si>
    <t>County Population Growth 2010 - 2020</t>
  </si>
  <si>
    <t>County Population Growth 2020 - 2021</t>
  </si>
  <si>
    <t>Total Opportunity Index Census Tract Score</t>
  </si>
  <si>
    <t>Total Opportunity Index County Score</t>
  </si>
  <si>
    <t>Total Opportunity Index Score</t>
  </si>
  <si>
    <t>Census Tract ID</t>
  </si>
  <si>
    <t>Total Housing Need Score (Census Tract Population Growth Score)</t>
  </si>
  <si>
    <t>High Income Point Value</t>
  </si>
  <si>
    <t>Life Expectancy Point Value</t>
  </si>
  <si>
    <t>"R/ECAP" (Point Value)</t>
  </si>
  <si>
    <t>Low Poverty Point Value</t>
  </si>
  <si>
    <t>Census Tract Low Unemployment Point Value</t>
  </si>
  <si>
    <t>Census Tract Access to Primary Care Point Value</t>
  </si>
  <si>
    <t>Census Tract Population Growth Point Value</t>
  </si>
  <si>
    <t>QCT Status</t>
  </si>
  <si>
    <r>
      <t xml:space="preserve">In this document, you will find the raw data and associated scores for the QAP </t>
    </r>
    <r>
      <rPr>
        <u/>
        <sz val="11"/>
        <color theme="1"/>
        <rFont val="Calibri"/>
        <family val="2"/>
        <scheme val="minor"/>
      </rPr>
      <t>Opportunity and Housing Need Indices</t>
    </r>
    <r>
      <rPr>
        <sz val="11"/>
        <color theme="1"/>
        <rFont val="Calibri"/>
        <family val="2"/>
        <scheme val="minor"/>
      </rPr>
      <t xml:space="preserve">.  Each cell filled in dark green received a point for that column's corresponding factor, and for "R/ECAP," cells filled in red are docked the corresponding point.  The total Opportunity Index score and Housing Need Index score can be found in columns E and F, respectively.  Note that to receive the Housing Need population growth point, both columns S and T must be filled in dark green (coinciding with &gt;= 5% population growth from 2010 - 2020 and &gt;0% population growth from 2020 - 2021).  Also note that to receive either/both of the High Income and Low Poverty points, column G (QCT Status; 1 = QCT) must not be filled in red.  </t>
    </r>
  </si>
  <si>
    <r>
      <t xml:space="preserve">This document </t>
    </r>
    <r>
      <rPr>
        <u/>
        <sz val="11"/>
        <color rgb="FFFF0000"/>
        <rFont val="Calibri"/>
        <family val="2"/>
        <scheme val="minor"/>
      </rPr>
      <t>does not include</t>
    </r>
    <r>
      <rPr>
        <sz val="11"/>
        <color rgb="FFFF0000"/>
        <rFont val="Calibri"/>
        <family val="2"/>
        <scheme val="minor"/>
      </rPr>
      <t xml:space="preserve"> scoring for the </t>
    </r>
    <r>
      <rPr>
        <u/>
        <sz val="11"/>
        <color rgb="FFFF0000"/>
        <rFont val="Calibri"/>
        <family val="2"/>
        <scheme val="minor"/>
      </rPr>
      <t>access to post-secondary education and access to employment factors</t>
    </r>
    <r>
      <rPr>
        <sz val="11"/>
        <color rgb="FFFF0000"/>
        <rFont val="Calibri"/>
        <family val="2"/>
        <scheme val="minor"/>
      </rPr>
      <t xml:space="preserve"> from the Opportunity Index nor does it include any factors in the Housing Need Index aside from counties experiencing population growth; points for these factors must be determined separately.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</si>
</sst>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1" fontId="0" fillId="0" borderId="0" xfId="0" applyNumberFormat="1"/>
    <xf numFmtId="0" fontId="0" fillId="0" borderId="1" xfId="0" applyFont="1" applyFill="1" applyBorder="1"/>
    <xf numFmtId="0" fontId="0" fillId="3" borderId="0" xfId="0" applyFill="1"/>
    <xf numFmtId="0" fontId="0" fillId="0" borderId="0" xfId="0" applyFon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00B050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0" formatCode="General"/>
    </dxf>
    <dxf>
      <fill>
        <patternFill patternType="solid">
          <fgColor indexed="64"/>
          <bgColor rgb="FF00B050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rgb="FF00B05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00B050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00B050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00B050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7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BAF22F-7D46-4B6C-863F-53D40A818E53}" name="Table1" displayName="Table1" ref="A1:W1694" totalsRowShown="0" headerRowDxfId="27" dataDxfId="26">
  <autoFilter ref="A1:W1694" xr:uid="{80BAF22F-7D46-4B6C-863F-53D40A818E53}"/>
  <sortState xmlns:xlrd2="http://schemas.microsoft.com/office/spreadsheetml/2017/richdata2" ref="A2:W1694">
    <sortCondition ref="C2:C1694"/>
    <sortCondition descending="1" ref="E2:E1694"/>
  </sortState>
  <tableColumns count="23">
    <tableColumn id="24" xr3:uid="{F8A291B7-6111-4A1A-A106-C66656314FE7}" name="shid" dataDxfId="25"/>
    <tableColumn id="1" xr3:uid="{56591782-3C86-4A49-B991-74CA273A665D}" name="Full Tract ID"/>
    <tableColumn id="2" xr3:uid="{641F400E-3CDC-486F-867D-68841555867B}" name="County"/>
    <tableColumn id="3" xr3:uid="{CD424161-3C52-4F08-8B45-DAF9281AB9C4}" name="Census Tract ID"/>
    <tableColumn id="5" xr3:uid="{5DCB2F67-EB6F-442A-8B56-5BD2DD4EA3FA}" name="Total Opportunity Index Score">
      <calculatedColumnFormula>SUM(V2,W2)</calculatedColumnFormula>
    </tableColumn>
    <tableColumn id="6" xr3:uid="{EDAEF406-8C2A-4CA1-8B5F-5C6794000309}" name="Total Housing Need Score (Census Tract Population Growth Score)" dataDxfId="24">
      <calculatedColumnFormula>IF(AND(S2&gt;=5,T2&gt;0),1,0)</calculatedColumnFormula>
    </tableColumn>
    <tableColumn id="30" xr3:uid="{6989C3A9-27BD-4986-835B-8C9EE8C60206}" name="QCT Status"/>
    <tableColumn id="7" xr3:uid="{3E321632-073E-40DB-881F-77DEEDAAFBE8}" name="High Income" dataDxfId="23"/>
    <tableColumn id="17" xr3:uid="{D11640C5-84BC-4DA0-965A-E1D22D20ED6A}" name="High Income Point Value" dataDxfId="22">
      <calculatedColumnFormula>IF(AND(Table1[[#This Row],[High Income]]&gt;=71082,Table1[[#This Row],[QCT Status]]=0),1,0)</calculatedColumnFormula>
    </tableColumn>
    <tableColumn id="8" xr3:uid="{E2EF525D-5F0C-4EEC-86A3-6DE4D163A647}" name="Life Expectancy" dataDxfId="21"/>
    <tableColumn id="18" xr3:uid="{6E5405A3-6E44-4E96-9807-70390FC9EC39}" name="Life Expectancy Point Value" dataDxfId="20">
      <calculatedColumnFormula>IF(Table1[[#This Row],[Life Expectancy]]&gt;77.4,1,0)</calculatedColumnFormula>
    </tableColumn>
    <tableColumn id="9" xr3:uid="{24C39F07-010B-4BCF-9E24-AD2D25CE12AA}" name="&quot;R/ECAP&quot; (Point Value)" dataDxfId="19"/>
    <tableColumn id="10" xr3:uid="{F392BFB1-E1A9-4749-A042-3836EAE42B82}" name="Low Poverty" dataDxfId="18"/>
    <tableColumn id="19" xr3:uid="{3CDD2A86-1739-40F4-BEF5-737151EEDD4D}" name="Low Poverty Point Value" dataDxfId="17">
      <calculatedColumnFormula>IF(AND(Table1[[#This Row],[Low Poverty]]&lt;=6.3,Table1[[#This Row],[QCT Status]]=0),1,0)</calculatedColumnFormula>
    </tableColumn>
    <tableColumn id="11" xr3:uid="{79BA5046-C01B-49BD-A4B0-82BB4660F35E}" name="Census Tract Low Unemployment Rate" dataDxfId="16">
      <calculatedColumnFormula>VLOOKUP(C2,'County Data Only'!$A$2:$F$93,3,FALSE)</calculatedColumnFormula>
    </tableColumn>
    <tableColumn id="20" xr3:uid="{F1D3A112-DE37-425B-8D72-B907BFE2CEC1}" name="Census Tract Low Unemployment Point Value" dataDxfId="15">
      <calculatedColumnFormula>IF(Table1[[#This Row],[Census Tract Low Unemployment Rate]]&lt;2.7,1,0)</calculatedColumnFormula>
    </tableColumn>
    <tableColumn id="12" xr3:uid="{5459CEAA-BC50-4554-950F-C3FD8EBBD11E}" name="Census Tract Access to Primary Care" dataDxfId="14">
      <calculatedColumnFormula>VLOOKUP($C2,'County Data Only'!$A$2:$F$93,4,FALSE)</calculatedColumnFormula>
    </tableColumn>
    <tableColumn id="21" xr3:uid="{9F4BB770-3D9E-4CDF-B05C-B97EE4ED4644}" name="Census Tract Access to Primary Care Point Value" dataDxfId="13">
      <calculatedColumnFormula>IF(AND(Table1[[#This Row],[Census Tract Access to Primary Care]]&lt;=2000,Table1[[#This Row],[Census Tract Access to Primary Care]]&lt;&gt;0),1,0)</calculatedColumnFormula>
    </tableColumn>
    <tableColumn id="13" xr3:uid="{B36E14A0-187B-4723-8A67-0A2F3BBCA306}" name="Census Tract Population Growth 2010 - 2020" dataDxfId="12">
      <calculatedColumnFormula>VLOOKUP($C2,'County Data Only'!$A$2:$F$93,5,FALSE)</calculatedColumnFormula>
    </tableColumn>
    <tableColumn id="14" xr3:uid="{F4F614FE-1366-4D30-ADFF-7A51FC95D4C7}" name="Census Tract Population Growth 2020 - 2021" dataDxfId="11">
      <calculatedColumnFormula>VLOOKUP($C2,'County Data Only'!$A$2:$F$93,6,FALSE)</calculatedColumnFormula>
    </tableColumn>
    <tableColumn id="23" xr3:uid="{19C62773-D3C6-4F44-B432-056DCC78AA06}" name="Census Tract Population Growth Point Value" dataDxfId="10">
      <calculatedColumnFormula>IF(AND(Table1[[#This Row],[Census Tract Population Growth 2010 - 2020]]&gt;=5,Table1[[#This Row],[Census Tract Population Growth 2020 - 2021]]&gt;0),1,0)</calculatedColumnFormula>
    </tableColumn>
    <tableColumn id="15" xr3:uid="{C576CF11-884B-4F69-8551-94D7B5C278D6}" name="Total Opportunity Index Census Tract Score" dataDxfId="9">
      <calculatedColumnFormula>SUM(Table1[[#This Row],[High Income Point Value]],Table1[[#This Row],[Life Expectancy Point Value]],Table1[[#This Row],["R/ECAP" (Point Value)]],Table1[[#This Row],[Low Poverty Point Value]])</calculatedColumnFormula>
    </tableColumn>
    <tableColumn id="16" xr3:uid="{11AD6910-DF1F-4FCD-9B52-86290081EBBB}" name="Total Opportunity Index County Score" dataDxfId="8">
      <calculatedColumnFormula>SUM(Table1[[#This Row],[Census Tract Low Unemployment Point Value]],Table1[[#This Row],[Census Tract Access to Primary Care Point Value]])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75A031-63F2-4E5F-931D-84D30AA1C1D5}" name="Table4" displayName="Table4" ref="A1:H93" totalsRowShown="0">
  <autoFilter ref="A1:H93" xr:uid="{8A75A031-63F2-4E5F-931D-84D30AA1C1D5}"/>
  <tableColumns count="8">
    <tableColumn id="1" xr3:uid="{8A68DC7C-C16A-4DCB-AB06-0869537BCF19}" name="County"/>
    <tableColumn id="2" xr3:uid="{907EB8FC-9930-465D-9A09-895379B1D03F}" name="shid"/>
    <tableColumn id="3" xr3:uid="{7FDEB4B7-5144-4579-A77A-74600B048F9A}" name="County Low Unemployment Rate" dataDxfId="7"/>
    <tableColumn id="4" xr3:uid="{7CBD8FA9-E739-44F5-98AF-D93F5AA27374}" name="County Access to Primary Care" dataDxfId="6"/>
    <tableColumn id="5" xr3:uid="{5EEE7ECF-F469-4DC5-8F1E-FB5FE5CFE7C5}" name="County Population Growth 2010 - 2020"/>
    <tableColumn id="6" xr3:uid="{DE35FF73-5997-4FFC-ABC1-9940F309AEEA}" name="County Population Growth 2020 - 2021"/>
    <tableColumn id="7" xr3:uid="{3D9A674A-EF18-4024-9EF0-25D3CED85EB6}" name="Total County Score"/>
    <tableColumn id="8" xr3:uid="{BF6EA81B-1832-4E24-B1A2-294B1AB8EEEB}" name="Opportunity Index County Scor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710095-EBDD-4174-A61F-82785670A710}" name="Table3" displayName="Table3" ref="A1:E1694" totalsRowShown="0" headerRowDxfId="5" dataDxfId="4">
  <autoFilter ref="A1:E1694" xr:uid="{85710095-EBDD-4174-A61F-82785670A710}"/>
  <sortState xmlns:xlrd2="http://schemas.microsoft.com/office/spreadsheetml/2017/richdata2" ref="A2:E1694">
    <sortCondition ref="A2:A1694"/>
  </sortState>
  <tableColumns count="5">
    <tableColumn id="4" xr3:uid="{F620BCBF-9E17-4538-B067-EA333F3C42F6}" name="shid" dataDxfId="3"/>
    <tableColumn id="1" xr3:uid="{9531F3B0-5DE0-4CCB-86A4-576ECCAEB100}" name="Full Tract ID" dataDxfId="2"/>
    <tableColumn id="2" xr3:uid="{C5AC3960-C521-4DE3-88E8-F71501A15E55}" name="County" dataDxfId="1">
      <calculatedColumnFormula>VLOOKUP(Table3[[#This Row],[Full Tract ID]],Table1[[Full Tract ID]:[Census Tract ID]],2,FALSE)</calculatedColumnFormula>
    </tableColumn>
    <tableColumn id="3" xr3:uid="{B275ECCF-92EF-4413-9D4D-3230A096262B}" name="Census Tract ID" dataDxfId="0">
      <calculatedColumnFormula>VLOOKUP(Table3[[#This Row],[Full Tract ID]],Table1[[Full Tract ID]:[Census Tract ID]],3,FALSE)</calculatedColumnFormula>
    </tableColumn>
    <tableColumn id="5" xr3:uid="{8729E1F4-300E-44D5-B765-59D540D0ECC7}" name="QCT Statu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8137-3274-44AA-9715-AFDC92C3280B}">
  <dimension ref="A1:A13"/>
  <sheetViews>
    <sheetView workbookViewId="0">
      <selection activeCell="A13" sqref="A13"/>
    </sheetView>
  </sheetViews>
  <sheetFormatPr defaultRowHeight="15" x14ac:dyDescent="0.25"/>
  <cols>
    <col min="1" max="1" width="102.7109375" customWidth="1"/>
  </cols>
  <sheetData>
    <row r="1" spans="1:1" ht="15" customHeight="1" x14ac:dyDescent="0.25">
      <c r="A1" s="17" t="s">
        <v>3114</v>
      </c>
    </row>
    <row r="2" spans="1:1" x14ac:dyDescent="0.25">
      <c r="A2" s="17"/>
    </row>
    <row r="3" spans="1:1" x14ac:dyDescent="0.25">
      <c r="A3" s="17"/>
    </row>
    <row r="4" spans="1:1" x14ac:dyDescent="0.25">
      <c r="A4" s="17"/>
    </row>
    <row r="5" spans="1:1" x14ac:dyDescent="0.25">
      <c r="A5" s="17"/>
    </row>
    <row r="6" spans="1:1" x14ac:dyDescent="0.25">
      <c r="A6" s="17"/>
    </row>
    <row r="7" spans="1:1" x14ac:dyDescent="0.25">
      <c r="A7" s="17"/>
    </row>
    <row r="8" spans="1:1" x14ac:dyDescent="0.25">
      <c r="A8" s="17"/>
    </row>
    <row r="9" spans="1:1" x14ac:dyDescent="0.25">
      <c r="A9" s="17"/>
    </row>
    <row r="10" spans="1:1" x14ac:dyDescent="0.25">
      <c r="A10" s="17"/>
    </row>
    <row r="11" spans="1:1" x14ac:dyDescent="0.25">
      <c r="A11" s="17"/>
    </row>
    <row r="12" spans="1:1" x14ac:dyDescent="0.25">
      <c r="A12" s="17"/>
    </row>
    <row r="13" spans="1:1" ht="75.75" customHeight="1" x14ac:dyDescent="0.25">
      <c r="A13" s="16" t="s">
        <v>3115</v>
      </c>
    </row>
  </sheetData>
  <mergeCells count="1">
    <mergeCell ref="A1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6249-90FC-48D7-9A5A-4DB614F35B07}">
  <dimension ref="A1:W1694"/>
  <sheetViews>
    <sheetView topLeftCell="B1" workbookViewId="0">
      <selection sqref="A1:A1048576"/>
    </sheetView>
  </sheetViews>
  <sheetFormatPr defaultRowHeight="15" x14ac:dyDescent="0.25"/>
  <cols>
    <col min="1" max="1" width="35.140625" hidden="1" customWidth="1"/>
    <col min="2" max="2" width="13.140625" customWidth="1"/>
    <col min="3" max="3" width="18.7109375" customWidth="1"/>
    <col min="4" max="4" width="17.7109375" customWidth="1"/>
    <col min="5" max="5" width="16.140625" style="3" customWidth="1"/>
    <col min="6" max="6" width="15" style="3" customWidth="1"/>
    <col min="7" max="7" width="14.85546875" style="4" customWidth="1"/>
    <col min="8" max="8" width="14.85546875" customWidth="1"/>
    <col min="9" max="9" width="16.7109375" style="4" customWidth="1"/>
    <col min="10" max="11" width="14.85546875" style="4" customWidth="1"/>
    <col min="12" max="12" width="14.85546875" style="3" customWidth="1"/>
    <col min="13" max="13" width="19.28515625" style="3" customWidth="1"/>
    <col min="14" max="14" width="23.140625" style="3" customWidth="1"/>
    <col min="15" max="15" width="18.85546875" style="3" customWidth="1"/>
    <col min="16" max="16" width="15" style="3" customWidth="1"/>
    <col min="18" max="18" width="10.85546875" customWidth="1"/>
    <col min="19" max="19" width="11" customWidth="1"/>
    <col min="20" max="20" width="11.42578125" customWidth="1"/>
    <col min="21" max="21" width="11.85546875" customWidth="1"/>
    <col min="22" max="22" width="12.7109375" customWidth="1"/>
    <col min="23" max="23" width="12.42578125" customWidth="1"/>
  </cols>
  <sheetData>
    <row r="1" spans="1:23" ht="120.75" customHeight="1" x14ac:dyDescent="0.25">
      <c r="A1" t="s">
        <v>0</v>
      </c>
      <c r="B1" t="s">
        <v>1882</v>
      </c>
      <c r="C1" t="s">
        <v>1697</v>
      </c>
      <c r="D1" t="s">
        <v>3104</v>
      </c>
      <c r="E1" s="3" t="s">
        <v>3103</v>
      </c>
      <c r="F1" s="3" t="s">
        <v>3105</v>
      </c>
      <c r="G1" t="s">
        <v>3113</v>
      </c>
      <c r="H1" s="4" t="s">
        <v>1</v>
      </c>
      <c r="I1" s="4" t="s">
        <v>3106</v>
      </c>
      <c r="J1" s="4" t="s">
        <v>2</v>
      </c>
      <c r="K1" s="4" t="s">
        <v>3107</v>
      </c>
      <c r="L1" s="4" t="s">
        <v>3108</v>
      </c>
      <c r="M1" s="4" t="s">
        <v>3</v>
      </c>
      <c r="N1" s="4" t="s">
        <v>3109</v>
      </c>
      <c r="O1" s="4" t="s">
        <v>3093</v>
      </c>
      <c r="P1" s="4" t="s">
        <v>3110</v>
      </c>
      <c r="Q1" s="4" t="s">
        <v>3094</v>
      </c>
      <c r="R1" s="4" t="s">
        <v>3111</v>
      </c>
      <c r="S1" s="4" t="s">
        <v>3095</v>
      </c>
      <c r="T1" s="4" t="s">
        <v>3096</v>
      </c>
      <c r="U1" s="4" t="s">
        <v>3112</v>
      </c>
      <c r="V1" s="3" t="s">
        <v>3101</v>
      </c>
      <c r="W1" s="3" t="s">
        <v>3102</v>
      </c>
    </row>
    <row r="2" spans="1:23" x14ac:dyDescent="0.25">
      <c r="A2" t="s">
        <v>4</v>
      </c>
      <c r="B2">
        <v>18001030100</v>
      </c>
      <c r="C2" t="s">
        <v>1698</v>
      </c>
      <c r="D2" t="s">
        <v>1883</v>
      </c>
      <c r="E2" s="5">
        <f t="shared" ref="E2:E65" si="0">SUM(V2,W2)</f>
        <v>4</v>
      </c>
      <c r="F2" s="3">
        <f t="shared" ref="F2:F65" si="1">IF(AND(S2&gt;=5,T2&gt;0),1,0)</f>
        <v>0</v>
      </c>
      <c r="G2">
        <v>0</v>
      </c>
      <c r="H2" s="6">
        <v>77426</v>
      </c>
      <c r="I2" s="6">
        <f>IF(AND(Table1[[#This Row],[High Income]]&gt;=71082,Table1[[#This Row],[QCT Status]]=0),1,0)</f>
        <v>1</v>
      </c>
      <c r="J2" s="6">
        <v>80.7</v>
      </c>
      <c r="K2" s="6">
        <f>IF(Table1[[#This Row],[Life Expectancy]]&gt;77.4,1,0)</f>
        <v>1</v>
      </c>
      <c r="L2" s="4">
        <v>0</v>
      </c>
      <c r="M2" s="6">
        <v>3.6</v>
      </c>
      <c r="N2" s="6">
        <f>IF(AND(Table1[[#This Row],[Low Poverty]]&lt;=6.3,Table1[[#This Row],[QCT Status]]=0),1,0)</f>
        <v>1</v>
      </c>
      <c r="O2" s="6">
        <f>VLOOKUP($C2,'County Data Only'!$A$2:$F$93,3,FALSE)</f>
        <v>2</v>
      </c>
      <c r="P2" s="6">
        <f>IF(Table1[[#This Row],[Census Tract Low Unemployment Rate]]&lt;2.7,1,0)</f>
        <v>1</v>
      </c>
      <c r="Q2" s="3">
        <f>VLOOKUP($C2,'County Data Only'!$A$2:$F$93,4,FALSE)</f>
        <v>2550</v>
      </c>
      <c r="R2" s="3">
        <f>IF(AND(Table1[[#This Row],[Census Tract Access to Primary Care]]&lt;=2000,Table1[[#This Row],[Census Tract Access to Primary Care]]&lt;&gt;0),1,0)</f>
        <v>0</v>
      </c>
      <c r="S2" s="3">
        <f>VLOOKUP($C2,'County Data Only'!$A$2:$F$93,5,FALSE)</f>
        <v>4.0560943030000001</v>
      </c>
      <c r="T2" s="6">
        <f>VLOOKUP($C2,'County Data Only'!$A$2:$F$93,6,FALSE)</f>
        <v>0.37682129999999997</v>
      </c>
      <c r="U2">
        <f>IF(AND(Table1[[#This Row],[Census Tract Population Growth 2010 - 2020]]&gt;=5,Table1[[#This Row],[Census Tract Population Growth 2020 - 2021]]&gt;0),1,0)</f>
        <v>0</v>
      </c>
      <c r="V2" s="3">
        <f>SUM(Table1[[#This Row],[High Income Point Value]],Table1[[#This Row],[Life Expectancy Point Value]],Table1[[#This Row],["R/ECAP" (Point Value)]],Table1[[#This Row],[Low Poverty Point Value]])</f>
        <v>3</v>
      </c>
      <c r="W2" s="3">
        <f>SUM(Table1[[#This Row],[Census Tract Low Unemployment Point Value]],Table1[[#This Row],[Census Tract Access to Primary Care Point Value]])</f>
        <v>1</v>
      </c>
    </row>
    <row r="3" spans="1:23" x14ac:dyDescent="0.25">
      <c r="A3" t="s">
        <v>7</v>
      </c>
      <c r="B3">
        <v>18001030400</v>
      </c>
      <c r="C3" t="s">
        <v>1698</v>
      </c>
      <c r="D3" t="s">
        <v>1886</v>
      </c>
      <c r="E3" s="9">
        <f t="shared" si="0"/>
        <v>3</v>
      </c>
      <c r="F3" s="3">
        <f t="shared" si="1"/>
        <v>0</v>
      </c>
      <c r="G3">
        <v>0</v>
      </c>
      <c r="H3" s="6">
        <v>75107</v>
      </c>
      <c r="I3" s="6">
        <f>IF(AND(Table1[[#This Row],[High Income]]&gt;=71082,Table1[[#This Row],[QCT Status]]=0),1,0)</f>
        <v>1</v>
      </c>
      <c r="J3" s="6">
        <v>87.1</v>
      </c>
      <c r="K3" s="6">
        <f>IF(Table1[[#This Row],[Life Expectancy]]&gt;77.4,1,0)</f>
        <v>1</v>
      </c>
      <c r="L3" s="4">
        <v>0</v>
      </c>
      <c r="M3" s="4">
        <v>10.8</v>
      </c>
      <c r="N3" s="4">
        <f>IF(AND(Table1[[#This Row],[Low Poverty]]&lt;=6.3,Table1[[#This Row],[QCT Status]]=0),1,0)</f>
        <v>0</v>
      </c>
      <c r="O3" s="6">
        <f>VLOOKUP(C3,'County Data Only'!$A$2:$F$93,3,FALSE)</f>
        <v>2</v>
      </c>
      <c r="P3" s="6">
        <f>IF(Table1[[#This Row],[Census Tract Low Unemployment Rate]]&lt;2.7,1,0)</f>
        <v>1</v>
      </c>
      <c r="Q3" s="3">
        <f>VLOOKUP($C3,'County Data Only'!$A$2:$F$93,4,FALSE)</f>
        <v>2550</v>
      </c>
      <c r="R3" s="3">
        <f>IF(AND(Table1[[#This Row],[Census Tract Access to Primary Care]]&lt;=2000,Table1[[#This Row],[Census Tract Access to Primary Care]]&lt;&gt;0),1,0)</f>
        <v>0</v>
      </c>
      <c r="S3" s="3">
        <f>VLOOKUP($C3,'County Data Only'!$A$2:$F$93,5,FALSE)</f>
        <v>4.0560943030000001</v>
      </c>
      <c r="T3" s="6">
        <f>VLOOKUP($C3,'County Data Only'!$A$2:$F$93,6,FALSE)</f>
        <v>0.37682129999999997</v>
      </c>
      <c r="U3">
        <f>IF(AND(Table1[[#This Row],[Census Tract Population Growth 2010 - 2020]]&gt;=5,Table1[[#This Row],[Census Tract Population Growth 2020 - 2021]]&gt;0),1,0)</f>
        <v>0</v>
      </c>
      <c r="V3" s="3">
        <f>SUM(Table1[[#This Row],[High Income Point Value]],Table1[[#This Row],[Life Expectancy Point Value]],Table1[[#This Row],["R/ECAP" (Point Value)]],Table1[[#This Row],[Low Poverty Point Value]])</f>
        <v>2</v>
      </c>
      <c r="W3" s="3">
        <f>SUM(Table1[[#This Row],[Census Tract Low Unemployment Point Value]],Table1[[#This Row],[Census Tract Access to Primary Care Point Value]])</f>
        <v>1</v>
      </c>
    </row>
    <row r="4" spans="1:23" x14ac:dyDescent="0.25">
      <c r="A4" t="s">
        <v>10</v>
      </c>
      <c r="B4">
        <v>18001030700</v>
      </c>
      <c r="C4" t="s">
        <v>1698</v>
      </c>
      <c r="D4" t="s">
        <v>1889</v>
      </c>
      <c r="E4" s="7">
        <f t="shared" si="0"/>
        <v>2</v>
      </c>
      <c r="F4" s="3">
        <f t="shared" si="1"/>
        <v>0</v>
      </c>
      <c r="G4" s="14">
        <v>1</v>
      </c>
      <c r="H4" s="4">
        <v>48764</v>
      </c>
      <c r="I4" s="3">
        <f>IF(AND(Table1[[#This Row],[High Income]]&gt;=71082,Table1[[#This Row],[QCT Status]]=0),1,0)</f>
        <v>0</v>
      </c>
      <c r="J4" s="6">
        <v>78.400000000000006</v>
      </c>
      <c r="K4" s="6">
        <f>IF(Table1[[#This Row],[Life Expectancy]]&gt;77.4,1,0)</f>
        <v>1</v>
      </c>
      <c r="L4" s="4">
        <v>0</v>
      </c>
      <c r="M4" s="4">
        <v>27.6</v>
      </c>
      <c r="N4" s="4">
        <f>IF(AND(Table1[[#This Row],[Low Poverty]]&lt;=6.3,Table1[[#This Row],[QCT Status]]=0),1,0)</f>
        <v>0</v>
      </c>
      <c r="O4" s="6">
        <f>VLOOKUP(C4,'County Data Only'!$A$2:$F$93,3,FALSE)</f>
        <v>2</v>
      </c>
      <c r="P4" s="6">
        <f>IF(Table1[[#This Row],[Census Tract Low Unemployment Rate]]&lt;2.7,1,0)</f>
        <v>1</v>
      </c>
      <c r="Q4" s="3">
        <f>VLOOKUP($C4,'County Data Only'!$A$2:$F$93,4,FALSE)</f>
        <v>2550</v>
      </c>
      <c r="R4" s="3">
        <f>IF(AND(Table1[[#This Row],[Census Tract Access to Primary Care]]&lt;=2000,Table1[[#This Row],[Census Tract Access to Primary Care]]&lt;&gt;0),1,0)</f>
        <v>0</v>
      </c>
      <c r="S4" s="3">
        <f>VLOOKUP($C4,'County Data Only'!$A$2:$F$93,5,FALSE)</f>
        <v>4.0560943030000001</v>
      </c>
      <c r="T4" s="6">
        <f>VLOOKUP($C4,'County Data Only'!$A$2:$F$93,6,FALSE)</f>
        <v>0.37682129999999997</v>
      </c>
      <c r="U4">
        <f>IF(AND(Table1[[#This Row],[Census Tract Population Growth 2010 - 2020]]&gt;=5,Table1[[#This Row],[Census Tract Population Growth 2020 - 2021]]&gt;0),1,0)</f>
        <v>0</v>
      </c>
      <c r="V4" s="3">
        <f>SUM(Table1[[#This Row],[High Income Point Value]],Table1[[#This Row],[Life Expectancy Point Value]],Table1[[#This Row],["R/ECAP" (Point Value)]],Table1[[#This Row],[Low Poverty Point Value]])</f>
        <v>1</v>
      </c>
      <c r="W4" s="3">
        <f>SUM(Table1[[#This Row],[Census Tract Low Unemployment Point Value]],Table1[[#This Row],[Census Tract Access to Primary Care Point Value]])</f>
        <v>1</v>
      </c>
    </row>
    <row r="5" spans="1:23" x14ac:dyDescent="0.25">
      <c r="A5" t="s">
        <v>9</v>
      </c>
      <c r="B5">
        <v>18001030600</v>
      </c>
      <c r="C5" t="s">
        <v>1698</v>
      </c>
      <c r="D5" t="s">
        <v>1888</v>
      </c>
      <c r="E5" s="7">
        <f t="shared" si="0"/>
        <v>2</v>
      </c>
      <c r="F5" s="3">
        <f t="shared" si="1"/>
        <v>0</v>
      </c>
      <c r="G5">
        <v>0</v>
      </c>
      <c r="H5" s="4">
        <v>45000</v>
      </c>
      <c r="I5" s="3">
        <f>IF(AND(Table1[[#This Row],[High Income]]&gt;=71082,Table1[[#This Row],[QCT Status]]=0),1,0)</f>
        <v>0</v>
      </c>
      <c r="J5" s="6">
        <v>79.2</v>
      </c>
      <c r="K5" s="6">
        <f>IF(Table1[[#This Row],[Life Expectancy]]&gt;77.4,1,0)</f>
        <v>1</v>
      </c>
      <c r="L5" s="4">
        <v>0</v>
      </c>
      <c r="M5" s="4">
        <v>16</v>
      </c>
      <c r="N5" s="4">
        <f>IF(AND(Table1[[#This Row],[Low Poverty]]&lt;=6.3,Table1[[#This Row],[QCT Status]]=0),1,0)</f>
        <v>0</v>
      </c>
      <c r="O5" s="6">
        <f>VLOOKUP(C5,'County Data Only'!$A$2:$F$93,3,FALSE)</f>
        <v>2</v>
      </c>
      <c r="P5" s="6">
        <f>IF(Table1[[#This Row],[Census Tract Low Unemployment Rate]]&lt;2.7,1,0)</f>
        <v>1</v>
      </c>
      <c r="Q5" s="3">
        <f>VLOOKUP($C5,'County Data Only'!$A$2:$F$93,4,FALSE)</f>
        <v>2550</v>
      </c>
      <c r="R5" s="3">
        <f>IF(AND(Table1[[#This Row],[Census Tract Access to Primary Care]]&lt;=2000,Table1[[#This Row],[Census Tract Access to Primary Care]]&lt;&gt;0),1,0)</f>
        <v>0</v>
      </c>
      <c r="S5" s="3">
        <f>VLOOKUP($C5,'County Data Only'!$A$2:$F$93,5,FALSE)</f>
        <v>4.0560943030000001</v>
      </c>
      <c r="T5" s="6">
        <f>VLOOKUP($C5,'County Data Only'!$A$2:$F$93,6,FALSE)</f>
        <v>0.37682129999999997</v>
      </c>
      <c r="U5">
        <f>IF(AND(Table1[[#This Row],[Census Tract Population Growth 2010 - 2020]]&gt;=5,Table1[[#This Row],[Census Tract Population Growth 2020 - 2021]]&gt;0),1,0)</f>
        <v>0</v>
      </c>
      <c r="V5" s="3">
        <f>SUM(Table1[[#This Row],[High Income Point Value]],Table1[[#This Row],[Life Expectancy Point Value]],Table1[[#This Row],["R/ECAP" (Point Value)]],Table1[[#This Row],[Low Poverty Point Value]])</f>
        <v>1</v>
      </c>
      <c r="W5" s="3">
        <f>SUM(Table1[[#This Row],[Census Tract Low Unemployment Point Value]],Table1[[#This Row],[Census Tract Access to Primary Care Point Value]])</f>
        <v>1</v>
      </c>
    </row>
    <row r="6" spans="1:23" x14ac:dyDescent="0.25">
      <c r="A6" t="s">
        <v>8</v>
      </c>
      <c r="B6">
        <v>18001030500</v>
      </c>
      <c r="C6" t="s">
        <v>1698</v>
      </c>
      <c r="D6" t="s">
        <v>1887</v>
      </c>
      <c r="E6" s="7">
        <f t="shared" si="0"/>
        <v>2</v>
      </c>
      <c r="F6" s="3">
        <f t="shared" si="1"/>
        <v>0</v>
      </c>
      <c r="G6">
        <v>0</v>
      </c>
      <c r="H6" s="4">
        <v>57961</v>
      </c>
      <c r="I6" s="3">
        <f>IF(AND(Table1[[#This Row],[High Income]]&gt;=71082,Table1[[#This Row],[QCT Status]]=0),1,0)</f>
        <v>0</v>
      </c>
      <c r="J6" s="6">
        <v>80.900000000000006</v>
      </c>
      <c r="K6" s="6">
        <f>IF(Table1[[#This Row],[Life Expectancy]]&gt;77.4,1,0)</f>
        <v>1</v>
      </c>
      <c r="L6" s="4">
        <v>0</v>
      </c>
      <c r="M6" s="4">
        <v>19.600000000000001</v>
      </c>
      <c r="N6" s="4">
        <f>IF(AND(Table1[[#This Row],[Low Poverty]]&lt;=6.3,Table1[[#This Row],[QCT Status]]=0),1,0)</f>
        <v>0</v>
      </c>
      <c r="O6" s="6">
        <f>VLOOKUP(C6,'County Data Only'!$A$2:$F$93,3,FALSE)</f>
        <v>2</v>
      </c>
      <c r="P6" s="6">
        <f>IF(Table1[[#This Row],[Census Tract Low Unemployment Rate]]&lt;2.7,1,0)</f>
        <v>1</v>
      </c>
      <c r="Q6" s="3">
        <f>VLOOKUP($C6,'County Data Only'!$A$2:$F$93,4,FALSE)</f>
        <v>2550</v>
      </c>
      <c r="R6" s="3">
        <f>IF(AND(Table1[[#This Row],[Census Tract Access to Primary Care]]&lt;=2000,Table1[[#This Row],[Census Tract Access to Primary Care]]&lt;&gt;0),1,0)</f>
        <v>0</v>
      </c>
      <c r="S6" s="3">
        <f>VLOOKUP($C6,'County Data Only'!$A$2:$F$93,5,FALSE)</f>
        <v>4.0560943030000001</v>
      </c>
      <c r="T6" s="6">
        <f>VLOOKUP($C6,'County Data Only'!$A$2:$F$93,6,FALSE)</f>
        <v>0.37682129999999997</v>
      </c>
      <c r="U6">
        <f>IF(AND(Table1[[#This Row],[Census Tract Population Growth 2010 - 2020]]&gt;=5,Table1[[#This Row],[Census Tract Population Growth 2020 - 2021]]&gt;0),1,0)</f>
        <v>0</v>
      </c>
      <c r="V6" s="3">
        <f>SUM(Table1[[#This Row],[High Income Point Value]],Table1[[#This Row],[Life Expectancy Point Value]],Table1[[#This Row],["R/ECAP" (Point Value)]],Table1[[#This Row],[Low Poverty Point Value]])</f>
        <v>1</v>
      </c>
      <c r="W6" s="3">
        <f>SUM(Table1[[#This Row],[Census Tract Low Unemployment Point Value]],Table1[[#This Row],[Census Tract Access to Primary Care Point Value]])</f>
        <v>1</v>
      </c>
    </row>
    <row r="7" spans="1:23" x14ac:dyDescent="0.25">
      <c r="A7" t="s">
        <v>5</v>
      </c>
      <c r="B7">
        <v>18001030200</v>
      </c>
      <c r="C7" t="s">
        <v>1698</v>
      </c>
      <c r="D7" t="s">
        <v>1884</v>
      </c>
      <c r="E7" s="7">
        <f t="shared" si="0"/>
        <v>2</v>
      </c>
      <c r="F7" s="3">
        <f t="shared" si="1"/>
        <v>0</v>
      </c>
      <c r="G7">
        <v>0</v>
      </c>
      <c r="H7" s="4">
        <v>36225</v>
      </c>
      <c r="I7" s="3">
        <f>IF(AND(Table1[[#This Row],[High Income]]&gt;=71082,Table1[[#This Row],[QCT Status]]=0),1,0)</f>
        <v>0</v>
      </c>
      <c r="J7" s="6">
        <v>78.900000000000006</v>
      </c>
      <c r="K7" s="6">
        <f>IF(Table1[[#This Row],[Life Expectancy]]&gt;77.4,1,0)</f>
        <v>1</v>
      </c>
      <c r="L7" s="4">
        <v>0</v>
      </c>
      <c r="M7" s="4">
        <v>27</v>
      </c>
      <c r="N7" s="4">
        <f>IF(AND(Table1[[#This Row],[Low Poverty]]&lt;=6.3,Table1[[#This Row],[QCT Status]]=0),1,0)</f>
        <v>0</v>
      </c>
      <c r="O7" s="6">
        <f>VLOOKUP(C7,'County Data Only'!$A$2:$F$93,3,FALSE)</f>
        <v>2</v>
      </c>
      <c r="P7" s="6">
        <f>IF(Table1[[#This Row],[Census Tract Low Unemployment Rate]]&lt;2.7,1,0)</f>
        <v>1</v>
      </c>
      <c r="Q7" s="3">
        <f>VLOOKUP($C7,'County Data Only'!$A$2:$F$93,4,FALSE)</f>
        <v>2550</v>
      </c>
      <c r="R7" s="3">
        <f>IF(AND(Table1[[#This Row],[Census Tract Access to Primary Care]]&lt;=2000,Table1[[#This Row],[Census Tract Access to Primary Care]]&lt;&gt;0),1,0)</f>
        <v>0</v>
      </c>
      <c r="S7" s="3">
        <f>VLOOKUP($C7,'County Data Only'!$A$2:$F$93,5,FALSE)</f>
        <v>4.0560943030000001</v>
      </c>
      <c r="T7" s="6">
        <f>VLOOKUP($C7,'County Data Only'!$A$2:$F$93,6,FALSE)</f>
        <v>0.37682129999999997</v>
      </c>
      <c r="U7">
        <f>IF(AND(Table1[[#This Row],[Census Tract Population Growth 2010 - 2020]]&gt;=5,Table1[[#This Row],[Census Tract Population Growth 2020 - 2021]]&gt;0),1,0)</f>
        <v>0</v>
      </c>
      <c r="V7" s="3">
        <f>SUM(Table1[[#This Row],[High Income Point Value]],Table1[[#This Row],[Life Expectancy Point Value]],Table1[[#This Row],["R/ECAP" (Point Value)]],Table1[[#This Row],[Low Poverty Point Value]])</f>
        <v>1</v>
      </c>
      <c r="W7" s="3">
        <f>SUM(Table1[[#This Row],[Census Tract Low Unemployment Point Value]],Table1[[#This Row],[Census Tract Access to Primary Care Point Value]])</f>
        <v>1</v>
      </c>
    </row>
    <row r="8" spans="1:23" x14ac:dyDescent="0.25">
      <c r="A8" t="s">
        <v>6</v>
      </c>
      <c r="B8">
        <v>18001030300</v>
      </c>
      <c r="C8" t="s">
        <v>1698</v>
      </c>
      <c r="D8" t="s">
        <v>1885</v>
      </c>
      <c r="E8" s="8">
        <f t="shared" si="0"/>
        <v>1</v>
      </c>
      <c r="F8" s="3">
        <f t="shared" si="1"/>
        <v>0</v>
      </c>
      <c r="G8">
        <v>0</v>
      </c>
      <c r="H8" s="4">
        <v>48977</v>
      </c>
      <c r="I8" s="3">
        <f>IF(AND(Table1[[#This Row],[High Income]]&gt;=71082,Table1[[#This Row],[QCT Status]]=0),1,0)</f>
        <v>0</v>
      </c>
      <c r="J8" s="4">
        <v>75.5</v>
      </c>
      <c r="K8" s="3">
        <f>IF(Table1[[#This Row],[Life Expectancy]]&gt;77.4,1,0)</f>
        <v>0</v>
      </c>
      <c r="L8" s="4">
        <v>0</v>
      </c>
      <c r="M8" s="4">
        <v>6.6</v>
      </c>
      <c r="N8" s="4">
        <f>IF(AND(Table1[[#This Row],[Low Poverty]]&lt;=6.3,Table1[[#This Row],[QCT Status]]=0),1,0)</f>
        <v>0</v>
      </c>
      <c r="O8" s="6">
        <f>VLOOKUP(C8,'County Data Only'!$A$2:$F$93,3,FALSE)</f>
        <v>2</v>
      </c>
      <c r="P8" s="6">
        <f>IF(Table1[[#This Row],[Census Tract Low Unemployment Rate]]&lt;2.7,1,0)</f>
        <v>1</v>
      </c>
      <c r="Q8" s="3">
        <f>VLOOKUP($C8,'County Data Only'!$A$2:$F$93,4,FALSE)</f>
        <v>2550</v>
      </c>
      <c r="R8" s="3">
        <f>IF(AND(Table1[[#This Row],[Census Tract Access to Primary Care]]&lt;=2000,Table1[[#This Row],[Census Tract Access to Primary Care]]&lt;&gt;0),1,0)</f>
        <v>0</v>
      </c>
      <c r="S8" s="3">
        <f>VLOOKUP($C8,'County Data Only'!$A$2:$F$93,5,FALSE)</f>
        <v>4.0560943030000001</v>
      </c>
      <c r="T8" s="6">
        <f>VLOOKUP($C8,'County Data Only'!$A$2:$F$93,6,FALSE)</f>
        <v>0.37682129999999997</v>
      </c>
      <c r="U8">
        <f>IF(AND(Table1[[#This Row],[Census Tract Population Growth 2010 - 2020]]&gt;=5,Table1[[#This Row],[Census Tract Population Growth 2020 - 2021]]&gt;0),1,0)</f>
        <v>0</v>
      </c>
      <c r="V8" s="3">
        <f>SUM(Table1[[#This Row],[High Income Point Value]],Table1[[#This Row],[Life Expectancy Point Value]],Table1[[#This Row],["R/ECAP" (Point Value)]],Table1[[#This Row],[Low Poverty Point Value]])</f>
        <v>0</v>
      </c>
      <c r="W8" s="3">
        <f>SUM(Table1[[#This Row],[Census Tract Low Unemployment Point Value]],Table1[[#This Row],[Census Tract Access to Primary Care Point Value]])</f>
        <v>1</v>
      </c>
    </row>
    <row r="9" spans="1:23" x14ac:dyDescent="0.25">
      <c r="A9" t="s">
        <v>55</v>
      </c>
      <c r="B9">
        <v>18003010305</v>
      </c>
      <c r="C9" t="s">
        <v>1700</v>
      </c>
      <c r="D9" t="s">
        <v>1934</v>
      </c>
      <c r="E9" s="6">
        <f t="shared" si="0"/>
        <v>5</v>
      </c>
      <c r="F9" s="6">
        <f t="shared" si="1"/>
        <v>1</v>
      </c>
      <c r="G9">
        <v>0</v>
      </c>
      <c r="H9" s="6">
        <v>118086</v>
      </c>
      <c r="I9" s="6">
        <f>IF(AND(Table1[[#This Row],[High Income]]&gt;=71082,Table1[[#This Row],[QCT Status]]=0),1,0)</f>
        <v>1</v>
      </c>
      <c r="J9" s="6">
        <v>81.099999999999994</v>
      </c>
      <c r="K9" s="6">
        <f>IF(Table1[[#This Row],[Life Expectancy]]&gt;77.4,1,0)</f>
        <v>1</v>
      </c>
      <c r="L9" s="4">
        <v>0</v>
      </c>
      <c r="M9" s="6">
        <v>0.2</v>
      </c>
      <c r="N9" s="6">
        <f>IF(AND(Table1[[#This Row],[Low Poverty]]&lt;=6.3,Table1[[#This Row],[QCT Status]]=0),1,0)</f>
        <v>1</v>
      </c>
      <c r="O9" s="6">
        <f>VLOOKUP(C9,'County Data Only'!$A$2:$F$93,3,FALSE)</f>
        <v>2.6</v>
      </c>
      <c r="P9" s="6">
        <f>IF(Table1[[#This Row],[Census Tract Low Unemployment Rate]]&lt;2.7,1,0)</f>
        <v>1</v>
      </c>
      <c r="Q9" s="6">
        <f>VLOOKUP($C9,'County Data Only'!$A$2:$F$93,4,FALSE)</f>
        <v>1430</v>
      </c>
      <c r="R9" s="6">
        <f>IF(AND(Table1[[#This Row],[Census Tract Access to Primary Care]]&lt;=2000,Table1[[#This Row],[Census Tract Access to Primary Care]]&lt;&gt;0),1,0)</f>
        <v>1</v>
      </c>
      <c r="S9" s="6">
        <f>VLOOKUP($C9,'County Data Only'!$A$2:$F$93,5,FALSE)</f>
        <v>7.3691692230000001</v>
      </c>
      <c r="T9" s="6">
        <f>VLOOKUP($C9,'County Data Only'!$A$2:$F$93,6,FALSE)</f>
        <v>0.70382389999999995</v>
      </c>
      <c r="U9" s="1">
        <f>IF(AND(Table1[[#This Row],[Census Tract Population Growth 2010 - 2020]]&gt;=5,Table1[[#This Row],[Census Tract Population Growth 2020 - 2021]]&gt;0),1,0)</f>
        <v>1</v>
      </c>
      <c r="V9" s="3">
        <f>SUM(Table1[[#This Row],[High Income Point Value]],Table1[[#This Row],[Life Expectancy Point Value]],Table1[[#This Row],["R/ECAP" (Point Value)]],Table1[[#This Row],[Low Poverty Point Value]])</f>
        <v>3</v>
      </c>
      <c r="W9" s="3">
        <f>SUM(Table1[[#This Row],[Census Tract Low Unemployment Point Value]],Table1[[#This Row],[Census Tract Access to Primary Care Point Value]])</f>
        <v>2</v>
      </c>
    </row>
    <row r="10" spans="1:23" x14ac:dyDescent="0.25">
      <c r="A10" t="s">
        <v>99</v>
      </c>
      <c r="B10">
        <v>18003011609</v>
      </c>
      <c r="C10" t="s">
        <v>1700</v>
      </c>
      <c r="D10" t="s">
        <v>1978</v>
      </c>
      <c r="E10" s="6">
        <f t="shared" si="0"/>
        <v>5</v>
      </c>
      <c r="F10" s="6">
        <f t="shared" si="1"/>
        <v>1</v>
      </c>
      <c r="G10">
        <v>0</v>
      </c>
      <c r="H10" s="6">
        <v>133466</v>
      </c>
      <c r="I10" s="6">
        <f>IF(AND(Table1[[#This Row],[High Income]]&gt;=71082,Table1[[#This Row],[QCT Status]]=0),1,0)</f>
        <v>1</v>
      </c>
      <c r="J10" s="6">
        <v>82.551299999999998</v>
      </c>
      <c r="K10" s="6">
        <f>IF(Table1[[#This Row],[Life Expectancy]]&gt;77.4,1,0)</f>
        <v>1</v>
      </c>
      <c r="L10" s="4">
        <v>0</v>
      </c>
      <c r="M10" s="6">
        <v>0.7</v>
      </c>
      <c r="N10" s="6">
        <f>IF(AND(Table1[[#This Row],[Low Poverty]]&lt;=6.3,Table1[[#This Row],[QCT Status]]=0),1,0)</f>
        <v>1</v>
      </c>
      <c r="O10" s="6">
        <f>VLOOKUP(C10,'County Data Only'!$A$2:$F$93,3,FALSE)</f>
        <v>2.6</v>
      </c>
      <c r="P10" s="6">
        <f>IF(Table1[[#This Row],[Census Tract Low Unemployment Rate]]&lt;2.7,1,0)</f>
        <v>1</v>
      </c>
      <c r="Q10" s="6">
        <f>VLOOKUP($C10,'County Data Only'!$A$2:$F$93,4,FALSE)</f>
        <v>1430</v>
      </c>
      <c r="R10" s="6">
        <f>IF(AND(Table1[[#This Row],[Census Tract Access to Primary Care]]&lt;=2000,Table1[[#This Row],[Census Tract Access to Primary Care]]&lt;&gt;0),1,0)</f>
        <v>1</v>
      </c>
      <c r="S10" s="6">
        <f>VLOOKUP($C10,'County Data Only'!$A$2:$F$93,5,FALSE)</f>
        <v>7.3691692230000001</v>
      </c>
      <c r="T10" s="6">
        <f>VLOOKUP($C10,'County Data Only'!$A$2:$F$93,6,FALSE)</f>
        <v>0.70382389999999995</v>
      </c>
      <c r="U10" s="1">
        <f>IF(AND(Table1[[#This Row],[Census Tract Population Growth 2010 - 2020]]&gt;=5,Table1[[#This Row],[Census Tract Population Growth 2020 - 2021]]&gt;0),1,0)</f>
        <v>1</v>
      </c>
      <c r="V10" s="3">
        <f>SUM(Table1[[#This Row],[High Income Point Value]],Table1[[#This Row],[Life Expectancy Point Value]],Table1[[#This Row],["R/ECAP" (Point Value)]],Table1[[#This Row],[Low Poverty Point Value]])</f>
        <v>3</v>
      </c>
      <c r="W10" s="3">
        <f>SUM(Table1[[#This Row],[Census Tract Low Unemployment Point Value]],Table1[[#This Row],[Census Tract Access to Primary Care Point Value]])</f>
        <v>2</v>
      </c>
    </row>
    <row r="11" spans="1:23" x14ac:dyDescent="0.25">
      <c r="A11" t="s">
        <v>93</v>
      </c>
      <c r="B11">
        <v>18003011603</v>
      </c>
      <c r="C11" t="s">
        <v>1700</v>
      </c>
      <c r="D11" t="s">
        <v>1972</v>
      </c>
      <c r="E11" s="6">
        <f t="shared" si="0"/>
        <v>5</v>
      </c>
      <c r="F11" s="6">
        <f t="shared" si="1"/>
        <v>1</v>
      </c>
      <c r="G11">
        <v>0</v>
      </c>
      <c r="H11" s="6">
        <v>89836</v>
      </c>
      <c r="I11" s="6">
        <f>IF(AND(Table1[[#This Row],[High Income]]&gt;=71082,Table1[[#This Row],[QCT Status]]=0),1,0)</f>
        <v>1</v>
      </c>
      <c r="J11" s="6">
        <v>83.3</v>
      </c>
      <c r="K11" s="6">
        <f>IF(Table1[[#This Row],[Life Expectancy]]&gt;77.4,1,0)</f>
        <v>1</v>
      </c>
      <c r="L11" s="4">
        <v>0</v>
      </c>
      <c r="M11" s="6">
        <v>1.3</v>
      </c>
      <c r="N11" s="6">
        <f>IF(AND(Table1[[#This Row],[Low Poverty]]&lt;=6.3,Table1[[#This Row],[QCT Status]]=0),1,0)</f>
        <v>1</v>
      </c>
      <c r="O11" s="6">
        <f>VLOOKUP(C11,'County Data Only'!$A$2:$F$93,3,FALSE)</f>
        <v>2.6</v>
      </c>
      <c r="P11" s="6">
        <f>IF(Table1[[#This Row],[Census Tract Low Unemployment Rate]]&lt;2.7,1,0)</f>
        <v>1</v>
      </c>
      <c r="Q11" s="6">
        <f>VLOOKUP($C11,'County Data Only'!$A$2:$F$93,4,FALSE)</f>
        <v>1430</v>
      </c>
      <c r="R11" s="6">
        <f>IF(AND(Table1[[#This Row],[Census Tract Access to Primary Care]]&lt;=2000,Table1[[#This Row],[Census Tract Access to Primary Care]]&lt;&gt;0),1,0)</f>
        <v>1</v>
      </c>
      <c r="S11" s="6">
        <f>VLOOKUP($C11,'County Data Only'!$A$2:$F$93,5,FALSE)</f>
        <v>7.3691692230000001</v>
      </c>
      <c r="T11" s="6">
        <f>VLOOKUP($C11,'County Data Only'!$A$2:$F$93,6,FALSE)</f>
        <v>0.70382389999999995</v>
      </c>
      <c r="U11" s="1">
        <f>IF(AND(Table1[[#This Row],[Census Tract Population Growth 2010 - 2020]]&gt;=5,Table1[[#This Row],[Census Tract Population Growth 2020 - 2021]]&gt;0),1,0)</f>
        <v>1</v>
      </c>
      <c r="V11" s="3">
        <f>SUM(Table1[[#This Row],[High Income Point Value]],Table1[[#This Row],[Life Expectancy Point Value]],Table1[[#This Row],["R/ECAP" (Point Value)]],Table1[[#This Row],[Low Poverty Point Value]])</f>
        <v>3</v>
      </c>
      <c r="W11" s="3">
        <f>SUM(Table1[[#This Row],[Census Tract Low Unemployment Point Value]],Table1[[#This Row],[Census Tract Access to Primary Care Point Value]])</f>
        <v>2</v>
      </c>
    </row>
    <row r="12" spans="1:23" x14ac:dyDescent="0.25">
      <c r="A12" t="s">
        <v>54</v>
      </c>
      <c r="B12">
        <v>18003010304</v>
      </c>
      <c r="C12" t="s">
        <v>1700</v>
      </c>
      <c r="D12" t="s">
        <v>1933</v>
      </c>
      <c r="E12" s="6">
        <f t="shared" si="0"/>
        <v>5</v>
      </c>
      <c r="F12" s="6">
        <f t="shared" si="1"/>
        <v>1</v>
      </c>
      <c r="G12">
        <v>0</v>
      </c>
      <c r="H12" s="6">
        <v>88879</v>
      </c>
      <c r="I12" s="6">
        <f>IF(AND(Table1[[#This Row],[High Income]]&gt;=71082,Table1[[#This Row],[QCT Status]]=0),1,0)</f>
        <v>1</v>
      </c>
      <c r="J12" s="6">
        <v>81.099999999999994</v>
      </c>
      <c r="K12" s="6">
        <f>IF(Table1[[#This Row],[Life Expectancy]]&gt;77.4,1,0)</f>
        <v>1</v>
      </c>
      <c r="L12" s="4">
        <v>0</v>
      </c>
      <c r="M12" s="6">
        <v>1.7</v>
      </c>
      <c r="N12" s="6">
        <f>IF(AND(Table1[[#This Row],[Low Poverty]]&lt;=6.3,Table1[[#This Row],[QCT Status]]=0),1,0)</f>
        <v>1</v>
      </c>
      <c r="O12" s="6">
        <f>VLOOKUP(C12,'County Data Only'!$A$2:$F$93,3,FALSE)</f>
        <v>2.6</v>
      </c>
      <c r="P12" s="6">
        <f>IF(Table1[[#This Row],[Census Tract Low Unemployment Rate]]&lt;2.7,1,0)</f>
        <v>1</v>
      </c>
      <c r="Q12" s="6">
        <f>VLOOKUP($C12,'County Data Only'!$A$2:$F$93,4,FALSE)</f>
        <v>1430</v>
      </c>
      <c r="R12" s="6">
        <f>IF(AND(Table1[[#This Row],[Census Tract Access to Primary Care]]&lt;=2000,Table1[[#This Row],[Census Tract Access to Primary Care]]&lt;&gt;0),1,0)</f>
        <v>1</v>
      </c>
      <c r="S12" s="6">
        <f>VLOOKUP($C12,'County Data Only'!$A$2:$F$93,5,FALSE)</f>
        <v>7.3691692230000001</v>
      </c>
      <c r="T12" s="6">
        <f>VLOOKUP($C12,'County Data Only'!$A$2:$F$93,6,FALSE)</f>
        <v>0.70382389999999995</v>
      </c>
      <c r="U12" s="1">
        <f>IF(AND(Table1[[#This Row],[Census Tract Population Growth 2010 - 2020]]&gt;=5,Table1[[#This Row],[Census Tract Population Growth 2020 - 2021]]&gt;0),1,0)</f>
        <v>1</v>
      </c>
      <c r="V12" s="3">
        <f>SUM(Table1[[#This Row],[High Income Point Value]],Table1[[#This Row],[Life Expectancy Point Value]],Table1[[#This Row],["R/ECAP" (Point Value)]],Table1[[#This Row],[Low Poverty Point Value]])</f>
        <v>3</v>
      </c>
      <c r="W12" s="3">
        <f>SUM(Table1[[#This Row],[Census Tract Low Unemployment Point Value]],Table1[[#This Row],[Census Tract Access to Primary Care Point Value]])</f>
        <v>2</v>
      </c>
    </row>
    <row r="13" spans="1:23" x14ac:dyDescent="0.25">
      <c r="A13" t="s">
        <v>95</v>
      </c>
      <c r="B13">
        <v>18003011605</v>
      </c>
      <c r="C13" t="s">
        <v>1700</v>
      </c>
      <c r="D13" t="s">
        <v>1974</v>
      </c>
      <c r="E13" s="6">
        <f t="shared" si="0"/>
        <v>5</v>
      </c>
      <c r="F13" s="6">
        <f t="shared" si="1"/>
        <v>1</v>
      </c>
      <c r="G13">
        <v>0</v>
      </c>
      <c r="H13" s="6">
        <v>78151</v>
      </c>
      <c r="I13" s="6">
        <f>IF(AND(Table1[[#This Row],[High Income]]&gt;=71082,Table1[[#This Row],[QCT Status]]=0),1,0)</f>
        <v>1</v>
      </c>
      <c r="J13" s="6">
        <v>80.632099999999994</v>
      </c>
      <c r="K13" s="6">
        <f>IF(Table1[[#This Row],[Life Expectancy]]&gt;77.4,1,0)</f>
        <v>1</v>
      </c>
      <c r="L13" s="4">
        <v>0</v>
      </c>
      <c r="M13" s="6">
        <v>1.9</v>
      </c>
      <c r="N13" s="6">
        <f>IF(AND(Table1[[#This Row],[Low Poverty]]&lt;=6.3,Table1[[#This Row],[QCT Status]]=0),1,0)</f>
        <v>1</v>
      </c>
      <c r="O13" s="6">
        <f>VLOOKUP(C13,'County Data Only'!$A$2:$F$93,3,FALSE)</f>
        <v>2.6</v>
      </c>
      <c r="P13" s="6">
        <f>IF(Table1[[#This Row],[Census Tract Low Unemployment Rate]]&lt;2.7,1,0)</f>
        <v>1</v>
      </c>
      <c r="Q13" s="6">
        <f>VLOOKUP($C13,'County Data Only'!$A$2:$F$93,4,FALSE)</f>
        <v>1430</v>
      </c>
      <c r="R13" s="6">
        <f>IF(AND(Table1[[#This Row],[Census Tract Access to Primary Care]]&lt;=2000,Table1[[#This Row],[Census Tract Access to Primary Care]]&lt;&gt;0),1,0)</f>
        <v>1</v>
      </c>
      <c r="S13" s="6">
        <f>VLOOKUP($C13,'County Data Only'!$A$2:$F$93,5,FALSE)</f>
        <v>7.3691692230000001</v>
      </c>
      <c r="T13" s="6">
        <f>VLOOKUP($C13,'County Data Only'!$A$2:$F$93,6,FALSE)</f>
        <v>0.70382389999999995</v>
      </c>
      <c r="U13" s="1">
        <f>IF(AND(Table1[[#This Row],[Census Tract Population Growth 2010 - 2020]]&gt;=5,Table1[[#This Row],[Census Tract Population Growth 2020 - 2021]]&gt;0),1,0)</f>
        <v>1</v>
      </c>
      <c r="V13" s="3">
        <f>SUM(Table1[[#This Row],[High Income Point Value]],Table1[[#This Row],[Life Expectancy Point Value]],Table1[[#This Row],["R/ECAP" (Point Value)]],Table1[[#This Row],[Low Poverty Point Value]])</f>
        <v>3</v>
      </c>
      <c r="W13" s="3">
        <f>SUM(Table1[[#This Row],[Census Tract Low Unemployment Point Value]],Table1[[#This Row],[Census Tract Access to Primary Care Point Value]])</f>
        <v>2</v>
      </c>
    </row>
    <row r="14" spans="1:23" x14ac:dyDescent="0.25">
      <c r="A14" t="s">
        <v>81</v>
      </c>
      <c r="B14">
        <v>18003010900</v>
      </c>
      <c r="C14" t="s">
        <v>1700</v>
      </c>
      <c r="D14" t="s">
        <v>1960</v>
      </c>
      <c r="E14" s="6">
        <f t="shared" si="0"/>
        <v>5</v>
      </c>
      <c r="F14" s="6">
        <f t="shared" si="1"/>
        <v>1</v>
      </c>
      <c r="G14">
        <v>0</v>
      </c>
      <c r="H14" s="6">
        <v>76808</v>
      </c>
      <c r="I14" s="6">
        <f>IF(AND(Table1[[#This Row],[High Income]]&gt;=71082,Table1[[#This Row],[QCT Status]]=0),1,0)</f>
        <v>1</v>
      </c>
      <c r="J14" s="6">
        <v>80.2</v>
      </c>
      <c r="K14" s="6">
        <f>IF(Table1[[#This Row],[Life Expectancy]]&gt;77.4,1,0)</f>
        <v>1</v>
      </c>
      <c r="L14" s="4">
        <v>0</v>
      </c>
      <c r="M14" s="6">
        <v>2.5</v>
      </c>
      <c r="N14" s="6">
        <f>IF(AND(Table1[[#This Row],[Low Poverty]]&lt;=6.3,Table1[[#This Row],[QCT Status]]=0),1,0)</f>
        <v>1</v>
      </c>
      <c r="O14" s="6">
        <f>VLOOKUP(C14,'County Data Only'!$A$2:$F$93,3,FALSE)</f>
        <v>2.6</v>
      </c>
      <c r="P14" s="6">
        <f>IF(Table1[[#This Row],[Census Tract Low Unemployment Rate]]&lt;2.7,1,0)</f>
        <v>1</v>
      </c>
      <c r="Q14" s="6">
        <f>VLOOKUP($C14,'County Data Only'!$A$2:$F$93,4,FALSE)</f>
        <v>1430</v>
      </c>
      <c r="R14" s="6">
        <f>IF(AND(Table1[[#This Row],[Census Tract Access to Primary Care]]&lt;=2000,Table1[[#This Row],[Census Tract Access to Primary Care]]&lt;&gt;0),1,0)</f>
        <v>1</v>
      </c>
      <c r="S14" s="6">
        <f>VLOOKUP($C14,'County Data Only'!$A$2:$F$93,5,FALSE)</f>
        <v>7.3691692230000001</v>
      </c>
      <c r="T14" s="6">
        <f>VLOOKUP($C14,'County Data Only'!$A$2:$F$93,6,FALSE)</f>
        <v>0.70382389999999995</v>
      </c>
      <c r="U14" s="1">
        <f>IF(AND(Table1[[#This Row],[Census Tract Population Growth 2010 - 2020]]&gt;=5,Table1[[#This Row],[Census Tract Population Growth 2020 - 2021]]&gt;0),1,0)</f>
        <v>1</v>
      </c>
      <c r="V14" s="3">
        <f>SUM(Table1[[#This Row],[High Income Point Value]],Table1[[#This Row],[Life Expectancy Point Value]],Table1[[#This Row],["R/ECAP" (Point Value)]],Table1[[#This Row],[Low Poverty Point Value]])</f>
        <v>3</v>
      </c>
      <c r="W14" s="3">
        <f>SUM(Table1[[#This Row],[Census Tract Low Unemployment Point Value]],Table1[[#This Row],[Census Tract Access to Primary Care Point Value]])</f>
        <v>2</v>
      </c>
    </row>
    <row r="15" spans="1:23" x14ac:dyDescent="0.25">
      <c r="A15" t="s">
        <v>97</v>
      </c>
      <c r="B15">
        <v>18003011607</v>
      </c>
      <c r="C15" t="s">
        <v>1700</v>
      </c>
      <c r="D15" t="s">
        <v>1976</v>
      </c>
      <c r="E15" s="6">
        <f t="shared" si="0"/>
        <v>5</v>
      </c>
      <c r="F15" s="6">
        <f t="shared" si="1"/>
        <v>1</v>
      </c>
      <c r="G15">
        <v>0</v>
      </c>
      <c r="H15" s="6">
        <v>76520</v>
      </c>
      <c r="I15" s="6">
        <f>IF(AND(Table1[[#This Row],[High Income]]&gt;=71082,Table1[[#This Row],[QCT Status]]=0),1,0)</f>
        <v>1</v>
      </c>
      <c r="J15" s="6">
        <v>86.8</v>
      </c>
      <c r="K15" s="6">
        <f>IF(Table1[[#This Row],[Life Expectancy]]&gt;77.4,1,0)</f>
        <v>1</v>
      </c>
      <c r="L15" s="4">
        <v>0</v>
      </c>
      <c r="M15" s="6">
        <v>2.7</v>
      </c>
      <c r="N15" s="6">
        <f>IF(AND(Table1[[#This Row],[Low Poverty]]&lt;=6.3,Table1[[#This Row],[QCT Status]]=0),1,0)</f>
        <v>1</v>
      </c>
      <c r="O15" s="6">
        <f>VLOOKUP(C15,'County Data Only'!$A$2:$F$93,3,FALSE)</f>
        <v>2.6</v>
      </c>
      <c r="P15" s="6">
        <f>IF(Table1[[#This Row],[Census Tract Low Unemployment Rate]]&lt;2.7,1,0)</f>
        <v>1</v>
      </c>
      <c r="Q15" s="6">
        <f>VLOOKUP($C15,'County Data Only'!$A$2:$F$93,4,FALSE)</f>
        <v>1430</v>
      </c>
      <c r="R15" s="6">
        <f>IF(AND(Table1[[#This Row],[Census Tract Access to Primary Care]]&lt;=2000,Table1[[#This Row],[Census Tract Access to Primary Care]]&lt;&gt;0),1,0)</f>
        <v>1</v>
      </c>
      <c r="S15" s="6">
        <f>VLOOKUP($C15,'County Data Only'!$A$2:$F$93,5,FALSE)</f>
        <v>7.3691692230000001</v>
      </c>
      <c r="T15" s="6">
        <f>VLOOKUP($C15,'County Data Only'!$A$2:$F$93,6,FALSE)</f>
        <v>0.70382389999999995</v>
      </c>
      <c r="U15" s="1">
        <f>IF(AND(Table1[[#This Row],[Census Tract Population Growth 2010 - 2020]]&gt;=5,Table1[[#This Row],[Census Tract Population Growth 2020 - 2021]]&gt;0),1,0)</f>
        <v>1</v>
      </c>
      <c r="V15" s="3">
        <f>SUM(Table1[[#This Row],[High Income Point Value]],Table1[[#This Row],[Life Expectancy Point Value]],Table1[[#This Row],["R/ECAP" (Point Value)]],Table1[[#This Row],[Low Poverty Point Value]])</f>
        <v>3</v>
      </c>
      <c r="W15" s="3">
        <f>SUM(Table1[[#This Row],[Census Tract Low Unemployment Point Value]],Table1[[#This Row],[Census Tract Access to Primary Care Point Value]])</f>
        <v>2</v>
      </c>
    </row>
    <row r="16" spans="1:23" x14ac:dyDescent="0.25">
      <c r="A16" t="s">
        <v>58</v>
      </c>
      <c r="B16">
        <v>18003010308</v>
      </c>
      <c r="C16" t="s">
        <v>1700</v>
      </c>
      <c r="D16" t="s">
        <v>1937</v>
      </c>
      <c r="E16" s="6">
        <f t="shared" si="0"/>
        <v>5</v>
      </c>
      <c r="F16" s="6">
        <f t="shared" si="1"/>
        <v>1</v>
      </c>
      <c r="G16">
        <v>0</v>
      </c>
      <c r="H16" s="6">
        <v>87692</v>
      </c>
      <c r="I16" s="6">
        <f>IF(AND(Table1[[#This Row],[High Income]]&gt;=71082,Table1[[#This Row],[QCT Status]]=0),1,0)</f>
        <v>1</v>
      </c>
      <c r="J16" s="6">
        <v>83.2</v>
      </c>
      <c r="K16" s="6">
        <f>IF(Table1[[#This Row],[Life Expectancy]]&gt;77.4,1,0)</f>
        <v>1</v>
      </c>
      <c r="L16" s="4">
        <v>0</v>
      </c>
      <c r="M16" s="6">
        <v>2.8</v>
      </c>
      <c r="N16" s="6">
        <f>IF(AND(Table1[[#This Row],[Low Poverty]]&lt;=6.3,Table1[[#This Row],[QCT Status]]=0),1,0)</f>
        <v>1</v>
      </c>
      <c r="O16" s="6">
        <f>VLOOKUP(C16,'County Data Only'!$A$2:$F$93,3,FALSE)</f>
        <v>2.6</v>
      </c>
      <c r="P16" s="6">
        <f>IF(Table1[[#This Row],[Census Tract Low Unemployment Rate]]&lt;2.7,1,0)</f>
        <v>1</v>
      </c>
      <c r="Q16" s="6">
        <f>VLOOKUP($C16,'County Data Only'!$A$2:$F$93,4,FALSE)</f>
        <v>1430</v>
      </c>
      <c r="R16" s="6">
        <f>IF(AND(Table1[[#This Row],[Census Tract Access to Primary Care]]&lt;=2000,Table1[[#This Row],[Census Tract Access to Primary Care]]&lt;&gt;0),1,0)</f>
        <v>1</v>
      </c>
      <c r="S16" s="6">
        <f>VLOOKUP($C16,'County Data Only'!$A$2:$F$93,5,FALSE)</f>
        <v>7.3691692230000001</v>
      </c>
      <c r="T16" s="6">
        <f>VLOOKUP($C16,'County Data Only'!$A$2:$F$93,6,FALSE)</f>
        <v>0.70382389999999995</v>
      </c>
      <c r="U16" s="1">
        <f>IF(AND(Table1[[#This Row],[Census Tract Population Growth 2010 - 2020]]&gt;=5,Table1[[#This Row],[Census Tract Population Growth 2020 - 2021]]&gt;0),1,0)</f>
        <v>1</v>
      </c>
      <c r="V16" s="3">
        <f>SUM(Table1[[#This Row],[High Income Point Value]],Table1[[#This Row],[Life Expectancy Point Value]],Table1[[#This Row],["R/ECAP" (Point Value)]],Table1[[#This Row],[Low Poverty Point Value]])</f>
        <v>3</v>
      </c>
      <c r="W16" s="3">
        <f>SUM(Table1[[#This Row],[Census Tract Low Unemployment Point Value]],Table1[[#This Row],[Census Tract Access to Primary Care Point Value]])</f>
        <v>2</v>
      </c>
    </row>
    <row r="17" spans="1:23" x14ac:dyDescent="0.25">
      <c r="A17" t="s">
        <v>77</v>
      </c>
      <c r="B17">
        <v>18003010816</v>
      </c>
      <c r="C17" t="s">
        <v>1700</v>
      </c>
      <c r="D17" t="s">
        <v>1956</v>
      </c>
      <c r="E17" s="6">
        <f t="shared" si="0"/>
        <v>5</v>
      </c>
      <c r="F17" s="6">
        <f t="shared" si="1"/>
        <v>1</v>
      </c>
      <c r="G17">
        <v>0</v>
      </c>
      <c r="H17" s="6">
        <v>78931</v>
      </c>
      <c r="I17" s="6">
        <f>IF(AND(Table1[[#This Row],[High Income]]&gt;=71082,Table1[[#This Row],[QCT Status]]=0),1,0)</f>
        <v>1</v>
      </c>
      <c r="J17" s="6">
        <v>83.1</v>
      </c>
      <c r="K17" s="6">
        <f>IF(Table1[[#This Row],[Life Expectancy]]&gt;77.4,1,0)</f>
        <v>1</v>
      </c>
      <c r="L17" s="4">
        <v>0</v>
      </c>
      <c r="M17" s="6">
        <v>3.4</v>
      </c>
      <c r="N17" s="6">
        <f>IF(AND(Table1[[#This Row],[Low Poverty]]&lt;=6.3,Table1[[#This Row],[QCT Status]]=0),1,0)</f>
        <v>1</v>
      </c>
      <c r="O17" s="6">
        <f>VLOOKUP(C17,'County Data Only'!$A$2:$F$93,3,FALSE)</f>
        <v>2.6</v>
      </c>
      <c r="P17" s="6">
        <f>IF(Table1[[#This Row],[Census Tract Low Unemployment Rate]]&lt;2.7,1,0)</f>
        <v>1</v>
      </c>
      <c r="Q17" s="6">
        <f>VLOOKUP($C17,'County Data Only'!$A$2:$F$93,4,FALSE)</f>
        <v>1430</v>
      </c>
      <c r="R17" s="6">
        <f>IF(AND(Table1[[#This Row],[Census Tract Access to Primary Care]]&lt;=2000,Table1[[#This Row],[Census Tract Access to Primary Care]]&lt;&gt;0),1,0)</f>
        <v>1</v>
      </c>
      <c r="S17" s="6">
        <f>VLOOKUP($C17,'County Data Only'!$A$2:$F$93,5,FALSE)</f>
        <v>7.3691692230000001</v>
      </c>
      <c r="T17" s="6">
        <f>VLOOKUP($C17,'County Data Only'!$A$2:$F$93,6,FALSE)</f>
        <v>0.70382389999999995</v>
      </c>
      <c r="U17" s="1">
        <f>IF(AND(Table1[[#This Row],[Census Tract Population Growth 2010 - 2020]]&gt;=5,Table1[[#This Row],[Census Tract Population Growth 2020 - 2021]]&gt;0),1,0)</f>
        <v>1</v>
      </c>
      <c r="V17" s="3">
        <f>SUM(Table1[[#This Row],[High Income Point Value]],Table1[[#This Row],[Life Expectancy Point Value]],Table1[[#This Row],["R/ECAP" (Point Value)]],Table1[[#This Row],[Low Poverty Point Value]])</f>
        <v>3</v>
      </c>
      <c r="W17" s="3">
        <f>SUM(Table1[[#This Row],[Census Tract Low Unemployment Point Value]],Table1[[#This Row],[Census Tract Access to Primary Care Point Value]])</f>
        <v>2</v>
      </c>
    </row>
    <row r="18" spans="1:23" x14ac:dyDescent="0.25">
      <c r="A18" t="s">
        <v>56</v>
      </c>
      <c r="B18">
        <v>18003010306</v>
      </c>
      <c r="C18" t="s">
        <v>1700</v>
      </c>
      <c r="D18" t="s">
        <v>1935</v>
      </c>
      <c r="E18" s="6">
        <f t="shared" si="0"/>
        <v>5</v>
      </c>
      <c r="F18" s="6">
        <f t="shared" si="1"/>
        <v>1</v>
      </c>
      <c r="G18">
        <v>0</v>
      </c>
      <c r="H18" s="6">
        <v>91331</v>
      </c>
      <c r="I18" s="6">
        <f>IF(AND(Table1[[#This Row],[High Income]]&gt;=71082,Table1[[#This Row],[QCT Status]]=0),1,0)</f>
        <v>1</v>
      </c>
      <c r="J18" s="6">
        <v>85.8</v>
      </c>
      <c r="K18" s="6">
        <f>IF(Table1[[#This Row],[Life Expectancy]]&gt;77.4,1,0)</f>
        <v>1</v>
      </c>
      <c r="L18" s="4">
        <v>0</v>
      </c>
      <c r="M18" s="6">
        <v>3.5</v>
      </c>
      <c r="N18" s="6">
        <f>IF(AND(Table1[[#This Row],[Low Poverty]]&lt;=6.3,Table1[[#This Row],[QCT Status]]=0),1,0)</f>
        <v>1</v>
      </c>
      <c r="O18" s="6">
        <f>VLOOKUP(C18,'County Data Only'!$A$2:$F$93,3,FALSE)</f>
        <v>2.6</v>
      </c>
      <c r="P18" s="6">
        <f>IF(Table1[[#This Row],[Census Tract Low Unemployment Rate]]&lt;2.7,1,0)</f>
        <v>1</v>
      </c>
      <c r="Q18" s="6">
        <f>VLOOKUP($C18,'County Data Only'!$A$2:$F$93,4,FALSE)</f>
        <v>1430</v>
      </c>
      <c r="R18" s="6">
        <f>IF(AND(Table1[[#This Row],[Census Tract Access to Primary Care]]&lt;=2000,Table1[[#This Row],[Census Tract Access to Primary Care]]&lt;&gt;0),1,0)</f>
        <v>1</v>
      </c>
      <c r="S18" s="6">
        <f>VLOOKUP($C18,'County Data Only'!$A$2:$F$93,5,FALSE)</f>
        <v>7.3691692230000001</v>
      </c>
      <c r="T18" s="6">
        <f>VLOOKUP($C18,'County Data Only'!$A$2:$F$93,6,FALSE)</f>
        <v>0.70382389999999995</v>
      </c>
      <c r="U18" s="1">
        <f>IF(AND(Table1[[#This Row],[Census Tract Population Growth 2010 - 2020]]&gt;=5,Table1[[#This Row],[Census Tract Population Growth 2020 - 2021]]&gt;0),1,0)</f>
        <v>1</v>
      </c>
      <c r="V18" s="3">
        <f>SUM(Table1[[#This Row],[High Income Point Value]],Table1[[#This Row],[Life Expectancy Point Value]],Table1[[#This Row],["R/ECAP" (Point Value)]],Table1[[#This Row],[Low Poverty Point Value]])</f>
        <v>3</v>
      </c>
      <c r="W18" s="3">
        <f>SUM(Table1[[#This Row],[Census Tract Low Unemployment Point Value]],Table1[[#This Row],[Census Tract Access to Primary Care Point Value]])</f>
        <v>2</v>
      </c>
    </row>
    <row r="19" spans="1:23" x14ac:dyDescent="0.25">
      <c r="A19" t="s">
        <v>94</v>
      </c>
      <c r="B19">
        <v>18003011604</v>
      </c>
      <c r="C19" t="s">
        <v>1700</v>
      </c>
      <c r="D19" t="s">
        <v>1973</v>
      </c>
      <c r="E19" s="6">
        <f t="shared" si="0"/>
        <v>5</v>
      </c>
      <c r="F19" s="6">
        <f t="shared" si="1"/>
        <v>1</v>
      </c>
      <c r="G19">
        <v>0</v>
      </c>
      <c r="H19" s="6">
        <v>85134</v>
      </c>
      <c r="I19" s="6">
        <f>IF(AND(Table1[[#This Row],[High Income]]&gt;=71082,Table1[[#This Row],[QCT Status]]=0),1,0)</f>
        <v>1</v>
      </c>
      <c r="J19" s="6">
        <v>82.6</v>
      </c>
      <c r="K19" s="6">
        <f>IF(Table1[[#This Row],[Life Expectancy]]&gt;77.4,1,0)</f>
        <v>1</v>
      </c>
      <c r="L19" s="4">
        <v>0</v>
      </c>
      <c r="M19" s="6">
        <v>3.7</v>
      </c>
      <c r="N19" s="6">
        <f>IF(AND(Table1[[#This Row],[Low Poverty]]&lt;=6.3,Table1[[#This Row],[QCT Status]]=0),1,0)</f>
        <v>1</v>
      </c>
      <c r="O19" s="6">
        <f>VLOOKUP(C19,'County Data Only'!$A$2:$F$93,3,FALSE)</f>
        <v>2.6</v>
      </c>
      <c r="P19" s="6">
        <f>IF(Table1[[#This Row],[Census Tract Low Unemployment Rate]]&lt;2.7,1,0)</f>
        <v>1</v>
      </c>
      <c r="Q19" s="6">
        <f>VLOOKUP($C19,'County Data Only'!$A$2:$F$93,4,FALSE)</f>
        <v>1430</v>
      </c>
      <c r="R19" s="6">
        <f>IF(AND(Table1[[#This Row],[Census Tract Access to Primary Care]]&lt;=2000,Table1[[#This Row],[Census Tract Access to Primary Care]]&lt;&gt;0),1,0)</f>
        <v>1</v>
      </c>
      <c r="S19" s="6">
        <f>VLOOKUP($C19,'County Data Only'!$A$2:$F$93,5,FALSE)</f>
        <v>7.3691692230000001</v>
      </c>
      <c r="T19" s="6">
        <f>VLOOKUP($C19,'County Data Only'!$A$2:$F$93,6,FALSE)</f>
        <v>0.70382389999999995</v>
      </c>
      <c r="U19" s="1">
        <f>IF(AND(Table1[[#This Row],[Census Tract Population Growth 2010 - 2020]]&gt;=5,Table1[[#This Row],[Census Tract Population Growth 2020 - 2021]]&gt;0),1,0)</f>
        <v>1</v>
      </c>
      <c r="V19" s="3">
        <f>SUM(Table1[[#This Row],[High Income Point Value]],Table1[[#This Row],[Life Expectancy Point Value]],Table1[[#This Row],["R/ECAP" (Point Value)]],Table1[[#This Row],[Low Poverty Point Value]])</f>
        <v>3</v>
      </c>
      <c r="W19" s="3">
        <f>SUM(Table1[[#This Row],[Census Tract Low Unemployment Point Value]],Table1[[#This Row],[Census Tract Access to Primary Care Point Value]])</f>
        <v>2</v>
      </c>
    </row>
    <row r="20" spans="1:23" x14ac:dyDescent="0.25">
      <c r="A20" t="s">
        <v>71</v>
      </c>
      <c r="B20">
        <v>18003010808</v>
      </c>
      <c r="C20" t="s">
        <v>1700</v>
      </c>
      <c r="D20" t="s">
        <v>1950</v>
      </c>
      <c r="E20" s="6">
        <f t="shared" si="0"/>
        <v>5</v>
      </c>
      <c r="F20" s="6">
        <f t="shared" si="1"/>
        <v>1</v>
      </c>
      <c r="G20">
        <v>0</v>
      </c>
      <c r="H20" s="6">
        <v>83218</v>
      </c>
      <c r="I20" s="6">
        <f>IF(AND(Table1[[#This Row],[High Income]]&gt;=71082,Table1[[#This Row],[QCT Status]]=0),1,0)</f>
        <v>1</v>
      </c>
      <c r="J20" s="6">
        <v>84.494299999999996</v>
      </c>
      <c r="K20" s="6">
        <f>IF(Table1[[#This Row],[Life Expectancy]]&gt;77.4,1,0)</f>
        <v>1</v>
      </c>
      <c r="L20" s="4">
        <v>0</v>
      </c>
      <c r="M20" s="6">
        <v>3.7</v>
      </c>
      <c r="N20" s="6">
        <f>IF(AND(Table1[[#This Row],[Low Poverty]]&lt;=6.3,Table1[[#This Row],[QCT Status]]=0),1,0)</f>
        <v>1</v>
      </c>
      <c r="O20" s="6">
        <f>VLOOKUP(C20,'County Data Only'!$A$2:$F$93,3,FALSE)</f>
        <v>2.6</v>
      </c>
      <c r="P20" s="6">
        <f>IF(Table1[[#This Row],[Census Tract Low Unemployment Rate]]&lt;2.7,1,0)</f>
        <v>1</v>
      </c>
      <c r="Q20" s="6">
        <f>VLOOKUP($C20,'County Data Only'!$A$2:$F$93,4,FALSE)</f>
        <v>1430</v>
      </c>
      <c r="R20" s="6">
        <f>IF(AND(Table1[[#This Row],[Census Tract Access to Primary Care]]&lt;=2000,Table1[[#This Row],[Census Tract Access to Primary Care]]&lt;&gt;0),1,0)</f>
        <v>1</v>
      </c>
      <c r="S20" s="6">
        <f>VLOOKUP($C20,'County Data Only'!$A$2:$F$93,5,FALSE)</f>
        <v>7.3691692230000001</v>
      </c>
      <c r="T20" s="6">
        <f>VLOOKUP($C20,'County Data Only'!$A$2:$F$93,6,FALSE)</f>
        <v>0.70382389999999995</v>
      </c>
      <c r="U20" s="1">
        <f>IF(AND(Table1[[#This Row],[Census Tract Population Growth 2010 - 2020]]&gt;=5,Table1[[#This Row],[Census Tract Population Growth 2020 - 2021]]&gt;0),1,0)</f>
        <v>1</v>
      </c>
      <c r="V20" s="3">
        <f>SUM(Table1[[#This Row],[High Income Point Value]],Table1[[#This Row],[Life Expectancy Point Value]],Table1[[#This Row],["R/ECAP" (Point Value)]],Table1[[#This Row],[Low Poverty Point Value]])</f>
        <v>3</v>
      </c>
      <c r="W20" s="3">
        <f>SUM(Table1[[#This Row],[Census Tract Low Unemployment Point Value]],Table1[[#This Row],[Census Tract Access to Primary Care Point Value]])</f>
        <v>2</v>
      </c>
    </row>
    <row r="21" spans="1:23" x14ac:dyDescent="0.25">
      <c r="A21" t="s">
        <v>59</v>
      </c>
      <c r="B21">
        <v>18003010400</v>
      </c>
      <c r="C21" t="s">
        <v>1700</v>
      </c>
      <c r="D21" t="s">
        <v>1938</v>
      </c>
      <c r="E21" s="6">
        <f t="shared" si="0"/>
        <v>5</v>
      </c>
      <c r="F21" s="6">
        <f t="shared" si="1"/>
        <v>1</v>
      </c>
      <c r="G21">
        <v>0</v>
      </c>
      <c r="H21" s="6">
        <v>88935</v>
      </c>
      <c r="I21" s="6">
        <f>IF(AND(Table1[[#This Row],[High Income]]&gt;=71082,Table1[[#This Row],[QCT Status]]=0),1,0)</f>
        <v>1</v>
      </c>
      <c r="J21" s="6">
        <v>82.131600000000006</v>
      </c>
      <c r="K21" s="6">
        <f>IF(Table1[[#This Row],[Life Expectancy]]&gt;77.4,1,0)</f>
        <v>1</v>
      </c>
      <c r="L21" s="4">
        <v>0</v>
      </c>
      <c r="M21" s="6">
        <v>4.0999999999999996</v>
      </c>
      <c r="N21" s="6">
        <f>IF(AND(Table1[[#This Row],[Low Poverty]]&lt;=6.3,Table1[[#This Row],[QCT Status]]=0),1,0)</f>
        <v>1</v>
      </c>
      <c r="O21" s="6">
        <f>VLOOKUP(C21,'County Data Only'!$A$2:$F$93,3,FALSE)</f>
        <v>2.6</v>
      </c>
      <c r="P21" s="6">
        <f>IF(Table1[[#This Row],[Census Tract Low Unemployment Rate]]&lt;2.7,1,0)</f>
        <v>1</v>
      </c>
      <c r="Q21" s="6">
        <f>VLOOKUP($C21,'County Data Only'!$A$2:$F$93,4,FALSE)</f>
        <v>1430</v>
      </c>
      <c r="R21" s="6">
        <f>IF(AND(Table1[[#This Row],[Census Tract Access to Primary Care]]&lt;=2000,Table1[[#This Row],[Census Tract Access to Primary Care]]&lt;&gt;0),1,0)</f>
        <v>1</v>
      </c>
      <c r="S21" s="6">
        <f>VLOOKUP($C21,'County Data Only'!$A$2:$F$93,5,FALSE)</f>
        <v>7.3691692230000001</v>
      </c>
      <c r="T21" s="6">
        <f>VLOOKUP($C21,'County Data Only'!$A$2:$F$93,6,FALSE)</f>
        <v>0.70382389999999995</v>
      </c>
      <c r="U21" s="1">
        <f>IF(AND(Table1[[#This Row],[Census Tract Population Growth 2010 - 2020]]&gt;=5,Table1[[#This Row],[Census Tract Population Growth 2020 - 2021]]&gt;0),1,0)</f>
        <v>1</v>
      </c>
      <c r="V21" s="3">
        <f>SUM(Table1[[#This Row],[High Income Point Value]],Table1[[#This Row],[Life Expectancy Point Value]],Table1[[#This Row],["R/ECAP" (Point Value)]],Table1[[#This Row],[Low Poverty Point Value]])</f>
        <v>3</v>
      </c>
      <c r="W21" s="3">
        <f>SUM(Table1[[#This Row],[Census Tract Low Unemployment Point Value]],Table1[[#This Row],[Census Tract Access to Primary Care Point Value]])</f>
        <v>2</v>
      </c>
    </row>
    <row r="22" spans="1:23" x14ac:dyDescent="0.25">
      <c r="A22" t="s">
        <v>100</v>
      </c>
      <c r="B22">
        <v>18003011701</v>
      </c>
      <c r="C22" t="s">
        <v>1700</v>
      </c>
      <c r="D22" t="s">
        <v>1979</v>
      </c>
      <c r="E22" s="6">
        <f t="shared" si="0"/>
        <v>5</v>
      </c>
      <c r="F22" s="6">
        <f t="shared" si="1"/>
        <v>1</v>
      </c>
      <c r="G22">
        <v>0</v>
      </c>
      <c r="H22" s="6">
        <v>91319</v>
      </c>
      <c r="I22" s="6">
        <f>IF(AND(Table1[[#This Row],[High Income]]&gt;=71082,Table1[[#This Row],[QCT Status]]=0),1,0)</f>
        <v>1</v>
      </c>
      <c r="J22" s="6">
        <v>86.1</v>
      </c>
      <c r="K22" s="6">
        <f>IF(Table1[[#This Row],[Life Expectancy]]&gt;77.4,1,0)</f>
        <v>1</v>
      </c>
      <c r="L22" s="4">
        <v>0</v>
      </c>
      <c r="M22" s="6">
        <v>4.5</v>
      </c>
      <c r="N22" s="6">
        <f>IF(AND(Table1[[#This Row],[Low Poverty]]&lt;=6.3,Table1[[#This Row],[QCT Status]]=0),1,0)</f>
        <v>1</v>
      </c>
      <c r="O22" s="6">
        <f>VLOOKUP(C22,'County Data Only'!$A$2:$F$93,3,FALSE)</f>
        <v>2.6</v>
      </c>
      <c r="P22" s="6">
        <f>IF(Table1[[#This Row],[Census Tract Low Unemployment Rate]]&lt;2.7,1,0)</f>
        <v>1</v>
      </c>
      <c r="Q22" s="6">
        <f>VLOOKUP($C22,'County Data Only'!$A$2:$F$93,4,FALSE)</f>
        <v>1430</v>
      </c>
      <c r="R22" s="6">
        <f>IF(AND(Table1[[#This Row],[Census Tract Access to Primary Care]]&lt;=2000,Table1[[#This Row],[Census Tract Access to Primary Care]]&lt;&gt;0),1,0)</f>
        <v>1</v>
      </c>
      <c r="S22" s="6">
        <f>VLOOKUP($C22,'County Data Only'!$A$2:$F$93,5,FALSE)</f>
        <v>7.3691692230000001</v>
      </c>
      <c r="T22" s="6">
        <f>VLOOKUP($C22,'County Data Only'!$A$2:$F$93,6,FALSE)</f>
        <v>0.70382389999999995</v>
      </c>
      <c r="U22" s="1">
        <f>IF(AND(Table1[[#This Row],[Census Tract Population Growth 2010 - 2020]]&gt;=5,Table1[[#This Row],[Census Tract Population Growth 2020 - 2021]]&gt;0),1,0)</f>
        <v>1</v>
      </c>
      <c r="V22" s="3">
        <f>SUM(Table1[[#This Row],[High Income Point Value]],Table1[[#This Row],[Life Expectancy Point Value]],Table1[[#This Row],["R/ECAP" (Point Value)]],Table1[[#This Row],[Low Poverty Point Value]])</f>
        <v>3</v>
      </c>
      <c r="W22" s="3">
        <f>SUM(Table1[[#This Row],[Census Tract Low Unemployment Point Value]],Table1[[#This Row],[Census Tract Access to Primary Care Point Value]])</f>
        <v>2</v>
      </c>
    </row>
    <row r="23" spans="1:23" x14ac:dyDescent="0.25">
      <c r="A23" t="s">
        <v>76</v>
      </c>
      <c r="B23">
        <v>18003010815</v>
      </c>
      <c r="C23" t="s">
        <v>1700</v>
      </c>
      <c r="D23" t="s">
        <v>1955</v>
      </c>
      <c r="E23" s="6">
        <f t="shared" si="0"/>
        <v>5</v>
      </c>
      <c r="F23" s="6">
        <f t="shared" si="1"/>
        <v>1</v>
      </c>
      <c r="G23">
        <v>0</v>
      </c>
      <c r="H23" s="6">
        <v>85843</v>
      </c>
      <c r="I23" s="6">
        <f>IF(AND(Table1[[#This Row],[High Income]]&gt;=71082,Table1[[#This Row],[QCT Status]]=0),1,0)</f>
        <v>1</v>
      </c>
      <c r="J23" s="6">
        <v>82.3</v>
      </c>
      <c r="K23" s="6">
        <f>IF(Table1[[#This Row],[Life Expectancy]]&gt;77.4,1,0)</f>
        <v>1</v>
      </c>
      <c r="L23" s="4">
        <v>0</v>
      </c>
      <c r="M23" s="6">
        <v>4.9000000000000004</v>
      </c>
      <c r="N23" s="6">
        <f>IF(AND(Table1[[#This Row],[Low Poverty]]&lt;=6.3,Table1[[#This Row],[QCT Status]]=0),1,0)</f>
        <v>1</v>
      </c>
      <c r="O23" s="6">
        <f>VLOOKUP(C23,'County Data Only'!$A$2:$F$93,3,FALSE)</f>
        <v>2.6</v>
      </c>
      <c r="P23" s="6">
        <f>IF(Table1[[#This Row],[Census Tract Low Unemployment Rate]]&lt;2.7,1,0)</f>
        <v>1</v>
      </c>
      <c r="Q23" s="6">
        <f>VLOOKUP($C23,'County Data Only'!$A$2:$F$93,4,FALSE)</f>
        <v>1430</v>
      </c>
      <c r="R23" s="6">
        <f>IF(AND(Table1[[#This Row],[Census Tract Access to Primary Care]]&lt;=2000,Table1[[#This Row],[Census Tract Access to Primary Care]]&lt;&gt;0),1,0)</f>
        <v>1</v>
      </c>
      <c r="S23" s="6">
        <f>VLOOKUP($C23,'County Data Only'!$A$2:$F$93,5,FALSE)</f>
        <v>7.3691692230000001</v>
      </c>
      <c r="T23" s="6">
        <f>VLOOKUP($C23,'County Data Only'!$A$2:$F$93,6,FALSE)</f>
        <v>0.70382389999999995</v>
      </c>
      <c r="U23" s="1">
        <f>IF(AND(Table1[[#This Row],[Census Tract Population Growth 2010 - 2020]]&gt;=5,Table1[[#This Row],[Census Tract Population Growth 2020 - 2021]]&gt;0),1,0)</f>
        <v>1</v>
      </c>
      <c r="V23" s="3">
        <f>SUM(Table1[[#This Row],[High Income Point Value]],Table1[[#This Row],[Life Expectancy Point Value]],Table1[[#This Row],["R/ECAP" (Point Value)]],Table1[[#This Row],[Low Poverty Point Value]])</f>
        <v>3</v>
      </c>
      <c r="W23" s="3">
        <f>SUM(Table1[[#This Row],[Census Tract Low Unemployment Point Value]],Table1[[#This Row],[Census Tract Access to Primary Care Point Value]])</f>
        <v>2</v>
      </c>
    </row>
    <row r="24" spans="1:23" x14ac:dyDescent="0.25">
      <c r="A24" t="s">
        <v>60</v>
      </c>
      <c r="B24">
        <v>18003010500</v>
      </c>
      <c r="C24" t="s">
        <v>1700</v>
      </c>
      <c r="D24" t="s">
        <v>1939</v>
      </c>
      <c r="E24" s="6">
        <f t="shared" si="0"/>
        <v>5</v>
      </c>
      <c r="F24" s="6">
        <f t="shared" si="1"/>
        <v>1</v>
      </c>
      <c r="G24">
        <v>0</v>
      </c>
      <c r="H24" s="6">
        <v>81250</v>
      </c>
      <c r="I24" s="6">
        <f>IF(AND(Table1[[#This Row],[High Income]]&gt;=71082,Table1[[#This Row],[QCT Status]]=0),1,0)</f>
        <v>1</v>
      </c>
      <c r="J24" s="6">
        <v>79.400000000000006</v>
      </c>
      <c r="K24" s="6">
        <f>IF(Table1[[#This Row],[Life Expectancy]]&gt;77.4,1,0)</f>
        <v>1</v>
      </c>
      <c r="L24" s="4">
        <v>0</v>
      </c>
      <c r="M24" s="6">
        <v>5.2</v>
      </c>
      <c r="N24" s="6">
        <f>IF(AND(Table1[[#This Row],[Low Poverty]]&lt;=6.3,Table1[[#This Row],[QCT Status]]=0),1,0)</f>
        <v>1</v>
      </c>
      <c r="O24" s="6">
        <f>VLOOKUP(C24,'County Data Only'!$A$2:$F$93,3,FALSE)</f>
        <v>2.6</v>
      </c>
      <c r="P24" s="6">
        <f>IF(Table1[[#This Row],[Census Tract Low Unemployment Rate]]&lt;2.7,1,0)</f>
        <v>1</v>
      </c>
      <c r="Q24" s="6">
        <f>VLOOKUP($C24,'County Data Only'!$A$2:$F$93,4,FALSE)</f>
        <v>1430</v>
      </c>
      <c r="R24" s="6">
        <f>IF(AND(Table1[[#This Row],[Census Tract Access to Primary Care]]&lt;=2000,Table1[[#This Row],[Census Tract Access to Primary Care]]&lt;&gt;0),1,0)</f>
        <v>1</v>
      </c>
      <c r="S24" s="6">
        <f>VLOOKUP($C24,'County Data Only'!$A$2:$F$93,5,FALSE)</f>
        <v>7.3691692230000001</v>
      </c>
      <c r="T24" s="6">
        <f>VLOOKUP($C24,'County Data Only'!$A$2:$F$93,6,FALSE)</f>
        <v>0.70382389999999995</v>
      </c>
      <c r="U24" s="1">
        <f>IF(AND(Table1[[#This Row],[Census Tract Population Growth 2010 - 2020]]&gt;=5,Table1[[#This Row],[Census Tract Population Growth 2020 - 2021]]&gt;0),1,0)</f>
        <v>1</v>
      </c>
      <c r="V24" s="3">
        <f>SUM(Table1[[#This Row],[High Income Point Value]],Table1[[#This Row],[Life Expectancy Point Value]],Table1[[#This Row],["R/ECAP" (Point Value)]],Table1[[#This Row],[Low Poverty Point Value]])</f>
        <v>3</v>
      </c>
      <c r="W24" s="3">
        <f>SUM(Table1[[#This Row],[Census Tract Low Unemployment Point Value]],Table1[[#This Row],[Census Tract Access to Primary Care Point Value]])</f>
        <v>2</v>
      </c>
    </row>
    <row r="25" spans="1:23" x14ac:dyDescent="0.25">
      <c r="A25" t="s">
        <v>96</v>
      </c>
      <c r="B25">
        <v>18003011606</v>
      </c>
      <c r="C25" t="s">
        <v>1700</v>
      </c>
      <c r="D25" t="s">
        <v>1975</v>
      </c>
      <c r="E25" s="6">
        <f t="shared" si="0"/>
        <v>5</v>
      </c>
      <c r="F25" s="6">
        <f t="shared" si="1"/>
        <v>1</v>
      </c>
      <c r="G25">
        <v>0</v>
      </c>
      <c r="H25" s="6">
        <v>87500</v>
      </c>
      <c r="I25" s="6">
        <f>IF(AND(Table1[[#This Row],[High Income]]&gt;=71082,Table1[[#This Row],[QCT Status]]=0),1,0)</f>
        <v>1</v>
      </c>
      <c r="J25" s="6">
        <v>84.2</v>
      </c>
      <c r="K25" s="6">
        <f>IF(Table1[[#This Row],[Life Expectancy]]&gt;77.4,1,0)</f>
        <v>1</v>
      </c>
      <c r="L25" s="4">
        <v>0</v>
      </c>
      <c r="M25" s="6">
        <v>5.3</v>
      </c>
      <c r="N25" s="6">
        <f>IF(AND(Table1[[#This Row],[Low Poverty]]&lt;=6.3,Table1[[#This Row],[QCT Status]]=0),1,0)</f>
        <v>1</v>
      </c>
      <c r="O25" s="6">
        <f>VLOOKUP(C25,'County Data Only'!$A$2:$F$93,3,FALSE)</f>
        <v>2.6</v>
      </c>
      <c r="P25" s="6">
        <f>IF(Table1[[#This Row],[Census Tract Low Unemployment Rate]]&lt;2.7,1,0)</f>
        <v>1</v>
      </c>
      <c r="Q25" s="6">
        <f>VLOOKUP($C25,'County Data Only'!$A$2:$F$93,4,FALSE)</f>
        <v>1430</v>
      </c>
      <c r="R25" s="6">
        <f>IF(AND(Table1[[#This Row],[Census Tract Access to Primary Care]]&lt;=2000,Table1[[#This Row],[Census Tract Access to Primary Care]]&lt;&gt;0),1,0)</f>
        <v>1</v>
      </c>
      <c r="S25" s="6">
        <f>VLOOKUP($C25,'County Data Only'!$A$2:$F$93,5,FALSE)</f>
        <v>7.3691692230000001</v>
      </c>
      <c r="T25" s="6">
        <f>VLOOKUP($C25,'County Data Only'!$A$2:$F$93,6,FALSE)</f>
        <v>0.70382389999999995</v>
      </c>
      <c r="U25" s="1">
        <f>IF(AND(Table1[[#This Row],[Census Tract Population Growth 2010 - 2020]]&gt;=5,Table1[[#This Row],[Census Tract Population Growth 2020 - 2021]]&gt;0),1,0)</f>
        <v>1</v>
      </c>
      <c r="V25" s="3">
        <f>SUM(Table1[[#This Row],[High Income Point Value]],Table1[[#This Row],[Life Expectancy Point Value]],Table1[[#This Row],["R/ECAP" (Point Value)]],Table1[[#This Row],[Low Poverty Point Value]])</f>
        <v>3</v>
      </c>
      <c r="W25" s="3">
        <f>SUM(Table1[[#This Row],[Census Tract Low Unemployment Point Value]],Table1[[#This Row],[Census Tract Access to Primary Care Point Value]])</f>
        <v>2</v>
      </c>
    </row>
    <row r="26" spans="1:23" x14ac:dyDescent="0.25">
      <c r="A26" t="s">
        <v>53</v>
      </c>
      <c r="B26">
        <v>18003010202</v>
      </c>
      <c r="C26" t="s">
        <v>1700</v>
      </c>
      <c r="D26" t="s">
        <v>1932</v>
      </c>
      <c r="E26" s="6">
        <f t="shared" si="0"/>
        <v>5</v>
      </c>
      <c r="F26" s="6">
        <f t="shared" si="1"/>
        <v>1</v>
      </c>
      <c r="G26">
        <v>0</v>
      </c>
      <c r="H26" s="6">
        <v>77278</v>
      </c>
      <c r="I26" s="6">
        <f>IF(AND(Table1[[#This Row],[High Income]]&gt;=71082,Table1[[#This Row],[QCT Status]]=0),1,0)</f>
        <v>1</v>
      </c>
      <c r="J26" s="6">
        <v>80.2</v>
      </c>
      <c r="K26" s="6">
        <f>IF(Table1[[#This Row],[Life Expectancy]]&gt;77.4,1,0)</f>
        <v>1</v>
      </c>
      <c r="L26" s="4">
        <v>0</v>
      </c>
      <c r="M26" s="6">
        <v>5.8</v>
      </c>
      <c r="N26" s="6">
        <f>IF(AND(Table1[[#This Row],[Low Poverty]]&lt;=6.3,Table1[[#This Row],[QCT Status]]=0),1,0)</f>
        <v>1</v>
      </c>
      <c r="O26" s="6">
        <f>VLOOKUP(C26,'County Data Only'!$A$2:$F$93,3,FALSE)</f>
        <v>2.6</v>
      </c>
      <c r="P26" s="6">
        <f>IF(Table1[[#This Row],[Census Tract Low Unemployment Rate]]&lt;2.7,1,0)</f>
        <v>1</v>
      </c>
      <c r="Q26" s="6">
        <f>VLOOKUP($C26,'County Data Only'!$A$2:$F$93,4,FALSE)</f>
        <v>1430</v>
      </c>
      <c r="R26" s="6">
        <f>IF(AND(Table1[[#This Row],[Census Tract Access to Primary Care]]&lt;=2000,Table1[[#This Row],[Census Tract Access to Primary Care]]&lt;&gt;0),1,0)</f>
        <v>1</v>
      </c>
      <c r="S26" s="6">
        <f>VLOOKUP($C26,'County Data Only'!$A$2:$F$93,5,FALSE)</f>
        <v>7.3691692230000001</v>
      </c>
      <c r="T26" s="6">
        <f>VLOOKUP($C26,'County Data Only'!$A$2:$F$93,6,FALSE)</f>
        <v>0.70382389999999995</v>
      </c>
      <c r="U26" s="1">
        <f>IF(AND(Table1[[#This Row],[Census Tract Population Growth 2010 - 2020]]&gt;=5,Table1[[#This Row],[Census Tract Population Growth 2020 - 2021]]&gt;0),1,0)</f>
        <v>1</v>
      </c>
      <c r="V26" s="3">
        <f>SUM(Table1[[#This Row],[High Income Point Value]],Table1[[#This Row],[Life Expectancy Point Value]],Table1[[#This Row],["R/ECAP" (Point Value)]],Table1[[#This Row],[Low Poverty Point Value]])</f>
        <v>3</v>
      </c>
      <c r="W26" s="3">
        <f>SUM(Table1[[#This Row],[Census Tract Low Unemployment Point Value]],Table1[[#This Row],[Census Tract Access to Primary Care Point Value]])</f>
        <v>2</v>
      </c>
    </row>
    <row r="27" spans="1:23" x14ac:dyDescent="0.25">
      <c r="A27" t="s">
        <v>86</v>
      </c>
      <c r="B27">
        <v>18003011204</v>
      </c>
      <c r="C27" t="s">
        <v>1700</v>
      </c>
      <c r="D27" t="s">
        <v>1965</v>
      </c>
      <c r="E27" s="5">
        <f t="shared" si="0"/>
        <v>4</v>
      </c>
      <c r="F27" s="6">
        <f t="shared" si="1"/>
        <v>1</v>
      </c>
      <c r="G27">
        <v>0</v>
      </c>
      <c r="H27" s="4">
        <v>66530</v>
      </c>
      <c r="I27" s="3">
        <f>IF(AND(Table1[[#This Row],[High Income]]&gt;=71082,Table1[[#This Row],[QCT Status]]=0),1,0)</f>
        <v>0</v>
      </c>
      <c r="J27" s="6">
        <v>82.2</v>
      </c>
      <c r="K27" s="6">
        <f>IF(Table1[[#This Row],[Life Expectancy]]&gt;77.4,1,0)</f>
        <v>1</v>
      </c>
      <c r="L27" s="4">
        <v>0</v>
      </c>
      <c r="M27" s="6">
        <v>0.6</v>
      </c>
      <c r="N27" s="6">
        <f>IF(AND(Table1[[#This Row],[Low Poverty]]&lt;=6.3,Table1[[#This Row],[QCT Status]]=0),1,0)</f>
        <v>1</v>
      </c>
      <c r="O27" s="6">
        <f>VLOOKUP(C27,'County Data Only'!$A$2:$F$93,3,FALSE)</f>
        <v>2.6</v>
      </c>
      <c r="P27" s="6">
        <f>IF(Table1[[#This Row],[Census Tract Low Unemployment Rate]]&lt;2.7,1,0)</f>
        <v>1</v>
      </c>
      <c r="Q27" s="6">
        <f>VLOOKUP($C27,'County Data Only'!$A$2:$F$93,4,FALSE)</f>
        <v>1430</v>
      </c>
      <c r="R27" s="6">
        <f>IF(AND(Table1[[#This Row],[Census Tract Access to Primary Care]]&lt;=2000,Table1[[#This Row],[Census Tract Access to Primary Care]]&lt;&gt;0),1,0)</f>
        <v>1</v>
      </c>
      <c r="S27" s="6">
        <f>VLOOKUP($C27,'County Data Only'!$A$2:$F$93,5,FALSE)</f>
        <v>7.3691692230000001</v>
      </c>
      <c r="T27" s="6">
        <f>VLOOKUP($C27,'County Data Only'!$A$2:$F$93,6,FALSE)</f>
        <v>0.70382389999999995</v>
      </c>
      <c r="U27" s="1">
        <f>IF(AND(Table1[[#This Row],[Census Tract Population Growth 2010 - 2020]]&gt;=5,Table1[[#This Row],[Census Tract Population Growth 2020 - 2021]]&gt;0),1,0)</f>
        <v>1</v>
      </c>
      <c r="V27" s="3">
        <f>SUM(Table1[[#This Row],[High Income Point Value]],Table1[[#This Row],[Life Expectancy Point Value]],Table1[[#This Row],["R/ECAP" (Point Value)]],Table1[[#This Row],[Low Poverty Point Value]])</f>
        <v>2</v>
      </c>
      <c r="W27" s="3">
        <f>SUM(Table1[[#This Row],[Census Tract Low Unemployment Point Value]],Table1[[#This Row],[Census Tract Access to Primary Care Point Value]])</f>
        <v>2</v>
      </c>
    </row>
    <row r="28" spans="1:23" x14ac:dyDescent="0.25">
      <c r="A28" t="s">
        <v>87</v>
      </c>
      <c r="B28">
        <v>18003011205</v>
      </c>
      <c r="C28" t="s">
        <v>1700</v>
      </c>
      <c r="D28" t="s">
        <v>1966</v>
      </c>
      <c r="E28" s="5">
        <f t="shared" si="0"/>
        <v>4</v>
      </c>
      <c r="F28" s="6">
        <f t="shared" si="1"/>
        <v>1</v>
      </c>
      <c r="G28">
        <v>0</v>
      </c>
      <c r="H28" s="4">
        <v>52137</v>
      </c>
      <c r="I28" s="3">
        <f>IF(AND(Table1[[#This Row],[High Income]]&gt;=71082,Table1[[#This Row],[QCT Status]]=0),1,0)</f>
        <v>0</v>
      </c>
      <c r="J28" s="6">
        <v>77.900000000000006</v>
      </c>
      <c r="K28" s="6">
        <f>IF(Table1[[#This Row],[Life Expectancy]]&gt;77.4,1,0)</f>
        <v>1</v>
      </c>
      <c r="L28" s="4">
        <v>0</v>
      </c>
      <c r="M28" s="6">
        <v>2.1</v>
      </c>
      <c r="N28" s="6">
        <f>IF(AND(Table1[[#This Row],[Low Poverty]]&lt;=6.3,Table1[[#This Row],[QCT Status]]=0),1,0)</f>
        <v>1</v>
      </c>
      <c r="O28" s="6">
        <f>VLOOKUP(C28,'County Data Only'!$A$2:$F$93,3,FALSE)</f>
        <v>2.6</v>
      </c>
      <c r="P28" s="6">
        <f>IF(Table1[[#This Row],[Census Tract Low Unemployment Rate]]&lt;2.7,1,0)</f>
        <v>1</v>
      </c>
      <c r="Q28" s="6">
        <f>VLOOKUP($C28,'County Data Only'!$A$2:$F$93,4,FALSE)</f>
        <v>1430</v>
      </c>
      <c r="R28" s="6">
        <f>IF(AND(Table1[[#This Row],[Census Tract Access to Primary Care]]&lt;=2000,Table1[[#This Row],[Census Tract Access to Primary Care]]&lt;&gt;0),1,0)</f>
        <v>1</v>
      </c>
      <c r="S28" s="6">
        <f>VLOOKUP($C28,'County Data Only'!$A$2:$F$93,5,FALSE)</f>
        <v>7.3691692230000001</v>
      </c>
      <c r="T28" s="6">
        <f>VLOOKUP($C28,'County Data Only'!$A$2:$F$93,6,FALSE)</f>
        <v>0.70382389999999995</v>
      </c>
      <c r="U28" s="1">
        <f>IF(AND(Table1[[#This Row],[Census Tract Population Growth 2010 - 2020]]&gt;=5,Table1[[#This Row],[Census Tract Population Growth 2020 - 2021]]&gt;0),1,0)</f>
        <v>1</v>
      </c>
      <c r="V28" s="3">
        <f>SUM(Table1[[#This Row],[High Income Point Value]],Table1[[#This Row],[Life Expectancy Point Value]],Table1[[#This Row],["R/ECAP" (Point Value)]],Table1[[#This Row],[Low Poverty Point Value]])</f>
        <v>2</v>
      </c>
      <c r="W28" s="3">
        <f>SUM(Table1[[#This Row],[Census Tract Low Unemployment Point Value]],Table1[[#This Row],[Census Tract Access to Primary Care Point Value]])</f>
        <v>2</v>
      </c>
    </row>
    <row r="29" spans="1:23" x14ac:dyDescent="0.25">
      <c r="A29" t="s">
        <v>78</v>
      </c>
      <c r="B29">
        <v>18003010817</v>
      </c>
      <c r="C29" t="s">
        <v>1700</v>
      </c>
      <c r="D29" t="s">
        <v>1957</v>
      </c>
      <c r="E29" s="5">
        <f t="shared" si="0"/>
        <v>4</v>
      </c>
      <c r="F29" s="6">
        <f t="shared" si="1"/>
        <v>1</v>
      </c>
      <c r="G29">
        <v>0</v>
      </c>
      <c r="H29" s="6">
        <v>75727</v>
      </c>
      <c r="I29" s="6">
        <f>IF(AND(Table1[[#This Row],[High Income]]&gt;=71082,Table1[[#This Row],[QCT Status]]=0),1,0)</f>
        <v>1</v>
      </c>
      <c r="J29" s="4">
        <v>75.5</v>
      </c>
      <c r="K29" s="6">
        <f>IF(Table1[[#This Row],[Life Expectancy]]&gt;77.4,1,0)</f>
        <v>0</v>
      </c>
      <c r="L29" s="4">
        <v>0</v>
      </c>
      <c r="M29" s="6">
        <v>2.5</v>
      </c>
      <c r="N29" s="6">
        <f>IF(AND(Table1[[#This Row],[Low Poverty]]&lt;=6.3,Table1[[#This Row],[QCT Status]]=0),1,0)</f>
        <v>1</v>
      </c>
      <c r="O29" s="6">
        <f>VLOOKUP(C29,'County Data Only'!$A$2:$F$93,3,FALSE)</f>
        <v>2.6</v>
      </c>
      <c r="P29" s="6">
        <f>IF(Table1[[#This Row],[Census Tract Low Unemployment Rate]]&lt;2.7,1,0)</f>
        <v>1</v>
      </c>
      <c r="Q29" s="6">
        <f>VLOOKUP($C29,'County Data Only'!$A$2:$F$93,4,FALSE)</f>
        <v>1430</v>
      </c>
      <c r="R29" s="6">
        <f>IF(AND(Table1[[#This Row],[Census Tract Access to Primary Care]]&lt;=2000,Table1[[#This Row],[Census Tract Access to Primary Care]]&lt;&gt;0),1,0)</f>
        <v>1</v>
      </c>
      <c r="S29" s="6">
        <f>VLOOKUP($C29,'County Data Only'!$A$2:$F$93,5,FALSE)</f>
        <v>7.3691692230000001</v>
      </c>
      <c r="T29" s="6">
        <f>VLOOKUP($C29,'County Data Only'!$A$2:$F$93,6,FALSE)</f>
        <v>0.70382389999999995</v>
      </c>
      <c r="U29" s="1">
        <f>IF(AND(Table1[[#This Row],[Census Tract Population Growth 2010 - 2020]]&gt;=5,Table1[[#This Row],[Census Tract Population Growth 2020 - 2021]]&gt;0),1,0)</f>
        <v>1</v>
      </c>
      <c r="V29" s="3">
        <f>SUM(Table1[[#This Row],[High Income Point Value]],Table1[[#This Row],[Life Expectancy Point Value]],Table1[[#This Row],["R/ECAP" (Point Value)]],Table1[[#This Row],[Low Poverty Point Value]])</f>
        <v>2</v>
      </c>
      <c r="W29" s="3">
        <f>SUM(Table1[[#This Row],[Census Tract Low Unemployment Point Value]],Table1[[#This Row],[Census Tract Access to Primary Care Point Value]])</f>
        <v>2</v>
      </c>
    </row>
    <row r="30" spans="1:23" x14ac:dyDescent="0.25">
      <c r="A30" t="s">
        <v>103</v>
      </c>
      <c r="B30">
        <v>18003011802</v>
      </c>
      <c r="C30" t="s">
        <v>1700</v>
      </c>
      <c r="D30" t="s">
        <v>1982</v>
      </c>
      <c r="E30" s="5">
        <f t="shared" si="0"/>
        <v>4</v>
      </c>
      <c r="F30" s="6">
        <f t="shared" si="1"/>
        <v>1</v>
      </c>
      <c r="G30">
        <v>0</v>
      </c>
      <c r="H30" s="4">
        <v>57885</v>
      </c>
      <c r="I30" s="3">
        <f>IF(AND(Table1[[#This Row],[High Income]]&gt;=71082,Table1[[#This Row],[QCT Status]]=0),1,0)</f>
        <v>0</v>
      </c>
      <c r="J30" s="6">
        <v>85</v>
      </c>
      <c r="K30" s="6">
        <f>IF(Table1[[#This Row],[Life Expectancy]]&gt;77.4,1,0)</f>
        <v>1</v>
      </c>
      <c r="L30" s="4">
        <v>0</v>
      </c>
      <c r="M30" s="6">
        <v>3.2</v>
      </c>
      <c r="N30" s="6">
        <f>IF(AND(Table1[[#This Row],[Low Poverty]]&lt;=6.3,Table1[[#This Row],[QCT Status]]=0),1,0)</f>
        <v>1</v>
      </c>
      <c r="O30" s="6">
        <f>VLOOKUP(C30,'County Data Only'!$A$2:$F$93,3,FALSE)</f>
        <v>2.6</v>
      </c>
      <c r="P30" s="6">
        <f>IF(Table1[[#This Row],[Census Tract Low Unemployment Rate]]&lt;2.7,1,0)</f>
        <v>1</v>
      </c>
      <c r="Q30" s="6">
        <f>VLOOKUP($C30,'County Data Only'!$A$2:$F$93,4,FALSE)</f>
        <v>1430</v>
      </c>
      <c r="R30" s="6">
        <f>IF(AND(Table1[[#This Row],[Census Tract Access to Primary Care]]&lt;=2000,Table1[[#This Row],[Census Tract Access to Primary Care]]&lt;&gt;0),1,0)</f>
        <v>1</v>
      </c>
      <c r="S30" s="6">
        <f>VLOOKUP($C30,'County Data Only'!$A$2:$F$93,5,FALSE)</f>
        <v>7.3691692230000001</v>
      </c>
      <c r="T30" s="6">
        <f>VLOOKUP($C30,'County Data Only'!$A$2:$F$93,6,FALSE)</f>
        <v>0.70382389999999995</v>
      </c>
      <c r="U30" s="1">
        <f>IF(AND(Table1[[#This Row],[Census Tract Population Growth 2010 - 2020]]&gt;=5,Table1[[#This Row],[Census Tract Population Growth 2020 - 2021]]&gt;0),1,0)</f>
        <v>1</v>
      </c>
      <c r="V30" s="3">
        <f>SUM(Table1[[#This Row],[High Income Point Value]],Table1[[#This Row],[Life Expectancy Point Value]],Table1[[#This Row],["R/ECAP" (Point Value)]],Table1[[#This Row],[Low Poverty Point Value]])</f>
        <v>2</v>
      </c>
      <c r="W30" s="3">
        <f>SUM(Table1[[#This Row],[Census Tract Low Unemployment Point Value]],Table1[[#This Row],[Census Tract Access to Primary Care Point Value]])</f>
        <v>2</v>
      </c>
    </row>
    <row r="31" spans="1:23" x14ac:dyDescent="0.25">
      <c r="A31" t="s">
        <v>57</v>
      </c>
      <c r="B31">
        <v>18003010307</v>
      </c>
      <c r="C31" t="s">
        <v>1700</v>
      </c>
      <c r="D31" t="s">
        <v>1936</v>
      </c>
      <c r="E31" s="5">
        <f t="shared" si="0"/>
        <v>4</v>
      </c>
      <c r="F31" s="6">
        <f t="shared" si="1"/>
        <v>1</v>
      </c>
      <c r="G31">
        <v>0</v>
      </c>
      <c r="H31" s="6">
        <v>93500</v>
      </c>
      <c r="I31" s="6">
        <f>IF(AND(Table1[[#This Row],[High Income]]&gt;=71082,Table1[[#This Row],[QCT Status]]=0),1,0)</f>
        <v>1</v>
      </c>
      <c r="J31" s="4">
        <v>76.633700000000005</v>
      </c>
      <c r="K31" s="6">
        <f>IF(Table1[[#This Row],[Life Expectancy]]&gt;77.4,1,0)</f>
        <v>0</v>
      </c>
      <c r="L31" s="4">
        <v>0</v>
      </c>
      <c r="M31" s="6">
        <v>3.4</v>
      </c>
      <c r="N31" s="6">
        <f>IF(AND(Table1[[#This Row],[Low Poverty]]&lt;=6.3,Table1[[#This Row],[QCT Status]]=0),1,0)</f>
        <v>1</v>
      </c>
      <c r="O31" s="6">
        <f>VLOOKUP(C31,'County Data Only'!$A$2:$F$93,3,FALSE)</f>
        <v>2.6</v>
      </c>
      <c r="P31" s="6">
        <f>IF(Table1[[#This Row],[Census Tract Low Unemployment Rate]]&lt;2.7,1,0)</f>
        <v>1</v>
      </c>
      <c r="Q31" s="6">
        <f>VLOOKUP($C31,'County Data Only'!$A$2:$F$93,4,FALSE)</f>
        <v>1430</v>
      </c>
      <c r="R31" s="6">
        <f>IF(AND(Table1[[#This Row],[Census Tract Access to Primary Care]]&lt;=2000,Table1[[#This Row],[Census Tract Access to Primary Care]]&lt;&gt;0),1,0)</f>
        <v>1</v>
      </c>
      <c r="S31" s="6">
        <f>VLOOKUP($C31,'County Data Only'!$A$2:$F$93,5,FALSE)</f>
        <v>7.3691692230000001</v>
      </c>
      <c r="T31" s="6">
        <f>VLOOKUP($C31,'County Data Only'!$A$2:$F$93,6,FALSE)</f>
        <v>0.70382389999999995</v>
      </c>
      <c r="U31" s="1">
        <f>IF(AND(Table1[[#This Row],[Census Tract Population Growth 2010 - 2020]]&gt;=5,Table1[[#This Row],[Census Tract Population Growth 2020 - 2021]]&gt;0),1,0)</f>
        <v>1</v>
      </c>
      <c r="V31" s="3">
        <f>SUM(Table1[[#This Row],[High Income Point Value]],Table1[[#This Row],[Life Expectancy Point Value]],Table1[[#This Row],["R/ECAP" (Point Value)]],Table1[[#This Row],[Low Poverty Point Value]])</f>
        <v>2</v>
      </c>
      <c r="W31" s="3">
        <f>SUM(Table1[[#This Row],[Census Tract Low Unemployment Point Value]],Table1[[#This Row],[Census Tract Access to Primary Care Point Value]])</f>
        <v>2</v>
      </c>
    </row>
    <row r="32" spans="1:23" x14ac:dyDescent="0.25">
      <c r="A32" t="s">
        <v>74</v>
      </c>
      <c r="B32">
        <v>18003010812</v>
      </c>
      <c r="C32" t="s">
        <v>1700</v>
      </c>
      <c r="D32" t="s">
        <v>1953</v>
      </c>
      <c r="E32" s="5">
        <f t="shared" si="0"/>
        <v>4</v>
      </c>
      <c r="F32" s="6">
        <f t="shared" si="1"/>
        <v>1</v>
      </c>
      <c r="G32">
        <v>0</v>
      </c>
      <c r="H32" s="4">
        <v>64605</v>
      </c>
      <c r="I32" s="3">
        <f>IF(AND(Table1[[#This Row],[High Income]]&gt;=71082,Table1[[#This Row],[QCT Status]]=0),1,0)</f>
        <v>0</v>
      </c>
      <c r="J32" s="6">
        <v>81.063999999999993</v>
      </c>
      <c r="K32" s="6">
        <f>IF(Table1[[#This Row],[Life Expectancy]]&gt;77.4,1,0)</f>
        <v>1</v>
      </c>
      <c r="L32" s="4">
        <v>0</v>
      </c>
      <c r="M32" s="6">
        <v>3.6</v>
      </c>
      <c r="N32" s="6">
        <f>IF(AND(Table1[[#This Row],[Low Poverty]]&lt;=6.3,Table1[[#This Row],[QCT Status]]=0),1,0)</f>
        <v>1</v>
      </c>
      <c r="O32" s="6">
        <f>VLOOKUP(C32,'County Data Only'!$A$2:$F$93,3,FALSE)</f>
        <v>2.6</v>
      </c>
      <c r="P32" s="6">
        <f>IF(Table1[[#This Row],[Census Tract Low Unemployment Rate]]&lt;2.7,1,0)</f>
        <v>1</v>
      </c>
      <c r="Q32" s="6">
        <f>VLOOKUP($C32,'County Data Only'!$A$2:$F$93,4,FALSE)</f>
        <v>1430</v>
      </c>
      <c r="R32" s="6">
        <f>IF(AND(Table1[[#This Row],[Census Tract Access to Primary Care]]&lt;=2000,Table1[[#This Row],[Census Tract Access to Primary Care]]&lt;&gt;0),1,0)</f>
        <v>1</v>
      </c>
      <c r="S32" s="6">
        <f>VLOOKUP($C32,'County Data Only'!$A$2:$F$93,5,FALSE)</f>
        <v>7.3691692230000001</v>
      </c>
      <c r="T32" s="6">
        <f>VLOOKUP($C32,'County Data Only'!$A$2:$F$93,6,FALSE)</f>
        <v>0.70382389999999995</v>
      </c>
      <c r="U32" s="1">
        <f>IF(AND(Table1[[#This Row],[Census Tract Population Growth 2010 - 2020]]&gt;=5,Table1[[#This Row],[Census Tract Population Growth 2020 - 2021]]&gt;0),1,0)</f>
        <v>1</v>
      </c>
      <c r="V32" s="3">
        <f>SUM(Table1[[#This Row],[High Income Point Value]],Table1[[#This Row],[Life Expectancy Point Value]],Table1[[#This Row],["R/ECAP" (Point Value)]],Table1[[#This Row],[Low Poverty Point Value]])</f>
        <v>2</v>
      </c>
      <c r="W32" s="3">
        <f>SUM(Table1[[#This Row],[Census Tract Low Unemployment Point Value]],Table1[[#This Row],[Census Tract Access to Primary Care Point Value]])</f>
        <v>2</v>
      </c>
    </row>
    <row r="33" spans="1:23" x14ac:dyDescent="0.25">
      <c r="A33" t="s">
        <v>65</v>
      </c>
      <c r="B33">
        <v>18003010705</v>
      </c>
      <c r="C33" t="s">
        <v>1700</v>
      </c>
      <c r="D33" t="s">
        <v>1944</v>
      </c>
      <c r="E33" s="5">
        <f t="shared" si="0"/>
        <v>4</v>
      </c>
      <c r="F33" s="6">
        <f t="shared" si="1"/>
        <v>1</v>
      </c>
      <c r="G33">
        <v>0</v>
      </c>
      <c r="H33" s="4">
        <v>68695</v>
      </c>
      <c r="I33" s="3">
        <f>IF(AND(Table1[[#This Row],[High Income]]&gt;=71082,Table1[[#This Row],[QCT Status]]=0),1,0)</f>
        <v>0</v>
      </c>
      <c r="J33" s="6">
        <v>81.2</v>
      </c>
      <c r="K33" s="6">
        <f>IF(Table1[[#This Row],[Life Expectancy]]&gt;77.4,1,0)</f>
        <v>1</v>
      </c>
      <c r="L33" s="4">
        <v>0</v>
      </c>
      <c r="M33" s="6">
        <v>3.8</v>
      </c>
      <c r="N33" s="6">
        <f>IF(AND(Table1[[#This Row],[Low Poverty]]&lt;=6.3,Table1[[#This Row],[QCT Status]]=0),1,0)</f>
        <v>1</v>
      </c>
      <c r="O33" s="6">
        <f>VLOOKUP(C33,'County Data Only'!$A$2:$F$93,3,FALSE)</f>
        <v>2.6</v>
      </c>
      <c r="P33" s="6">
        <f>IF(Table1[[#This Row],[Census Tract Low Unemployment Rate]]&lt;2.7,1,0)</f>
        <v>1</v>
      </c>
      <c r="Q33" s="6">
        <f>VLOOKUP($C33,'County Data Only'!$A$2:$F$93,4,FALSE)</f>
        <v>1430</v>
      </c>
      <c r="R33" s="6">
        <f>IF(AND(Table1[[#This Row],[Census Tract Access to Primary Care]]&lt;=2000,Table1[[#This Row],[Census Tract Access to Primary Care]]&lt;&gt;0),1,0)</f>
        <v>1</v>
      </c>
      <c r="S33" s="6">
        <f>VLOOKUP($C33,'County Data Only'!$A$2:$F$93,5,FALSE)</f>
        <v>7.3691692230000001</v>
      </c>
      <c r="T33" s="6">
        <f>VLOOKUP($C33,'County Data Only'!$A$2:$F$93,6,FALSE)</f>
        <v>0.70382389999999995</v>
      </c>
      <c r="U33" s="1">
        <f>IF(AND(Table1[[#This Row],[Census Tract Population Growth 2010 - 2020]]&gt;=5,Table1[[#This Row],[Census Tract Population Growth 2020 - 2021]]&gt;0),1,0)</f>
        <v>1</v>
      </c>
      <c r="V33" s="3">
        <f>SUM(Table1[[#This Row],[High Income Point Value]],Table1[[#This Row],[Life Expectancy Point Value]],Table1[[#This Row],["R/ECAP" (Point Value)]],Table1[[#This Row],[Low Poverty Point Value]])</f>
        <v>2</v>
      </c>
      <c r="W33" s="3">
        <f>SUM(Table1[[#This Row],[Census Tract Low Unemployment Point Value]],Table1[[#This Row],[Census Tract Access to Primary Care Point Value]])</f>
        <v>2</v>
      </c>
    </row>
    <row r="34" spans="1:23" x14ac:dyDescent="0.25">
      <c r="A34" t="s">
        <v>70</v>
      </c>
      <c r="B34">
        <v>18003010807</v>
      </c>
      <c r="C34" t="s">
        <v>1700</v>
      </c>
      <c r="D34" t="s">
        <v>1949</v>
      </c>
      <c r="E34" s="5">
        <f t="shared" si="0"/>
        <v>4</v>
      </c>
      <c r="F34" s="6">
        <f t="shared" si="1"/>
        <v>1</v>
      </c>
      <c r="G34">
        <v>0</v>
      </c>
      <c r="H34" s="4">
        <v>63308</v>
      </c>
      <c r="I34" s="3">
        <f>IF(AND(Table1[[#This Row],[High Income]]&gt;=71082,Table1[[#This Row],[QCT Status]]=0),1,0)</f>
        <v>0</v>
      </c>
      <c r="J34" s="6">
        <v>81.599999999999994</v>
      </c>
      <c r="K34" s="6">
        <f>IF(Table1[[#This Row],[Life Expectancy]]&gt;77.4,1,0)</f>
        <v>1</v>
      </c>
      <c r="L34" s="4">
        <v>0</v>
      </c>
      <c r="M34" s="6">
        <v>4.5</v>
      </c>
      <c r="N34" s="6">
        <f>IF(AND(Table1[[#This Row],[Low Poverty]]&lt;=6.3,Table1[[#This Row],[QCT Status]]=0),1,0)</f>
        <v>1</v>
      </c>
      <c r="O34" s="6">
        <f>VLOOKUP(C34,'County Data Only'!$A$2:$F$93,3,FALSE)</f>
        <v>2.6</v>
      </c>
      <c r="P34" s="6">
        <f>IF(Table1[[#This Row],[Census Tract Low Unemployment Rate]]&lt;2.7,1,0)</f>
        <v>1</v>
      </c>
      <c r="Q34" s="6">
        <f>VLOOKUP($C34,'County Data Only'!$A$2:$F$93,4,FALSE)</f>
        <v>1430</v>
      </c>
      <c r="R34" s="6">
        <f>IF(AND(Table1[[#This Row],[Census Tract Access to Primary Care]]&lt;=2000,Table1[[#This Row],[Census Tract Access to Primary Care]]&lt;&gt;0),1,0)</f>
        <v>1</v>
      </c>
      <c r="S34" s="6">
        <f>VLOOKUP($C34,'County Data Only'!$A$2:$F$93,5,FALSE)</f>
        <v>7.3691692230000001</v>
      </c>
      <c r="T34" s="6">
        <f>VLOOKUP($C34,'County Data Only'!$A$2:$F$93,6,FALSE)</f>
        <v>0.70382389999999995</v>
      </c>
      <c r="U34" s="1">
        <f>IF(AND(Table1[[#This Row],[Census Tract Population Growth 2010 - 2020]]&gt;=5,Table1[[#This Row],[Census Tract Population Growth 2020 - 2021]]&gt;0),1,0)</f>
        <v>1</v>
      </c>
      <c r="V34" s="3">
        <f>SUM(Table1[[#This Row],[High Income Point Value]],Table1[[#This Row],[Life Expectancy Point Value]],Table1[[#This Row],["R/ECAP" (Point Value)]],Table1[[#This Row],[Low Poverty Point Value]])</f>
        <v>2</v>
      </c>
      <c r="W34" s="3">
        <f>SUM(Table1[[#This Row],[Census Tract Low Unemployment Point Value]],Table1[[#This Row],[Census Tract Access to Primary Care Point Value]])</f>
        <v>2</v>
      </c>
    </row>
    <row r="35" spans="1:23" x14ac:dyDescent="0.25">
      <c r="A35" t="s">
        <v>61</v>
      </c>
      <c r="B35">
        <v>18003010601</v>
      </c>
      <c r="C35" t="s">
        <v>1700</v>
      </c>
      <c r="D35" t="s">
        <v>1940</v>
      </c>
      <c r="E35" s="5">
        <f t="shared" si="0"/>
        <v>4</v>
      </c>
      <c r="F35" s="6">
        <f t="shared" si="1"/>
        <v>1</v>
      </c>
      <c r="G35">
        <v>0</v>
      </c>
      <c r="H35" s="4">
        <v>68250</v>
      </c>
      <c r="I35" s="3">
        <f>IF(AND(Table1[[#This Row],[High Income]]&gt;=71082,Table1[[#This Row],[QCT Status]]=0),1,0)</f>
        <v>0</v>
      </c>
      <c r="J35" s="6">
        <v>78.7</v>
      </c>
      <c r="K35" s="6">
        <f>IF(Table1[[#This Row],[Life Expectancy]]&gt;77.4,1,0)</f>
        <v>1</v>
      </c>
      <c r="L35" s="4">
        <v>0</v>
      </c>
      <c r="M35" s="6">
        <v>4.7</v>
      </c>
      <c r="N35" s="6">
        <f>IF(AND(Table1[[#This Row],[Low Poverty]]&lt;=6.3,Table1[[#This Row],[QCT Status]]=0),1,0)</f>
        <v>1</v>
      </c>
      <c r="O35" s="6">
        <f>VLOOKUP(C35,'County Data Only'!$A$2:$F$93,3,FALSE)</f>
        <v>2.6</v>
      </c>
      <c r="P35" s="6">
        <f>IF(Table1[[#This Row],[Census Tract Low Unemployment Rate]]&lt;2.7,1,0)</f>
        <v>1</v>
      </c>
      <c r="Q35" s="6">
        <f>VLOOKUP($C35,'County Data Only'!$A$2:$F$93,4,FALSE)</f>
        <v>1430</v>
      </c>
      <c r="R35" s="6">
        <f>IF(AND(Table1[[#This Row],[Census Tract Access to Primary Care]]&lt;=2000,Table1[[#This Row],[Census Tract Access to Primary Care]]&lt;&gt;0),1,0)</f>
        <v>1</v>
      </c>
      <c r="S35" s="6">
        <f>VLOOKUP($C35,'County Data Only'!$A$2:$F$93,5,FALSE)</f>
        <v>7.3691692230000001</v>
      </c>
      <c r="T35" s="6">
        <f>VLOOKUP($C35,'County Data Only'!$A$2:$F$93,6,FALSE)</f>
        <v>0.70382389999999995</v>
      </c>
      <c r="U35" s="1">
        <f>IF(AND(Table1[[#This Row],[Census Tract Population Growth 2010 - 2020]]&gt;=5,Table1[[#This Row],[Census Tract Population Growth 2020 - 2021]]&gt;0),1,0)</f>
        <v>1</v>
      </c>
      <c r="V35" s="3">
        <f>SUM(Table1[[#This Row],[High Income Point Value]],Table1[[#This Row],[Life Expectancy Point Value]],Table1[[#This Row],["R/ECAP" (Point Value)]],Table1[[#This Row],[Low Poverty Point Value]])</f>
        <v>2</v>
      </c>
      <c r="W35" s="3">
        <f>SUM(Table1[[#This Row],[Census Tract Low Unemployment Point Value]],Table1[[#This Row],[Census Tract Access to Primary Care Point Value]])</f>
        <v>2</v>
      </c>
    </row>
    <row r="36" spans="1:23" x14ac:dyDescent="0.25">
      <c r="A36" t="s">
        <v>82</v>
      </c>
      <c r="B36">
        <v>18003011000</v>
      </c>
      <c r="C36" t="s">
        <v>1700</v>
      </c>
      <c r="D36" t="s">
        <v>1961</v>
      </c>
      <c r="E36" s="5">
        <f t="shared" si="0"/>
        <v>4</v>
      </c>
      <c r="F36" s="6">
        <f t="shared" si="1"/>
        <v>1</v>
      </c>
      <c r="G36">
        <v>0</v>
      </c>
      <c r="H36" s="4">
        <v>52674</v>
      </c>
      <c r="I36" s="3">
        <f>IF(AND(Table1[[#This Row],[High Income]]&gt;=71082,Table1[[#This Row],[QCT Status]]=0),1,0)</f>
        <v>0</v>
      </c>
      <c r="J36" s="6">
        <v>81.5137</v>
      </c>
      <c r="K36" s="6">
        <f>IF(Table1[[#This Row],[Life Expectancy]]&gt;77.4,1,0)</f>
        <v>1</v>
      </c>
      <c r="L36" s="4">
        <v>0</v>
      </c>
      <c r="M36" s="6">
        <v>4.7</v>
      </c>
      <c r="N36" s="6">
        <f>IF(AND(Table1[[#This Row],[Low Poverty]]&lt;=6.3,Table1[[#This Row],[QCT Status]]=0),1,0)</f>
        <v>1</v>
      </c>
      <c r="O36" s="6">
        <f>VLOOKUP(C36,'County Data Only'!$A$2:$F$93,3,FALSE)</f>
        <v>2.6</v>
      </c>
      <c r="P36" s="6">
        <f>IF(Table1[[#This Row],[Census Tract Low Unemployment Rate]]&lt;2.7,1,0)</f>
        <v>1</v>
      </c>
      <c r="Q36" s="6">
        <f>VLOOKUP($C36,'County Data Only'!$A$2:$F$93,4,FALSE)</f>
        <v>1430</v>
      </c>
      <c r="R36" s="6">
        <f>IF(AND(Table1[[#This Row],[Census Tract Access to Primary Care]]&lt;=2000,Table1[[#This Row],[Census Tract Access to Primary Care]]&lt;&gt;0),1,0)</f>
        <v>1</v>
      </c>
      <c r="S36" s="6">
        <f>VLOOKUP($C36,'County Data Only'!$A$2:$F$93,5,FALSE)</f>
        <v>7.3691692230000001</v>
      </c>
      <c r="T36" s="6">
        <f>VLOOKUP($C36,'County Data Only'!$A$2:$F$93,6,FALSE)</f>
        <v>0.70382389999999995</v>
      </c>
      <c r="U36" s="1">
        <f>IF(AND(Table1[[#This Row],[Census Tract Population Growth 2010 - 2020]]&gt;=5,Table1[[#This Row],[Census Tract Population Growth 2020 - 2021]]&gt;0),1,0)</f>
        <v>1</v>
      </c>
      <c r="V36" s="3">
        <f>SUM(Table1[[#This Row],[High Income Point Value]],Table1[[#This Row],[Life Expectancy Point Value]],Table1[[#This Row],["R/ECAP" (Point Value)]],Table1[[#This Row],[Low Poverty Point Value]])</f>
        <v>2</v>
      </c>
      <c r="W36" s="3">
        <f>SUM(Table1[[#This Row],[Census Tract Low Unemployment Point Value]],Table1[[#This Row],[Census Tract Access to Primary Care Point Value]])</f>
        <v>2</v>
      </c>
    </row>
    <row r="37" spans="1:23" x14ac:dyDescent="0.25">
      <c r="A37" t="s">
        <v>98</v>
      </c>
      <c r="B37">
        <v>18003011608</v>
      </c>
      <c r="C37" t="s">
        <v>1700</v>
      </c>
      <c r="D37" t="s">
        <v>1977</v>
      </c>
      <c r="E37" s="5">
        <f t="shared" si="0"/>
        <v>4</v>
      </c>
      <c r="F37" s="6">
        <f t="shared" si="1"/>
        <v>1</v>
      </c>
      <c r="G37">
        <v>0</v>
      </c>
      <c r="H37" s="6">
        <v>107177</v>
      </c>
      <c r="I37" s="6">
        <f>IF(AND(Table1[[#This Row],[High Income]]&gt;=71082,Table1[[#This Row],[QCT Status]]=0),1,0)</f>
        <v>1</v>
      </c>
      <c r="J37" s="6">
        <v>79</v>
      </c>
      <c r="K37" s="6">
        <f>IF(Table1[[#This Row],[Life Expectancy]]&gt;77.4,1,0)</f>
        <v>1</v>
      </c>
      <c r="L37" s="4">
        <v>0</v>
      </c>
      <c r="M37" s="4">
        <v>6.5</v>
      </c>
      <c r="N37" s="4">
        <f>IF(AND(Table1[[#This Row],[Low Poverty]]&lt;=6.3,Table1[[#This Row],[QCT Status]]=0),1,0)</f>
        <v>0</v>
      </c>
      <c r="O37" s="6">
        <f>VLOOKUP(C37,'County Data Only'!$A$2:$F$93,3,FALSE)</f>
        <v>2.6</v>
      </c>
      <c r="P37" s="6">
        <f>IF(Table1[[#This Row],[Census Tract Low Unemployment Rate]]&lt;2.7,1,0)</f>
        <v>1</v>
      </c>
      <c r="Q37" s="6">
        <f>VLOOKUP($C37,'County Data Only'!$A$2:$F$93,4,FALSE)</f>
        <v>1430</v>
      </c>
      <c r="R37" s="6">
        <f>IF(AND(Table1[[#This Row],[Census Tract Access to Primary Care]]&lt;=2000,Table1[[#This Row],[Census Tract Access to Primary Care]]&lt;&gt;0),1,0)</f>
        <v>1</v>
      </c>
      <c r="S37" s="6">
        <f>VLOOKUP($C37,'County Data Only'!$A$2:$F$93,5,FALSE)</f>
        <v>7.3691692230000001</v>
      </c>
      <c r="T37" s="6">
        <f>VLOOKUP($C37,'County Data Only'!$A$2:$F$93,6,FALSE)</f>
        <v>0.70382389999999995</v>
      </c>
      <c r="U37" s="1">
        <f>IF(AND(Table1[[#This Row],[Census Tract Population Growth 2010 - 2020]]&gt;=5,Table1[[#This Row],[Census Tract Population Growth 2020 - 2021]]&gt;0),1,0)</f>
        <v>1</v>
      </c>
      <c r="V37" s="3">
        <f>SUM(Table1[[#This Row],[High Income Point Value]],Table1[[#This Row],[Life Expectancy Point Value]],Table1[[#This Row],["R/ECAP" (Point Value)]],Table1[[#This Row],[Low Poverty Point Value]])</f>
        <v>2</v>
      </c>
      <c r="W37" s="3">
        <f>SUM(Table1[[#This Row],[Census Tract Low Unemployment Point Value]],Table1[[#This Row],[Census Tract Access to Primary Care Point Value]])</f>
        <v>2</v>
      </c>
    </row>
    <row r="38" spans="1:23" x14ac:dyDescent="0.25">
      <c r="A38" t="s">
        <v>52</v>
      </c>
      <c r="B38">
        <v>18003010201</v>
      </c>
      <c r="C38" t="s">
        <v>1700</v>
      </c>
      <c r="D38" t="s">
        <v>1931</v>
      </c>
      <c r="E38" s="5">
        <f t="shared" si="0"/>
        <v>4</v>
      </c>
      <c r="F38" s="6">
        <f t="shared" si="1"/>
        <v>1</v>
      </c>
      <c r="G38">
        <v>0</v>
      </c>
      <c r="H38" s="6">
        <v>104028</v>
      </c>
      <c r="I38" s="6">
        <f>IF(AND(Table1[[#This Row],[High Income]]&gt;=71082,Table1[[#This Row],[QCT Status]]=0),1,0)</f>
        <v>1</v>
      </c>
      <c r="J38" s="6">
        <v>79.866200000000006</v>
      </c>
      <c r="K38" s="6">
        <f>IF(Table1[[#This Row],[Life Expectancy]]&gt;77.4,1,0)</f>
        <v>1</v>
      </c>
      <c r="L38" s="4">
        <v>0</v>
      </c>
      <c r="M38" s="4">
        <v>8.9</v>
      </c>
      <c r="N38" s="4">
        <f>IF(AND(Table1[[#This Row],[Low Poverty]]&lt;=6.3,Table1[[#This Row],[QCT Status]]=0),1,0)</f>
        <v>0</v>
      </c>
      <c r="O38" s="6">
        <f>VLOOKUP(C38,'County Data Only'!$A$2:$F$93,3,FALSE)</f>
        <v>2.6</v>
      </c>
      <c r="P38" s="6">
        <f>IF(Table1[[#This Row],[Census Tract Low Unemployment Rate]]&lt;2.7,1,0)</f>
        <v>1</v>
      </c>
      <c r="Q38" s="6">
        <f>VLOOKUP($C38,'County Data Only'!$A$2:$F$93,4,FALSE)</f>
        <v>1430</v>
      </c>
      <c r="R38" s="6">
        <f>IF(AND(Table1[[#This Row],[Census Tract Access to Primary Care]]&lt;=2000,Table1[[#This Row],[Census Tract Access to Primary Care]]&lt;&gt;0),1,0)</f>
        <v>1</v>
      </c>
      <c r="S38" s="6">
        <f>VLOOKUP($C38,'County Data Only'!$A$2:$F$93,5,FALSE)</f>
        <v>7.3691692230000001</v>
      </c>
      <c r="T38" s="6">
        <f>VLOOKUP($C38,'County Data Only'!$A$2:$F$93,6,FALSE)</f>
        <v>0.70382389999999995</v>
      </c>
      <c r="U38" s="1">
        <f>IF(AND(Table1[[#This Row],[Census Tract Population Growth 2010 - 2020]]&gt;=5,Table1[[#This Row],[Census Tract Population Growth 2020 - 2021]]&gt;0),1,0)</f>
        <v>1</v>
      </c>
      <c r="V38" s="3">
        <f>SUM(Table1[[#This Row],[High Income Point Value]],Table1[[#This Row],[Life Expectancy Point Value]],Table1[[#This Row],["R/ECAP" (Point Value)]],Table1[[#This Row],[Low Poverty Point Value]])</f>
        <v>2</v>
      </c>
      <c r="W38" s="3">
        <f>SUM(Table1[[#This Row],[Census Tract Low Unemployment Point Value]],Table1[[#This Row],[Census Tract Access to Primary Care Point Value]])</f>
        <v>2</v>
      </c>
    </row>
    <row r="39" spans="1:23" x14ac:dyDescent="0.25">
      <c r="A39" t="s">
        <v>51</v>
      </c>
      <c r="B39">
        <v>18003010100</v>
      </c>
      <c r="C39" t="s">
        <v>1700</v>
      </c>
      <c r="D39" t="s">
        <v>1930</v>
      </c>
      <c r="E39" s="5">
        <f t="shared" si="0"/>
        <v>4</v>
      </c>
      <c r="F39" s="6">
        <f t="shared" si="1"/>
        <v>1</v>
      </c>
      <c r="G39">
        <v>0</v>
      </c>
      <c r="H39" s="6">
        <v>73565</v>
      </c>
      <c r="I39" s="6">
        <f>IF(AND(Table1[[#This Row],[High Income]]&gt;=71082,Table1[[#This Row],[QCT Status]]=0),1,0)</f>
        <v>1</v>
      </c>
      <c r="J39" s="6">
        <v>82.2</v>
      </c>
      <c r="K39" s="6">
        <f>IF(Table1[[#This Row],[Life Expectancy]]&gt;77.4,1,0)</f>
        <v>1</v>
      </c>
      <c r="L39" s="4">
        <v>0</v>
      </c>
      <c r="M39" s="4">
        <v>10.1</v>
      </c>
      <c r="N39" s="4">
        <f>IF(AND(Table1[[#This Row],[Low Poverty]]&lt;=6.3,Table1[[#This Row],[QCT Status]]=0),1,0)</f>
        <v>0</v>
      </c>
      <c r="O39" s="6">
        <f>VLOOKUP(C39,'County Data Only'!$A$2:$F$93,3,FALSE)</f>
        <v>2.6</v>
      </c>
      <c r="P39" s="6">
        <f>IF(Table1[[#This Row],[Census Tract Low Unemployment Rate]]&lt;2.7,1,0)</f>
        <v>1</v>
      </c>
      <c r="Q39" s="6">
        <f>VLOOKUP($C39,'County Data Only'!$A$2:$F$93,4,FALSE)</f>
        <v>1430</v>
      </c>
      <c r="R39" s="6">
        <f>IF(AND(Table1[[#This Row],[Census Tract Access to Primary Care]]&lt;=2000,Table1[[#This Row],[Census Tract Access to Primary Care]]&lt;&gt;0),1,0)</f>
        <v>1</v>
      </c>
      <c r="S39" s="6">
        <f>VLOOKUP($C39,'County Data Only'!$A$2:$F$93,5,FALSE)</f>
        <v>7.3691692230000001</v>
      </c>
      <c r="T39" s="6">
        <f>VLOOKUP($C39,'County Data Only'!$A$2:$F$93,6,FALSE)</f>
        <v>0.70382389999999995</v>
      </c>
      <c r="U39" s="1">
        <f>IF(AND(Table1[[#This Row],[Census Tract Population Growth 2010 - 2020]]&gt;=5,Table1[[#This Row],[Census Tract Population Growth 2020 - 2021]]&gt;0),1,0)</f>
        <v>1</v>
      </c>
      <c r="V39" s="3">
        <f>SUM(Table1[[#This Row],[High Income Point Value]],Table1[[#This Row],[Life Expectancy Point Value]],Table1[[#This Row],["R/ECAP" (Point Value)]],Table1[[#This Row],[Low Poverty Point Value]])</f>
        <v>2</v>
      </c>
      <c r="W39" s="3">
        <f>SUM(Table1[[#This Row],[Census Tract Low Unemployment Point Value]],Table1[[#This Row],[Census Tract Access to Primary Care Point Value]])</f>
        <v>2</v>
      </c>
    </row>
    <row r="40" spans="1:23" x14ac:dyDescent="0.25">
      <c r="A40" t="s">
        <v>63</v>
      </c>
      <c r="B40">
        <v>18003010603</v>
      </c>
      <c r="C40" t="s">
        <v>1700</v>
      </c>
      <c r="D40" t="s">
        <v>1942</v>
      </c>
      <c r="E40" s="9">
        <f t="shared" si="0"/>
        <v>3</v>
      </c>
      <c r="F40" s="6">
        <f t="shared" si="1"/>
        <v>1</v>
      </c>
      <c r="G40">
        <v>0</v>
      </c>
      <c r="H40" s="4">
        <v>64279</v>
      </c>
      <c r="I40" s="3">
        <f>IF(AND(Table1[[#This Row],[High Income]]&gt;=71082,Table1[[#This Row],[QCT Status]]=0),1,0)</f>
        <v>0</v>
      </c>
      <c r="J40" s="4">
        <v>75.7</v>
      </c>
      <c r="K40" s="3">
        <f>IF(Table1[[#This Row],[Life Expectancy]]&gt;77.4,1,0)</f>
        <v>0</v>
      </c>
      <c r="L40" s="4">
        <v>0</v>
      </c>
      <c r="M40" s="6">
        <v>4.9000000000000004</v>
      </c>
      <c r="N40" s="6">
        <f>IF(AND(Table1[[#This Row],[Low Poverty]]&lt;=6.3,Table1[[#This Row],[QCT Status]]=0),1,0)</f>
        <v>1</v>
      </c>
      <c r="O40" s="6">
        <f>VLOOKUP(C40,'County Data Only'!$A$2:$F$93,3,FALSE)</f>
        <v>2.6</v>
      </c>
      <c r="P40" s="6">
        <f>IF(Table1[[#This Row],[Census Tract Low Unemployment Rate]]&lt;2.7,1,0)</f>
        <v>1</v>
      </c>
      <c r="Q40" s="6">
        <f>VLOOKUP($C40,'County Data Only'!$A$2:$F$93,4,FALSE)</f>
        <v>1430</v>
      </c>
      <c r="R40" s="6">
        <f>IF(AND(Table1[[#This Row],[Census Tract Access to Primary Care]]&lt;=2000,Table1[[#This Row],[Census Tract Access to Primary Care]]&lt;&gt;0),1,0)</f>
        <v>1</v>
      </c>
      <c r="S40" s="6">
        <f>VLOOKUP($C40,'County Data Only'!$A$2:$F$93,5,FALSE)</f>
        <v>7.3691692230000001</v>
      </c>
      <c r="T40" s="6">
        <f>VLOOKUP($C40,'County Data Only'!$A$2:$F$93,6,FALSE)</f>
        <v>0.70382389999999995</v>
      </c>
      <c r="U40" s="1">
        <f>IF(AND(Table1[[#This Row],[Census Tract Population Growth 2010 - 2020]]&gt;=5,Table1[[#This Row],[Census Tract Population Growth 2020 - 2021]]&gt;0),1,0)</f>
        <v>1</v>
      </c>
      <c r="V40" s="3">
        <f>SUM(Table1[[#This Row],[High Income Point Value]],Table1[[#This Row],[Life Expectancy Point Value]],Table1[[#This Row],["R/ECAP" (Point Value)]],Table1[[#This Row],[Low Poverty Point Value]])</f>
        <v>1</v>
      </c>
      <c r="W40" s="3">
        <f>SUM(Table1[[#This Row],[Census Tract Low Unemployment Point Value]],Table1[[#This Row],[Census Tract Access to Primary Care Point Value]])</f>
        <v>2</v>
      </c>
    </row>
    <row r="41" spans="1:23" x14ac:dyDescent="0.25">
      <c r="A41" t="s">
        <v>67</v>
      </c>
      <c r="B41">
        <v>18003010707</v>
      </c>
      <c r="C41" t="s">
        <v>1700</v>
      </c>
      <c r="D41" t="s">
        <v>1946</v>
      </c>
      <c r="E41" s="9">
        <f t="shared" si="0"/>
        <v>3</v>
      </c>
      <c r="F41" s="6">
        <f t="shared" si="1"/>
        <v>1</v>
      </c>
      <c r="G41">
        <v>0</v>
      </c>
      <c r="H41" s="4">
        <v>66114</v>
      </c>
      <c r="I41" s="3">
        <f>IF(AND(Table1[[#This Row],[High Income]]&gt;=71082,Table1[[#This Row],[QCT Status]]=0),1,0)</f>
        <v>0</v>
      </c>
      <c r="J41" s="6">
        <v>79.8</v>
      </c>
      <c r="K41" s="6">
        <f>IF(Table1[[#This Row],[Life Expectancy]]&gt;77.4,1,0)</f>
        <v>1</v>
      </c>
      <c r="L41" s="4">
        <v>0</v>
      </c>
      <c r="M41" s="4">
        <v>6.5</v>
      </c>
      <c r="N41" s="4">
        <f>IF(AND(Table1[[#This Row],[Low Poverty]]&lt;=6.3,Table1[[#This Row],[QCT Status]]=0),1,0)</f>
        <v>0</v>
      </c>
      <c r="O41" s="6">
        <f>VLOOKUP(C41,'County Data Only'!$A$2:$F$93,3,FALSE)</f>
        <v>2.6</v>
      </c>
      <c r="P41" s="6">
        <f>IF(Table1[[#This Row],[Census Tract Low Unemployment Rate]]&lt;2.7,1,0)</f>
        <v>1</v>
      </c>
      <c r="Q41" s="6">
        <f>VLOOKUP($C41,'County Data Only'!$A$2:$F$93,4,FALSE)</f>
        <v>1430</v>
      </c>
      <c r="R41" s="6">
        <f>IF(AND(Table1[[#This Row],[Census Tract Access to Primary Care]]&lt;=2000,Table1[[#This Row],[Census Tract Access to Primary Care]]&lt;&gt;0),1,0)</f>
        <v>1</v>
      </c>
      <c r="S41" s="6">
        <f>VLOOKUP($C41,'County Data Only'!$A$2:$F$93,5,FALSE)</f>
        <v>7.3691692230000001</v>
      </c>
      <c r="T41" s="6">
        <f>VLOOKUP($C41,'County Data Only'!$A$2:$F$93,6,FALSE)</f>
        <v>0.70382389999999995</v>
      </c>
      <c r="U41" s="1">
        <f>IF(AND(Table1[[#This Row],[Census Tract Population Growth 2010 - 2020]]&gt;=5,Table1[[#This Row],[Census Tract Population Growth 2020 - 2021]]&gt;0),1,0)</f>
        <v>1</v>
      </c>
      <c r="V41" s="3">
        <f>SUM(Table1[[#This Row],[High Income Point Value]],Table1[[#This Row],[Life Expectancy Point Value]],Table1[[#This Row],["R/ECAP" (Point Value)]],Table1[[#This Row],[Low Poverty Point Value]])</f>
        <v>1</v>
      </c>
      <c r="W41" s="3">
        <f>SUM(Table1[[#This Row],[Census Tract Low Unemployment Point Value]],Table1[[#This Row],[Census Tract Access to Primary Care Point Value]])</f>
        <v>2</v>
      </c>
    </row>
    <row r="42" spans="1:23" x14ac:dyDescent="0.25">
      <c r="A42" t="s">
        <v>101</v>
      </c>
      <c r="B42">
        <v>18003011702</v>
      </c>
      <c r="C42" t="s">
        <v>1700</v>
      </c>
      <c r="D42" t="s">
        <v>1980</v>
      </c>
      <c r="E42" s="9">
        <f t="shared" si="0"/>
        <v>3</v>
      </c>
      <c r="F42" s="6">
        <f t="shared" si="1"/>
        <v>1</v>
      </c>
      <c r="G42">
        <v>0</v>
      </c>
      <c r="H42" s="4">
        <v>62599</v>
      </c>
      <c r="I42" s="3">
        <f>IF(AND(Table1[[#This Row],[High Income]]&gt;=71082,Table1[[#This Row],[QCT Status]]=0),1,0)</f>
        <v>0</v>
      </c>
      <c r="J42" s="6">
        <v>78</v>
      </c>
      <c r="K42" s="6">
        <f>IF(Table1[[#This Row],[Life Expectancy]]&gt;77.4,1,0)</f>
        <v>1</v>
      </c>
      <c r="L42" s="4">
        <v>0</v>
      </c>
      <c r="M42" s="4">
        <v>6.7</v>
      </c>
      <c r="N42" s="4">
        <f>IF(AND(Table1[[#This Row],[Low Poverty]]&lt;=6.3,Table1[[#This Row],[QCT Status]]=0),1,0)</f>
        <v>0</v>
      </c>
      <c r="O42" s="6">
        <f>VLOOKUP(C42,'County Data Only'!$A$2:$F$93,3,FALSE)</f>
        <v>2.6</v>
      </c>
      <c r="P42" s="6">
        <f>IF(Table1[[#This Row],[Census Tract Low Unemployment Rate]]&lt;2.7,1,0)</f>
        <v>1</v>
      </c>
      <c r="Q42" s="6">
        <f>VLOOKUP($C42,'County Data Only'!$A$2:$F$93,4,FALSE)</f>
        <v>1430</v>
      </c>
      <c r="R42" s="6">
        <f>IF(AND(Table1[[#This Row],[Census Tract Access to Primary Care]]&lt;=2000,Table1[[#This Row],[Census Tract Access to Primary Care]]&lt;&gt;0),1,0)</f>
        <v>1</v>
      </c>
      <c r="S42" s="6">
        <f>VLOOKUP($C42,'County Data Only'!$A$2:$F$93,5,FALSE)</f>
        <v>7.3691692230000001</v>
      </c>
      <c r="T42" s="6">
        <f>VLOOKUP($C42,'County Data Only'!$A$2:$F$93,6,FALSE)</f>
        <v>0.70382389999999995</v>
      </c>
      <c r="U42" s="1">
        <f>IF(AND(Table1[[#This Row],[Census Tract Population Growth 2010 - 2020]]&gt;=5,Table1[[#This Row],[Census Tract Population Growth 2020 - 2021]]&gt;0),1,0)</f>
        <v>1</v>
      </c>
      <c r="V42" s="3">
        <f>SUM(Table1[[#This Row],[High Income Point Value]],Table1[[#This Row],[Life Expectancy Point Value]],Table1[[#This Row],["R/ECAP" (Point Value)]],Table1[[#This Row],[Low Poverty Point Value]])</f>
        <v>1</v>
      </c>
      <c r="W42" s="3">
        <f>SUM(Table1[[#This Row],[Census Tract Low Unemployment Point Value]],Table1[[#This Row],[Census Tract Access to Primary Care Point Value]])</f>
        <v>2</v>
      </c>
    </row>
    <row r="43" spans="1:23" x14ac:dyDescent="0.25">
      <c r="A43" t="s">
        <v>69</v>
      </c>
      <c r="B43">
        <v>18003010804</v>
      </c>
      <c r="C43" t="s">
        <v>1700</v>
      </c>
      <c r="D43" t="s">
        <v>1948</v>
      </c>
      <c r="E43" s="9">
        <f t="shared" si="0"/>
        <v>3</v>
      </c>
      <c r="F43" s="6">
        <f t="shared" si="1"/>
        <v>1</v>
      </c>
      <c r="G43">
        <v>0</v>
      </c>
      <c r="H43" s="4">
        <v>55792</v>
      </c>
      <c r="I43" s="3">
        <f>IF(AND(Table1[[#This Row],[High Income]]&gt;=71082,Table1[[#This Row],[QCT Status]]=0),1,0)</f>
        <v>0</v>
      </c>
      <c r="J43" s="6">
        <v>80.099999999999994</v>
      </c>
      <c r="K43" s="6">
        <f>IF(Table1[[#This Row],[Life Expectancy]]&gt;77.4,1,0)</f>
        <v>1</v>
      </c>
      <c r="L43" s="4">
        <v>0</v>
      </c>
      <c r="M43" s="4">
        <v>8.1999999999999993</v>
      </c>
      <c r="N43" s="4">
        <f>IF(AND(Table1[[#This Row],[Low Poverty]]&lt;=6.3,Table1[[#This Row],[QCT Status]]=0),1,0)</f>
        <v>0</v>
      </c>
      <c r="O43" s="6">
        <f>VLOOKUP(C43,'County Data Only'!$A$2:$F$93,3,FALSE)</f>
        <v>2.6</v>
      </c>
      <c r="P43" s="6">
        <f>IF(Table1[[#This Row],[Census Tract Low Unemployment Rate]]&lt;2.7,1,0)</f>
        <v>1</v>
      </c>
      <c r="Q43" s="6">
        <f>VLOOKUP($C43,'County Data Only'!$A$2:$F$93,4,FALSE)</f>
        <v>1430</v>
      </c>
      <c r="R43" s="6">
        <f>IF(AND(Table1[[#This Row],[Census Tract Access to Primary Care]]&lt;=2000,Table1[[#This Row],[Census Tract Access to Primary Care]]&lt;&gt;0),1,0)</f>
        <v>1</v>
      </c>
      <c r="S43" s="6">
        <f>VLOOKUP($C43,'County Data Only'!$A$2:$F$93,5,FALSE)</f>
        <v>7.3691692230000001</v>
      </c>
      <c r="T43" s="6">
        <f>VLOOKUP($C43,'County Data Only'!$A$2:$F$93,6,FALSE)</f>
        <v>0.70382389999999995</v>
      </c>
      <c r="U43" s="1">
        <f>IF(AND(Table1[[#This Row],[Census Tract Population Growth 2010 - 2020]]&gt;=5,Table1[[#This Row],[Census Tract Population Growth 2020 - 2021]]&gt;0),1,0)</f>
        <v>1</v>
      </c>
      <c r="V43" s="3">
        <f>SUM(Table1[[#This Row],[High Income Point Value]],Table1[[#This Row],[Life Expectancy Point Value]],Table1[[#This Row],["R/ECAP" (Point Value)]],Table1[[#This Row],[Low Poverty Point Value]])</f>
        <v>1</v>
      </c>
      <c r="W43" s="3">
        <f>SUM(Table1[[#This Row],[Census Tract Low Unemployment Point Value]],Table1[[#This Row],[Census Tract Access to Primary Care Point Value]])</f>
        <v>2</v>
      </c>
    </row>
    <row r="44" spans="1:23" x14ac:dyDescent="0.25">
      <c r="A44" t="s">
        <v>102</v>
      </c>
      <c r="B44">
        <v>18003011801</v>
      </c>
      <c r="C44" t="s">
        <v>1700</v>
      </c>
      <c r="D44" t="s">
        <v>1981</v>
      </c>
      <c r="E44" s="9">
        <f t="shared" si="0"/>
        <v>3</v>
      </c>
      <c r="F44" s="6">
        <f t="shared" si="1"/>
        <v>1</v>
      </c>
      <c r="G44">
        <v>0</v>
      </c>
      <c r="H44" s="4">
        <v>62708</v>
      </c>
      <c r="I44" s="3">
        <f>IF(AND(Table1[[#This Row],[High Income]]&gt;=71082,Table1[[#This Row],[QCT Status]]=0),1,0)</f>
        <v>0</v>
      </c>
      <c r="J44" s="6">
        <v>80.301900000000003</v>
      </c>
      <c r="K44" s="6">
        <f>IF(Table1[[#This Row],[Life Expectancy]]&gt;77.4,1,0)</f>
        <v>1</v>
      </c>
      <c r="L44" s="4">
        <v>0</v>
      </c>
      <c r="M44" s="4">
        <v>8.6</v>
      </c>
      <c r="N44" s="4">
        <f>IF(AND(Table1[[#This Row],[Low Poverty]]&lt;=6.3,Table1[[#This Row],[QCT Status]]=0),1,0)</f>
        <v>0</v>
      </c>
      <c r="O44" s="6">
        <f>VLOOKUP(C44,'County Data Only'!$A$2:$F$93,3,FALSE)</f>
        <v>2.6</v>
      </c>
      <c r="P44" s="6">
        <f>IF(Table1[[#This Row],[Census Tract Low Unemployment Rate]]&lt;2.7,1,0)</f>
        <v>1</v>
      </c>
      <c r="Q44" s="6">
        <f>VLOOKUP($C44,'County Data Only'!$A$2:$F$93,4,FALSE)</f>
        <v>1430</v>
      </c>
      <c r="R44" s="6">
        <f>IF(AND(Table1[[#This Row],[Census Tract Access to Primary Care]]&lt;=2000,Table1[[#This Row],[Census Tract Access to Primary Care]]&lt;&gt;0),1,0)</f>
        <v>1</v>
      </c>
      <c r="S44" s="6">
        <f>VLOOKUP($C44,'County Data Only'!$A$2:$F$93,5,FALSE)</f>
        <v>7.3691692230000001</v>
      </c>
      <c r="T44" s="6">
        <f>VLOOKUP($C44,'County Data Only'!$A$2:$F$93,6,FALSE)</f>
        <v>0.70382389999999995</v>
      </c>
      <c r="U44" s="1">
        <f>IF(AND(Table1[[#This Row],[Census Tract Population Growth 2010 - 2020]]&gt;=5,Table1[[#This Row],[Census Tract Population Growth 2020 - 2021]]&gt;0),1,0)</f>
        <v>1</v>
      </c>
      <c r="V44" s="3">
        <f>SUM(Table1[[#This Row],[High Income Point Value]],Table1[[#This Row],[Life Expectancy Point Value]],Table1[[#This Row],["R/ECAP" (Point Value)]],Table1[[#This Row],[Low Poverty Point Value]])</f>
        <v>1</v>
      </c>
      <c r="W44" s="3">
        <f>SUM(Table1[[#This Row],[Census Tract Low Unemployment Point Value]],Table1[[#This Row],[Census Tract Access to Primary Care Point Value]])</f>
        <v>2</v>
      </c>
    </row>
    <row r="45" spans="1:23" x14ac:dyDescent="0.25">
      <c r="A45" t="s">
        <v>66</v>
      </c>
      <c r="B45">
        <v>18003010706</v>
      </c>
      <c r="C45" t="s">
        <v>1700</v>
      </c>
      <c r="D45" t="s">
        <v>1945</v>
      </c>
      <c r="E45" s="9">
        <f t="shared" si="0"/>
        <v>3</v>
      </c>
      <c r="F45" s="6">
        <f t="shared" si="1"/>
        <v>1</v>
      </c>
      <c r="G45">
        <v>0</v>
      </c>
      <c r="H45" s="4">
        <v>64623</v>
      </c>
      <c r="I45" s="3">
        <f>IF(AND(Table1[[#This Row],[High Income]]&gt;=71082,Table1[[#This Row],[QCT Status]]=0),1,0)</f>
        <v>0</v>
      </c>
      <c r="J45" s="6">
        <v>78.8</v>
      </c>
      <c r="K45" s="6">
        <f>IF(Table1[[#This Row],[Life Expectancy]]&gt;77.4,1,0)</f>
        <v>1</v>
      </c>
      <c r="L45" s="4">
        <v>0</v>
      </c>
      <c r="M45" s="4">
        <v>9.1999999999999993</v>
      </c>
      <c r="N45" s="4">
        <f>IF(AND(Table1[[#This Row],[Low Poverty]]&lt;=6.3,Table1[[#This Row],[QCT Status]]=0),1,0)</f>
        <v>0</v>
      </c>
      <c r="O45" s="6">
        <f>VLOOKUP(C45,'County Data Only'!$A$2:$F$93,3,FALSE)</f>
        <v>2.6</v>
      </c>
      <c r="P45" s="6">
        <f>IF(Table1[[#This Row],[Census Tract Low Unemployment Rate]]&lt;2.7,1,0)</f>
        <v>1</v>
      </c>
      <c r="Q45" s="6">
        <f>VLOOKUP($C45,'County Data Only'!$A$2:$F$93,4,FALSE)</f>
        <v>1430</v>
      </c>
      <c r="R45" s="6">
        <f>IF(AND(Table1[[#This Row],[Census Tract Access to Primary Care]]&lt;=2000,Table1[[#This Row],[Census Tract Access to Primary Care]]&lt;&gt;0),1,0)</f>
        <v>1</v>
      </c>
      <c r="S45" s="6">
        <f>VLOOKUP($C45,'County Data Only'!$A$2:$F$93,5,FALSE)</f>
        <v>7.3691692230000001</v>
      </c>
      <c r="T45" s="6">
        <f>VLOOKUP($C45,'County Data Only'!$A$2:$F$93,6,FALSE)</f>
        <v>0.70382389999999995</v>
      </c>
      <c r="U45" s="1">
        <f>IF(AND(Table1[[#This Row],[Census Tract Population Growth 2010 - 2020]]&gt;=5,Table1[[#This Row],[Census Tract Population Growth 2020 - 2021]]&gt;0),1,0)</f>
        <v>1</v>
      </c>
      <c r="V45" s="3">
        <f>SUM(Table1[[#This Row],[High Income Point Value]],Table1[[#This Row],[Life Expectancy Point Value]],Table1[[#This Row],["R/ECAP" (Point Value)]],Table1[[#This Row],[Low Poverty Point Value]])</f>
        <v>1</v>
      </c>
      <c r="W45" s="3">
        <f>SUM(Table1[[#This Row],[Census Tract Low Unemployment Point Value]],Table1[[#This Row],[Census Tract Access to Primary Care Point Value]])</f>
        <v>2</v>
      </c>
    </row>
    <row r="46" spans="1:23" x14ac:dyDescent="0.25">
      <c r="A46" t="s">
        <v>83</v>
      </c>
      <c r="B46">
        <v>18003011100</v>
      </c>
      <c r="C46" t="s">
        <v>1700</v>
      </c>
      <c r="D46" t="s">
        <v>1962</v>
      </c>
      <c r="E46" s="9">
        <f t="shared" si="0"/>
        <v>3</v>
      </c>
      <c r="F46" s="6">
        <f t="shared" si="1"/>
        <v>1</v>
      </c>
      <c r="G46">
        <v>0</v>
      </c>
      <c r="H46" s="4">
        <v>49943</v>
      </c>
      <c r="I46" s="3">
        <f>IF(AND(Table1[[#This Row],[High Income]]&gt;=71082,Table1[[#This Row],[QCT Status]]=0),1,0)</f>
        <v>0</v>
      </c>
      <c r="J46" s="6">
        <v>78.804199999999994</v>
      </c>
      <c r="K46" s="6">
        <f>IF(Table1[[#This Row],[Life Expectancy]]&gt;77.4,1,0)</f>
        <v>1</v>
      </c>
      <c r="L46" s="4">
        <v>0</v>
      </c>
      <c r="M46" s="4">
        <v>9.5</v>
      </c>
      <c r="N46" s="4">
        <f>IF(AND(Table1[[#This Row],[Low Poverty]]&lt;=6.3,Table1[[#This Row],[QCT Status]]=0),1,0)</f>
        <v>0</v>
      </c>
      <c r="O46" s="6">
        <f>VLOOKUP(C46,'County Data Only'!$A$2:$F$93,3,FALSE)</f>
        <v>2.6</v>
      </c>
      <c r="P46" s="6">
        <f>IF(Table1[[#This Row],[Census Tract Low Unemployment Rate]]&lt;2.7,1,0)</f>
        <v>1</v>
      </c>
      <c r="Q46" s="6">
        <f>VLOOKUP($C46,'County Data Only'!$A$2:$F$93,4,FALSE)</f>
        <v>1430</v>
      </c>
      <c r="R46" s="6">
        <f>IF(AND(Table1[[#This Row],[Census Tract Access to Primary Care]]&lt;=2000,Table1[[#This Row],[Census Tract Access to Primary Care]]&lt;&gt;0),1,0)</f>
        <v>1</v>
      </c>
      <c r="S46" s="6">
        <f>VLOOKUP($C46,'County Data Only'!$A$2:$F$93,5,FALSE)</f>
        <v>7.3691692230000001</v>
      </c>
      <c r="T46" s="6">
        <f>VLOOKUP($C46,'County Data Only'!$A$2:$F$93,6,FALSE)</f>
        <v>0.70382389999999995</v>
      </c>
      <c r="U46" s="1">
        <f>IF(AND(Table1[[#This Row],[Census Tract Population Growth 2010 - 2020]]&gt;=5,Table1[[#This Row],[Census Tract Population Growth 2020 - 2021]]&gt;0),1,0)</f>
        <v>1</v>
      </c>
      <c r="V46" s="3">
        <f>SUM(Table1[[#This Row],[High Income Point Value]],Table1[[#This Row],[Life Expectancy Point Value]],Table1[[#This Row],["R/ECAP" (Point Value)]],Table1[[#This Row],[Low Poverty Point Value]])</f>
        <v>1</v>
      </c>
      <c r="W46" s="3">
        <f>SUM(Table1[[#This Row],[Census Tract Low Unemployment Point Value]],Table1[[#This Row],[Census Tract Access to Primary Care Point Value]])</f>
        <v>2</v>
      </c>
    </row>
    <row r="47" spans="1:23" x14ac:dyDescent="0.25">
      <c r="A47" t="s">
        <v>30</v>
      </c>
      <c r="B47">
        <v>18003002500</v>
      </c>
      <c r="C47" t="s">
        <v>1700</v>
      </c>
      <c r="D47" t="s">
        <v>1909</v>
      </c>
      <c r="E47" s="9">
        <f t="shared" si="0"/>
        <v>3</v>
      </c>
      <c r="F47" s="6">
        <f t="shared" si="1"/>
        <v>1</v>
      </c>
      <c r="G47">
        <v>0</v>
      </c>
      <c r="H47" s="4">
        <v>53841</v>
      </c>
      <c r="I47" s="3">
        <f>IF(AND(Table1[[#This Row],[High Income]]&gt;=71082,Table1[[#This Row],[QCT Status]]=0),1,0)</f>
        <v>0</v>
      </c>
      <c r="J47" s="6">
        <v>78.7</v>
      </c>
      <c r="K47" s="6">
        <f>IF(Table1[[#This Row],[Life Expectancy]]&gt;77.4,1,0)</f>
        <v>1</v>
      </c>
      <c r="L47" s="4">
        <v>0</v>
      </c>
      <c r="M47" s="4">
        <v>10.3</v>
      </c>
      <c r="N47" s="4">
        <f>IF(AND(Table1[[#This Row],[Low Poverty]]&lt;=6.3,Table1[[#This Row],[QCT Status]]=0),1,0)</f>
        <v>0</v>
      </c>
      <c r="O47" s="6">
        <f>VLOOKUP(C47,'County Data Only'!$A$2:$F$93,3,FALSE)</f>
        <v>2.6</v>
      </c>
      <c r="P47" s="6">
        <f>IF(Table1[[#This Row],[Census Tract Low Unemployment Rate]]&lt;2.7,1,0)</f>
        <v>1</v>
      </c>
      <c r="Q47" s="6">
        <f>VLOOKUP($C47,'County Data Only'!$A$2:$F$93,4,FALSE)</f>
        <v>1430</v>
      </c>
      <c r="R47" s="6">
        <f>IF(AND(Table1[[#This Row],[Census Tract Access to Primary Care]]&lt;=2000,Table1[[#This Row],[Census Tract Access to Primary Care]]&lt;&gt;0),1,0)</f>
        <v>1</v>
      </c>
      <c r="S47" s="6">
        <f>VLOOKUP($C47,'County Data Only'!$A$2:$F$93,5,FALSE)</f>
        <v>7.3691692230000001</v>
      </c>
      <c r="T47" s="6">
        <f>VLOOKUP($C47,'County Data Only'!$A$2:$F$93,6,FALSE)</f>
        <v>0.70382389999999995</v>
      </c>
      <c r="U47" s="1">
        <f>IF(AND(Table1[[#This Row],[Census Tract Population Growth 2010 - 2020]]&gt;=5,Table1[[#This Row],[Census Tract Population Growth 2020 - 2021]]&gt;0),1,0)</f>
        <v>1</v>
      </c>
      <c r="V47" s="3">
        <f>SUM(Table1[[#This Row],[High Income Point Value]],Table1[[#This Row],[Life Expectancy Point Value]],Table1[[#This Row],["R/ECAP" (Point Value)]],Table1[[#This Row],[Low Poverty Point Value]])</f>
        <v>1</v>
      </c>
      <c r="W47" s="3">
        <f>SUM(Table1[[#This Row],[Census Tract Low Unemployment Point Value]],Table1[[#This Row],[Census Tract Access to Primary Care Point Value]])</f>
        <v>2</v>
      </c>
    </row>
    <row r="48" spans="1:23" x14ac:dyDescent="0.25">
      <c r="A48" t="s">
        <v>73</v>
      </c>
      <c r="B48">
        <v>18003010811</v>
      </c>
      <c r="C48" t="s">
        <v>1700</v>
      </c>
      <c r="D48" t="s">
        <v>1952</v>
      </c>
      <c r="E48" s="9">
        <f t="shared" si="0"/>
        <v>3</v>
      </c>
      <c r="F48" s="6">
        <f t="shared" si="1"/>
        <v>1</v>
      </c>
      <c r="G48">
        <v>0</v>
      </c>
      <c r="H48" s="4">
        <v>45300</v>
      </c>
      <c r="I48" s="3">
        <f>IF(AND(Table1[[#This Row],[High Income]]&gt;=71082,Table1[[#This Row],[QCT Status]]=0),1,0)</f>
        <v>0</v>
      </c>
      <c r="J48" s="6">
        <v>79</v>
      </c>
      <c r="K48" s="6">
        <f>IF(Table1[[#This Row],[Life Expectancy]]&gt;77.4,1,0)</f>
        <v>1</v>
      </c>
      <c r="L48" s="4">
        <v>0</v>
      </c>
      <c r="M48" s="4">
        <v>11</v>
      </c>
      <c r="N48" s="4">
        <f>IF(AND(Table1[[#This Row],[Low Poverty]]&lt;=6.3,Table1[[#This Row],[QCT Status]]=0),1,0)</f>
        <v>0</v>
      </c>
      <c r="O48" s="6">
        <f>VLOOKUP(C48,'County Data Only'!$A$2:$F$93,3,FALSE)</f>
        <v>2.6</v>
      </c>
      <c r="P48" s="6">
        <f>IF(Table1[[#This Row],[Census Tract Low Unemployment Rate]]&lt;2.7,1,0)</f>
        <v>1</v>
      </c>
      <c r="Q48" s="6">
        <f>VLOOKUP($C48,'County Data Only'!$A$2:$F$93,4,FALSE)</f>
        <v>1430</v>
      </c>
      <c r="R48" s="6">
        <f>IF(AND(Table1[[#This Row],[Census Tract Access to Primary Care]]&lt;=2000,Table1[[#This Row],[Census Tract Access to Primary Care]]&lt;&gt;0),1,0)</f>
        <v>1</v>
      </c>
      <c r="S48" s="6">
        <f>VLOOKUP($C48,'County Data Only'!$A$2:$F$93,5,FALSE)</f>
        <v>7.3691692230000001</v>
      </c>
      <c r="T48" s="6">
        <f>VLOOKUP($C48,'County Data Only'!$A$2:$F$93,6,FALSE)</f>
        <v>0.70382389999999995</v>
      </c>
      <c r="U48" s="1">
        <f>IF(AND(Table1[[#This Row],[Census Tract Population Growth 2010 - 2020]]&gt;=5,Table1[[#This Row],[Census Tract Population Growth 2020 - 2021]]&gt;0),1,0)</f>
        <v>1</v>
      </c>
      <c r="V48" s="3">
        <f>SUM(Table1[[#This Row],[High Income Point Value]],Table1[[#This Row],[Life Expectancy Point Value]],Table1[[#This Row],["R/ECAP" (Point Value)]],Table1[[#This Row],[Low Poverty Point Value]])</f>
        <v>1</v>
      </c>
      <c r="W48" s="3">
        <f>SUM(Table1[[#This Row],[Census Tract Low Unemployment Point Value]],Table1[[#This Row],[Census Tract Access to Primary Care Point Value]])</f>
        <v>2</v>
      </c>
    </row>
    <row r="49" spans="1:23" x14ac:dyDescent="0.25">
      <c r="A49" t="s">
        <v>11</v>
      </c>
      <c r="B49">
        <v>18003000100</v>
      </c>
      <c r="C49" t="s">
        <v>1700</v>
      </c>
      <c r="D49" t="s">
        <v>1890</v>
      </c>
      <c r="E49" s="9">
        <f t="shared" si="0"/>
        <v>3</v>
      </c>
      <c r="F49" s="6">
        <f t="shared" si="1"/>
        <v>1</v>
      </c>
      <c r="G49">
        <v>0</v>
      </c>
      <c r="H49" s="4">
        <v>52292</v>
      </c>
      <c r="I49" s="3">
        <f>IF(AND(Table1[[#This Row],[High Income]]&gt;=71082,Table1[[#This Row],[QCT Status]]=0),1,0)</f>
        <v>0</v>
      </c>
      <c r="J49" s="6">
        <v>77.900000000000006</v>
      </c>
      <c r="K49" s="6">
        <f>IF(Table1[[#This Row],[Life Expectancy]]&gt;77.4,1,0)</f>
        <v>1</v>
      </c>
      <c r="L49" s="4">
        <v>0</v>
      </c>
      <c r="M49" s="4">
        <v>12.4</v>
      </c>
      <c r="N49" s="4">
        <f>IF(AND(Table1[[#This Row],[Low Poverty]]&lt;=6.3,Table1[[#This Row],[QCT Status]]=0),1,0)</f>
        <v>0</v>
      </c>
      <c r="O49" s="6">
        <f>VLOOKUP(C49,'County Data Only'!$A$2:$F$93,3,FALSE)</f>
        <v>2.6</v>
      </c>
      <c r="P49" s="6">
        <f>IF(Table1[[#This Row],[Census Tract Low Unemployment Rate]]&lt;2.7,1,0)</f>
        <v>1</v>
      </c>
      <c r="Q49" s="6">
        <f>VLOOKUP($C49,'County Data Only'!$A$2:$F$93,4,FALSE)</f>
        <v>1430</v>
      </c>
      <c r="R49" s="6">
        <f>IF(AND(Table1[[#This Row],[Census Tract Access to Primary Care]]&lt;=2000,Table1[[#This Row],[Census Tract Access to Primary Care]]&lt;&gt;0),1,0)</f>
        <v>1</v>
      </c>
      <c r="S49" s="6">
        <f>VLOOKUP($C49,'County Data Only'!$A$2:$F$93,5,FALSE)</f>
        <v>7.3691692230000001</v>
      </c>
      <c r="T49" s="6">
        <f>VLOOKUP($C49,'County Data Only'!$A$2:$F$93,6,FALSE)</f>
        <v>0.70382389999999995</v>
      </c>
      <c r="U49" s="1">
        <f>IF(AND(Table1[[#This Row],[Census Tract Population Growth 2010 - 2020]]&gt;=5,Table1[[#This Row],[Census Tract Population Growth 2020 - 2021]]&gt;0),1,0)</f>
        <v>1</v>
      </c>
      <c r="V49" s="3">
        <f>SUM(Table1[[#This Row],[High Income Point Value]],Table1[[#This Row],[Life Expectancy Point Value]],Table1[[#This Row],["R/ECAP" (Point Value)]],Table1[[#This Row],[Low Poverty Point Value]])</f>
        <v>1</v>
      </c>
      <c r="W49" s="3">
        <f>SUM(Table1[[#This Row],[Census Tract Low Unemployment Point Value]],Table1[[#This Row],[Census Tract Access to Primary Care Point Value]])</f>
        <v>2</v>
      </c>
    </row>
    <row r="50" spans="1:23" x14ac:dyDescent="0.25">
      <c r="A50" t="s">
        <v>68</v>
      </c>
      <c r="B50">
        <v>18003010803</v>
      </c>
      <c r="C50" t="s">
        <v>1700</v>
      </c>
      <c r="D50" t="s">
        <v>1947</v>
      </c>
      <c r="E50" s="9">
        <f t="shared" si="0"/>
        <v>3</v>
      </c>
      <c r="F50" s="6">
        <f t="shared" si="1"/>
        <v>1</v>
      </c>
      <c r="G50">
        <v>0</v>
      </c>
      <c r="H50" s="4">
        <v>64157</v>
      </c>
      <c r="I50" s="3">
        <f>IF(AND(Table1[[#This Row],[High Income]]&gt;=71082,Table1[[#This Row],[QCT Status]]=0),1,0)</f>
        <v>0</v>
      </c>
      <c r="J50" s="6">
        <v>80.3</v>
      </c>
      <c r="K50" s="6">
        <f>IF(Table1[[#This Row],[Life Expectancy]]&gt;77.4,1,0)</f>
        <v>1</v>
      </c>
      <c r="L50" s="4">
        <v>0</v>
      </c>
      <c r="M50" s="4">
        <v>12.6</v>
      </c>
      <c r="N50" s="4">
        <f>IF(AND(Table1[[#This Row],[Low Poverty]]&lt;=6.3,Table1[[#This Row],[QCT Status]]=0),1,0)</f>
        <v>0</v>
      </c>
      <c r="O50" s="6">
        <f>VLOOKUP(C50,'County Data Only'!$A$2:$F$93,3,FALSE)</f>
        <v>2.6</v>
      </c>
      <c r="P50" s="6">
        <f>IF(Table1[[#This Row],[Census Tract Low Unemployment Rate]]&lt;2.7,1,0)</f>
        <v>1</v>
      </c>
      <c r="Q50" s="6">
        <f>VLOOKUP($C50,'County Data Only'!$A$2:$F$93,4,FALSE)</f>
        <v>1430</v>
      </c>
      <c r="R50" s="6">
        <f>IF(AND(Table1[[#This Row],[Census Tract Access to Primary Care]]&lt;=2000,Table1[[#This Row],[Census Tract Access to Primary Care]]&lt;&gt;0),1,0)</f>
        <v>1</v>
      </c>
      <c r="S50" s="6">
        <f>VLOOKUP($C50,'County Data Only'!$A$2:$F$93,5,FALSE)</f>
        <v>7.3691692230000001</v>
      </c>
      <c r="T50" s="6">
        <f>VLOOKUP($C50,'County Data Only'!$A$2:$F$93,6,FALSE)</f>
        <v>0.70382389999999995</v>
      </c>
      <c r="U50" s="1">
        <f>IF(AND(Table1[[#This Row],[Census Tract Population Growth 2010 - 2020]]&gt;=5,Table1[[#This Row],[Census Tract Population Growth 2020 - 2021]]&gt;0),1,0)</f>
        <v>1</v>
      </c>
      <c r="V50" s="3">
        <f>SUM(Table1[[#This Row],[High Income Point Value]],Table1[[#This Row],[Life Expectancy Point Value]],Table1[[#This Row],["R/ECAP" (Point Value)]],Table1[[#This Row],[Low Poverty Point Value]])</f>
        <v>1</v>
      </c>
      <c r="W50" s="3">
        <f>SUM(Table1[[#This Row],[Census Tract Low Unemployment Point Value]],Table1[[#This Row],[Census Tract Access to Primary Care Point Value]])</f>
        <v>2</v>
      </c>
    </row>
    <row r="51" spans="1:23" x14ac:dyDescent="0.25">
      <c r="A51" t="s">
        <v>36</v>
      </c>
      <c r="B51">
        <v>18003003200</v>
      </c>
      <c r="C51" t="s">
        <v>1700</v>
      </c>
      <c r="D51" t="s">
        <v>1915</v>
      </c>
      <c r="E51" s="9">
        <f t="shared" si="0"/>
        <v>3</v>
      </c>
      <c r="F51" s="6">
        <f t="shared" si="1"/>
        <v>1</v>
      </c>
      <c r="G51">
        <v>0</v>
      </c>
      <c r="H51" s="4">
        <v>58646</v>
      </c>
      <c r="I51" s="3">
        <f>IF(AND(Table1[[#This Row],[High Income]]&gt;=71082,Table1[[#This Row],[QCT Status]]=0),1,0)</f>
        <v>0</v>
      </c>
      <c r="J51" s="6">
        <v>79.3</v>
      </c>
      <c r="K51" s="6">
        <f>IF(Table1[[#This Row],[Life Expectancy]]&gt;77.4,1,0)</f>
        <v>1</v>
      </c>
      <c r="L51" s="4">
        <v>0</v>
      </c>
      <c r="M51" s="4">
        <v>12.6</v>
      </c>
      <c r="N51" s="4">
        <f>IF(AND(Table1[[#This Row],[Low Poverty]]&lt;=6.3,Table1[[#This Row],[QCT Status]]=0),1,0)</f>
        <v>0</v>
      </c>
      <c r="O51" s="6">
        <f>VLOOKUP(C51,'County Data Only'!$A$2:$F$93,3,FALSE)</f>
        <v>2.6</v>
      </c>
      <c r="P51" s="6">
        <f>IF(Table1[[#This Row],[Census Tract Low Unemployment Rate]]&lt;2.7,1,0)</f>
        <v>1</v>
      </c>
      <c r="Q51" s="6">
        <f>VLOOKUP($C51,'County Data Only'!$A$2:$F$93,4,FALSE)</f>
        <v>1430</v>
      </c>
      <c r="R51" s="6">
        <f>IF(AND(Table1[[#This Row],[Census Tract Access to Primary Care]]&lt;=2000,Table1[[#This Row],[Census Tract Access to Primary Care]]&lt;&gt;0),1,0)</f>
        <v>1</v>
      </c>
      <c r="S51" s="6">
        <f>VLOOKUP($C51,'County Data Only'!$A$2:$F$93,5,FALSE)</f>
        <v>7.3691692230000001</v>
      </c>
      <c r="T51" s="6">
        <f>VLOOKUP($C51,'County Data Only'!$A$2:$F$93,6,FALSE)</f>
        <v>0.70382389999999995</v>
      </c>
      <c r="U51" s="1">
        <f>IF(AND(Table1[[#This Row],[Census Tract Population Growth 2010 - 2020]]&gt;=5,Table1[[#This Row],[Census Tract Population Growth 2020 - 2021]]&gt;0),1,0)</f>
        <v>1</v>
      </c>
      <c r="V51" s="3">
        <f>SUM(Table1[[#This Row],[High Income Point Value]],Table1[[#This Row],[Life Expectancy Point Value]],Table1[[#This Row],["R/ECAP" (Point Value)]],Table1[[#This Row],[Low Poverty Point Value]])</f>
        <v>1</v>
      </c>
      <c r="W51" s="3">
        <f>SUM(Table1[[#This Row],[Census Tract Low Unemployment Point Value]],Table1[[#This Row],[Census Tract Access to Primary Care Point Value]])</f>
        <v>2</v>
      </c>
    </row>
    <row r="52" spans="1:23" x14ac:dyDescent="0.25">
      <c r="A52" t="s">
        <v>75</v>
      </c>
      <c r="B52">
        <v>18003010813</v>
      </c>
      <c r="C52" t="s">
        <v>1700</v>
      </c>
      <c r="D52" t="s">
        <v>1954</v>
      </c>
      <c r="E52" s="9">
        <f t="shared" si="0"/>
        <v>3</v>
      </c>
      <c r="F52" s="6">
        <f t="shared" si="1"/>
        <v>1</v>
      </c>
      <c r="G52">
        <v>0</v>
      </c>
      <c r="H52" s="4">
        <v>56796</v>
      </c>
      <c r="I52" s="3">
        <f>IF(AND(Table1[[#This Row],[High Income]]&gt;=71082,Table1[[#This Row],[QCT Status]]=0),1,0)</f>
        <v>0</v>
      </c>
      <c r="J52" s="6">
        <v>77.808400000000006</v>
      </c>
      <c r="K52" s="6">
        <f>IF(Table1[[#This Row],[Life Expectancy]]&gt;77.4,1,0)</f>
        <v>1</v>
      </c>
      <c r="L52" s="4">
        <v>0</v>
      </c>
      <c r="M52" s="4">
        <v>12.6</v>
      </c>
      <c r="N52" s="4">
        <f>IF(AND(Table1[[#This Row],[Low Poverty]]&lt;=6.3,Table1[[#This Row],[QCT Status]]=0),1,0)</f>
        <v>0</v>
      </c>
      <c r="O52" s="6">
        <f>VLOOKUP(C52,'County Data Only'!$A$2:$F$93,3,FALSE)</f>
        <v>2.6</v>
      </c>
      <c r="P52" s="6">
        <f>IF(Table1[[#This Row],[Census Tract Low Unemployment Rate]]&lt;2.7,1,0)</f>
        <v>1</v>
      </c>
      <c r="Q52" s="6">
        <f>VLOOKUP($C52,'County Data Only'!$A$2:$F$93,4,FALSE)</f>
        <v>1430</v>
      </c>
      <c r="R52" s="6">
        <f>IF(AND(Table1[[#This Row],[Census Tract Access to Primary Care]]&lt;=2000,Table1[[#This Row],[Census Tract Access to Primary Care]]&lt;&gt;0),1,0)</f>
        <v>1</v>
      </c>
      <c r="S52" s="6">
        <f>VLOOKUP($C52,'County Data Only'!$A$2:$F$93,5,FALSE)</f>
        <v>7.3691692230000001</v>
      </c>
      <c r="T52" s="6">
        <f>VLOOKUP($C52,'County Data Only'!$A$2:$F$93,6,FALSE)</f>
        <v>0.70382389999999995</v>
      </c>
      <c r="U52" s="1">
        <f>IF(AND(Table1[[#This Row],[Census Tract Population Growth 2010 - 2020]]&gt;=5,Table1[[#This Row],[Census Tract Population Growth 2020 - 2021]]&gt;0),1,0)</f>
        <v>1</v>
      </c>
      <c r="V52" s="3">
        <f>SUM(Table1[[#This Row],[High Income Point Value]],Table1[[#This Row],[Life Expectancy Point Value]],Table1[[#This Row],["R/ECAP" (Point Value)]],Table1[[#This Row],[Low Poverty Point Value]])</f>
        <v>1</v>
      </c>
      <c r="W52" s="3">
        <f>SUM(Table1[[#This Row],[Census Tract Low Unemployment Point Value]],Table1[[#This Row],[Census Tract Access to Primary Care Point Value]])</f>
        <v>2</v>
      </c>
    </row>
    <row r="53" spans="1:23" x14ac:dyDescent="0.25">
      <c r="A53" t="s">
        <v>12</v>
      </c>
      <c r="B53">
        <v>18003000300</v>
      </c>
      <c r="C53" t="s">
        <v>1700</v>
      </c>
      <c r="D53" t="s">
        <v>1891</v>
      </c>
      <c r="E53" s="9">
        <f t="shared" si="0"/>
        <v>3</v>
      </c>
      <c r="F53" s="6">
        <f t="shared" si="1"/>
        <v>1</v>
      </c>
      <c r="G53">
        <v>0</v>
      </c>
      <c r="H53" s="4">
        <v>60521</v>
      </c>
      <c r="I53" s="3">
        <f>IF(AND(Table1[[#This Row],[High Income]]&gt;=71082,Table1[[#This Row],[QCT Status]]=0),1,0)</f>
        <v>0</v>
      </c>
      <c r="J53" s="6">
        <v>78.8</v>
      </c>
      <c r="K53" s="6">
        <f>IF(Table1[[#This Row],[Life Expectancy]]&gt;77.4,1,0)</f>
        <v>1</v>
      </c>
      <c r="L53" s="4">
        <v>0</v>
      </c>
      <c r="M53" s="4">
        <v>15.4</v>
      </c>
      <c r="N53" s="4">
        <f>IF(AND(Table1[[#This Row],[Low Poverty]]&lt;=6.3,Table1[[#This Row],[QCT Status]]=0),1,0)</f>
        <v>0</v>
      </c>
      <c r="O53" s="6">
        <f>VLOOKUP(C53,'County Data Only'!$A$2:$F$93,3,FALSE)</f>
        <v>2.6</v>
      </c>
      <c r="P53" s="6">
        <f>IF(Table1[[#This Row],[Census Tract Low Unemployment Rate]]&lt;2.7,1,0)</f>
        <v>1</v>
      </c>
      <c r="Q53" s="6">
        <f>VLOOKUP($C53,'County Data Only'!$A$2:$F$93,4,FALSE)</f>
        <v>1430</v>
      </c>
      <c r="R53" s="6">
        <f>IF(AND(Table1[[#This Row],[Census Tract Access to Primary Care]]&lt;=2000,Table1[[#This Row],[Census Tract Access to Primary Care]]&lt;&gt;0),1,0)</f>
        <v>1</v>
      </c>
      <c r="S53" s="6">
        <f>VLOOKUP($C53,'County Data Only'!$A$2:$F$93,5,FALSE)</f>
        <v>7.3691692230000001</v>
      </c>
      <c r="T53" s="6">
        <f>VLOOKUP($C53,'County Data Only'!$A$2:$F$93,6,FALSE)</f>
        <v>0.70382389999999995</v>
      </c>
      <c r="U53" s="1">
        <f>IF(AND(Table1[[#This Row],[Census Tract Population Growth 2010 - 2020]]&gt;=5,Table1[[#This Row],[Census Tract Population Growth 2020 - 2021]]&gt;0),1,0)</f>
        <v>1</v>
      </c>
      <c r="V53" s="3">
        <f>SUM(Table1[[#This Row],[High Income Point Value]],Table1[[#This Row],[Life Expectancy Point Value]],Table1[[#This Row],["R/ECAP" (Point Value)]],Table1[[#This Row],[Low Poverty Point Value]])</f>
        <v>1</v>
      </c>
      <c r="W53" s="3">
        <f>SUM(Table1[[#This Row],[Census Tract Low Unemployment Point Value]],Table1[[#This Row],[Census Tract Access to Primary Care Point Value]])</f>
        <v>2</v>
      </c>
    </row>
    <row r="54" spans="1:23" x14ac:dyDescent="0.25">
      <c r="A54" t="s">
        <v>72</v>
      </c>
      <c r="B54">
        <v>18003010809</v>
      </c>
      <c r="C54" t="s">
        <v>1700</v>
      </c>
      <c r="D54" t="s">
        <v>1951</v>
      </c>
      <c r="E54" s="9">
        <f t="shared" si="0"/>
        <v>3</v>
      </c>
      <c r="F54" s="6">
        <f t="shared" si="1"/>
        <v>1</v>
      </c>
      <c r="G54">
        <v>0</v>
      </c>
      <c r="H54" s="4">
        <v>63667</v>
      </c>
      <c r="I54" s="3">
        <f>IF(AND(Table1[[#This Row],[High Income]]&gt;=71082,Table1[[#This Row],[QCT Status]]=0),1,0)</f>
        <v>0</v>
      </c>
      <c r="J54" s="6">
        <v>78.2</v>
      </c>
      <c r="K54" s="6">
        <f>IF(Table1[[#This Row],[Life Expectancy]]&gt;77.4,1,0)</f>
        <v>1</v>
      </c>
      <c r="L54" s="4">
        <v>0</v>
      </c>
      <c r="M54" s="4">
        <v>17.100000000000001</v>
      </c>
      <c r="N54" s="4">
        <f>IF(AND(Table1[[#This Row],[Low Poverty]]&lt;=6.3,Table1[[#This Row],[QCT Status]]=0),1,0)</f>
        <v>0</v>
      </c>
      <c r="O54" s="6">
        <f>VLOOKUP(C54,'County Data Only'!$A$2:$F$93,3,FALSE)</f>
        <v>2.6</v>
      </c>
      <c r="P54" s="6">
        <f>IF(Table1[[#This Row],[Census Tract Low Unemployment Rate]]&lt;2.7,1,0)</f>
        <v>1</v>
      </c>
      <c r="Q54" s="6">
        <f>VLOOKUP($C54,'County Data Only'!$A$2:$F$93,4,FALSE)</f>
        <v>1430</v>
      </c>
      <c r="R54" s="6">
        <f>IF(AND(Table1[[#This Row],[Census Tract Access to Primary Care]]&lt;=2000,Table1[[#This Row],[Census Tract Access to Primary Care]]&lt;&gt;0),1,0)</f>
        <v>1</v>
      </c>
      <c r="S54" s="6">
        <f>VLOOKUP($C54,'County Data Only'!$A$2:$F$93,5,FALSE)</f>
        <v>7.3691692230000001</v>
      </c>
      <c r="T54" s="6">
        <f>VLOOKUP($C54,'County Data Only'!$A$2:$F$93,6,FALSE)</f>
        <v>0.70382389999999995</v>
      </c>
      <c r="U54" s="1">
        <f>IF(AND(Table1[[#This Row],[Census Tract Population Growth 2010 - 2020]]&gt;=5,Table1[[#This Row],[Census Tract Population Growth 2020 - 2021]]&gt;0),1,0)</f>
        <v>1</v>
      </c>
      <c r="V54" s="3">
        <f>SUM(Table1[[#This Row],[High Income Point Value]],Table1[[#This Row],[Life Expectancy Point Value]],Table1[[#This Row],["R/ECAP" (Point Value)]],Table1[[#This Row],[Low Poverty Point Value]])</f>
        <v>1</v>
      </c>
      <c r="W54" s="3">
        <f>SUM(Table1[[#This Row],[Census Tract Low Unemployment Point Value]],Table1[[#This Row],[Census Tract Access to Primary Care Point Value]])</f>
        <v>2</v>
      </c>
    </row>
    <row r="55" spans="1:23" x14ac:dyDescent="0.25">
      <c r="A55" t="s">
        <v>79</v>
      </c>
      <c r="B55">
        <v>18003010819</v>
      </c>
      <c r="C55" t="s">
        <v>1700</v>
      </c>
      <c r="D55" t="s">
        <v>1958</v>
      </c>
      <c r="E55" s="9">
        <f t="shared" si="0"/>
        <v>3</v>
      </c>
      <c r="F55" s="6">
        <f t="shared" si="1"/>
        <v>1</v>
      </c>
      <c r="G55">
        <v>0</v>
      </c>
      <c r="H55" s="4">
        <v>41435</v>
      </c>
      <c r="I55" s="3">
        <f>IF(AND(Table1[[#This Row],[High Income]]&gt;=71082,Table1[[#This Row],[QCT Status]]=0),1,0)</f>
        <v>0</v>
      </c>
      <c r="J55" s="6">
        <v>78.400000000000006</v>
      </c>
      <c r="K55" s="6">
        <f>IF(Table1[[#This Row],[Life Expectancy]]&gt;77.4,1,0)</f>
        <v>1</v>
      </c>
      <c r="L55" s="4">
        <v>0</v>
      </c>
      <c r="M55" s="4">
        <v>18.5</v>
      </c>
      <c r="N55" s="4">
        <f>IF(AND(Table1[[#This Row],[Low Poverty]]&lt;=6.3,Table1[[#This Row],[QCT Status]]=0),1,0)</f>
        <v>0</v>
      </c>
      <c r="O55" s="6">
        <f>VLOOKUP(C55,'County Data Only'!$A$2:$F$93,3,FALSE)</f>
        <v>2.6</v>
      </c>
      <c r="P55" s="6">
        <f>IF(Table1[[#This Row],[Census Tract Low Unemployment Rate]]&lt;2.7,1,0)</f>
        <v>1</v>
      </c>
      <c r="Q55" s="6">
        <f>VLOOKUP($C55,'County Data Only'!$A$2:$F$93,4,FALSE)</f>
        <v>1430</v>
      </c>
      <c r="R55" s="6">
        <f>IF(AND(Table1[[#This Row],[Census Tract Access to Primary Care]]&lt;=2000,Table1[[#This Row],[Census Tract Access to Primary Care]]&lt;&gt;0),1,0)</f>
        <v>1</v>
      </c>
      <c r="S55" s="6">
        <f>VLOOKUP($C55,'County Data Only'!$A$2:$F$93,5,FALSE)</f>
        <v>7.3691692230000001</v>
      </c>
      <c r="T55" s="6">
        <f>VLOOKUP($C55,'County Data Only'!$A$2:$F$93,6,FALSE)</f>
        <v>0.70382389999999995</v>
      </c>
      <c r="U55" s="1">
        <f>IF(AND(Table1[[#This Row],[Census Tract Population Growth 2010 - 2020]]&gt;=5,Table1[[#This Row],[Census Tract Population Growth 2020 - 2021]]&gt;0),1,0)</f>
        <v>1</v>
      </c>
      <c r="V55" s="3">
        <f>SUM(Table1[[#This Row],[High Income Point Value]],Table1[[#This Row],[Life Expectancy Point Value]],Table1[[#This Row],["R/ECAP" (Point Value)]],Table1[[#This Row],[Low Poverty Point Value]])</f>
        <v>1</v>
      </c>
      <c r="W55" s="3">
        <f>SUM(Table1[[#This Row],[Census Tract Low Unemployment Point Value]],Table1[[#This Row],[Census Tract Access to Primary Care Point Value]])</f>
        <v>2</v>
      </c>
    </row>
    <row r="56" spans="1:23" x14ac:dyDescent="0.25">
      <c r="A56" t="s">
        <v>88</v>
      </c>
      <c r="B56">
        <v>18003011302</v>
      </c>
      <c r="C56" t="s">
        <v>1700</v>
      </c>
      <c r="D56" t="s">
        <v>1967</v>
      </c>
      <c r="E56" s="7">
        <f t="shared" si="0"/>
        <v>2</v>
      </c>
      <c r="F56" s="6">
        <f t="shared" si="1"/>
        <v>1</v>
      </c>
      <c r="G56" s="14">
        <v>1</v>
      </c>
      <c r="H56" s="4">
        <v>36012</v>
      </c>
      <c r="I56" s="3">
        <f>IF(AND(Table1[[#This Row],[High Income]]&gt;=71082,Table1[[#This Row],[QCT Status]]=0),1,0)</f>
        <v>0</v>
      </c>
      <c r="J56" s="4">
        <v>72.400000000000006</v>
      </c>
      <c r="K56" s="3">
        <f>IF(Table1[[#This Row],[Life Expectancy]]&gt;77.4,1,0)</f>
        <v>0</v>
      </c>
      <c r="L56" s="4">
        <v>0</v>
      </c>
      <c r="M56" s="4">
        <v>15.3</v>
      </c>
      <c r="N56" s="4">
        <f>IF(AND(Table1[[#This Row],[Low Poverty]]&lt;=6.3,Table1[[#This Row],[QCT Status]]=0),1,0)</f>
        <v>0</v>
      </c>
      <c r="O56" s="6">
        <f>VLOOKUP(C56,'County Data Only'!$A$2:$F$93,3,FALSE)</f>
        <v>2.6</v>
      </c>
      <c r="P56" s="6">
        <f>IF(Table1[[#This Row],[Census Tract Low Unemployment Rate]]&lt;2.7,1,0)</f>
        <v>1</v>
      </c>
      <c r="Q56" s="6">
        <f>VLOOKUP($C56,'County Data Only'!$A$2:$F$93,4,FALSE)</f>
        <v>1430</v>
      </c>
      <c r="R56" s="6">
        <f>IF(AND(Table1[[#This Row],[Census Tract Access to Primary Care]]&lt;=2000,Table1[[#This Row],[Census Tract Access to Primary Care]]&lt;&gt;0),1,0)</f>
        <v>1</v>
      </c>
      <c r="S56" s="6">
        <f>VLOOKUP($C56,'County Data Only'!$A$2:$F$93,5,FALSE)</f>
        <v>7.3691692230000001</v>
      </c>
      <c r="T56" s="6">
        <f>VLOOKUP($C56,'County Data Only'!$A$2:$F$93,6,FALSE)</f>
        <v>0.70382389999999995</v>
      </c>
      <c r="U56" s="1">
        <f>IF(AND(Table1[[#This Row],[Census Tract Population Growth 2010 - 2020]]&gt;=5,Table1[[#This Row],[Census Tract Population Growth 2020 - 2021]]&gt;0),1,0)</f>
        <v>1</v>
      </c>
      <c r="V56" s="3">
        <f>SUM(Table1[[#This Row],[High Income Point Value]],Table1[[#This Row],[Life Expectancy Point Value]],Table1[[#This Row],["R/ECAP" (Point Value)]],Table1[[#This Row],[Low Poverty Point Value]])</f>
        <v>0</v>
      </c>
      <c r="W56" s="3">
        <f>SUM(Table1[[#This Row],[Census Tract Low Unemployment Point Value]],Table1[[#This Row],[Census Tract Access to Primary Care Point Value]])</f>
        <v>2</v>
      </c>
    </row>
    <row r="57" spans="1:23" x14ac:dyDescent="0.25">
      <c r="A57" t="s">
        <v>46</v>
      </c>
      <c r="B57">
        <v>18003004000</v>
      </c>
      <c r="C57" t="s">
        <v>1700</v>
      </c>
      <c r="D57" t="s">
        <v>1925</v>
      </c>
      <c r="E57" s="7">
        <f t="shared" si="0"/>
        <v>2</v>
      </c>
      <c r="F57" s="6">
        <f t="shared" si="1"/>
        <v>1</v>
      </c>
      <c r="G57" s="14">
        <v>1</v>
      </c>
      <c r="H57" s="4">
        <v>39762</v>
      </c>
      <c r="I57" s="3">
        <f>IF(AND(Table1[[#This Row],[High Income]]&gt;=71082,Table1[[#This Row],[QCT Status]]=0),1,0)</f>
        <v>0</v>
      </c>
      <c r="J57" s="4">
        <v>71.2</v>
      </c>
      <c r="K57" s="3">
        <f>IF(Table1[[#This Row],[Life Expectancy]]&gt;77.4,1,0)</f>
        <v>0</v>
      </c>
      <c r="L57" s="4">
        <v>0</v>
      </c>
      <c r="M57" s="4">
        <v>18.600000000000001</v>
      </c>
      <c r="N57" s="4">
        <f>IF(AND(Table1[[#This Row],[Low Poverty]]&lt;=6.3,Table1[[#This Row],[QCT Status]]=0),1,0)</f>
        <v>0</v>
      </c>
      <c r="O57" s="6">
        <f>VLOOKUP(C57,'County Data Only'!$A$2:$F$93,3,FALSE)</f>
        <v>2.6</v>
      </c>
      <c r="P57" s="6">
        <f>IF(Table1[[#This Row],[Census Tract Low Unemployment Rate]]&lt;2.7,1,0)</f>
        <v>1</v>
      </c>
      <c r="Q57" s="6">
        <f>VLOOKUP($C57,'County Data Only'!$A$2:$F$93,4,FALSE)</f>
        <v>1430</v>
      </c>
      <c r="R57" s="6">
        <f>IF(AND(Table1[[#This Row],[Census Tract Access to Primary Care]]&lt;=2000,Table1[[#This Row],[Census Tract Access to Primary Care]]&lt;&gt;0),1,0)</f>
        <v>1</v>
      </c>
      <c r="S57" s="6">
        <f>VLOOKUP($C57,'County Data Only'!$A$2:$F$93,5,FALSE)</f>
        <v>7.3691692230000001</v>
      </c>
      <c r="T57" s="6">
        <f>VLOOKUP($C57,'County Data Only'!$A$2:$F$93,6,FALSE)</f>
        <v>0.70382389999999995</v>
      </c>
      <c r="U57" s="1">
        <f>IF(AND(Table1[[#This Row],[Census Tract Population Growth 2010 - 2020]]&gt;=5,Table1[[#This Row],[Census Tract Population Growth 2020 - 2021]]&gt;0),1,0)</f>
        <v>1</v>
      </c>
      <c r="V57" s="3">
        <f>SUM(Table1[[#This Row],[High Income Point Value]],Table1[[#This Row],[Life Expectancy Point Value]],Table1[[#This Row],["R/ECAP" (Point Value)]],Table1[[#This Row],[Low Poverty Point Value]])</f>
        <v>0</v>
      </c>
      <c r="W57" s="3">
        <f>SUM(Table1[[#This Row],[Census Tract Low Unemployment Point Value]],Table1[[#This Row],[Census Tract Access to Primary Care Point Value]])</f>
        <v>2</v>
      </c>
    </row>
    <row r="58" spans="1:23" x14ac:dyDescent="0.25">
      <c r="A58" t="s">
        <v>84</v>
      </c>
      <c r="B58">
        <v>18003011201</v>
      </c>
      <c r="C58" t="s">
        <v>1700</v>
      </c>
      <c r="D58" t="s">
        <v>1963</v>
      </c>
      <c r="E58" s="7">
        <f t="shared" si="0"/>
        <v>2</v>
      </c>
      <c r="F58" s="6">
        <f t="shared" si="1"/>
        <v>1</v>
      </c>
      <c r="G58" s="14">
        <v>1</v>
      </c>
      <c r="H58" s="4">
        <v>41250</v>
      </c>
      <c r="I58" s="3">
        <f>IF(AND(Table1[[#This Row],[High Income]]&gt;=71082,Table1[[#This Row],[QCT Status]]=0),1,0)</f>
        <v>0</v>
      </c>
      <c r="J58" s="4">
        <v>73</v>
      </c>
      <c r="K58" s="3">
        <f>IF(Table1[[#This Row],[Life Expectancy]]&gt;77.4,1,0)</f>
        <v>0</v>
      </c>
      <c r="L58" s="4">
        <v>0</v>
      </c>
      <c r="M58" s="4">
        <v>18.8</v>
      </c>
      <c r="N58" s="4">
        <f>IF(AND(Table1[[#This Row],[Low Poverty]]&lt;=6.3,Table1[[#This Row],[QCT Status]]=0),1,0)</f>
        <v>0</v>
      </c>
      <c r="O58" s="6">
        <f>VLOOKUP(C58,'County Data Only'!$A$2:$F$93,3,FALSE)</f>
        <v>2.6</v>
      </c>
      <c r="P58" s="6">
        <f>IF(Table1[[#This Row],[Census Tract Low Unemployment Rate]]&lt;2.7,1,0)</f>
        <v>1</v>
      </c>
      <c r="Q58" s="6">
        <f>VLOOKUP($C58,'County Data Only'!$A$2:$F$93,4,FALSE)</f>
        <v>1430</v>
      </c>
      <c r="R58" s="6">
        <f>IF(AND(Table1[[#This Row],[Census Tract Access to Primary Care]]&lt;=2000,Table1[[#This Row],[Census Tract Access to Primary Care]]&lt;&gt;0),1,0)</f>
        <v>1</v>
      </c>
      <c r="S58" s="6">
        <f>VLOOKUP($C58,'County Data Only'!$A$2:$F$93,5,FALSE)</f>
        <v>7.3691692230000001</v>
      </c>
      <c r="T58" s="6">
        <f>VLOOKUP($C58,'County Data Only'!$A$2:$F$93,6,FALSE)</f>
        <v>0.70382389999999995</v>
      </c>
      <c r="U58" s="1">
        <f>IF(AND(Table1[[#This Row],[Census Tract Population Growth 2010 - 2020]]&gt;=5,Table1[[#This Row],[Census Tract Population Growth 2020 - 2021]]&gt;0),1,0)</f>
        <v>1</v>
      </c>
      <c r="V58" s="3">
        <f>SUM(Table1[[#This Row],[High Income Point Value]],Table1[[#This Row],[Life Expectancy Point Value]],Table1[[#This Row],["R/ECAP" (Point Value)]],Table1[[#This Row],[Low Poverty Point Value]])</f>
        <v>0</v>
      </c>
      <c r="W58" s="3">
        <f>SUM(Table1[[#This Row],[Census Tract Low Unemployment Point Value]],Table1[[#This Row],[Census Tract Access to Primary Care Point Value]])</f>
        <v>2</v>
      </c>
    </row>
    <row r="59" spans="1:23" x14ac:dyDescent="0.25">
      <c r="A59" t="s">
        <v>43</v>
      </c>
      <c r="B59">
        <v>18003003800</v>
      </c>
      <c r="C59" t="s">
        <v>1700</v>
      </c>
      <c r="D59" t="s">
        <v>1922</v>
      </c>
      <c r="E59" s="7">
        <f t="shared" si="0"/>
        <v>2</v>
      </c>
      <c r="F59" s="6">
        <f t="shared" si="1"/>
        <v>1</v>
      </c>
      <c r="G59" s="14">
        <v>1</v>
      </c>
      <c r="H59" s="4">
        <v>31756</v>
      </c>
      <c r="I59" s="3">
        <f>IF(AND(Table1[[#This Row],[High Income]]&gt;=71082,Table1[[#This Row],[QCT Status]]=0),1,0)</f>
        <v>0</v>
      </c>
      <c r="J59" s="4">
        <v>76.599999999999994</v>
      </c>
      <c r="K59" s="3">
        <f>IF(Table1[[#This Row],[Life Expectancy]]&gt;77.4,1,0)</f>
        <v>0</v>
      </c>
      <c r="L59" s="4">
        <v>0</v>
      </c>
      <c r="M59" s="4">
        <v>21.7</v>
      </c>
      <c r="N59" s="4">
        <f>IF(AND(Table1[[#This Row],[Low Poverty]]&lt;=6.3,Table1[[#This Row],[QCT Status]]=0),1,0)</f>
        <v>0</v>
      </c>
      <c r="O59" s="6">
        <f>VLOOKUP(C59,'County Data Only'!$A$2:$F$93,3,FALSE)</f>
        <v>2.6</v>
      </c>
      <c r="P59" s="6">
        <f>IF(Table1[[#This Row],[Census Tract Low Unemployment Rate]]&lt;2.7,1,0)</f>
        <v>1</v>
      </c>
      <c r="Q59" s="6">
        <f>VLOOKUP($C59,'County Data Only'!$A$2:$F$93,4,FALSE)</f>
        <v>1430</v>
      </c>
      <c r="R59" s="6">
        <f>IF(AND(Table1[[#This Row],[Census Tract Access to Primary Care]]&lt;=2000,Table1[[#This Row],[Census Tract Access to Primary Care]]&lt;&gt;0),1,0)</f>
        <v>1</v>
      </c>
      <c r="S59" s="6">
        <f>VLOOKUP($C59,'County Data Only'!$A$2:$F$93,5,FALSE)</f>
        <v>7.3691692230000001</v>
      </c>
      <c r="T59" s="6">
        <f>VLOOKUP($C59,'County Data Only'!$A$2:$F$93,6,FALSE)</f>
        <v>0.70382389999999995</v>
      </c>
      <c r="U59" s="1">
        <f>IF(AND(Table1[[#This Row],[Census Tract Population Growth 2010 - 2020]]&gt;=5,Table1[[#This Row],[Census Tract Population Growth 2020 - 2021]]&gt;0),1,0)</f>
        <v>1</v>
      </c>
      <c r="V59" s="3">
        <f>SUM(Table1[[#This Row],[High Income Point Value]],Table1[[#This Row],[Life Expectancy Point Value]],Table1[[#This Row],["R/ECAP" (Point Value)]],Table1[[#This Row],[Low Poverty Point Value]])</f>
        <v>0</v>
      </c>
      <c r="W59" s="3">
        <f>SUM(Table1[[#This Row],[Census Tract Low Unemployment Point Value]],Table1[[#This Row],[Census Tract Access to Primary Care Point Value]])</f>
        <v>2</v>
      </c>
    </row>
    <row r="60" spans="1:23" x14ac:dyDescent="0.25">
      <c r="A60" t="s">
        <v>15</v>
      </c>
      <c r="B60">
        <v>18003000600</v>
      </c>
      <c r="C60" t="s">
        <v>1700</v>
      </c>
      <c r="D60" t="s">
        <v>1894</v>
      </c>
      <c r="E60" s="7">
        <f t="shared" si="0"/>
        <v>2</v>
      </c>
      <c r="F60" s="6">
        <f t="shared" si="1"/>
        <v>1</v>
      </c>
      <c r="G60" s="14">
        <v>1</v>
      </c>
      <c r="H60" s="4">
        <v>35507</v>
      </c>
      <c r="I60" s="3">
        <f>IF(AND(Table1[[#This Row],[High Income]]&gt;=71082,Table1[[#This Row],[QCT Status]]=0),1,0)</f>
        <v>0</v>
      </c>
      <c r="J60" s="4">
        <v>73.900000000000006</v>
      </c>
      <c r="K60" s="3">
        <f>IF(Table1[[#This Row],[Life Expectancy]]&gt;77.4,1,0)</f>
        <v>0</v>
      </c>
      <c r="L60" s="4">
        <v>0</v>
      </c>
      <c r="M60" s="4">
        <v>21.8</v>
      </c>
      <c r="N60" s="4">
        <f>IF(AND(Table1[[#This Row],[Low Poverty]]&lt;=6.3,Table1[[#This Row],[QCT Status]]=0),1,0)</f>
        <v>0</v>
      </c>
      <c r="O60" s="6">
        <f>VLOOKUP(C60,'County Data Only'!$A$2:$F$93,3,FALSE)</f>
        <v>2.6</v>
      </c>
      <c r="P60" s="6">
        <f>IF(Table1[[#This Row],[Census Tract Low Unemployment Rate]]&lt;2.7,1,0)</f>
        <v>1</v>
      </c>
      <c r="Q60" s="6">
        <f>VLOOKUP($C60,'County Data Only'!$A$2:$F$93,4,FALSE)</f>
        <v>1430</v>
      </c>
      <c r="R60" s="6">
        <f>IF(AND(Table1[[#This Row],[Census Tract Access to Primary Care]]&lt;=2000,Table1[[#This Row],[Census Tract Access to Primary Care]]&lt;&gt;0),1,0)</f>
        <v>1</v>
      </c>
      <c r="S60" s="6">
        <f>VLOOKUP($C60,'County Data Only'!$A$2:$F$93,5,FALSE)</f>
        <v>7.3691692230000001</v>
      </c>
      <c r="T60" s="6">
        <f>VLOOKUP($C60,'County Data Only'!$A$2:$F$93,6,FALSE)</f>
        <v>0.70382389999999995</v>
      </c>
      <c r="U60" s="1">
        <f>IF(AND(Table1[[#This Row],[Census Tract Population Growth 2010 - 2020]]&gt;=5,Table1[[#This Row],[Census Tract Population Growth 2020 - 2021]]&gt;0),1,0)</f>
        <v>1</v>
      </c>
      <c r="V60" s="3">
        <f>SUM(Table1[[#This Row],[High Income Point Value]],Table1[[#This Row],[Life Expectancy Point Value]],Table1[[#This Row],["R/ECAP" (Point Value)]],Table1[[#This Row],[Low Poverty Point Value]])</f>
        <v>0</v>
      </c>
      <c r="W60" s="3">
        <f>SUM(Table1[[#This Row],[Census Tract Low Unemployment Point Value]],Table1[[#This Row],[Census Tract Access to Primary Care Point Value]])</f>
        <v>2</v>
      </c>
    </row>
    <row r="61" spans="1:23" x14ac:dyDescent="0.25">
      <c r="A61" t="s">
        <v>19</v>
      </c>
      <c r="B61">
        <v>18003000900</v>
      </c>
      <c r="C61" t="s">
        <v>1700</v>
      </c>
      <c r="D61" t="s">
        <v>1898</v>
      </c>
      <c r="E61" s="7">
        <f t="shared" si="0"/>
        <v>2</v>
      </c>
      <c r="F61" s="6">
        <f t="shared" si="1"/>
        <v>1</v>
      </c>
      <c r="G61" s="14">
        <v>1</v>
      </c>
      <c r="H61" s="4">
        <v>39444</v>
      </c>
      <c r="I61" s="3">
        <f>IF(AND(Table1[[#This Row],[High Income]]&gt;=71082,Table1[[#This Row],[QCT Status]]=0),1,0)</f>
        <v>0</v>
      </c>
      <c r="J61" s="4">
        <v>72.5</v>
      </c>
      <c r="K61" s="3">
        <f>IF(Table1[[#This Row],[Life Expectancy]]&gt;77.4,1,0)</f>
        <v>0</v>
      </c>
      <c r="L61" s="4">
        <v>0</v>
      </c>
      <c r="M61" s="4">
        <v>22.1</v>
      </c>
      <c r="N61" s="4">
        <f>IF(AND(Table1[[#This Row],[Low Poverty]]&lt;=6.3,Table1[[#This Row],[QCT Status]]=0),1,0)</f>
        <v>0</v>
      </c>
      <c r="O61" s="6">
        <f>VLOOKUP(C61,'County Data Only'!$A$2:$F$93,3,FALSE)</f>
        <v>2.6</v>
      </c>
      <c r="P61" s="6">
        <f>IF(Table1[[#This Row],[Census Tract Low Unemployment Rate]]&lt;2.7,1,0)</f>
        <v>1</v>
      </c>
      <c r="Q61" s="6">
        <f>VLOOKUP($C61,'County Data Only'!$A$2:$F$93,4,FALSE)</f>
        <v>1430</v>
      </c>
      <c r="R61" s="6">
        <f>IF(AND(Table1[[#This Row],[Census Tract Access to Primary Care]]&lt;=2000,Table1[[#This Row],[Census Tract Access to Primary Care]]&lt;&gt;0),1,0)</f>
        <v>1</v>
      </c>
      <c r="S61" s="6">
        <f>VLOOKUP($C61,'County Data Only'!$A$2:$F$93,5,FALSE)</f>
        <v>7.3691692230000001</v>
      </c>
      <c r="T61" s="6">
        <f>VLOOKUP($C61,'County Data Only'!$A$2:$F$93,6,FALSE)</f>
        <v>0.70382389999999995</v>
      </c>
      <c r="U61" s="1">
        <f>IF(AND(Table1[[#This Row],[Census Tract Population Growth 2010 - 2020]]&gt;=5,Table1[[#This Row],[Census Tract Population Growth 2020 - 2021]]&gt;0),1,0)</f>
        <v>1</v>
      </c>
      <c r="V61" s="3">
        <f>SUM(Table1[[#This Row],[High Income Point Value]],Table1[[#This Row],[Life Expectancy Point Value]],Table1[[#This Row],["R/ECAP" (Point Value)]],Table1[[#This Row],[Low Poverty Point Value]])</f>
        <v>0</v>
      </c>
      <c r="W61" s="3">
        <f>SUM(Table1[[#This Row],[Census Tract Low Unemployment Point Value]],Table1[[#This Row],[Census Tract Access to Primary Care Point Value]])</f>
        <v>2</v>
      </c>
    </row>
    <row r="62" spans="1:23" x14ac:dyDescent="0.25">
      <c r="A62" t="s">
        <v>40</v>
      </c>
      <c r="B62">
        <v>18003003500</v>
      </c>
      <c r="C62" t="s">
        <v>1700</v>
      </c>
      <c r="D62" t="s">
        <v>1919</v>
      </c>
      <c r="E62" s="7">
        <f t="shared" si="0"/>
        <v>2</v>
      </c>
      <c r="F62" s="6">
        <f t="shared" si="1"/>
        <v>1</v>
      </c>
      <c r="G62" s="14">
        <v>1</v>
      </c>
      <c r="H62" s="4">
        <v>23910</v>
      </c>
      <c r="I62" s="3">
        <f>IF(AND(Table1[[#This Row],[High Income]]&gt;=71082,Table1[[#This Row],[QCT Status]]=0),1,0)</f>
        <v>0</v>
      </c>
      <c r="J62" s="4">
        <v>73.099999999999994</v>
      </c>
      <c r="K62" s="3">
        <f>IF(Table1[[#This Row],[Life Expectancy]]&gt;77.4,1,0)</f>
        <v>0</v>
      </c>
      <c r="L62" s="4">
        <v>0</v>
      </c>
      <c r="M62" s="4">
        <v>23.8</v>
      </c>
      <c r="N62" s="4">
        <f>IF(AND(Table1[[#This Row],[Low Poverty]]&lt;=6.3,Table1[[#This Row],[QCT Status]]=0),1,0)</f>
        <v>0</v>
      </c>
      <c r="O62" s="6">
        <f>VLOOKUP(C62,'County Data Only'!$A$2:$F$93,3,FALSE)</f>
        <v>2.6</v>
      </c>
      <c r="P62" s="6">
        <f>IF(Table1[[#This Row],[Census Tract Low Unemployment Rate]]&lt;2.7,1,0)</f>
        <v>1</v>
      </c>
      <c r="Q62" s="6">
        <f>VLOOKUP($C62,'County Data Only'!$A$2:$F$93,4,FALSE)</f>
        <v>1430</v>
      </c>
      <c r="R62" s="6">
        <f>IF(AND(Table1[[#This Row],[Census Tract Access to Primary Care]]&lt;=2000,Table1[[#This Row],[Census Tract Access to Primary Care]]&lt;&gt;0),1,0)</f>
        <v>1</v>
      </c>
      <c r="S62" s="6">
        <f>VLOOKUP($C62,'County Data Only'!$A$2:$F$93,5,FALSE)</f>
        <v>7.3691692230000001</v>
      </c>
      <c r="T62" s="6">
        <f>VLOOKUP($C62,'County Data Only'!$A$2:$F$93,6,FALSE)</f>
        <v>0.70382389999999995</v>
      </c>
      <c r="U62" s="1">
        <f>IF(AND(Table1[[#This Row],[Census Tract Population Growth 2010 - 2020]]&gt;=5,Table1[[#This Row],[Census Tract Population Growth 2020 - 2021]]&gt;0),1,0)</f>
        <v>1</v>
      </c>
      <c r="V62" s="3">
        <f>SUM(Table1[[#This Row],[High Income Point Value]],Table1[[#This Row],[Life Expectancy Point Value]],Table1[[#This Row],["R/ECAP" (Point Value)]],Table1[[#This Row],[Low Poverty Point Value]])</f>
        <v>0</v>
      </c>
      <c r="W62" s="3">
        <f>SUM(Table1[[#This Row],[Census Tract Low Unemployment Point Value]],Table1[[#This Row],[Census Tract Access to Primary Care Point Value]])</f>
        <v>2</v>
      </c>
    </row>
    <row r="63" spans="1:23" x14ac:dyDescent="0.25">
      <c r="A63" t="s">
        <v>89</v>
      </c>
      <c r="B63">
        <v>18003011303</v>
      </c>
      <c r="C63" t="s">
        <v>1700</v>
      </c>
      <c r="D63" t="s">
        <v>1968</v>
      </c>
      <c r="E63" s="7">
        <f t="shared" si="0"/>
        <v>2</v>
      </c>
      <c r="F63" s="6">
        <f t="shared" si="1"/>
        <v>1</v>
      </c>
      <c r="G63" s="14">
        <v>1</v>
      </c>
      <c r="H63" s="4">
        <v>30375</v>
      </c>
      <c r="I63" s="3">
        <f>IF(AND(Table1[[#This Row],[High Income]]&gt;=71082,Table1[[#This Row],[QCT Status]]=0),1,0)</f>
        <v>0</v>
      </c>
      <c r="J63" s="4">
        <v>71.777799999999999</v>
      </c>
      <c r="K63" s="3">
        <f>IF(Table1[[#This Row],[Life Expectancy]]&gt;77.4,1,0)</f>
        <v>0</v>
      </c>
      <c r="L63" s="4">
        <v>0</v>
      </c>
      <c r="M63" s="4">
        <v>26.1</v>
      </c>
      <c r="N63" s="4">
        <f>IF(AND(Table1[[#This Row],[Low Poverty]]&lt;=6.3,Table1[[#This Row],[QCT Status]]=0),1,0)</f>
        <v>0</v>
      </c>
      <c r="O63" s="6">
        <f>VLOOKUP(C63,'County Data Only'!$A$2:$F$93,3,FALSE)</f>
        <v>2.6</v>
      </c>
      <c r="P63" s="6">
        <f>IF(Table1[[#This Row],[Census Tract Low Unemployment Rate]]&lt;2.7,1,0)</f>
        <v>1</v>
      </c>
      <c r="Q63" s="6">
        <f>VLOOKUP($C63,'County Data Only'!$A$2:$F$93,4,FALSE)</f>
        <v>1430</v>
      </c>
      <c r="R63" s="6">
        <f>IF(AND(Table1[[#This Row],[Census Tract Access to Primary Care]]&lt;=2000,Table1[[#This Row],[Census Tract Access to Primary Care]]&lt;&gt;0),1,0)</f>
        <v>1</v>
      </c>
      <c r="S63" s="6">
        <f>VLOOKUP($C63,'County Data Only'!$A$2:$F$93,5,FALSE)</f>
        <v>7.3691692230000001</v>
      </c>
      <c r="T63" s="6">
        <f>VLOOKUP($C63,'County Data Only'!$A$2:$F$93,6,FALSE)</f>
        <v>0.70382389999999995</v>
      </c>
      <c r="U63" s="1">
        <f>IF(AND(Table1[[#This Row],[Census Tract Population Growth 2010 - 2020]]&gt;=5,Table1[[#This Row],[Census Tract Population Growth 2020 - 2021]]&gt;0),1,0)</f>
        <v>1</v>
      </c>
      <c r="V63" s="3">
        <f>SUM(Table1[[#This Row],[High Income Point Value]],Table1[[#This Row],[Life Expectancy Point Value]],Table1[[#This Row],["R/ECAP" (Point Value)]],Table1[[#This Row],[Low Poverty Point Value]])</f>
        <v>0</v>
      </c>
      <c r="W63" s="3">
        <f>SUM(Table1[[#This Row],[Census Tract Low Unemployment Point Value]],Table1[[#This Row],[Census Tract Access to Primary Care Point Value]])</f>
        <v>2</v>
      </c>
    </row>
    <row r="64" spans="1:23" x14ac:dyDescent="0.25">
      <c r="A64" t="s">
        <v>27</v>
      </c>
      <c r="B64">
        <v>18003002100</v>
      </c>
      <c r="C64" t="s">
        <v>1700</v>
      </c>
      <c r="D64" t="s">
        <v>1906</v>
      </c>
      <c r="E64" s="7">
        <f t="shared" si="0"/>
        <v>2</v>
      </c>
      <c r="F64" s="6">
        <f t="shared" si="1"/>
        <v>1</v>
      </c>
      <c r="G64" s="14">
        <v>1</v>
      </c>
      <c r="H64" s="4">
        <v>42500</v>
      </c>
      <c r="I64" s="3">
        <f>IF(AND(Table1[[#This Row],[High Income]]&gt;=71082,Table1[[#This Row],[QCT Status]]=0),1,0)</f>
        <v>0</v>
      </c>
      <c r="J64" s="4">
        <v>73.2</v>
      </c>
      <c r="K64" s="3">
        <f>IF(Table1[[#This Row],[Life Expectancy]]&gt;77.4,1,0)</f>
        <v>0</v>
      </c>
      <c r="L64" s="4">
        <v>0</v>
      </c>
      <c r="M64" s="4">
        <v>27.5</v>
      </c>
      <c r="N64" s="4">
        <f>IF(AND(Table1[[#This Row],[Low Poverty]]&lt;=6.3,Table1[[#This Row],[QCT Status]]=0),1,0)</f>
        <v>0</v>
      </c>
      <c r="O64" s="6">
        <f>VLOOKUP(C64,'County Data Only'!$A$2:$F$93,3,FALSE)</f>
        <v>2.6</v>
      </c>
      <c r="P64" s="6">
        <f>IF(Table1[[#This Row],[Census Tract Low Unemployment Rate]]&lt;2.7,1,0)</f>
        <v>1</v>
      </c>
      <c r="Q64" s="6">
        <f>VLOOKUP($C64,'County Data Only'!$A$2:$F$93,4,FALSE)</f>
        <v>1430</v>
      </c>
      <c r="R64" s="6">
        <f>IF(AND(Table1[[#This Row],[Census Tract Access to Primary Care]]&lt;=2000,Table1[[#This Row],[Census Tract Access to Primary Care]]&lt;&gt;0),1,0)</f>
        <v>1</v>
      </c>
      <c r="S64" s="6">
        <f>VLOOKUP($C64,'County Data Only'!$A$2:$F$93,5,FALSE)</f>
        <v>7.3691692230000001</v>
      </c>
      <c r="T64" s="6">
        <f>VLOOKUP($C64,'County Data Only'!$A$2:$F$93,6,FALSE)</f>
        <v>0.70382389999999995</v>
      </c>
      <c r="U64" s="1">
        <f>IF(AND(Table1[[#This Row],[Census Tract Population Growth 2010 - 2020]]&gt;=5,Table1[[#This Row],[Census Tract Population Growth 2020 - 2021]]&gt;0),1,0)</f>
        <v>1</v>
      </c>
      <c r="V64" s="3">
        <f>SUM(Table1[[#This Row],[High Income Point Value]],Table1[[#This Row],[Life Expectancy Point Value]],Table1[[#This Row],["R/ECAP" (Point Value)]],Table1[[#This Row],[Low Poverty Point Value]])</f>
        <v>0</v>
      </c>
      <c r="W64" s="3">
        <f>SUM(Table1[[#This Row],[Census Tract Low Unemployment Point Value]],Table1[[#This Row],[Census Tract Access to Primary Care Point Value]])</f>
        <v>2</v>
      </c>
    </row>
    <row r="65" spans="1:23" x14ac:dyDescent="0.25">
      <c r="A65" t="s">
        <v>14</v>
      </c>
      <c r="B65">
        <v>18003000500</v>
      </c>
      <c r="C65" t="s">
        <v>1700</v>
      </c>
      <c r="D65" t="s">
        <v>1893</v>
      </c>
      <c r="E65" s="7">
        <f t="shared" si="0"/>
        <v>2</v>
      </c>
      <c r="F65" s="6">
        <f t="shared" si="1"/>
        <v>1</v>
      </c>
      <c r="G65" s="14">
        <v>1</v>
      </c>
      <c r="H65" s="4">
        <v>34432</v>
      </c>
      <c r="I65" s="3">
        <f>IF(AND(Table1[[#This Row],[High Income]]&gt;=71082,Table1[[#This Row],[QCT Status]]=0),1,0)</f>
        <v>0</v>
      </c>
      <c r="J65" s="4">
        <v>71.945999999999998</v>
      </c>
      <c r="K65" s="3">
        <f>IF(Table1[[#This Row],[Life Expectancy]]&gt;77.4,1,0)</f>
        <v>0</v>
      </c>
      <c r="L65" s="4">
        <v>0</v>
      </c>
      <c r="M65" s="4">
        <v>29.7</v>
      </c>
      <c r="N65" s="4">
        <f>IF(AND(Table1[[#This Row],[Low Poverty]]&lt;=6.3,Table1[[#This Row],[QCT Status]]=0),1,0)</f>
        <v>0</v>
      </c>
      <c r="O65" s="6">
        <f>VLOOKUP(C65,'County Data Only'!$A$2:$F$93,3,FALSE)</f>
        <v>2.6</v>
      </c>
      <c r="P65" s="6">
        <f>IF(Table1[[#This Row],[Census Tract Low Unemployment Rate]]&lt;2.7,1,0)</f>
        <v>1</v>
      </c>
      <c r="Q65" s="6">
        <f>VLOOKUP($C65,'County Data Only'!$A$2:$F$93,4,FALSE)</f>
        <v>1430</v>
      </c>
      <c r="R65" s="6">
        <f>IF(AND(Table1[[#This Row],[Census Tract Access to Primary Care]]&lt;=2000,Table1[[#This Row],[Census Tract Access to Primary Care]]&lt;&gt;0),1,0)</f>
        <v>1</v>
      </c>
      <c r="S65" s="6">
        <f>VLOOKUP($C65,'County Data Only'!$A$2:$F$93,5,FALSE)</f>
        <v>7.3691692230000001</v>
      </c>
      <c r="T65" s="6">
        <f>VLOOKUP($C65,'County Data Only'!$A$2:$F$93,6,FALSE)</f>
        <v>0.70382389999999995</v>
      </c>
      <c r="U65" s="1">
        <f>IF(AND(Table1[[#This Row],[Census Tract Population Growth 2010 - 2020]]&gt;=5,Table1[[#This Row],[Census Tract Population Growth 2020 - 2021]]&gt;0),1,0)</f>
        <v>1</v>
      </c>
      <c r="V65" s="3">
        <f>SUM(Table1[[#This Row],[High Income Point Value]],Table1[[#This Row],[Life Expectancy Point Value]],Table1[[#This Row],["R/ECAP" (Point Value)]],Table1[[#This Row],[Low Poverty Point Value]])</f>
        <v>0</v>
      </c>
      <c r="W65" s="3">
        <f>SUM(Table1[[#This Row],[Census Tract Low Unemployment Point Value]],Table1[[#This Row],[Census Tract Access to Primary Care Point Value]])</f>
        <v>2</v>
      </c>
    </row>
    <row r="66" spans="1:23" x14ac:dyDescent="0.25">
      <c r="A66" t="s">
        <v>28</v>
      </c>
      <c r="B66">
        <v>18003002200</v>
      </c>
      <c r="C66" t="s">
        <v>1700</v>
      </c>
      <c r="D66" t="s">
        <v>1907</v>
      </c>
      <c r="E66" s="7">
        <f t="shared" ref="E66:E129" si="2">SUM(V66,W66)</f>
        <v>2</v>
      </c>
      <c r="F66" s="6">
        <f t="shared" ref="F66:F129" si="3">IF(AND(S66&gt;=5,T66&gt;0),1,0)</f>
        <v>1</v>
      </c>
      <c r="G66" s="14">
        <v>1</v>
      </c>
      <c r="H66" s="4">
        <v>39268</v>
      </c>
      <c r="I66" s="3">
        <f>IF(AND(Table1[[#This Row],[High Income]]&gt;=71082,Table1[[#This Row],[QCT Status]]=0),1,0)</f>
        <v>0</v>
      </c>
      <c r="J66" s="4">
        <v>74.599999999999994</v>
      </c>
      <c r="K66" s="3">
        <f>IF(Table1[[#This Row],[Life Expectancy]]&gt;77.4,1,0)</f>
        <v>0</v>
      </c>
      <c r="L66" s="4">
        <v>0</v>
      </c>
      <c r="M66" s="4">
        <v>31.2</v>
      </c>
      <c r="N66" s="4">
        <f>IF(AND(Table1[[#This Row],[Low Poverty]]&lt;=6.3,Table1[[#This Row],[QCT Status]]=0),1,0)</f>
        <v>0</v>
      </c>
      <c r="O66" s="6">
        <f>VLOOKUP(C66,'County Data Only'!$A$2:$F$93,3,FALSE)</f>
        <v>2.6</v>
      </c>
      <c r="P66" s="6">
        <f>IF(Table1[[#This Row],[Census Tract Low Unemployment Rate]]&lt;2.7,1,0)</f>
        <v>1</v>
      </c>
      <c r="Q66" s="6">
        <f>VLOOKUP($C66,'County Data Only'!$A$2:$F$93,4,FALSE)</f>
        <v>1430</v>
      </c>
      <c r="R66" s="6">
        <f>IF(AND(Table1[[#This Row],[Census Tract Access to Primary Care]]&lt;=2000,Table1[[#This Row],[Census Tract Access to Primary Care]]&lt;&gt;0),1,0)</f>
        <v>1</v>
      </c>
      <c r="S66" s="6">
        <f>VLOOKUP($C66,'County Data Only'!$A$2:$F$93,5,FALSE)</f>
        <v>7.3691692230000001</v>
      </c>
      <c r="T66" s="6">
        <f>VLOOKUP($C66,'County Data Only'!$A$2:$F$93,6,FALSE)</f>
        <v>0.70382389999999995</v>
      </c>
      <c r="U66" s="1">
        <f>IF(AND(Table1[[#This Row],[Census Tract Population Growth 2010 - 2020]]&gt;=5,Table1[[#This Row],[Census Tract Population Growth 2020 - 2021]]&gt;0),1,0)</f>
        <v>1</v>
      </c>
      <c r="V66" s="3">
        <f>SUM(Table1[[#This Row],[High Income Point Value]],Table1[[#This Row],[Life Expectancy Point Value]],Table1[[#This Row],["R/ECAP" (Point Value)]],Table1[[#This Row],[Low Poverty Point Value]])</f>
        <v>0</v>
      </c>
      <c r="W66" s="3">
        <f>SUM(Table1[[#This Row],[Census Tract Low Unemployment Point Value]],Table1[[#This Row],[Census Tract Access to Primary Care Point Value]])</f>
        <v>2</v>
      </c>
    </row>
    <row r="67" spans="1:23" x14ac:dyDescent="0.25">
      <c r="A67" t="s">
        <v>31</v>
      </c>
      <c r="B67">
        <v>18003002600</v>
      </c>
      <c r="C67" t="s">
        <v>1700</v>
      </c>
      <c r="D67" t="s">
        <v>1910</v>
      </c>
      <c r="E67" s="7">
        <f t="shared" si="2"/>
        <v>2</v>
      </c>
      <c r="F67" s="6">
        <f t="shared" si="3"/>
        <v>1</v>
      </c>
      <c r="G67" s="14">
        <v>1</v>
      </c>
      <c r="H67" s="4">
        <v>54196</v>
      </c>
      <c r="I67" s="3">
        <f>IF(AND(Table1[[#This Row],[High Income]]&gt;=71082,Table1[[#This Row],[QCT Status]]=0),1,0)</f>
        <v>0</v>
      </c>
      <c r="J67" s="4">
        <v>74.5</v>
      </c>
      <c r="K67" s="3">
        <f>IF(Table1[[#This Row],[Life Expectancy]]&gt;77.4,1,0)</f>
        <v>0</v>
      </c>
      <c r="L67" s="4">
        <v>0</v>
      </c>
      <c r="M67" s="4">
        <v>31.5</v>
      </c>
      <c r="N67" s="4">
        <f>IF(AND(Table1[[#This Row],[Low Poverty]]&lt;=6.3,Table1[[#This Row],[QCT Status]]=0),1,0)</f>
        <v>0</v>
      </c>
      <c r="O67" s="6">
        <f>VLOOKUP(C67,'County Data Only'!$A$2:$F$93,3,FALSE)</f>
        <v>2.6</v>
      </c>
      <c r="P67" s="6">
        <f>IF(Table1[[#This Row],[Census Tract Low Unemployment Rate]]&lt;2.7,1,0)</f>
        <v>1</v>
      </c>
      <c r="Q67" s="6">
        <f>VLOOKUP($C67,'County Data Only'!$A$2:$F$93,4,FALSE)</f>
        <v>1430</v>
      </c>
      <c r="R67" s="6">
        <f>IF(AND(Table1[[#This Row],[Census Tract Access to Primary Care]]&lt;=2000,Table1[[#This Row],[Census Tract Access to Primary Care]]&lt;&gt;0),1,0)</f>
        <v>1</v>
      </c>
      <c r="S67" s="6">
        <f>VLOOKUP($C67,'County Data Only'!$A$2:$F$93,5,FALSE)</f>
        <v>7.3691692230000001</v>
      </c>
      <c r="T67" s="6">
        <f>VLOOKUP($C67,'County Data Only'!$A$2:$F$93,6,FALSE)</f>
        <v>0.70382389999999995</v>
      </c>
      <c r="U67" s="1">
        <f>IF(AND(Table1[[#This Row],[Census Tract Population Growth 2010 - 2020]]&gt;=5,Table1[[#This Row],[Census Tract Population Growth 2020 - 2021]]&gt;0),1,0)</f>
        <v>1</v>
      </c>
      <c r="V67" s="3">
        <f>SUM(Table1[[#This Row],[High Income Point Value]],Table1[[#This Row],[Life Expectancy Point Value]],Table1[[#This Row],["R/ECAP" (Point Value)]],Table1[[#This Row],[Low Poverty Point Value]])</f>
        <v>0</v>
      </c>
      <c r="W67" s="3">
        <f>SUM(Table1[[#This Row],[Census Tract Low Unemployment Point Value]],Table1[[#This Row],[Census Tract Access to Primary Care Point Value]])</f>
        <v>2</v>
      </c>
    </row>
    <row r="68" spans="1:23" x14ac:dyDescent="0.25">
      <c r="A68" t="s">
        <v>64</v>
      </c>
      <c r="B68">
        <v>18003010604</v>
      </c>
      <c r="C68" t="s">
        <v>1700</v>
      </c>
      <c r="D68" t="s">
        <v>1943</v>
      </c>
      <c r="E68" s="7">
        <f t="shared" si="2"/>
        <v>2</v>
      </c>
      <c r="F68" s="6">
        <f t="shared" si="3"/>
        <v>1</v>
      </c>
      <c r="G68" s="14">
        <v>1</v>
      </c>
      <c r="H68" s="4">
        <v>34596</v>
      </c>
      <c r="I68" s="3">
        <f>IF(AND(Table1[[#This Row],[High Income]]&gt;=71082,Table1[[#This Row],[QCT Status]]=0),1,0)</f>
        <v>0</v>
      </c>
      <c r="J68" s="4">
        <v>74</v>
      </c>
      <c r="K68" s="3">
        <f>IF(Table1[[#This Row],[Life Expectancy]]&gt;77.4,1,0)</f>
        <v>0</v>
      </c>
      <c r="L68" s="4">
        <v>0</v>
      </c>
      <c r="M68" s="4">
        <v>32.9</v>
      </c>
      <c r="N68" s="4">
        <f>IF(AND(Table1[[#This Row],[Low Poverty]]&lt;=6.3,Table1[[#This Row],[QCT Status]]=0),1,0)</f>
        <v>0</v>
      </c>
      <c r="O68" s="6">
        <f>VLOOKUP(C68,'County Data Only'!$A$2:$F$93,3,FALSE)</f>
        <v>2.6</v>
      </c>
      <c r="P68" s="6">
        <f>IF(Table1[[#This Row],[Census Tract Low Unemployment Rate]]&lt;2.7,1,0)</f>
        <v>1</v>
      </c>
      <c r="Q68" s="6">
        <f>VLOOKUP($C68,'County Data Only'!$A$2:$F$93,4,FALSE)</f>
        <v>1430</v>
      </c>
      <c r="R68" s="6">
        <f>IF(AND(Table1[[#This Row],[Census Tract Access to Primary Care]]&lt;=2000,Table1[[#This Row],[Census Tract Access to Primary Care]]&lt;&gt;0),1,0)</f>
        <v>1</v>
      </c>
      <c r="S68" s="6">
        <f>VLOOKUP($C68,'County Data Only'!$A$2:$F$93,5,FALSE)</f>
        <v>7.3691692230000001</v>
      </c>
      <c r="T68" s="6">
        <f>VLOOKUP($C68,'County Data Only'!$A$2:$F$93,6,FALSE)</f>
        <v>0.70382389999999995</v>
      </c>
      <c r="U68" s="1">
        <f>IF(AND(Table1[[#This Row],[Census Tract Population Growth 2010 - 2020]]&gt;=5,Table1[[#This Row],[Census Tract Population Growth 2020 - 2021]]&gt;0),1,0)</f>
        <v>1</v>
      </c>
      <c r="V68" s="3">
        <f>SUM(Table1[[#This Row],[High Income Point Value]],Table1[[#This Row],[Life Expectancy Point Value]],Table1[[#This Row],["R/ECAP" (Point Value)]],Table1[[#This Row],[Low Poverty Point Value]])</f>
        <v>0</v>
      </c>
      <c r="W68" s="3">
        <f>SUM(Table1[[#This Row],[Census Tract Low Unemployment Point Value]],Table1[[#This Row],[Census Tract Access to Primary Care Point Value]])</f>
        <v>2</v>
      </c>
    </row>
    <row r="69" spans="1:23" x14ac:dyDescent="0.25">
      <c r="A69" t="s">
        <v>22</v>
      </c>
      <c r="B69">
        <v>18003001200</v>
      </c>
      <c r="C69" t="s">
        <v>1700</v>
      </c>
      <c r="D69" t="s">
        <v>1901</v>
      </c>
      <c r="E69" s="7">
        <f t="shared" si="2"/>
        <v>2</v>
      </c>
      <c r="F69" s="6">
        <f t="shared" si="3"/>
        <v>1</v>
      </c>
      <c r="G69" s="14">
        <v>1</v>
      </c>
      <c r="H69" s="4">
        <v>27716</v>
      </c>
      <c r="I69" s="3">
        <f>IF(AND(Table1[[#This Row],[High Income]]&gt;=71082,Table1[[#This Row],[QCT Status]]=0),1,0)</f>
        <v>0</v>
      </c>
      <c r="J69" s="4">
        <v>74.099999999999994</v>
      </c>
      <c r="K69" s="3">
        <f>IF(Table1[[#This Row],[Life Expectancy]]&gt;77.4,1,0)</f>
        <v>0</v>
      </c>
      <c r="L69" s="4">
        <v>0</v>
      </c>
      <c r="M69" s="4">
        <v>33.200000000000003</v>
      </c>
      <c r="N69" s="4">
        <f>IF(AND(Table1[[#This Row],[Low Poverty]]&lt;=6.3,Table1[[#This Row],[QCT Status]]=0),1,0)</f>
        <v>0</v>
      </c>
      <c r="O69" s="6">
        <f>VLOOKUP(C69,'County Data Only'!$A$2:$F$93,3,FALSE)</f>
        <v>2.6</v>
      </c>
      <c r="P69" s="6">
        <f>IF(Table1[[#This Row],[Census Tract Low Unemployment Rate]]&lt;2.7,1,0)</f>
        <v>1</v>
      </c>
      <c r="Q69" s="6">
        <f>VLOOKUP($C69,'County Data Only'!$A$2:$F$93,4,FALSE)</f>
        <v>1430</v>
      </c>
      <c r="R69" s="6">
        <f>IF(AND(Table1[[#This Row],[Census Tract Access to Primary Care]]&lt;=2000,Table1[[#This Row],[Census Tract Access to Primary Care]]&lt;&gt;0),1,0)</f>
        <v>1</v>
      </c>
      <c r="S69" s="6">
        <f>VLOOKUP($C69,'County Data Only'!$A$2:$F$93,5,FALSE)</f>
        <v>7.3691692230000001</v>
      </c>
      <c r="T69" s="6">
        <f>VLOOKUP($C69,'County Data Only'!$A$2:$F$93,6,FALSE)</f>
        <v>0.70382389999999995</v>
      </c>
      <c r="U69" s="1">
        <f>IF(AND(Table1[[#This Row],[Census Tract Population Growth 2010 - 2020]]&gt;=5,Table1[[#This Row],[Census Tract Population Growth 2020 - 2021]]&gt;0),1,0)</f>
        <v>1</v>
      </c>
      <c r="V69" s="3">
        <f>SUM(Table1[[#This Row],[High Income Point Value]],Table1[[#This Row],[Life Expectancy Point Value]],Table1[[#This Row],["R/ECAP" (Point Value)]],Table1[[#This Row],[Low Poverty Point Value]])</f>
        <v>0</v>
      </c>
      <c r="W69" s="3">
        <f>SUM(Table1[[#This Row],[Census Tract Low Unemployment Point Value]],Table1[[#This Row],[Census Tract Access to Primary Care Point Value]])</f>
        <v>2</v>
      </c>
    </row>
    <row r="70" spans="1:23" x14ac:dyDescent="0.25">
      <c r="A70" t="s">
        <v>26</v>
      </c>
      <c r="B70">
        <v>18003002000</v>
      </c>
      <c r="C70" t="s">
        <v>1700</v>
      </c>
      <c r="D70" t="s">
        <v>1905</v>
      </c>
      <c r="E70" s="7">
        <f t="shared" si="2"/>
        <v>2</v>
      </c>
      <c r="F70" s="6">
        <f t="shared" si="3"/>
        <v>1</v>
      </c>
      <c r="G70" s="14">
        <v>1</v>
      </c>
      <c r="H70" s="4">
        <v>31750</v>
      </c>
      <c r="I70" s="3">
        <f>IF(AND(Table1[[#This Row],[High Income]]&gt;=71082,Table1[[#This Row],[QCT Status]]=0),1,0)</f>
        <v>0</v>
      </c>
      <c r="J70" s="4">
        <v>70.5</v>
      </c>
      <c r="K70" s="3">
        <f>IF(Table1[[#This Row],[Life Expectancy]]&gt;77.4,1,0)</f>
        <v>0</v>
      </c>
      <c r="L70" s="4">
        <v>0</v>
      </c>
      <c r="M70" s="4">
        <v>37.700000000000003</v>
      </c>
      <c r="N70" s="4">
        <f>IF(AND(Table1[[#This Row],[Low Poverty]]&lt;=6.3,Table1[[#This Row],[QCT Status]]=0),1,0)</f>
        <v>0</v>
      </c>
      <c r="O70" s="6">
        <f>VLOOKUP(C70,'County Data Only'!$A$2:$F$93,3,FALSE)</f>
        <v>2.6</v>
      </c>
      <c r="P70" s="6">
        <f>IF(Table1[[#This Row],[Census Tract Low Unemployment Rate]]&lt;2.7,1,0)</f>
        <v>1</v>
      </c>
      <c r="Q70" s="6">
        <f>VLOOKUP($C70,'County Data Only'!$A$2:$F$93,4,FALSE)</f>
        <v>1430</v>
      </c>
      <c r="R70" s="6">
        <f>IF(AND(Table1[[#This Row],[Census Tract Access to Primary Care]]&lt;=2000,Table1[[#This Row],[Census Tract Access to Primary Care]]&lt;&gt;0),1,0)</f>
        <v>1</v>
      </c>
      <c r="S70" s="6">
        <f>VLOOKUP($C70,'County Data Only'!$A$2:$F$93,5,FALSE)</f>
        <v>7.3691692230000001</v>
      </c>
      <c r="T70" s="6">
        <f>VLOOKUP($C70,'County Data Only'!$A$2:$F$93,6,FALSE)</f>
        <v>0.70382389999999995</v>
      </c>
      <c r="U70" s="1">
        <f>IF(AND(Table1[[#This Row],[Census Tract Population Growth 2010 - 2020]]&gt;=5,Table1[[#This Row],[Census Tract Population Growth 2020 - 2021]]&gt;0),1,0)</f>
        <v>1</v>
      </c>
      <c r="V70" s="3">
        <f>SUM(Table1[[#This Row],[High Income Point Value]],Table1[[#This Row],[Life Expectancy Point Value]],Table1[[#This Row],["R/ECAP" (Point Value)]],Table1[[#This Row],[Low Poverty Point Value]])</f>
        <v>0</v>
      </c>
      <c r="W70" s="3">
        <f>SUM(Table1[[#This Row],[Census Tract Low Unemployment Point Value]],Table1[[#This Row],[Census Tract Access to Primary Care Point Value]])</f>
        <v>2</v>
      </c>
    </row>
    <row r="71" spans="1:23" x14ac:dyDescent="0.25">
      <c r="A71" t="s">
        <v>49</v>
      </c>
      <c r="B71">
        <v>18003004300</v>
      </c>
      <c r="C71" t="s">
        <v>1700</v>
      </c>
      <c r="D71" t="s">
        <v>1928</v>
      </c>
      <c r="E71" s="7">
        <f t="shared" si="2"/>
        <v>2</v>
      </c>
      <c r="F71" s="6">
        <f t="shared" si="3"/>
        <v>1</v>
      </c>
      <c r="G71" s="14">
        <v>1</v>
      </c>
      <c r="H71" s="4">
        <v>22733</v>
      </c>
      <c r="I71" s="3">
        <f>IF(AND(Table1[[#This Row],[High Income]]&gt;=71082,Table1[[#This Row],[QCT Status]]=0),1,0)</f>
        <v>0</v>
      </c>
      <c r="J71" s="4">
        <v>73</v>
      </c>
      <c r="K71" s="3">
        <f>IF(Table1[[#This Row],[Life Expectancy]]&gt;77.4,1,0)</f>
        <v>0</v>
      </c>
      <c r="L71" s="4">
        <v>0</v>
      </c>
      <c r="M71" s="4">
        <v>44.2</v>
      </c>
      <c r="N71" s="4">
        <f>IF(AND(Table1[[#This Row],[Low Poverty]]&lt;=6.3,Table1[[#This Row],[QCT Status]]=0),1,0)</f>
        <v>0</v>
      </c>
      <c r="O71" s="6">
        <f>VLOOKUP(C71,'County Data Only'!$A$2:$F$93,3,FALSE)</f>
        <v>2.6</v>
      </c>
      <c r="P71" s="6">
        <f>IF(Table1[[#This Row],[Census Tract Low Unemployment Rate]]&lt;2.7,1,0)</f>
        <v>1</v>
      </c>
      <c r="Q71" s="6">
        <f>VLOOKUP($C71,'County Data Only'!$A$2:$F$93,4,FALSE)</f>
        <v>1430</v>
      </c>
      <c r="R71" s="6">
        <f>IF(AND(Table1[[#This Row],[Census Tract Access to Primary Care]]&lt;=2000,Table1[[#This Row],[Census Tract Access to Primary Care]]&lt;&gt;0),1,0)</f>
        <v>1</v>
      </c>
      <c r="S71" s="6">
        <f>VLOOKUP($C71,'County Data Only'!$A$2:$F$93,5,FALSE)</f>
        <v>7.3691692230000001</v>
      </c>
      <c r="T71" s="6">
        <f>VLOOKUP($C71,'County Data Only'!$A$2:$F$93,6,FALSE)</f>
        <v>0.70382389999999995</v>
      </c>
      <c r="U71" s="1">
        <f>IF(AND(Table1[[#This Row],[Census Tract Population Growth 2010 - 2020]]&gt;=5,Table1[[#This Row],[Census Tract Population Growth 2020 - 2021]]&gt;0),1,0)</f>
        <v>1</v>
      </c>
      <c r="V71" s="3">
        <f>SUM(Table1[[#This Row],[High Income Point Value]],Table1[[#This Row],[Life Expectancy Point Value]],Table1[[#This Row],["R/ECAP" (Point Value)]],Table1[[#This Row],[Low Poverty Point Value]])</f>
        <v>0</v>
      </c>
      <c r="W71" s="3">
        <f>SUM(Table1[[#This Row],[Census Tract Low Unemployment Point Value]],Table1[[#This Row],[Census Tract Access to Primary Care Point Value]])</f>
        <v>2</v>
      </c>
    </row>
    <row r="72" spans="1:23" x14ac:dyDescent="0.25">
      <c r="A72" t="s">
        <v>105</v>
      </c>
      <c r="B72">
        <v>18003980001</v>
      </c>
      <c r="C72" t="s">
        <v>1700</v>
      </c>
      <c r="D72" t="s">
        <v>1984</v>
      </c>
      <c r="E72" s="7">
        <f t="shared" si="2"/>
        <v>2</v>
      </c>
      <c r="F72" s="6">
        <f t="shared" si="3"/>
        <v>1</v>
      </c>
      <c r="G72" s="14">
        <v>1</v>
      </c>
      <c r="H72" s="4"/>
      <c r="I72" s="3">
        <f>IF(AND(Table1[[#This Row],[High Income]]&gt;=71082,Table1[[#This Row],[QCT Status]]=0),1,0)</f>
        <v>0</v>
      </c>
      <c r="K72" s="3">
        <f>IF(Table1[[#This Row],[Life Expectancy]]&gt;77.4,1,0)</f>
        <v>0</v>
      </c>
      <c r="L72" s="4">
        <v>0</v>
      </c>
      <c r="M72" s="4"/>
      <c r="N72" s="4">
        <f>IF(AND(Table1[[#This Row],[Low Poverty]]&lt;=6.3,Table1[[#This Row],[QCT Status]]=0),1,0)</f>
        <v>0</v>
      </c>
      <c r="O72" s="6">
        <f>VLOOKUP(C72,'County Data Only'!$A$2:$F$93,3,FALSE)</f>
        <v>2.6</v>
      </c>
      <c r="P72" s="6">
        <f>IF(Table1[[#This Row],[Census Tract Low Unemployment Rate]]&lt;2.7,1,0)</f>
        <v>1</v>
      </c>
      <c r="Q72" s="6">
        <f>VLOOKUP($C72,'County Data Only'!$A$2:$F$93,4,FALSE)</f>
        <v>1430</v>
      </c>
      <c r="R72" s="6">
        <f>IF(AND(Table1[[#This Row],[Census Tract Access to Primary Care]]&lt;=2000,Table1[[#This Row],[Census Tract Access to Primary Care]]&lt;&gt;0),1,0)</f>
        <v>1</v>
      </c>
      <c r="S72" s="6">
        <f>VLOOKUP($C72,'County Data Only'!$A$2:$F$93,5,FALSE)</f>
        <v>7.3691692230000001</v>
      </c>
      <c r="T72" s="6">
        <f>VLOOKUP($C72,'County Data Only'!$A$2:$F$93,6,FALSE)</f>
        <v>0.70382389999999995</v>
      </c>
      <c r="U72" s="1">
        <f>IF(AND(Table1[[#This Row],[Census Tract Population Growth 2010 - 2020]]&gt;=5,Table1[[#This Row],[Census Tract Population Growth 2020 - 2021]]&gt;0),1,0)</f>
        <v>1</v>
      </c>
      <c r="V72" s="3">
        <f>SUM(Table1[[#This Row],[High Income Point Value]],Table1[[#This Row],[Life Expectancy Point Value]],Table1[[#This Row],["R/ECAP" (Point Value)]],Table1[[#This Row],[Low Poverty Point Value]])</f>
        <v>0</v>
      </c>
      <c r="W72" s="3">
        <f>SUM(Table1[[#This Row],[Census Tract Low Unemployment Point Value]],Table1[[#This Row],[Census Tract Access to Primary Care Point Value]])</f>
        <v>2</v>
      </c>
    </row>
    <row r="73" spans="1:23" x14ac:dyDescent="0.25">
      <c r="A73" t="s">
        <v>37</v>
      </c>
      <c r="B73">
        <v>18003003301</v>
      </c>
      <c r="C73" t="s">
        <v>1700</v>
      </c>
      <c r="D73" t="s">
        <v>1916</v>
      </c>
      <c r="E73" s="7">
        <f t="shared" si="2"/>
        <v>2</v>
      </c>
      <c r="F73" s="6">
        <f t="shared" si="3"/>
        <v>1</v>
      </c>
      <c r="G73">
        <v>0</v>
      </c>
      <c r="H73" s="4">
        <v>56857</v>
      </c>
      <c r="I73" s="3">
        <f>IF(AND(Table1[[#This Row],[High Income]]&gt;=71082,Table1[[#This Row],[QCT Status]]=0),1,0)</f>
        <v>0</v>
      </c>
      <c r="J73" s="4">
        <v>75.3</v>
      </c>
      <c r="K73" s="3">
        <f>IF(Table1[[#This Row],[Life Expectancy]]&gt;77.4,1,0)</f>
        <v>0</v>
      </c>
      <c r="L73" s="4">
        <v>0</v>
      </c>
      <c r="M73" s="4">
        <v>6.3</v>
      </c>
      <c r="N73" s="4">
        <v>0</v>
      </c>
      <c r="O73" s="6">
        <f>VLOOKUP(C73,'County Data Only'!$A$2:$F$93,3,FALSE)</f>
        <v>2.6</v>
      </c>
      <c r="P73" s="6">
        <f>IF(Table1[[#This Row],[Census Tract Low Unemployment Rate]]&lt;2.7,1,0)</f>
        <v>1</v>
      </c>
      <c r="Q73" s="6">
        <f>VLOOKUP($C73,'County Data Only'!$A$2:$F$93,4,FALSE)</f>
        <v>1430</v>
      </c>
      <c r="R73" s="6">
        <f>IF(AND(Table1[[#This Row],[Census Tract Access to Primary Care]]&lt;=2000,Table1[[#This Row],[Census Tract Access to Primary Care]]&lt;&gt;0),1,0)</f>
        <v>1</v>
      </c>
      <c r="S73" s="6">
        <f>VLOOKUP($C73,'County Data Only'!$A$2:$F$93,5,FALSE)</f>
        <v>7.3691692230000001</v>
      </c>
      <c r="T73" s="6">
        <f>VLOOKUP($C73,'County Data Only'!$A$2:$F$93,6,FALSE)</f>
        <v>0.70382389999999995</v>
      </c>
      <c r="U73" s="1">
        <f>IF(AND(Table1[[#This Row],[Census Tract Population Growth 2010 - 2020]]&gt;=5,Table1[[#This Row],[Census Tract Population Growth 2020 - 2021]]&gt;0),1,0)</f>
        <v>1</v>
      </c>
      <c r="V73" s="3">
        <f>SUM(Table1[[#This Row],[High Income Point Value]],Table1[[#This Row],[Life Expectancy Point Value]],Table1[[#This Row],["R/ECAP" (Point Value)]],Table1[[#This Row],[Low Poverty Point Value]])</f>
        <v>0</v>
      </c>
      <c r="W73" s="3">
        <f>SUM(Table1[[#This Row],[Census Tract Low Unemployment Point Value]],Table1[[#This Row],[Census Tract Access to Primary Care Point Value]])</f>
        <v>2</v>
      </c>
    </row>
    <row r="74" spans="1:23" x14ac:dyDescent="0.25">
      <c r="A74" t="s">
        <v>85</v>
      </c>
      <c r="B74">
        <v>18003011202</v>
      </c>
      <c r="C74" t="s">
        <v>1700</v>
      </c>
      <c r="D74" t="s">
        <v>1964</v>
      </c>
      <c r="E74" s="7">
        <f t="shared" si="2"/>
        <v>2</v>
      </c>
      <c r="F74" s="6">
        <f t="shared" si="3"/>
        <v>1</v>
      </c>
      <c r="G74">
        <v>0</v>
      </c>
      <c r="H74" s="4">
        <v>46480</v>
      </c>
      <c r="I74" s="3">
        <f>IF(AND(Table1[[#This Row],[High Income]]&gt;=71082,Table1[[#This Row],[QCT Status]]=0),1,0)</f>
        <v>0</v>
      </c>
      <c r="J74" s="4">
        <v>74.8</v>
      </c>
      <c r="K74" s="3">
        <f>IF(Table1[[#This Row],[Life Expectancy]]&gt;77.4,1,0)</f>
        <v>0</v>
      </c>
      <c r="L74" s="4">
        <v>0</v>
      </c>
      <c r="M74" s="4">
        <v>7.2</v>
      </c>
      <c r="N74" s="4">
        <f>IF(AND(Table1[[#This Row],[Low Poverty]]&lt;=6.3,Table1[[#This Row],[QCT Status]]=0),1,0)</f>
        <v>0</v>
      </c>
      <c r="O74" s="6">
        <f>VLOOKUP(C74,'County Data Only'!$A$2:$F$93,3,FALSE)</f>
        <v>2.6</v>
      </c>
      <c r="P74" s="6">
        <f>IF(Table1[[#This Row],[Census Tract Low Unemployment Rate]]&lt;2.7,1,0)</f>
        <v>1</v>
      </c>
      <c r="Q74" s="6">
        <f>VLOOKUP($C74,'County Data Only'!$A$2:$F$93,4,FALSE)</f>
        <v>1430</v>
      </c>
      <c r="R74" s="6">
        <f>IF(AND(Table1[[#This Row],[Census Tract Access to Primary Care]]&lt;=2000,Table1[[#This Row],[Census Tract Access to Primary Care]]&lt;&gt;0),1,0)</f>
        <v>1</v>
      </c>
      <c r="S74" s="6">
        <f>VLOOKUP($C74,'County Data Only'!$A$2:$F$93,5,FALSE)</f>
        <v>7.3691692230000001</v>
      </c>
      <c r="T74" s="6">
        <f>VLOOKUP($C74,'County Data Only'!$A$2:$F$93,6,FALSE)</f>
        <v>0.70382389999999995</v>
      </c>
      <c r="U74" s="1">
        <f>IF(AND(Table1[[#This Row],[Census Tract Population Growth 2010 - 2020]]&gt;=5,Table1[[#This Row],[Census Tract Population Growth 2020 - 2021]]&gt;0),1,0)</f>
        <v>1</v>
      </c>
      <c r="V74" s="3">
        <f>SUM(Table1[[#This Row],[High Income Point Value]],Table1[[#This Row],[Life Expectancy Point Value]],Table1[[#This Row],["R/ECAP" (Point Value)]],Table1[[#This Row],[Low Poverty Point Value]])</f>
        <v>0</v>
      </c>
      <c r="W74" s="3">
        <f>SUM(Table1[[#This Row],[Census Tract Low Unemployment Point Value]],Table1[[#This Row],[Census Tract Access to Primary Care Point Value]])</f>
        <v>2</v>
      </c>
    </row>
    <row r="75" spans="1:23" x14ac:dyDescent="0.25">
      <c r="A75" t="s">
        <v>104</v>
      </c>
      <c r="B75">
        <v>18003011900</v>
      </c>
      <c r="C75" t="s">
        <v>1700</v>
      </c>
      <c r="D75" t="s">
        <v>1983</v>
      </c>
      <c r="E75" s="7">
        <f t="shared" si="2"/>
        <v>2</v>
      </c>
      <c r="F75" s="6">
        <f t="shared" si="3"/>
        <v>1</v>
      </c>
      <c r="G75">
        <v>0</v>
      </c>
      <c r="H75" s="4">
        <v>48811</v>
      </c>
      <c r="I75" s="3">
        <f>IF(AND(Table1[[#This Row],[High Income]]&gt;=71082,Table1[[#This Row],[QCT Status]]=0),1,0)</f>
        <v>0</v>
      </c>
      <c r="J75" s="4">
        <v>75.5</v>
      </c>
      <c r="K75" s="3">
        <f>IF(Table1[[#This Row],[Life Expectancy]]&gt;77.4,1,0)</f>
        <v>0</v>
      </c>
      <c r="L75" s="4">
        <v>0</v>
      </c>
      <c r="M75" s="4">
        <v>7.4</v>
      </c>
      <c r="N75" s="4">
        <f>IF(AND(Table1[[#This Row],[Low Poverty]]&lt;=6.3,Table1[[#This Row],[QCT Status]]=0),1,0)</f>
        <v>0</v>
      </c>
      <c r="O75" s="6">
        <f>VLOOKUP(C75,'County Data Only'!$A$2:$F$93,3,FALSE)</f>
        <v>2.6</v>
      </c>
      <c r="P75" s="6">
        <f>IF(Table1[[#This Row],[Census Tract Low Unemployment Rate]]&lt;2.7,1,0)</f>
        <v>1</v>
      </c>
      <c r="Q75" s="6">
        <f>VLOOKUP($C75,'County Data Only'!$A$2:$F$93,4,FALSE)</f>
        <v>1430</v>
      </c>
      <c r="R75" s="6">
        <f>IF(AND(Table1[[#This Row],[Census Tract Access to Primary Care]]&lt;=2000,Table1[[#This Row],[Census Tract Access to Primary Care]]&lt;&gt;0),1,0)</f>
        <v>1</v>
      </c>
      <c r="S75" s="6">
        <f>VLOOKUP($C75,'County Data Only'!$A$2:$F$93,5,FALSE)</f>
        <v>7.3691692230000001</v>
      </c>
      <c r="T75" s="6">
        <f>VLOOKUP($C75,'County Data Only'!$A$2:$F$93,6,FALSE)</f>
        <v>0.70382389999999995</v>
      </c>
      <c r="U75" s="1">
        <f>IF(AND(Table1[[#This Row],[Census Tract Population Growth 2010 - 2020]]&gt;=5,Table1[[#This Row],[Census Tract Population Growth 2020 - 2021]]&gt;0),1,0)</f>
        <v>1</v>
      </c>
      <c r="V75" s="3">
        <f>SUM(Table1[[#This Row],[High Income Point Value]],Table1[[#This Row],[Life Expectancy Point Value]],Table1[[#This Row],["R/ECAP" (Point Value)]],Table1[[#This Row],[Low Poverty Point Value]])</f>
        <v>0</v>
      </c>
      <c r="W75" s="3">
        <f>SUM(Table1[[#This Row],[Census Tract Low Unemployment Point Value]],Table1[[#This Row],[Census Tract Access to Primary Care Point Value]])</f>
        <v>2</v>
      </c>
    </row>
    <row r="76" spans="1:23" x14ac:dyDescent="0.25">
      <c r="A76" t="s">
        <v>42</v>
      </c>
      <c r="B76">
        <v>18003003700</v>
      </c>
      <c r="C76" t="s">
        <v>1700</v>
      </c>
      <c r="D76" t="s">
        <v>1921</v>
      </c>
      <c r="E76" s="7">
        <f t="shared" si="2"/>
        <v>2</v>
      </c>
      <c r="F76" s="6">
        <f t="shared" si="3"/>
        <v>1</v>
      </c>
      <c r="G76">
        <v>0</v>
      </c>
      <c r="H76" s="4">
        <v>49516</v>
      </c>
      <c r="I76" s="3">
        <f>IF(AND(Table1[[#This Row],[High Income]]&gt;=71082,Table1[[#This Row],[QCT Status]]=0),1,0)</f>
        <v>0</v>
      </c>
      <c r="J76" s="4">
        <v>72.400000000000006</v>
      </c>
      <c r="K76" s="3">
        <f>IF(Table1[[#This Row],[Life Expectancy]]&gt;77.4,1,0)</f>
        <v>0</v>
      </c>
      <c r="L76" s="4">
        <v>0</v>
      </c>
      <c r="M76" s="4">
        <v>7.7</v>
      </c>
      <c r="N76" s="4">
        <f>IF(AND(Table1[[#This Row],[Low Poverty]]&lt;=6.3,Table1[[#This Row],[QCT Status]]=0),1,0)</f>
        <v>0</v>
      </c>
      <c r="O76" s="6">
        <f>VLOOKUP(C76,'County Data Only'!$A$2:$F$93,3,FALSE)</f>
        <v>2.6</v>
      </c>
      <c r="P76" s="6">
        <f>IF(Table1[[#This Row],[Census Tract Low Unemployment Rate]]&lt;2.7,1,0)</f>
        <v>1</v>
      </c>
      <c r="Q76" s="6">
        <f>VLOOKUP($C76,'County Data Only'!$A$2:$F$93,4,FALSE)</f>
        <v>1430</v>
      </c>
      <c r="R76" s="6">
        <f>IF(AND(Table1[[#This Row],[Census Tract Access to Primary Care]]&lt;=2000,Table1[[#This Row],[Census Tract Access to Primary Care]]&lt;&gt;0),1,0)</f>
        <v>1</v>
      </c>
      <c r="S76" s="6">
        <f>VLOOKUP($C76,'County Data Only'!$A$2:$F$93,5,FALSE)</f>
        <v>7.3691692230000001</v>
      </c>
      <c r="T76" s="6">
        <f>VLOOKUP($C76,'County Data Only'!$A$2:$F$93,6,FALSE)</f>
        <v>0.70382389999999995</v>
      </c>
      <c r="U76" s="1">
        <f>IF(AND(Table1[[#This Row],[Census Tract Population Growth 2010 - 2020]]&gt;=5,Table1[[#This Row],[Census Tract Population Growth 2020 - 2021]]&gt;0),1,0)</f>
        <v>1</v>
      </c>
      <c r="V76" s="3">
        <f>SUM(Table1[[#This Row],[High Income Point Value]],Table1[[#This Row],[Life Expectancy Point Value]],Table1[[#This Row],["R/ECAP" (Point Value)]],Table1[[#This Row],[Low Poverty Point Value]])</f>
        <v>0</v>
      </c>
      <c r="W76" s="3">
        <f>SUM(Table1[[#This Row],[Census Tract Low Unemployment Point Value]],Table1[[#This Row],[Census Tract Access to Primary Care Point Value]])</f>
        <v>2</v>
      </c>
    </row>
    <row r="77" spans="1:23" x14ac:dyDescent="0.25">
      <c r="A77" t="s">
        <v>41</v>
      </c>
      <c r="B77">
        <v>18003003600</v>
      </c>
      <c r="C77" t="s">
        <v>1700</v>
      </c>
      <c r="D77" t="s">
        <v>1920</v>
      </c>
      <c r="E77" s="7">
        <f t="shared" si="2"/>
        <v>2</v>
      </c>
      <c r="F77" s="6">
        <f t="shared" si="3"/>
        <v>1</v>
      </c>
      <c r="G77">
        <v>0</v>
      </c>
      <c r="H77" s="4">
        <v>43467</v>
      </c>
      <c r="I77" s="3">
        <f>IF(AND(Table1[[#This Row],[High Income]]&gt;=71082,Table1[[#This Row],[QCT Status]]=0),1,0)</f>
        <v>0</v>
      </c>
      <c r="J77" s="4">
        <v>75.900000000000006</v>
      </c>
      <c r="K77" s="3">
        <f>IF(Table1[[#This Row],[Life Expectancy]]&gt;77.4,1,0)</f>
        <v>0</v>
      </c>
      <c r="L77" s="4">
        <v>0</v>
      </c>
      <c r="M77" s="4">
        <v>8.1999999999999993</v>
      </c>
      <c r="N77" s="4">
        <f>IF(AND(Table1[[#This Row],[Low Poverty]]&lt;=6.3,Table1[[#This Row],[QCT Status]]=0),1,0)</f>
        <v>0</v>
      </c>
      <c r="O77" s="6">
        <f>VLOOKUP(C77,'County Data Only'!$A$2:$F$93,3,FALSE)</f>
        <v>2.6</v>
      </c>
      <c r="P77" s="6">
        <f>IF(Table1[[#This Row],[Census Tract Low Unemployment Rate]]&lt;2.7,1,0)</f>
        <v>1</v>
      </c>
      <c r="Q77" s="6">
        <f>VLOOKUP($C77,'County Data Only'!$A$2:$F$93,4,FALSE)</f>
        <v>1430</v>
      </c>
      <c r="R77" s="6">
        <f>IF(AND(Table1[[#This Row],[Census Tract Access to Primary Care]]&lt;=2000,Table1[[#This Row],[Census Tract Access to Primary Care]]&lt;&gt;0),1,0)</f>
        <v>1</v>
      </c>
      <c r="S77" s="6">
        <f>VLOOKUP($C77,'County Data Only'!$A$2:$F$93,5,FALSE)</f>
        <v>7.3691692230000001</v>
      </c>
      <c r="T77" s="6">
        <f>VLOOKUP($C77,'County Data Only'!$A$2:$F$93,6,FALSE)</f>
        <v>0.70382389999999995</v>
      </c>
      <c r="U77" s="1">
        <f>IF(AND(Table1[[#This Row],[Census Tract Population Growth 2010 - 2020]]&gt;=5,Table1[[#This Row],[Census Tract Population Growth 2020 - 2021]]&gt;0),1,0)</f>
        <v>1</v>
      </c>
      <c r="V77" s="3">
        <f>SUM(Table1[[#This Row],[High Income Point Value]],Table1[[#This Row],[Life Expectancy Point Value]],Table1[[#This Row],["R/ECAP" (Point Value)]],Table1[[#This Row],[Low Poverty Point Value]])</f>
        <v>0</v>
      </c>
      <c r="W77" s="3">
        <f>SUM(Table1[[#This Row],[Census Tract Low Unemployment Point Value]],Table1[[#This Row],[Census Tract Access to Primary Care Point Value]])</f>
        <v>2</v>
      </c>
    </row>
    <row r="78" spans="1:23" x14ac:dyDescent="0.25">
      <c r="A78" t="s">
        <v>13</v>
      </c>
      <c r="B78">
        <v>18003000400</v>
      </c>
      <c r="C78" t="s">
        <v>1700</v>
      </c>
      <c r="D78" t="s">
        <v>1892</v>
      </c>
      <c r="E78" s="7">
        <f t="shared" si="2"/>
        <v>2</v>
      </c>
      <c r="F78" s="6">
        <f t="shared" si="3"/>
        <v>1</v>
      </c>
      <c r="G78">
        <v>0</v>
      </c>
      <c r="H78" s="4">
        <v>45962</v>
      </c>
      <c r="I78" s="3">
        <f>IF(AND(Table1[[#This Row],[High Income]]&gt;=71082,Table1[[#This Row],[QCT Status]]=0),1,0)</f>
        <v>0</v>
      </c>
      <c r="J78" s="4">
        <v>75</v>
      </c>
      <c r="K78" s="3">
        <f>IF(Table1[[#This Row],[Life Expectancy]]&gt;77.4,1,0)</f>
        <v>0</v>
      </c>
      <c r="L78" s="4">
        <v>0</v>
      </c>
      <c r="M78" s="4">
        <v>9</v>
      </c>
      <c r="N78" s="4">
        <f>IF(AND(Table1[[#This Row],[Low Poverty]]&lt;=6.3,Table1[[#This Row],[QCT Status]]=0),1,0)</f>
        <v>0</v>
      </c>
      <c r="O78" s="6">
        <f>VLOOKUP(C78,'County Data Only'!$A$2:$F$93,3,FALSE)</f>
        <v>2.6</v>
      </c>
      <c r="P78" s="6">
        <f>IF(Table1[[#This Row],[Census Tract Low Unemployment Rate]]&lt;2.7,1,0)</f>
        <v>1</v>
      </c>
      <c r="Q78" s="6">
        <f>VLOOKUP($C78,'County Data Only'!$A$2:$F$93,4,FALSE)</f>
        <v>1430</v>
      </c>
      <c r="R78" s="6">
        <f>IF(AND(Table1[[#This Row],[Census Tract Access to Primary Care]]&lt;=2000,Table1[[#This Row],[Census Tract Access to Primary Care]]&lt;&gt;0),1,0)</f>
        <v>1</v>
      </c>
      <c r="S78" s="6">
        <f>VLOOKUP($C78,'County Data Only'!$A$2:$F$93,5,FALSE)</f>
        <v>7.3691692230000001</v>
      </c>
      <c r="T78" s="6">
        <f>VLOOKUP($C78,'County Data Only'!$A$2:$F$93,6,FALSE)</f>
        <v>0.70382389999999995</v>
      </c>
      <c r="U78" s="1">
        <f>IF(AND(Table1[[#This Row],[Census Tract Population Growth 2010 - 2020]]&gt;=5,Table1[[#This Row],[Census Tract Population Growth 2020 - 2021]]&gt;0),1,0)</f>
        <v>1</v>
      </c>
      <c r="V78" s="3">
        <f>SUM(Table1[[#This Row],[High Income Point Value]],Table1[[#This Row],[Life Expectancy Point Value]],Table1[[#This Row],["R/ECAP" (Point Value)]],Table1[[#This Row],[Low Poverty Point Value]])</f>
        <v>0</v>
      </c>
      <c r="W78" s="3">
        <f>SUM(Table1[[#This Row],[Census Tract Low Unemployment Point Value]],Table1[[#This Row],[Census Tract Access to Primary Care Point Value]])</f>
        <v>2</v>
      </c>
    </row>
    <row r="79" spans="1:23" x14ac:dyDescent="0.25">
      <c r="A79" t="s">
        <v>44</v>
      </c>
      <c r="B79">
        <v>18003003901</v>
      </c>
      <c r="C79" t="s">
        <v>1700</v>
      </c>
      <c r="D79" t="s">
        <v>1923</v>
      </c>
      <c r="E79" s="7">
        <f t="shared" si="2"/>
        <v>2</v>
      </c>
      <c r="F79" s="6">
        <f t="shared" si="3"/>
        <v>1</v>
      </c>
      <c r="G79">
        <v>0</v>
      </c>
      <c r="H79" s="4">
        <v>43724</v>
      </c>
      <c r="I79" s="3">
        <f>IF(AND(Table1[[#This Row],[High Income]]&gt;=71082,Table1[[#This Row],[QCT Status]]=0),1,0)</f>
        <v>0</v>
      </c>
      <c r="J79" s="4">
        <v>75.900000000000006</v>
      </c>
      <c r="K79" s="3">
        <f>IF(Table1[[#This Row],[Life Expectancy]]&gt;77.4,1,0)</f>
        <v>0</v>
      </c>
      <c r="L79" s="4">
        <v>0</v>
      </c>
      <c r="M79" s="4">
        <v>9</v>
      </c>
      <c r="N79" s="4">
        <f>IF(AND(Table1[[#This Row],[Low Poverty]]&lt;=6.3,Table1[[#This Row],[QCT Status]]=0),1,0)</f>
        <v>0</v>
      </c>
      <c r="O79" s="6">
        <f>VLOOKUP(C79,'County Data Only'!$A$2:$F$93,3,FALSE)</f>
        <v>2.6</v>
      </c>
      <c r="P79" s="6">
        <f>IF(Table1[[#This Row],[Census Tract Low Unemployment Rate]]&lt;2.7,1,0)</f>
        <v>1</v>
      </c>
      <c r="Q79" s="6">
        <f>VLOOKUP($C79,'County Data Only'!$A$2:$F$93,4,FALSE)</f>
        <v>1430</v>
      </c>
      <c r="R79" s="6">
        <f>IF(AND(Table1[[#This Row],[Census Tract Access to Primary Care]]&lt;=2000,Table1[[#This Row],[Census Tract Access to Primary Care]]&lt;&gt;0),1,0)</f>
        <v>1</v>
      </c>
      <c r="S79" s="6">
        <f>VLOOKUP($C79,'County Data Only'!$A$2:$F$93,5,FALSE)</f>
        <v>7.3691692230000001</v>
      </c>
      <c r="T79" s="6">
        <f>VLOOKUP($C79,'County Data Only'!$A$2:$F$93,6,FALSE)</f>
        <v>0.70382389999999995</v>
      </c>
      <c r="U79" s="1">
        <f>IF(AND(Table1[[#This Row],[Census Tract Population Growth 2010 - 2020]]&gt;=5,Table1[[#This Row],[Census Tract Population Growth 2020 - 2021]]&gt;0),1,0)</f>
        <v>1</v>
      </c>
      <c r="V79" s="3">
        <f>SUM(Table1[[#This Row],[High Income Point Value]],Table1[[#This Row],[Life Expectancy Point Value]],Table1[[#This Row],["R/ECAP" (Point Value)]],Table1[[#This Row],[Low Poverty Point Value]])</f>
        <v>0</v>
      </c>
      <c r="W79" s="3">
        <f>SUM(Table1[[#This Row],[Census Tract Low Unemployment Point Value]],Table1[[#This Row],[Census Tract Access to Primary Care Point Value]])</f>
        <v>2</v>
      </c>
    </row>
    <row r="80" spans="1:23" x14ac:dyDescent="0.25">
      <c r="A80" t="s">
        <v>21</v>
      </c>
      <c r="B80">
        <v>18003001100</v>
      </c>
      <c r="C80" t="s">
        <v>1700</v>
      </c>
      <c r="D80" t="s">
        <v>1900</v>
      </c>
      <c r="E80" s="7">
        <f t="shared" si="2"/>
        <v>2</v>
      </c>
      <c r="F80" s="6">
        <f t="shared" si="3"/>
        <v>1</v>
      </c>
      <c r="G80">
        <v>0</v>
      </c>
      <c r="H80" s="4">
        <v>41645</v>
      </c>
      <c r="I80" s="3">
        <f>IF(AND(Table1[[#This Row],[High Income]]&gt;=71082,Table1[[#This Row],[QCT Status]]=0),1,0)</f>
        <v>0</v>
      </c>
      <c r="J80" s="4">
        <v>74.7</v>
      </c>
      <c r="K80" s="3">
        <f>IF(Table1[[#This Row],[Life Expectancy]]&gt;77.4,1,0)</f>
        <v>0</v>
      </c>
      <c r="L80" s="4">
        <v>0</v>
      </c>
      <c r="M80" s="4">
        <v>10.8</v>
      </c>
      <c r="N80" s="4">
        <f>IF(AND(Table1[[#This Row],[Low Poverty]]&lt;=6.3,Table1[[#This Row],[QCT Status]]=0),1,0)</f>
        <v>0</v>
      </c>
      <c r="O80" s="6">
        <f>VLOOKUP(C80,'County Data Only'!$A$2:$F$93,3,FALSE)</f>
        <v>2.6</v>
      </c>
      <c r="P80" s="6">
        <f>IF(Table1[[#This Row],[Census Tract Low Unemployment Rate]]&lt;2.7,1,0)</f>
        <v>1</v>
      </c>
      <c r="Q80" s="6">
        <f>VLOOKUP($C80,'County Data Only'!$A$2:$F$93,4,FALSE)</f>
        <v>1430</v>
      </c>
      <c r="R80" s="6">
        <f>IF(AND(Table1[[#This Row],[Census Tract Access to Primary Care]]&lt;=2000,Table1[[#This Row],[Census Tract Access to Primary Care]]&lt;&gt;0),1,0)</f>
        <v>1</v>
      </c>
      <c r="S80" s="6">
        <f>VLOOKUP($C80,'County Data Only'!$A$2:$F$93,5,FALSE)</f>
        <v>7.3691692230000001</v>
      </c>
      <c r="T80" s="6">
        <f>VLOOKUP($C80,'County Data Only'!$A$2:$F$93,6,FALSE)</f>
        <v>0.70382389999999995</v>
      </c>
      <c r="U80" s="1">
        <f>IF(AND(Table1[[#This Row],[Census Tract Population Growth 2010 - 2020]]&gt;=5,Table1[[#This Row],[Census Tract Population Growth 2020 - 2021]]&gt;0),1,0)</f>
        <v>1</v>
      </c>
      <c r="V80" s="3">
        <f>SUM(Table1[[#This Row],[High Income Point Value]],Table1[[#This Row],[Life Expectancy Point Value]],Table1[[#This Row],["R/ECAP" (Point Value)]],Table1[[#This Row],[Low Poverty Point Value]])</f>
        <v>0</v>
      </c>
      <c r="W80" s="3">
        <f>SUM(Table1[[#This Row],[Census Tract Low Unemployment Point Value]],Table1[[#This Row],[Census Tract Access to Primary Care Point Value]])</f>
        <v>2</v>
      </c>
    </row>
    <row r="81" spans="1:23" x14ac:dyDescent="0.25">
      <c r="A81" t="s">
        <v>18</v>
      </c>
      <c r="B81">
        <v>18003000800</v>
      </c>
      <c r="C81" t="s">
        <v>1700</v>
      </c>
      <c r="D81" t="s">
        <v>1897</v>
      </c>
      <c r="E81" s="7">
        <f t="shared" si="2"/>
        <v>2</v>
      </c>
      <c r="F81" s="6">
        <f t="shared" si="3"/>
        <v>1</v>
      </c>
      <c r="G81">
        <v>0</v>
      </c>
      <c r="H81" s="4">
        <v>45634</v>
      </c>
      <c r="I81" s="3">
        <f>IF(AND(Table1[[#This Row],[High Income]]&gt;=71082,Table1[[#This Row],[QCT Status]]=0),1,0)</f>
        <v>0</v>
      </c>
      <c r="J81" s="4">
        <v>75.8</v>
      </c>
      <c r="K81" s="3">
        <f>IF(Table1[[#This Row],[Life Expectancy]]&gt;77.4,1,0)</f>
        <v>0</v>
      </c>
      <c r="L81" s="4">
        <v>0</v>
      </c>
      <c r="M81" s="4">
        <v>11.2</v>
      </c>
      <c r="N81" s="4">
        <f>IF(AND(Table1[[#This Row],[Low Poverty]]&lt;=6.3,Table1[[#This Row],[QCT Status]]=0),1,0)</f>
        <v>0</v>
      </c>
      <c r="O81" s="6">
        <f>VLOOKUP(C81,'County Data Only'!$A$2:$F$93,3,FALSE)</f>
        <v>2.6</v>
      </c>
      <c r="P81" s="6">
        <f>IF(Table1[[#This Row],[Census Tract Low Unemployment Rate]]&lt;2.7,1,0)</f>
        <v>1</v>
      </c>
      <c r="Q81" s="6">
        <f>VLOOKUP($C81,'County Data Only'!$A$2:$F$93,4,FALSE)</f>
        <v>1430</v>
      </c>
      <c r="R81" s="6">
        <f>IF(AND(Table1[[#This Row],[Census Tract Access to Primary Care]]&lt;=2000,Table1[[#This Row],[Census Tract Access to Primary Care]]&lt;&gt;0),1,0)</f>
        <v>1</v>
      </c>
      <c r="S81" s="6">
        <f>VLOOKUP($C81,'County Data Only'!$A$2:$F$93,5,FALSE)</f>
        <v>7.3691692230000001</v>
      </c>
      <c r="T81" s="6">
        <f>VLOOKUP($C81,'County Data Only'!$A$2:$F$93,6,FALSE)</f>
        <v>0.70382389999999995</v>
      </c>
      <c r="U81" s="1">
        <f>IF(AND(Table1[[#This Row],[Census Tract Population Growth 2010 - 2020]]&gt;=5,Table1[[#This Row],[Census Tract Population Growth 2020 - 2021]]&gt;0),1,0)</f>
        <v>1</v>
      </c>
      <c r="V81" s="3">
        <f>SUM(Table1[[#This Row],[High Income Point Value]],Table1[[#This Row],[Life Expectancy Point Value]],Table1[[#This Row],["R/ECAP" (Point Value)]],Table1[[#This Row],[Low Poverty Point Value]])</f>
        <v>0</v>
      </c>
      <c r="W81" s="3">
        <f>SUM(Table1[[#This Row],[Census Tract Low Unemployment Point Value]],Table1[[#This Row],[Census Tract Access to Primary Care Point Value]])</f>
        <v>2</v>
      </c>
    </row>
    <row r="82" spans="1:23" x14ac:dyDescent="0.25">
      <c r="A82" t="s">
        <v>39</v>
      </c>
      <c r="B82">
        <v>18003003400</v>
      </c>
      <c r="C82" t="s">
        <v>1700</v>
      </c>
      <c r="D82" t="s">
        <v>1918</v>
      </c>
      <c r="E82" s="7">
        <f t="shared" si="2"/>
        <v>2</v>
      </c>
      <c r="F82" s="6">
        <f t="shared" si="3"/>
        <v>1</v>
      </c>
      <c r="G82">
        <v>0</v>
      </c>
      <c r="H82" s="4">
        <v>55023</v>
      </c>
      <c r="I82" s="3">
        <f>IF(AND(Table1[[#This Row],[High Income]]&gt;=71082,Table1[[#This Row],[QCT Status]]=0),1,0)</f>
        <v>0</v>
      </c>
      <c r="J82" s="4">
        <v>76.099999999999994</v>
      </c>
      <c r="K82" s="3">
        <f>IF(Table1[[#This Row],[Life Expectancy]]&gt;77.4,1,0)</f>
        <v>0</v>
      </c>
      <c r="L82" s="4">
        <v>0</v>
      </c>
      <c r="M82" s="4">
        <v>11.5</v>
      </c>
      <c r="N82" s="4">
        <f>IF(AND(Table1[[#This Row],[Low Poverty]]&lt;=6.3,Table1[[#This Row],[QCT Status]]=0),1,0)</f>
        <v>0</v>
      </c>
      <c r="O82" s="6">
        <f>VLOOKUP(C82,'County Data Only'!$A$2:$F$93,3,FALSE)</f>
        <v>2.6</v>
      </c>
      <c r="P82" s="6">
        <f>IF(Table1[[#This Row],[Census Tract Low Unemployment Rate]]&lt;2.7,1,0)</f>
        <v>1</v>
      </c>
      <c r="Q82" s="6">
        <f>VLOOKUP($C82,'County Data Only'!$A$2:$F$93,4,FALSE)</f>
        <v>1430</v>
      </c>
      <c r="R82" s="6">
        <f>IF(AND(Table1[[#This Row],[Census Tract Access to Primary Care]]&lt;=2000,Table1[[#This Row],[Census Tract Access to Primary Care]]&lt;&gt;0),1,0)</f>
        <v>1</v>
      </c>
      <c r="S82" s="6">
        <f>VLOOKUP($C82,'County Data Only'!$A$2:$F$93,5,FALSE)</f>
        <v>7.3691692230000001</v>
      </c>
      <c r="T82" s="6">
        <f>VLOOKUP($C82,'County Data Only'!$A$2:$F$93,6,FALSE)</f>
        <v>0.70382389999999995</v>
      </c>
      <c r="U82" s="1">
        <f>IF(AND(Table1[[#This Row],[Census Tract Population Growth 2010 - 2020]]&gt;=5,Table1[[#This Row],[Census Tract Population Growth 2020 - 2021]]&gt;0),1,0)</f>
        <v>1</v>
      </c>
      <c r="V82" s="3">
        <f>SUM(Table1[[#This Row],[High Income Point Value]],Table1[[#This Row],[Life Expectancy Point Value]],Table1[[#This Row],["R/ECAP" (Point Value)]],Table1[[#This Row],[Low Poverty Point Value]])</f>
        <v>0</v>
      </c>
      <c r="W82" s="3">
        <f>SUM(Table1[[#This Row],[Census Tract Low Unemployment Point Value]],Table1[[#This Row],[Census Tract Access to Primary Care Point Value]])</f>
        <v>2</v>
      </c>
    </row>
    <row r="83" spans="1:23" x14ac:dyDescent="0.25">
      <c r="A83" t="s">
        <v>48</v>
      </c>
      <c r="B83">
        <v>18003004103</v>
      </c>
      <c r="C83" t="s">
        <v>1700</v>
      </c>
      <c r="D83" t="s">
        <v>1927</v>
      </c>
      <c r="E83" s="7">
        <f t="shared" si="2"/>
        <v>2</v>
      </c>
      <c r="F83" s="6">
        <f t="shared" si="3"/>
        <v>1</v>
      </c>
      <c r="G83">
        <v>0</v>
      </c>
      <c r="H83" s="4">
        <v>45294</v>
      </c>
      <c r="I83" s="3">
        <f>IF(AND(Table1[[#This Row],[High Income]]&gt;=71082,Table1[[#This Row],[QCT Status]]=0),1,0)</f>
        <v>0</v>
      </c>
      <c r="J83" s="4">
        <v>74.5</v>
      </c>
      <c r="K83" s="3">
        <f>IF(Table1[[#This Row],[Life Expectancy]]&gt;77.4,1,0)</f>
        <v>0</v>
      </c>
      <c r="L83" s="4">
        <v>0</v>
      </c>
      <c r="M83" s="4">
        <v>12.3</v>
      </c>
      <c r="N83" s="4">
        <f>IF(AND(Table1[[#This Row],[Low Poverty]]&lt;=6.3,Table1[[#This Row],[QCT Status]]=0),1,0)</f>
        <v>0</v>
      </c>
      <c r="O83" s="6">
        <f>VLOOKUP(C83,'County Data Only'!$A$2:$F$93,3,FALSE)</f>
        <v>2.6</v>
      </c>
      <c r="P83" s="6">
        <f>IF(Table1[[#This Row],[Census Tract Low Unemployment Rate]]&lt;2.7,1,0)</f>
        <v>1</v>
      </c>
      <c r="Q83" s="6">
        <f>VLOOKUP($C83,'County Data Only'!$A$2:$F$93,4,FALSE)</f>
        <v>1430</v>
      </c>
      <c r="R83" s="6">
        <f>IF(AND(Table1[[#This Row],[Census Tract Access to Primary Care]]&lt;=2000,Table1[[#This Row],[Census Tract Access to Primary Care]]&lt;&gt;0),1,0)</f>
        <v>1</v>
      </c>
      <c r="S83" s="6">
        <f>VLOOKUP($C83,'County Data Only'!$A$2:$F$93,5,FALSE)</f>
        <v>7.3691692230000001</v>
      </c>
      <c r="T83" s="6">
        <f>VLOOKUP($C83,'County Data Only'!$A$2:$F$93,6,FALSE)</f>
        <v>0.70382389999999995</v>
      </c>
      <c r="U83" s="1">
        <f>IF(AND(Table1[[#This Row],[Census Tract Population Growth 2010 - 2020]]&gt;=5,Table1[[#This Row],[Census Tract Population Growth 2020 - 2021]]&gt;0),1,0)</f>
        <v>1</v>
      </c>
      <c r="V83" s="3">
        <f>SUM(Table1[[#This Row],[High Income Point Value]],Table1[[#This Row],[Life Expectancy Point Value]],Table1[[#This Row],["R/ECAP" (Point Value)]],Table1[[#This Row],[Low Poverty Point Value]])</f>
        <v>0</v>
      </c>
      <c r="W83" s="3">
        <f>SUM(Table1[[#This Row],[Census Tract Low Unemployment Point Value]],Table1[[#This Row],[Census Tract Access to Primary Care Point Value]])</f>
        <v>2</v>
      </c>
    </row>
    <row r="84" spans="1:23" x14ac:dyDescent="0.25">
      <c r="A84" t="s">
        <v>47</v>
      </c>
      <c r="B84">
        <v>18003004101</v>
      </c>
      <c r="C84" t="s">
        <v>1700</v>
      </c>
      <c r="D84" t="s">
        <v>1926</v>
      </c>
      <c r="E84" s="7">
        <f t="shared" si="2"/>
        <v>2</v>
      </c>
      <c r="F84" s="6">
        <f t="shared" si="3"/>
        <v>1</v>
      </c>
      <c r="G84">
        <v>0</v>
      </c>
      <c r="H84" s="4">
        <v>44306</v>
      </c>
      <c r="I84" s="3">
        <f>IF(AND(Table1[[#This Row],[High Income]]&gt;=71082,Table1[[#This Row],[QCT Status]]=0),1,0)</f>
        <v>0</v>
      </c>
      <c r="J84" s="4">
        <v>76.7</v>
      </c>
      <c r="K84" s="3">
        <f>IF(Table1[[#This Row],[Life Expectancy]]&gt;77.4,1,0)</f>
        <v>0</v>
      </c>
      <c r="L84" s="4">
        <v>0</v>
      </c>
      <c r="M84" s="4">
        <v>12.4</v>
      </c>
      <c r="N84" s="4">
        <f>IF(AND(Table1[[#This Row],[Low Poverty]]&lt;=6.3,Table1[[#This Row],[QCT Status]]=0),1,0)</f>
        <v>0</v>
      </c>
      <c r="O84" s="6">
        <f>VLOOKUP(C84,'County Data Only'!$A$2:$F$93,3,FALSE)</f>
        <v>2.6</v>
      </c>
      <c r="P84" s="6">
        <f>IF(Table1[[#This Row],[Census Tract Low Unemployment Rate]]&lt;2.7,1,0)</f>
        <v>1</v>
      </c>
      <c r="Q84" s="6">
        <f>VLOOKUP($C84,'County Data Only'!$A$2:$F$93,4,FALSE)</f>
        <v>1430</v>
      </c>
      <c r="R84" s="6">
        <f>IF(AND(Table1[[#This Row],[Census Tract Access to Primary Care]]&lt;=2000,Table1[[#This Row],[Census Tract Access to Primary Care]]&lt;&gt;0),1,0)</f>
        <v>1</v>
      </c>
      <c r="S84" s="6">
        <f>VLOOKUP($C84,'County Data Only'!$A$2:$F$93,5,FALSE)</f>
        <v>7.3691692230000001</v>
      </c>
      <c r="T84" s="6">
        <f>VLOOKUP($C84,'County Data Only'!$A$2:$F$93,6,FALSE)</f>
        <v>0.70382389999999995</v>
      </c>
      <c r="U84" s="1">
        <f>IF(AND(Table1[[#This Row],[Census Tract Population Growth 2010 - 2020]]&gt;=5,Table1[[#This Row],[Census Tract Population Growth 2020 - 2021]]&gt;0),1,0)</f>
        <v>1</v>
      </c>
      <c r="V84" s="3">
        <f>SUM(Table1[[#This Row],[High Income Point Value]],Table1[[#This Row],[Life Expectancy Point Value]],Table1[[#This Row],["R/ECAP" (Point Value)]],Table1[[#This Row],[Low Poverty Point Value]])</f>
        <v>0</v>
      </c>
      <c r="W84" s="3">
        <f>SUM(Table1[[#This Row],[Census Tract Low Unemployment Point Value]],Table1[[#This Row],[Census Tract Access to Primary Care Point Value]])</f>
        <v>2</v>
      </c>
    </row>
    <row r="85" spans="1:23" x14ac:dyDescent="0.25">
      <c r="A85" t="s">
        <v>45</v>
      </c>
      <c r="B85">
        <v>18003003902</v>
      </c>
      <c r="C85" t="s">
        <v>1700</v>
      </c>
      <c r="D85" t="s">
        <v>1924</v>
      </c>
      <c r="E85" s="7">
        <f t="shared" si="2"/>
        <v>2</v>
      </c>
      <c r="F85" s="6">
        <f t="shared" si="3"/>
        <v>1</v>
      </c>
      <c r="G85">
        <v>0</v>
      </c>
      <c r="H85" s="4">
        <v>55854</v>
      </c>
      <c r="I85" s="3">
        <f>IF(AND(Table1[[#This Row],[High Income]]&gt;=71082,Table1[[#This Row],[QCT Status]]=0),1,0)</f>
        <v>0</v>
      </c>
      <c r="J85" s="4">
        <v>74.602199999999996</v>
      </c>
      <c r="K85" s="3">
        <f>IF(Table1[[#This Row],[Life Expectancy]]&gt;77.4,1,0)</f>
        <v>0</v>
      </c>
      <c r="L85" s="4">
        <v>0</v>
      </c>
      <c r="M85" s="4">
        <v>12.8</v>
      </c>
      <c r="N85" s="4">
        <f>IF(AND(Table1[[#This Row],[Low Poverty]]&lt;=6.3,Table1[[#This Row],[QCT Status]]=0),1,0)</f>
        <v>0</v>
      </c>
      <c r="O85" s="6">
        <f>VLOOKUP(C85,'County Data Only'!$A$2:$F$93,3,FALSE)</f>
        <v>2.6</v>
      </c>
      <c r="P85" s="6">
        <f>IF(Table1[[#This Row],[Census Tract Low Unemployment Rate]]&lt;2.7,1,0)</f>
        <v>1</v>
      </c>
      <c r="Q85" s="6">
        <f>VLOOKUP($C85,'County Data Only'!$A$2:$F$93,4,FALSE)</f>
        <v>1430</v>
      </c>
      <c r="R85" s="6">
        <f>IF(AND(Table1[[#This Row],[Census Tract Access to Primary Care]]&lt;=2000,Table1[[#This Row],[Census Tract Access to Primary Care]]&lt;&gt;0),1,0)</f>
        <v>1</v>
      </c>
      <c r="S85" s="6">
        <f>VLOOKUP($C85,'County Data Only'!$A$2:$F$93,5,FALSE)</f>
        <v>7.3691692230000001</v>
      </c>
      <c r="T85" s="6">
        <f>VLOOKUP($C85,'County Data Only'!$A$2:$F$93,6,FALSE)</f>
        <v>0.70382389999999995</v>
      </c>
      <c r="U85" s="1">
        <f>IF(AND(Table1[[#This Row],[Census Tract Population Growth 2010 - 2020]]&gt;=5,Table1[[#This Row],[Census Tract Population Growth 2020 - 2021]]&gt;0),1,0)</f>
        <v>1</v>
      </c>
      <c r="V85" s="3">
        <f>SUM(Table1[[#This Row],[High Income Point Value]],Table1[[#This Row],[Life Expectancy Point Value]],Table1[[#This Row],["R/ECAP" (Point Value)]],Table1[[#This Row],[Low Poverty Point Value]])</f>
        <v>0</v>
      </c>
      <c r="W85" s="3">
        <f>SUM(Table1[[#This Row],[Census Tract Low Unemployment Point Value]],Table1[[#This Row],[Census Tract Access to Primary Care Point Value]])</f>
        <v>2</v>
      </c>
    </row>
    <row r="86" spans="1:23" x14ac:dyDescent="0.25">
      <c r="A86" t="s">
        <v>17</v>
      </c>
      <c r="B86">
        <v>18003000704</v>
      </c>
      <c r="C86" t="s">
        <v>1700</v>
      </c>
      <c r="D86" t="s">
        <v>1896</v>
      </c>
      <c r="E86" s="7">
        <f t="shared" si="2"/>
        <v>2</v>
      </c>
      <c r="F86" s="6">
        <f t="shared" si="3"/>
        <v>1</v>
      </c>
      <c r="G86">
        <v>0</v>
      </c>
      <c r="H86" s="4">
        <v>43286</v>
      </c>
      <c r="I86" s="3">
        <f>IF(AND(Table1[[#This Row],[High Income]]&gt;=71082,Table1[[#This Row],[QCT Status]]=0),1,0)</f>
        <v>0</v>
      </c>
      <c r="J86" s="4">
        <v>77</v>
      </c>
      <c r="K86" s="3">
        <f>IF(Table1[[#This Row],[Life Expectancy]]&gt;77.4,1,0)</f>
        <v>0</v>
      </c>
      <c r="L86" s="4">
        <v>0</v>
      </c>
      <c r="M86" s="4">
        <v>13.9</v>
      </c>
      <c r="N86" s="4">
        <f>IF(AND(Table1[[#This Row],[Low Poverty]]&lt;=6.3,Table1[[#This Row],[QCT Status]]=0),1,0)</f>
        <v>0</v>
      </c>
      <c r="O86" s="6">
        <f>VLOOKUP(C86,'County Data Only'!$A$2:$F$93,3,FALSE)</f>
        <v>2.6</v>
      </c>
      <c r="P86" s="6">
        <f>IF(Table1[[#This Row],[Census Tract Low Unemployment Rate]]&lt;2.7,1,0)</f>
        <v>1</v>
      </c>
      <c r="Q86" s="6">
        <f>VLOOKUP($C86,'County Data Only'!$A$2:$F$93,4,FALSE)</f>
        <v>1430</v>
      </c>
      <c r="R86" s="6">
        <f>IF(AND(Table1[[#This Row],[Census Tract Access to Primary Care]]&lt;=2000,Table1[[#This Row],[Census Tract Access to Primary Care]]&lt;&gt;0),1,0)</f>
        <v>1</v>
      </c>
      <c r="S86" s="6">
        <f>VLOOKUP($C86,'County Data Only'!$A$2:$F$93,5,FALSE)</f>
        <v>7.3691692230000001</v>
      </c>
      <c r="T86" s="6">
        <f>VLOOKUP($C86,'County Data Only'!$A$2:$F$93,6,FALSE)</f>
        <v>0.70382389999999995</v>
      </c>
      <c r="U86" s="1">
        <f>IF(AND(Table1[[#This Row],[Census Tract Population Growth 2010 - 2020]]&gt;=5,Table1[[#This Row],[Census Tract Population Growth 2020 - 2021]]&gt;0),1,0)</f>
        <v>1</v>
      </c>
      <c r="V86" s="3">
        <f>SUM(Table1[[#This Row],[High Income Point Value]],Table1[[#This Row],[Life Expectancy Point Value]],Table1[[#This Row],["R/ECAP" (Point Value)]],Table1[[#This Row],[Low Poverty Point Value]])</f>
        <v>0</v>
      </c>
      <c r="W86" s="3">
        <f>SUM(Table1[[#This Row],[Census Tract Low Unemployment Point Value]],Table1[[#This Row],[Census Tract Access to Primary Care Point Value]])</f>
        <v>2</v>
      </c>
    </row>
    <row r="87" spans="1:23" x14ac:dyDescent="0.25">
      <c r="A87" t="s">
        <v>62</v>
      </c>
      <c r="B87">
        <v>18003010602</v>
      </c>
      <c r="C87" t="s">
        <v>1700</v>
      </c>
      <c r="D87" t="s">
        <v>1941</v>
      </c>
      <c r="E87" s="7">
        <f t="shared" si="2"/>
        <v>2</v>
      </c>
      <c r="F87" s="6">
        <f t="shared" si="3"/>
        <v>1</v>
      </c>
      <c r="G87">
        <v>0</v>
      </c>
      <c r="H87" s="4">
        <v>56446</v>
      </c>
      <c r="I87" s="3">
        <f>IF(AND(Table1[[#This Row],[High Income]]&gt;=71082,Table1[[#This Row],[QCT Status]]=0),1,0)</f>
        <v>0</v>
      </c>
      <c r="J87" s="4">
        <v>75.7</v>
      </c>
      <c r="K87" s="3">
        <f>IF(Table1[[#This Row],[Life Expectancy]]&gt;77.4,1,0)</f>
        <v>0</v>
      </c>
      <c r="L87" s="4">
        <v>0</v>
      </c>
      <c r="M87" s="4">
        <v>14</v>
      </c>
      <c r="N87" s="4">
        <f>IF(AND(Table1[[#This Row],[Low Poverty]]&lt;=6.3,Table1[[#This Row],[QCT Status]]=0),1,0)</f>
        <v>0</v>
      </c>
      <c r="O87" s="6">
        <f>VLOOKUP(C87,'County Data Only'!$A$2:$F$93,3,FALSE)</f>
        <v>2.6</v>
      </c>
      <c r="P87" s="6">
        <f>IF(Table1[[#This Row],[Census Tract Low Unemployment Rate]]&lt;2.7,1,0)</f>
        <v>1</v>
      </c>
      <c r="Q87" s="6">
        <f>VLOOKUP($C87,'County Data Only'!$A$2:$F$93,4,FALSE)</f>
        <v>1430</v>
      </c>
      <c r="R87" s="6">
        <f>IF(AND(Table1[[#This Row],[Census Tract Access to Primary Care]]&lt;=2000,Table1[[#This Row],[Census Tract Access to Primary Care]]&lt;&gt;0),1,0)</f>
        <v>1</v>
      </c>
      <c r="S87" s="6">
        <f>VLOOKUP($C87,'County Data Only'!$A$2:$F$93,5,FALSE)</f>
        <v>7.3691692230000001</v>
      </c>
      <c r="T87" s="6">
        <f>VLOOKUP($C87,'County Data Only'!$A$2:$F$93,6,FALSE)</f>
        <v>0.70382389999999995</v>
      </c>
      <c r="U87" s="1">
        <f>IF(AND(Table1[[#This Row],[Census Tract Population Growth 2010 - 2020]]&gt;=5,Table1[[#This Row],[Census Tract Population Growth 2020 - 2021]]&gt;0),1,0)</f>
        <v>1</v>
      </c>
      <c r="V87" s="3">
        <f>SUM(Table1[[#This Row],[High Income Point Value]],Table1[[#This Row],[Life Expectancy Point Value]],Table1[[#This Row],["R/ECAP" (Point Value)]],Table1[[#This Row],[Low Poverty Point Value]])</f>
        <v>0</v>
      </c>
      <c r="W87" s="3">
        <f>SUM(Table1[[#This Row],[Census Tract Low Unemployment Point Value]],Table1[[#This Row],[Census Tract Access to Primary Care Point Value]])</f>
        <v>2</v>
      </c>
    </row>
    <row r="88" spans="1:23" x14ac:dyDescent="0.25">
      <c r="A88" t="s">
        <v>91</v>
      </c>
      <c r="B88">
        <v>18003011501</v>
      </c>
      <c r="C88" t="s">
        <v>1700</v>
      </c>
      <c r="D88" t="s">
        <v>1970</v>
      </c>
      <c r="E88" s="7">
        <f t="shared" si="2"/>
        <v>2</v>
      </c>
      <c r="F88" s="6">
        <f t="shared" si="3"/>
        <v>1</v>
      </c>
      <c r="G88">
        <v>0</v>
      </c>
      <c r="H88" s="4">
        <v>43194</v>
      </c>
      <c r="I88" s="3">
        <f>IF(AND(Table1[[#This Row],[High Income]]&gt;=71082,Table1[[#This Row],[QCT Status]]=0),1,0)</f>
        <v>0</v>
      </c>
      <c r="J88" s="4">
        <v>72.7</v>
      </c>
      <c r="K88" s="3">
        <f>IF(Table1[[#This Row],[Life Expectancy]]&gt;77.4,1,0)</f>
        <v>0</v>
      </c>
      <c r="L88" s="4">
        <v>0</v>
      </c>
      <c r="M88" s="4">
        <v>15.1</v>
      </c>
      <c r="N88" s="4">
        <f>IF(AND(Table1[[#This Row],[Low Poverty]]&lt;=6.3,Table1[[#This Row],[QCT Status]]=0),1,0)</f>
        <v>0</v>
      </c>
      <c r="O88" s="6">
        <f>VLOOKUP(C88,'County Data Only'!$A$2:$F$93,3,FALSE)</f>
        <v>2.6</v>
      </c>
      <c r="P88" s="6">
        <f>IF(Table1[[#This Row],[Census Tract Low Unemployment Rate]]&lt;2.7,1,0)</f>
        <v>1</v>
      </c>
      <c r="Q88" s="6">
        <f>VLOOKUP($C88,'County Data Only'!$A$2:$F$93,4,FALSE)</f>
        <v>1430</v>
      </c>
      <c r="R88" s="6">
        <f>IF(AND(Table1[[#This Row],[Census Tract Access to Primary Care]]&lt;=2000,Table1[[#This Row],[Census Tract Access to Primary Care]]&lt;&gt;0),1,0)</f>
        <v>1</v>
      </c>
      <c r="S88" s="6">
        <f>VLOOKUP($C88,'County Data Only'!$A$2:$F$93,5,FALSE)</f>
        <v>7.3691692230000001</v>
      </c>
      <c r="T88" s="6">
        <f>VLOOKUP($C88,'County Data Only'!$A$2:$F$93,6,FALSE)</f>
        <v>0.70382389999999995</v>
      </c>
      <c r="U88" s="1">
        <f>IF(AND(Table1[[#This Row],[Census Tract Population Growth 2010 - 2020]]&gt;=5,Table1[[#This Row],[Census Tract Population Growth 2020 - 2021]]&gt;0),1,0)</f>
        <v>1</v>
      </c>
      <c r="V88" s="3">
        <f>SUM(Table1[[#This Row],[High Income Point Value]],Table1[[#This Row],[Life Expectancy Point Value]],Table1[[#This Row],["R/ECAP" (Point Value)]],Table1[[#This Row],[Low Poverty Point Value]])</f>
        <v>0</v>
      </c>
      <c r="W88" s="3">
        <f>SUM(Table1[[#This Row],[Census Tract Low Unemployment Point Value]],Table1[[#This Row],[Census Tract Access to Primary Care Point Value]])</f>
        <v>2</v>
      </c>
    </row>
    <row r="89" spans="1:23" x14ac:dyDescent="0.25">
      <c r="A89" t="s">
        <v>38</v>
      </c>
      <c r="B89">
        <v>18003003304</v>
      </c>
      <c r="C89" t="s">
        <v>1700</v>
      </c>
      <c r="D89" t="s">
        <v>1917</v>
      </c>
      <c r="E89" s="7">
        <f t="shared" si="2"/>
        <v>2</v>
      </c>
      <c r="F89" s="6">
        <f t="shared" si="3"/>
        <v>1</v>
      </c>
      <c r="G89">
        <v>0</v>
      </c>
      <c r="H89" s="4">
        <v>38204</v>
      </c>
      <c r="I89" s="3">
        <f>IF(AND(Table1[[#This Row],[High Income]]&gt;=71082,Table1[[#This Row],[QCT Status]]=0),1,0)</f>
        <v>0</v>
      </c>
      <c r="J89" s="4">
        <v>73.599999999999994</v>
      </c>
      <c r="K89" s="3">
        <f>IF(Table1[[#This Row],[Life Expectancy]]&gt;77.4,1,0)</f>
        <v>0</v>
      </c>
      <c r="L89" s="4">
        <v>0</v>
      </c>
      <c r="M89" s="4">
        <v>16.7</v>
      </c>
      <c r="N89" s="4">
        <f>IF(AND(Table1[[#This Row],[Low Poverty]]&lt;=6.3,Table1[[#This Row],[QCT Status]]=0),1,0)</f>
        <v>0</v>
      </c>
      <c r="O89" s="6">
        <f>VLOOKUP(C89,'County Data Only'!$A$2:$F$93,3,FALSE)</f>
        <v>2.6</v>
      </c>
      <c r="P89" s="6">
        <f>IF(Table1[[#This Row],[Census Tract Low Unemployment Rate]]&lt;2.7,1,0)</f>
        <v>1</v>
      </c>
      <c r="Q89" s="6">
        <f>VLOOKUP($C89,'County Data Only'!$A$2:$F$93,4,FALSE)</f>
        <v>1430</v>
      </c>
      <c r="R89" s="6">
        <f>IF(AND(Table1[[#This Row],[Census Tract Access to Primary Care]]&lt;=2000,Table1[[#This Row],[Census Tract Access to Primary Care]]&lt;&gt;0),1,0)</f>
        <v>1</v>
      </c>
      <c r="S89" s="6">
        <f>VLOOKUP($C89,'County Data Only'!$A$2:$F$93,5,FALSE)</f>
        <v>7.3691692230000001</v>
      </c>
      <c r="T89" s="6">
        <f>VLOOKUP($C89,'County Data Only'!$A$2:$F$93,6,FALSE)</f>
        <v>0.70382389999999995</v>
      </c>
      <c r="U89" s="1">
        <f>IF(AND(Table1[[#This Row],[Census Tract Population Growth 2010 - 2020]]&gt;=5,Table1[[#This Row],[Census Tract Population Growth 2020 - 2021]]&gt;0),1,0)</f>
        <v>1</v>
      </c>
      <c r="V89" s="3">
        <f>SUM(Table1[[#This Row],[High Income Point Value]],Table1[[#This Row],[Life Expectancy Point Value]],Table1[[#This Row],["R/ECAP" (Point Value)]],Table1[[#This Row],[Low Poverty Point Value]])</f>
        <v>0</v>
      </c>
      <c r="W89" s="3">
        <f>SUM(Table1[[#This Row],[Census Tract Low Unemployment Point Value]],Table1[[#This Row],[Census Tract Access to Primary Care Point Value]])</f>
        <v>2</v>
      </c>
    </row>
    <row r="90" spans="1:23" x14ac:dyDescent="0.25">
      <c r="A90" t="s">
        <v>80</v>
      </c>
      <c r="B90">
        <v>18003010821</v>
      </c>
      <c r="C90" t="s">
        <v>1700</v>
      </c>
      <c r="D90" t="s">
        <v>1959</v>
      </c>
      <c r="E90" s="7">
        <f t="shared" si="2"/>
        <v>2</v>
      </c>
      <c r="F90" s="6">
        <f t="shared" si="3"/>
        <v>1</v>
      </c>
      <c r="G90">
        <v>0</v>
      </c>
      <c r="H90" s="4">
        <v>43750</v>
      </c>
      <c r="I90" s="3">
        <f>IF(AND(Table1[[#This Row],[High Income]]&gt;=71082,Table1[[#This Row],[QCT Status]]=0),1,0)</f>
        <v>0</v>
      </c>
      <c r="J90" s="4">
        <v>77.400000000000006</v>
      </c>
      <c r="K90" s="3">
        <f>IF(Table1[[#This Row],[Life Expectancy]]&gt;77.4,1,0)</f>
        <v>0</v>
      </c>
      <c r="L90" s="4">
        <v>0</v>
      </c>
      <c r="M90" s="4">
        <v>18.100000000000001</v>
      </c>
      <c r="N90" s="4">
        <f>IF(AND(Table1[[#This Row],[Low Poverty]]&lt;=6.3,Table1[[#This Row],[QCT Status]]=0),1,0)</f>
        <v>0</v>
      </c>
      <c r="O90" s="6">
        <f>VLOOKUP(C90,'County Data Only'!$A$2:$F$93,3,FALSE)</f>
        <v>2.6</v>
      </c>
      <c r="P90" s="6">
        <f>IF(Table1[[#This Row],[Census Tract Low Unemployment Rate]]&lt;2.7,1,0)</f>
        <v>1</v>
      </c>
      <c r="Q90" s="6">
        <f>VLOOKUP($C90,'County Data Only'!$A$2:$F$93,4,FALSE)</f>
        <v>1430</v>
      </c>
      <c r="R90" s="6">
        <f>IF(AND(Table1[[#This Row],[Census Tract Access to Primary Care]]&lt;=2000,Table1[[#This Row],[Census Tract Access to Primary Care]]&lt;&gt;0),1,0)</f>
        <v>1</v>
      </c>
      <c r="S90" s="6">
        <f>VLOOKUP($C90,'County Data Only'!$A$2:$F$93,5,FALSE)</f>
        <v>7.3691692230000001</v>
      </c>
      <c r="T90" s="6">
        <f>VLOOKUP($C90,'County Data Only'!$A$2:$F$93,6,FALSE)</f>
        <v>0.70382389999999995</v>
      </c>
      <c r="U90" s="1">
        <f>IF(AND(Table1[[#This Row],[Census Tract Population Growth 2010 - 2020]]&gt;=5,Table1[[#This Row],[Census Tract Population Growth 2020 - 2021]]&gt;0),1,0)</f>
        <v>1</v>
      </c>
      <c r="V90" s="3">
        <f>SUM(Table1[[#This Row],[High Income Point Value]],Table1[[#This Row],[Life Expectancy Point Value]],Table1[[#This Row],["R/ECAP" (Point Value)]],Table1[[#This Row],[Low Poverty Point Value]])</f>
        <v>0</v>
      </c>
      <c r="W90" s="3">
        <f>SUM(Table1[[#This Row],[Census Tract Low Unemployment Point Value]],Table1[[#This Row],[Census Tract Access to Primary Care Point Value]])</f>
        <v>2</v>
      </c>
    </row>
    <row r="91" spans="1:23" x14ac:dyDescent="0.25">
      <c r="A91" t="s">
        <v>92</v>
      </c>
      <c r="B91">
        <v>18003011502</v>
      </c>
      <c r="C91" t="s">
        <v>1700</v>
      </c>
      <c r="D91" t="s">
        <v>1971</v>
      </c>
      <c r="E91" s="7">
        <f t="shared" si="2"/>
        <v>2</v>
      </c>
      <c r="F91" s="6">
        <f t="shared" si="3"/>
        <v>1</v>
      </c>
      <c r="G91">
        <v>0</v>
      </c>
      <c r="H91" s="4">
        <v>59022</v>
      </c>
      <c r="I91" s="3">
        <f>IF(AND(Table1[[#This Row],[High Income]]&gt;=71082,Table1[[#This Row],[QCT Status]]=0),1,0)</f>
        <v>0</v>
      </c>
      <c r="J91" s="4">
        <v>76.060400000000001</v>
      </c>
      <c r="K91" s="3">
        <f>IF(Table1[[#This Row],[Life Expectancy]]&gt;77.4,1,0)</f>
        <v>0</v>
      </c>
      <c r="L91" s="4">
        <v>0</v>
      </c>
      <c r="M91" s="4">
        <v>19</v>
      </c>
      <c r="N91" s="4">
        <f>IF(AND(Table1[[#This Row],[Low Poverty]]&lt;=6.3,Table1[[#This Row],[QCT Status]]=0),1,0)</f>
        <v>0</v>
      </c>
      <c r="O91" s="6">
        <f>VLOOKUP(C91,'County Data Only'!$A$2:$F$93,3,FALSE)</f>
        <v>2.6</v>
      </c>
      <c r="P91" s="6">
        <f>IF(Table1[[#This Row],[Census Tract Low Unemployment Rate]]&lt;2.7,1,0)</f>
        <v>1</v>
      </c>
      <c r="Q91" s="6">
        <f>VLOOKUP($C91,'County Data Only'!$A$2:$F$93,4,FALSE)</f>
        <v>1430</v>
      </c>
      <c r="R91" s="6">
        <f>IF(AND(Table1[[#This Row],[Census Tract Access to Primary Care]]&lt;=2000,Table1[[#This Row],[Census Tract Access to Primary Care]]&lt;&gt;0),1,0)</f>
        <v>1</v>
      </c>
      <c r="S91" s="6">
        <f>VLOOKUP($C91,'County Data Only'!$A$2:$F$93,5,FALSE)</f>
        <v>7.3691692230000001</v>
      </c>
      <c r="T91" s="6">
        <f>VLOOKUP($C91,'County Data Only'!$A$2:$F$93,6,FALSE)</f>
        <v>0.70382389999999995</v>
      </c>
      <c r="U91" s="1">
        <f>IF(AND(Table1[[#This Row],[Census Tract Population Growth 2010 - 2020]]&gt;=5,Table1[[#This Row],[Census Tract Population Growth 2020 - 2021]]&gt;0),1,0)</f>
        <v>1</v>
      </c>
      <c r="V91" s="3">
        <f>SUM(Table1[[#This Row],[High Income Point Value]],Table1[[#This Row],[Life Expectancy Point Value]],Table1[[#This Row],["R/ECAP" (Point Value)]],Table1[[#This Row],[Low Poverty Point Value]])</f>
        <v>0</v>
      </c>
      <c r="W91" s="3">
        <f>SUM(Table1[[#This Row],[Census Tract Low Unemployment Point Value]],Table1[[#This Row],[Census Tract Access to Primary Care Point Value]])</f>
        <v>2</v>
      </c>
    </row>
    <row r="92" spans="1:23" x14ac:dyDescent="0.25">
      <c r="A92" t="s">
        <v>20</v>
      </c>
      <c r="B92">
        <v>18003001000</v>
      </c>
      <c r="C92" t="s">
        <v>1700</v>
      </c>
      <c r="D92" t="s">
        <v>1899</v>
      </c>
      <c r="E92" s="7">
        <f t="shared" si="2"/>
        <v>2</v>
      </c>
      <c r="F92" s="6">
        <f t="shared" si="3"/>
        <v>1</v>
      </c>
      <c r="G92">
        <v>0</v>
      </c>
      <c r="H92" s="4">
        <v>42891</v>
      </c>
      <c r="I92" s="3">
        <f>IF(AND(Table1[[#This Row],[High Income]]&gt;=71082,Table1[[#This Row],[QCT Status]]=0),1,0)</f>
        <v>0</v>
      </c>
      <c r="K92" s="3">
        <f>IF(Table1[[#This Row],[Life Expectancy]]&gt;77.4,1,0)</f>
        <v>0</v>
      </c>
      <c r="L92" s="4">
        <v>0</v>
      </c>
      <c r="M92" s="4">
        <v>19.399999999999999</v>
      </c>
      <c r="N92" s="4">
        <f>IF(AND(Table1[[#This Row],[Low Poverty]]&lt;=6.3,Table1[[#This Row],[QCT Status]]=0),1,0)</f>
        <v>0</v>
      </c>
      <c r="O92" s="6">
        <f>VLOOKUP(C92,'County Data Only'!$A$2:$F$93,3,FALSE)</f>
        <v>2.6</v>
      </c>
      <c r="P92" s="6">
        <f>IF(Table1[[#This Row],[Census Tract Low Unemployment Rate]]&lt;2.7,1,0)</f>
        <v>1</v>
      </c>
      <c r="Q92" s="6">
        <f>VLOOKUP($C92,'County Data Only'!$A$2:$F$93,4,FALSE)</f>
        <v>1430</v>
      </c>
      <c r="R92" s="6">
        <f>IF(AND(Table1[[#This Row],[Census Tract Access to Primary Care]]&lt;=2000,Table1[[#This Row],[Census Tract Access to Primary Care]]&lt;&gt;0),1,0)</f>
        <v>1</v>
      </c>
      <c r="S92" s="6">
        <f>VLOOKUP($C92,'County Data Only'!$A$2:$F$93,5,FALSE)</f>
        <v>7.3691692230000001</v>
      </c>
      <c r="T92" s="6">
        <f>VLOOKUP($C92,'County Data Only'!$A$2:$F$93,6,FALSE)</f>
        <v>0.70382389999999995</v>
      </c>
      <c r="U92" s="1">
        <f>IF(AND(Table1[[#This Row],[Census Tract Population Growth 2010 - 2020]]&gt;=5,Table1[[#This Row],[Census Tract Population Growth 2020 - 2021]]&gt;0),1,0)</f>
        <v>1</v>
      </c>
      <c r="V92" s="3">
        <f>SUM(Table1[[#This Row],[High Income Point Value]],Table1[[#This Row],[Life Expectancy Point Value]],Table1[[#This Row],["R/ECAP" (Point Value)]],Table1[[#This Row],[Low Poverty Point Value]])</f>
        <v>0</v>
      </c>
      <c r="W92" s="3">
        <f>SUM(Table1[[#This Row],[Census Tract Low Unemployment Point Value]],Table1[[#This Row],[Census Tract Access to Primary Care Point Value]])</f>
        <v>2</v>
      </c>
    </row>
    <row r="93" spans="1:23" x14ac:dyDescent="0.25">
      <c r="A93" t="s">
        <v>90</v>
      </c>
      <c r="B93">
        <v>18003011304</v>
      </c>
      <c r="C93" t="s">
        <v>1700</v>
      </c>
      <c r="D93" t="s">
        <v>1969</v>
      </c>
      <c r="E93" s="7">
        <f t="shared" si="2"/>
        <v>2</v>
      </c>
      <c r="F93" s="6">
        <f t="shared" si="3"/>
        <v>1</v>
      </c>
      <c r="G93">
        <v>0</v>
      </c>
      <c r="H93" s="4">
        <v>46792</v>
      </c>
      <c r="I93" s="3">
        <f>IF(AND(Table1[[#This Row],[High Income]]&gt;=71082,Table1[[#This Row],[QCT Status]]=0),1,0)</f>
        <v>0</v>
      </c>
      <c r="J93" s="4">
        <v>75.3</v>
      </c>
      <c r="K93" s="3">
        <f>IF(Table1[[#This Row],[Life Expectancy]]&gt;77.4,1,0)</f>
        <v>0</v>
      </c>
      <c r="L93" s="4">
        <v>0</v>
      </c>
      <c r="M93" s="4">
        <v>21.9</v>
      </c>
      <c r="N93" s="4">
        <f>IF(AND(Table1[[#This Row],[Low Poverty]]&lt;=6.3,Table1[[#This Row],[QCT Status]]=0),1,0)</f>
        <v>0</v>
      </c>
      <c r="O93" s="6">
        <f>VLOOKUP(C93,'County Data Only'!$A$2:$F$93,3,FALSE)</f>
        <v>2.6</v>
      </c>
      <c r="P93" s="6">
        <f>IF(Table1[[#This Row],[Census Tract Low Unemployment Rate]]&lt;2.7,1,0)</f>
        <v>1</v>
      </c>
      <c r="Q93" s="6">
        <f>VLOOKUP($C93,'County Data Only'!$A$2:$F$93,4,FALSE)</f>
        <v>1430</v>
      </c>
      <c r="R93" s="6">
        <f>IF(AND(Table1[[#This Row],[Census Tract Access to Primary Care]]&lt;=2000,Table1[[#This Row],[Census Tract Access to Primary Care]]&lt;&gt;0),1,0)</f>
        <v>1</v>
      </c>
      <c r="S93" s="6">
        <f>VLOOKUP($C93,'County Data Only'!$A$2:$F$93,5,FALSE)</f>
        <v>7.3691692230000001</v>
      </c>
      <c r="T93" s="6">
        <f>VLOOKUP($C93,'County Data Only'!$A$2:$F$93,6,FALSE)</f>
        <v>0.70382389999999995</v>
      </c>
      <c r="U93" s="1">
        <f>IF(AND(Table1[[#This Row],[Census Tract Population Growth 2010 - 2020]]&gt;=5,Table1[[#This Row],[Census Tract Population Growth 2020 - 2021]]&gt;0),1,0)</f>
        <v>1</v>
      </c>
      <c r="V93" s="3">
        <f>SUM(Table1[[#This Row],[High Income Point Value]],Table1[[#This Row],[Life Expectancy Point Value]],Table1[[#This Row],["R/ECAP" (Point Value)]],Table1[[#This Row],[Low Poverty Point Value]])</f>
        <v>0</v>
      </c>
      <c r="W93" s="3">
        <f>SUM(Table1[[#This Row],[Census Tract Low Unemployment Point Value]],Table1[[#This Row],[Census Tract Access to Primary Care Point Value]])</f>
        <v>2</v>
      </c>
    </row>
    <row r="94" spans="1:23" x14ac:dyDescent="0.25">
      <c r="A94" t="s">
        <v>16</v>
      </c>
      <c r="B94">
        <v>18003000701</v>
      </c>
      <c r="C94" t="s">
        <v>1700</v>
      </c>
      <c r="D94" t="s">
        <v>1895</v>
      </c>
      <c r="E94" s="7">
        <f t="shared" si="2"/>
        <v>2</v>
      </c>
      <c r="F94" s="6">
        <f t="shared" si="3"/>
        <v>1</v>
      </c>
      <c r="G94">
        <v>0</v>
      </c>
      <c r="H94" s="4">
        <v>43026</v>
      </c>
      <c r="I94" s="3">
        <f>IF(AND(Table1[[#This Row],[High Income]]&gt;=71082,Table1[[#This Row],[QCT Status]]=0),1,0)</f>
        <v>0</v>
      </c>
      <c r="J94" s="4">
        <v>74.051199999999994</v>
      </c>
      <c r="K94" s="3">
        <f>IF(Table1[[#This Row],[Life Expectancy]]&gt;77.4,1,0)</f>
        <v>0</v>
      </c>
      <c r="L94" s="4">
        <v>0</v>
      </c>
      <c r="M94" s="4">
        <v>22</v>
      </c>
      <c r="N94" s="4">
        <f>IF(AND(Table1[[#This Row],[Low Poverty]]&lt;=6.3,Table1[[#This Row],[QCT Status]]=0),1,0)</f>
        <v>0</v>
      </c>
      <c r="O94" s="6">
        <f>VLOOKUP(C94,'County Data Only'!$A$2:$F$93,3,FALSE)</f>
        <v>2.6</v>
      </c>
      <c r="P94" s="6">
        <f>IF(Table1[[#This Row],[Census Tract Low Unemployment Rate]]&lt;2.7,1,0)</f>
        <v>1</v>
      </c>
      <c r="Q94" s="6">
        <f>VLOOKUP($C94,'County Data Only'!$A$2:$F$93,4,FALSE)</f>
        <v>1430</v>
      </c>
      <c r="R94" s="6">
        <f>IF(AND(Table1[[#This Row],[Census Tract Access to Primary Care]]&lt;=2000,Table1[[#This Row],[Census Tract Access to Primary Care]]&lt;&gt;0),1,0)</f>
        <v>1</v>
      </c>
      <c r="S94" s="6">
        <f>VLOOKUP($C94,'County Data Only'!$A$2:$F$93,5,FALSE)</f>
        <v>7.3691692230000001</v>
      </c>
      <c r="T94" s="6">
        <f>VLOOKUP($C94,'County Data Only'!$A$2:$F$93,6,FALSE)</f>
        <v>0.70382389999999995</v>
      </c>
      <c r="U94" s="1">
        <f>IF(AND(Table1[[#This Row],[Census Tract Population Growth 2010 - 2020]]&gt;=5,Table1[[#This Row],[Census Tract Population Growth 2020 - 2021]]&gt;0),1,0)</f>
        <v>1</v>
      </c>
      <c r="V94" s="3">
        <f>SUM(Table1[[#This Row],[High Income Point Value]],Table1[[#This Row],[Life Expectancy Point Value]],Table1[[#This Row],["R/ECAP" (Point Value)]],Table1[[#This Row],[Low Poverty Point Value]])</f>
        <v>0</v>
      </c>
      <c r="W94" s="3">
        <f>SUM(Table1[[#This Row],[Census Tract Low Unemployment Point Value]],Table1[[#This Row],[Census Tract Access to Primary Care Point Value]])</f>
        <v>2</v>
      </c>
    </row>
    <row r="95" spans="1:23" x14ac:dyDescent="0.25">
      <c r="A95" t="s">
        <v>106</v>
      </c>
      <c r="B95">
        <v>18003980002</v>
      </c>
      <c r="C95" t="s">
        <v>1700</v>
      </c>
      <c r="D95" t="s">
        <v>1985</v>
      </c>
      <c r="E95" s="7">
        <f t="shared" si="2"/>
        <v>2</v>
      </c>
      <c r="F95" s="6">
        <f t="shared" si="3"/>
        <v>1</v>
      </c>
      <c r="G95">
        <v>0</v>
      </c>
      <c r="H95" s="4"/>
      <c r="I95" s="3">
        <f>IF(AND(Table1[[#This Row],[High Income]]&gt;=71082,Table1[[#This Row],[QCT Status]]=0),1,0)</f>
        <v>0</v>
      </c>
      <c r="K95" s="3">
        <f>IF(Table1[[#This Row],[Life Expectancy]]&gt;77.4,1,0)</f>
        <v>0</v>
      </c>
      <c r="L95" s="4">
        <v>0</v>
      </c>
      <c r="M95" s="4">
        <v>57.9</v>
      </c>
      <c r="N95" s="4">
        <f>IF(AND(Table1[[#This Row],[Low Poverty]]&lt;=6.3,Table1[[#This Row],[QCT Status]]=0),1,0)</f>
        <v>0</v>
      </c>
      <c r="O95" s="6">
        <f>VLOOKUP(C95,'County Data Only'!$A$2:$F$93,3,FALSE)</f>
        <v>2.6</v>
      </c>
      <c r="P95" s="6">
        <f>IF(Table1[[#This Row],[Census Tract Low Unemployment Rate]]&lt;2.7,1,0)</f>
        <v>1</v>
      </c>
      <c r="Q95" s="6">
        <f>VLOOKUP($C95,'County Data Only'!$A$2:$F$93,4,FALSE)</f>
        <v>1430</v>
      </c>
      <c r="R95" s="6">
        <f>IF(AND(Table1[[#This Row],[Census Tract Access to Primary Care]]&lt;=2000,Table1[[#This Row],[Census Tract Access to Primary Care]]&lt;&gt;0),1,0)</f>
        <v>1</v>
      </c>
      <c r="S95" s="6">
        <f>VLOOKUP($C95,'County Data Only'!$A$2:$F$93,5,FALSE)</f>
        <v>7.3691692230000001</v>
      </c>
      <c r="T95" s="6">
        <f>VLOOKUP($C95,'County Data Only'!$A$2:$F$93,6,FALSE)</f>
        <v>0.70382389999999995</v>
      </c>
      <c r="U95" s="1">
        <f>IF(AND(Table1[[#This Row],[Census Tract Population Growth 2010 - 2020]]&gt;=5,Table1[[#This Row],[Census Tract Population Growth 2020 - 2021]]&gt;0),1,0)</f>
        <v>1</v>
      </c>
      <c r="V95" s="3">
        <f>SUM(Table1[[#This Row],[High Income Point Value]],Table1[[#This Row],[Life Expectancy Point Value]],Table1[[#This Row],["R/ECAP" (Point Value)]],Table1[[#This Row],[Low Poverty Point Value]])</f>
        <v>0</v>
      </c>
      <c r="W95" s="3">
        <f>SUM(Table1[[#This Row],[Census Tract Low Unemployment Point Value]],Table1[[#This Row],[Census Tract Access to Primary Care Point Value]])</f>
        <v>2</v>
      </c>
    </row>
    <row r="96" spans="1:23" x14ac:dyDescent="0.25">
      <c r="A96" t="s">
        <v>50</v>
      </c>
      <c r="B96">
        <v>18003004400</v>
      </c>
      <c r="C96" t="s">
        <v>1700</v>
      </c>
      <c r="D96" t="s">
        <v>1929</v>
      </c>
      <c r="E96" s="8">
        <f t="shared" si="2"/>
        <v>1</v>
      </c>
      <c r="F96" s="6">
        <f t="shared" si="3"/>
        <v>1</v>
      </c>
      <c r="G96" s="14">
        <v>1</v>
      </c>
      <c r="H96" s="4">
        <v>30806</v>
      </c>
      <c r="I96" s="3">
        <f>IF(AND(Table1[[#This Row],[High Income]]&gt;=71082,Table1[[#This Row],[QCT Status]]=0),1,0)</f>
        <v>0</v>
      </c>
      <c r="J96" s="4">
        <v>74</v>
      </c>
      <c r="K96" s="3">
        <f>IF(Table1[[#This Row],[Life Expectancy]]&gt;77.4,1,0)</f>
        <v>0</v>
      </c>
      <c r="L96" s="8">
        <v>-1</v>
      </c>
      <c r="M96" s="4">
        <v>29.4</v>
      </c>
      <c r="N96" s="4">
        <f>IF(AND(Table1[[#This Row],[Low Poverty]]&lt;=6.3,Table1[[#This Row],[QCT Status]]=0),1,0)</f>
        <v>0</v>
      </c>
      <c r="O96" s="6">
        <f>VLOOKUP(C96,'County Data Only'!$A$2:$F$93,3,FALSE)</f>
        <v>2.6</v>
      </c>
      <c r="P96" s="6">
        <f>IF(Table1[[#This Row],[Census Tract Low Unemployment Rate]]&lt;2.7,1,0)</f>
        <v>1</v>
      </c>
      <c r="Q96" s="6">
        <f>VLOOKUP($C96,'County Data Only'!$A$2:$F$93,4,FALSE)</f>
        <v>1430</v>
      </c>
      <c r="R96" s="6">
        <f>IF(AND(Table1[[#This Row],[Census Tract Access to Primary Care]]&lt;=2000,Table1[[#This Row],[Census Tract Access to Primary Care]]&lt;&gt;0),1,0)</f>
        <v>1</v>
      </c>
      <c r="S96" s="6">
        <f>VLOOKUP($C96,'County Data Only'!$A$2:$F$93,5,FALSE)</f>
        <v>7.3691692230000001</v>
      </c>
      <c r="T96" s="6">
        <f>VLOOKUP($C96,'County Data Only'!$A$2:$F$93,6,FALSE)</f>
        <v>0.70382389999999995</v>
      </c>
      <c r="U96" s="1">
        <f>IF(AND(Table1[[#This Row],[Census Tract Population Growth 2010 - 2020]]&gt;=5,Table1[[#This Row],[Census Tract Population Growth 2020 - 2021]]&gt;0),1,0)</f>
        <v>1</v>
      </c>
      <c r="V96" s="3">
        <f>SUM(Table1[[#This Row],[High Income Point Value]],Table1[[#This Row],[Life Expectancy Point Value]],Table1[[#This Row],["R/ECAP" (Point Value)]],Table1[[#This Row],[Low Poverty Point Value]])</f>
        <v>-1</v>
      </c>
      <c r="W96" s="3">
        <f>SUM(Table1[[#This Row],[Census Tract Low Unemployment Point Value]],Table1[[#This Row],[Census Tract Access to Primary Care Point Value]])</f>
        <v>2</v>
      </c>
    </row>
    <row r="97" spans="1:23" x14ac:dyDescent="0.25">
      <c r="A97" t="s">
        <v>35</v>
      </c>
      <c r="B97">
        <v>18003003100</v>
      </c>
      <c r="C97" t="s">
        <v>1700</v>
      </c>
      <c r="D97" t="s">
        <v>1914</v>
      </c>
      <c r="E97" s="8">
        <f t="shared" si="2"/>
        <v>1</v>
      </c>
      <c r="F97" s="6">
        <f t="shared" si="3"/>
        <v>1</v>
      </c>
      <c r="G97" s="14">
        <v>1</v>
      </c>
      <c r="H97" s="4">
        <v>42807</v>
      </c>
      <c r="I97" s="3">
        <f>IF(AND(Table1[[#This Row],[High Income]]&gt;=71082,Table1[[#This Row],[QCT Status]]=0),1,0)</f>
        <v>0</v>
      </c>
      <c r="J97" s="4">
        <v>70.8</v>
      </c>
      <c r="K97" s="3">
        <f>IF(Table1[[#This Row],[Life Expectancy]]&gt;77.4,1,0)</f>
        <v>0</v>
      </c>
      <c r="L97" s="8">
        <v>-1</v>
      </c>
      <c r="M97" s="4">
        <v>31.6</v>
      </c>
      <c r="N97" s="4">
        <f>IF(AND(Table1[[#This Row],[Low Poverty]]&lt;=6.3,Table1[[#This Row],[QCT Status]]=0),1,0)</f>
        <v>0</v>
      </c>
      <c r="O97" s="6">
        <f>VLOOKUP(C97,'County Data Only'!$A$2:$F$93,3,FALSE)</f>
        <v>2.6</v>
      </c>
      <c r="P97" s="6">
        <f>IF(Table1[[#This Row],[Census Tract Low Unemployment Rate]]&lt;2.7,1,0)</f>
        <v>1</v>
      </c>
      <c r="Q97" s="6">
        <f>VLOOKUP($C97,'County Data Only'!$A$2:$F$93,4,FALSE)</f>
        <v>1430</v>
      </c>
      <c r="R97" s="6">
        <f>IF(AND(Table1[[#This Row],[Census Tract Access to Primary Care]]&lt;=2000,Table1[[#This Row],[Census Tract Access to Primary Care]]&lt;&gt;0),1,0)</f>
        <v>1</v>
      </c>
      <c r="S97" s="6">
        <f>VLOOKUP($C97,'County Data Only'!$A$2:$F$93,5,FALSE)</f>
        <v>7.3691692230000001</v>
      </c>
      <c r="T97" s="6">
        <f>VLOOKUP($C97,'County Data Only'!$A$2:$F$93,6,FALSE)</f>
        <v>0.70382389999999995</v>
      </c>
      <c r="U97" s="1">
        <f>IF(AND(Table1[[#This Row],[Census Tract Population Growth 2010 - 2020]]&gt;=5,Table1[[#This Row],[Census Tract Population Growth 2020 - 2021]]&gt;0),1,0)</f>
        <v>1</v>
      </c>
      <c r="V97" s="3">
        <f>SUM(Table1[[#This Row],[High Income Point Value]],Table1[[#This Row],[Life Expectancy Point Value]],Table1[[#This Row],["R/ECAP" (Point Value)]],Table1[[#This Row],[Low Poverty Point Value]])</f>
        <v>-1</v>
      </c>
      <c r="W97" s="3">
        <f>SUM(Table1[[#This Row],[Census Tract Low Unemployment Point Value]],Table1[[#This Row],[Census Tract Access to Primary Care Point Value]])</f>
        <v>2</v>
      </c>
    </row>
    <row r="98" spans="1:23" x14ac:dyDescent="0.25">
      <c r="A98" t="s">
        <v>34</v>
      </c>
      <c r="B98">
        <v>18003003000</v>
      </c>
      <c r="C98" t="s">
        <v>1700</v>
      </c>
      <c r="D98" t="s">
        <v>1913</v>
      </c>
      <c r="E98" s="8">
        <f t="shared" si="2"/>
        <v>1</v>
      </c>
      <c r="F98" s="6">
        <f t="shared" si="3"/>
        <v>1</v>
      </c>
      <c r="G98" s="14">
        <v>1</v>
      </c>
      <c r="H98" s="4">
        <v>31492</v>
      </c>
      <c r="I98" s="3">
        <f>IF(AND(Table1[[#This Row],[High Income]]&gt;=71082,Table1[[#This Row],[QCT Status]]=0),1,0)</f>
        <v>0</v>
      </c>
      <c r="J98" s="4">
        <v>72.8</v>
      </c>
      <c r="K98" s="3">
        <f>IF(Table1[[#This Row],[Life Expectancy]]&gt;77.4,1,0)</f>
        <v>0</v>
      </c>
      <c r="L98" s="8">
        <v>-1</v>
      </c>
      <c r="M98" s="4">
        <v>33.799999999999997</v>
      </c>
      <c r="N98" s="4">
        <f>IF(AND(Table1[[#This Row],[Low Poverty]]&lt;=6.3,Table1[[#This Row],[QCT Status]]=0),1,0)</f>
        <v>0</v>
      </c>
      <c r="O98" s="6">
        <f>VLOOKUP(C98,'County Data Only'!$A$2:$F$93,3,FALSE)</f>
        <v>2.6</v>
      </c>
      <c r="P98" s="6">
        <f>IF(Table1[[#This Row],[Census Tract Low Unemployment Rate]]&lt;2.7,1,0)</f>
        <v>1</v>
      </c>
      <c r="Q98" s="6">
        <f>VLOOKUP($C98,'County Data Only'!$A$2:$F$93,4,FALSE)</f>
        <v>1430</v>
      </c>
      <c r="R98" s="6">
        <f>IF(AND(Table1[[#This Row],[Census Tract Access to Primary Care]]&lt;=2000,Table1[[#This Row],[Census Tract Access to Primary Care]]&lt;&gt;0),1,0)</f>
        <v>1</v>
      </c>
      <c r="S98" s="6">
        <f>VLOOKUP($C98,'County Data Only'!$A$2:$F$93,5,FALSE)</f>
        <v>7.3691692230000001</v>
      </c>
      <c r="T98" s="6">
        <f>VLOOKUP($C98,'County Data Only'!$A$2:$F$93,6,FALSE)</f>
        <v>0.70382389999999995</v>
      </c>
      <c r="U98" s="1">
        <f>IF(AND(Table1[[#This Row],[Census Tract Population Growth 2010 - 2020]]&gt;=5,Table1[[#This Row],[Census Tract Population Growth 2020 - 2021]]&gt;0),1,0)</f>
        <v>1</v>
      </c>
      <c r="V98" s="3">
        <f>SUM(Table1[[#This Row],[High Income Point Value]],Table1[[#This Row],[Life Expectancy Point Value]],Table1[[#This Row],["R/ECAP" (Point Value)]],Table1[[#This Row],[Low Poverty Point Value]])</f>
        <v>-1</v>
      </c>
      <c r="W98" s="3">
        <f>SUM(Table1[[#This Row],[Census Tract Low Unemployment Point Value]],Table1[[#This Row],[Census Tract Access to Primary Care Point Value]])</f>
        <v>2</v>
      </c>
    </row>
    <row r="99" spans="1:23" x14ac:dyDescent="0.25">
      <c r="A99" t="s">
        <v>33</v>
      </c>
      <c r="B99">
        <v>18003002900</v>
      </c>
      <c r="C99" t="s">
        <v>1700</v>
      </c>
      <c r="D99" t="s">
        <v>1912</v>
      </c>
      <c r="E99" s="8">
        <f t="shared" si="2"/>
        <v>1</v>
      </c>
      <c r="F99" s="6">
        <f t="shared" si="3"/>
        <v>1</v>
      </c>
      <c r="G99" s="14">
        <v>1</v>
      </c>
      <c r="H99" s="4">
        <v>38412</v>
      </c>
      <c r="I99" s="3">
        <f>IF(AND(Table1[[#This Row],[High Income]]&gt;=71082,Table1[[#This Row],[QCT Status]]=0),1,0)</f>
        <v>0</v>
      </c>
      <c r="J99" s="4">
        <v>74.7</v>
      </c>
      <c r="K99" s="3">
        <f>IF(Table1[[#This Row],[Life Expectancy]]&gt;77.4,1,0)</f>
        <v>0</v>
      </c>
      <c r="L99" s="8">
        <v>-1</v>
      </c>
      <c r="M99" s="4">
        <v>35.200000000000003</v>
      </c>
      <c r="N99" s="4">
        <f>IF(AND(Table1[[#This Row],[Low Poverty]]&lt;=6.3,Table1[[#This Row],[QCT Status]]=0),1,0)</f>
        <v>0</v>
      </c>
      <c r="O99" s="6">
        <f>VLOOKUP(C99,'County Data Only'!$A$2:$F$93,3,FALSE)</f>
        <v>2.6</v>
      </c>
      <c r="P99" s="6">
        <f>IF(Table1[[#This Row],[Census Tract Low Unemployment Rate]]&lt;2.7,1,0)</f>
        <v>1</v>
      </c>
      <c r="Q99" s="6">
        <f>VLOOKUP($C99,'County Data Only'!$A$2:$F$93,4,FALSE)</f>
        <v>1430</v>
      </c>
      <c r="R99" s="6">
        <f>IF(AND(Table1[[#This Row],[Census Tract Access to Primary Care]]&lt;=2000,Table1[[#This Row],[Census Tract Access to Primary Care]]&lt;&gt;0),1,0)</f>
        <v>1</v>
      </c>
      <c r="S99" s="6">
        <f>VLOOKUP($C99,'County Data Only'!$A$2:$F$93,5,FALSE)</f>
        <v>7.3691692230000001</v>
      </c>
      <c r="T99" s="6">
        <f>VLOOKUP($C99,'County Data Only'!$A$2:$F$93,6,FALSE)</f>
        <v>0.70382389999999995</v>
      </c>
      <c r="U99" s="1">
        <f>IF(AND(Table1[[#This Row],[Census Tract Population Growth 2010 - 2020]]&gt;=5,Table1[[#This Row],[Census Tract Population Growth 2020 - 2021]]&gt;0),1,0)</f>
        <v>1</v>
      </c>
      <c r="V99" s="3">
        <f>SUM(Table1[[#This Row],[High Income Point Value]],Table1[[#This Row],[Life Expectancy Point Value]],Table1[[#This Row],["R/ECAP" (Point Value)]],Table1[[#This Row],[Low Poverty Point Value]])</f>
        <v>-1</v>
      </c>
      <c r="W99" s="3">
        <f>SUM(Table1[[#This Row],[Census Tract Low Unemployment Point Value]],Table1[[#This Row],[Census Tract Access to Primary Care Point Value]])</f>
        <v>2</v>
      </c>
    </row>
    <row r="100" spans="1:23" x14ac:dyDescent="0.25">
      <c r="A100" t="s">
        <v>23</v>
      </c>
      <c r="B100">
        <v>18003001300</v>
      </c>
      <c r="C100" t="s">
        <v>1700</v>
      </c>
      <c r="D100" t="s">
        <v>1902</v>
      </c>
      <c r="E100" s="8">
        <f t="shared" si="2"/>
        <v>1</v>
      </c>
      <c r="F100" s="6">
        <f t="shared" si="3"/>
        <v>1</v>
      </c>
      <c r="G100" s="14">
        <v>1</v>
      </c>
      <c r="H100" s="4">
        <v>43980</v>
      </c>
      <c r="I100" s="3">
        <f>IF(AND(Table1[[#This Row],[High Income]]&gt;=71082,Table1[[#This Row],[QCT Status]]=0),1,0)</f>
        <v>0</v>
      </c>
      <c r="J100" s="4">
        <v>73</v>
      </c>
      <c r="K100" s="3">
        <f>IF(Table1[[#This Row],[Life Expectancy]]&gt;77.4,1,0)</f>
        <v>0</v>
      </c>
      <c r="L100" s="8">
        <v>-1</v>
      </c>
      <c r="M100" s="4">
        <v>37.4</v>
      </c>
      <c r="N100" s="4">
        <f>IF(AND(Table1[[#This Row],[Low Poverty]]&lt;=6.3,Table1[[#This Row],[QCT Status]]=0),1,0)</f>
        <v>0</v>
      </c>
      <c r="O100" s="6">
        <f>VLOOKUP(C100,'County Data Only'!$A$2:$F$93,3,FALSE)</f>
        <v>2.6</v>
      </c>
      <c r="P100" s="6">
        <f>IF(Table1[[#This Row],[Census Tract Low Unemployment Rate]]&lt;2.7,1,0)</f>
        <v>1</v>
      </c>
      <c r="Q100" s="6">
        <f>VLOOKUP($C100,'County Data Only'!$A$2:$F$93,4,FALSE)</f>
        <v>1430</v>
      </c>
      <c r="R100" s="6">
        <f>IF(AND(Table1[[#This Row],[Census Tract Access to Primary Care]]&lt;=2000,Table1[[#This Row],[Census Tract Access to Primary Care]]&lt;&gt;0),1,0)</f>
        <v>1</v>
      </c>
      <c r="S100" s="6">
        <f>VLOOKUP($C100,'County Data Only'!$A$2:$F$93,5,FALSE)</f>
        <v>7.3691692230000001</v>
      </c>
      <c r="T100" s="6">
        <f>VLOOKUP($C100,'County Data Only'!$A$2:$F$93,6,FALSE)</f>
        <v>0.70382389999999995</v>
      </c>
      <c r="U100" s="1">
        <f>IF(AND(Table1[[#This Row],[Census Tract Population Growth 2010 - 2020]]&gt;=5,Table1[[#This Row],[Census Tract Population Growth 2020 - 2021]]&gt;0),1,0)</f>
        <v>1</v>
      </c>
      <c r="V100" s="3">
        <f>SUM(Table1[[#This Row],[High Income Point Value]],Table1[[#This Row],[Life Expectancy Point Value]],Table1[[#This Row],["R/ECAP" (Point Value)]],Table1[[#This Row],[Low Poverty Point Value]])</f>
        <v>-1</v>
      </c>
      <c r="W100" s="3">
        <f>SUM(Table1[[#This Row],[Census Tract Low Unemployment Point Value]],Table1[[#This Row],[Census Tract Access to Primary Care Point Value]])</f>
        <v>2</v>
      </c>
    </row>
    <row r="101" spans="1:23" x14ac:dyDescent="0.25">
      <c r="A101" t="s">
        <v>32</v>
      </c>
      <c r="B101">
        <v>18003002800</v>
      </c>
      <c r="C101" t="s">
        <v>1700</v>
      </c>
      <c r="D101" t="s">
        <v>1911</v>
      </c>
      <c r="E101" s="8">
        <f t="shared" si="2"/>
        <v>1</v>
      </c>
      <c r="F101" s="6">
        <f t="shared" si="3"/>
        <v>1</v>
      </c>
      <c r="G101" s="14">
        <v>1</v>
      </c>
      <c r="H101" s="4">
        <v>22589</v>
      </c>
      <c r="I101" s="3">
        <f>IF(AND(Table1[[#This Row],[High Income]]&gt;=71082,Table1[[#This Row],[QCT Status]]=0),1,0)</f>
        <v>0</v>
      </c>
      <c r="J101" s="4">
        <v>72</v>
      </c>
      <c r="K101" s="3">
        <f>IF(Table1[[#This Row],[Life Expectancy]]&gt;77.4,1,0)</f>
        <v>0</v>
      </c>
      <c r="L101" s="8">
        <v>-1</v>
      </c>
      <c r="M101" s="4">
        <v>40.200000000000003</v>
      </c>
      <c r="N101" s="4">
        <f>IF(AND(Table1[[#This Row],[Low Poverty]]&lt;=6.3,Table1[[#This Row],[QCT Status]]=0),1,0)</f>
        <v>0</v>
      </c>
      <c r="O101" s="6">
        <f>VLOOKUP(C101,'County Data Only'!$A$2:$F$93,3,FALSE)</f>
        <v>2.6</v>
      </c>
      <c r="P101" s="6">
        <f>IF(Table1[[#This Row],[Census Tract Low Unemployment Rate]]&lt;2.7,1,0)</f>
        <v>1</v>
      </c>
      <c r="Q101" s="6">
        <f>VLOOKUP($C101,'County Data Only'!$A$2:$F$93,4,FALSE)</f>
        <v>1430</v>
      </c>
      <c r="R101" s="6">
        <f>IF(AND(Table1[[#This Row],[Census Tract Access to Primary Care]]&lt;=2000,Table1[[#This Row],[Census Tract Access to Primary Care]]&lt;&gt;0),1,0)</f>
        <v>1</v>
      </c>
      <c r="S101" s="6">
        <f>VLOOKUP($C101,'County Data Only'!$A$2:$F$93,5,FALSE)</f>
        <v>7.3691692230000001</v>
      </c>
      <c r="T101" s="6">
        <f>VLOOKUP($C101,'County Data Only'!$A$2:$F$93,6,FALSE)</f>
        <v>0.70382389999999995</v>
      </c>
      <c r="U101" s="1">
        <f>IF(AND(Table1[[#This Row],[Census Tract Population Growth 2010 - 2020]]&gt;=5,Table1[[#This Row],[Census Tract Population Growth 2020 - 2021]]&gt;0),1,0)</f>
        <v>1</v>
      </c>
      <c r="V101" s="3">
        <f>SUM(Table1[[#This Row],[High Income Point Value]],Table1[[#This Row],[Life Expectancy Point Value]],Table1[[#This Row],["R/ECAP" (Point Value)]],Table1[[#This Row],[Low Poverty Point Value]])</f>
        <v>-1</v>
      </c>
      <c r="W101" s="3">
        <f>SUM(Table1[[#This Row],[Census Tract Low Unemployment Point Value]],Table1[[#This Row],[Census Tract Access to Primary Care Point Value]])</f>
        <v>2</v>
      </c>
    </row>
    <row r="102" spans="1:23" x14ac:dyDescent="0.25">
      <c r="A102" t="s">
        <v>29</v>
      </c>
      <c r="B102">
        <v>18003002300</v>
      </c>
      <c r="C102" t="s">
        <v>1700</v>
      </c>
      <c r="D102" t="s">
        <v>1908</v>
      </c>
      <c r="E102" s="8">
        <f t="shared" si="2"/>
        <v>1</v>
      </c>
      <c r="F102" s="6">
        <f t="shared" si="3"/>
        <v>1</v>
      </c>
      <c r="G102" s="14">
        <v>1</v>
      </c>
      <c r="H102" s="4">
        <v>23321</v>
      </c>
      <c r="I102" s="3">
        <f>IF(AND(Table1[[#This Row],[High Income]]&gt;=71082,Table1[[#This Row],[QCT Status]]=0),1,0)</f>
        <v>0</v>
      </c>
      <c r="J102" s="4">
        <v>74.599999999999994</v>
      </c>
      <c r="K102" s="3">
        <f>IF(Table1[[#This Row],[Life Expectancy]]&gt;77.4,1,0)</f>
        <v>0</v>
      </c>
      <c r="L102" s="8">
        <v>-1</v>
      </c>
      <c r="M102" s="4">
        <v>41.4</v>
      </c>
      <c r="N102" s="4">
        <f>IF(AND(Table1[[#This Row],[Low Poverty]]&lt;=6.3,Table1[[#This Row],[QCT Status]]=0),1,0)</f>
        <v>0</v>
      </c>
      <c r="O102" s="6">
        <f>VLOOKUP(C102,'County Data Only'!$A$2:$F$93,3,FALSE)</f>
        <v>2.6</v>
      </c>
      <c r="P102" s="6">
        <f>IF(Table1[[#This Row],[Census Tract Low Unemployment Rate]]&lt;2.7,1,0)</f>
        <v>1</v>
      </c>
      <c r="Q102" s="6">
        <f>VLOOKUP($C102,'County Data Only'!$A$2:$F$93,4,FALSE)</f>
        <v>1430</v>
      </c>
      <c r="R102" s="6">
        <f>IF(AND(Table1[[#This Row],[Census Tract Access to Primary Care]]&lt;=2000,Table1[[#This Row],[Census Tract Access to Primary Care]]&lt;&gt;0),1,0)</f>
        <v>1</v>
      </c>
      <c r="S102" s="6">
        <f>VLOOKUP($C102,'County Data Only'!$A$2:$F$93,5,FALSE)</f>
        <v>7.3691692230000001</v>
      </c>
      <c r="T102" s="6">
        <f>VLOOKUP($C102,'County Data Only'!$A$2:$F$93,6,FALSE)</f>
        <v>0.70382389999999995</v>
      </c>
      <c r="U102" s="1">
        <f>IF(AND(Table1[[#This Row],[Census Tract Population Growth 2010 - 2020]]&gt;=5,Table1[[#This Row],[Census Tract Population Growth 2020 - 2021]]&gt;0),1,0)</f>
        <v>1</v>
      </c>
      <c r="V102" s="3">
        <f>SUM(Table1[[#This Row],[High Income Point Value]],Table1[[#This Row],[Life Expectancy Point Value]],Table1[[#This Row],["R/ECAP" (Point Value)]],Table1[[#This Row],[Low Poverty Point Value]])</f>
        <v>-1</v>
      </c>
      <c r="W102" s="3">
        <f>SUM(Table1[[#This Row],[Census Tract Low Unemployment Point Value]],Table1[[#This Row],[Census Tract Access to Primary Care Point Value]])</f>
        <v>2</v>
      </c>
    </row>
    <row r="103" spans="1:23" x14ac:dyDescent="0.25">
      <c r="A103" t="s">
        <v>24</v>
      </c>
      <c r="B103">
        <v>18003001600</v>
      </c>
      <c r="C103" t="s">
        <v>1700</v>
      </c>
      <c r="D103" t="s">
        <v>1903</v>
      </c>
      <c r="E103" s="8">
        <f t="shared" si="2"/>
        <v>1</v>
      </c>
      <c r="F103" s="6">
        <f t="shared" si="3"/>
        <v>1</v>
      </c>
      <c r="G103" s="14">
        <v>1</v>
      </c>
      <c r="H103" s="4">
        <v>21080</v>
      </c>
      <c r="I103" s="3">
        <f>IF(AND(Table1[[#This Row],[High Income]]&gt;=71082,Table1[[#This Row],[QCT Status]]=0),1,0)</f>
        <v>0</v>
      </c>
      <c r="J103" s="4">
        <v>71.7</v>
      </c>
      <c r="K103" s="3">
        <f>IF(Table1[[#This Row],[Life Expectancy]]&gt;77.4,1,0)</f>
        <v>0</v>
      </c>
      <c r="L103" s="8">
        <v>-1</v>
      </c>
      <c r="M103" s="4">
        <v>47.6</v>
      </c>
      <c r="N103" s="4">
        <f>IF(AND(Table1[[#This Row],[Low Poverty]]&lt;=6.3,Table1[[#This Row],[QCT Status]]=0),1,0)</f>
        <v>0</v>
      </c>
      <c r="O103" s="6">
        <f>VLOOKUP(C103,'County Data Only'!$A$2:$F$93,3,FALSE)</f>
        <v>2.6</v>
      </c>
      <c r="P103" s="6">
        <f>IF(Table1[[#This Row],[Census Tract Low Unemployment Rate]]&lt;2.7,1,0)</f>
        <v>1</v>
      </c>
      <c r="Q103" s="6">
        <f>VLOOKUP($C103,'County Data Only'!$A$2:$F$93,4,FALSE)</f>
        <v>1430</v>
      </c>
      <c r="R103" s="6">
        <f>IF(AND(Table1[[#This Row],[Census Tract Access to Primary Care]]&lt;=2000,Table1[[#This Row],[Census Tract Access to Primary Care]]&lt;&gt;0),1,0)</f>
        <v>1</v>
      </c>
      <c r="S103" s="6">
        <f>VLOOKUP($C103,'County Data Only'!$A$2:$F$93,5,FALSE)</f>
        <v>7.3691692230000001</v>
      </c>
      <c r="T103" s="6">
        <f>VLOOKUP($C103,'County Data Only'!$A$2:$F$93,6,FALSE)</f>
        <v>0.70382389999999995</v>
      </c>
      <c r="U103" s="1">
        <f>IF(AND(Table1[[#This Row],[Census Tract Population Growth 2010 - 2020]]&gt;=5,Table1[[#This Row],[Census Tract Population Growth 2020 - 2021]]&gt;0),1,0)</f>
        <v>1</v>
      </c>
      <c r="V103" s="3">
        <f>SUM(Table1[[#This Row],[High Income Point Value]],Table1[[#This Row],[Life Expectancy Point Value]],Table1[[#This Row],["R/ECAP" (Point Value)]],Table1[[#This Row],[Low Poverty Point Value]])</f>
        <v>-1</v>
      </c>
      <c r="W103" s="3">
        <f>SUM(Table1[[#This Row],[Census Tract Low Unemployment Point Value]],Table1[[#This Row],[Census Tract Access to Primary Care Point Value]])</f>
        <v>2</v>
      </c>
    </row>
    <row r="104" spans="1:23" x14ac:dyDescent="0.25">
      <c r="A104" t="s">
        <v>25</v>
      </c>
      <c r="B104">
        <v>18003001700</v>
      </c>
      <c r="C104" t="s">
        <v>1700</v>
      </c>
      <c r="D104" t="s">
        <v>1904</v>
      </c>
      <c r="E104" s="8">
        <f t="shared" si="2"/>
        <v>1</v>
      </c>
      <c r="F104" s="6">
        <f t="shared" si="3"/>
        <v>1</v>
      </c>
      <c r="G104" s="14">
        <v>1</v>
      </c>
      <c r="H104" s="4">
        <v>21148</v>
      </c>
      <c r="I104" s="3">
        <f>IF(AND(Table1[[#This Row],[High Income]]&gt;=71082,Table1[[#This Row],[QCT Status]]=0),1,0)</f>
        <v>0</v>
      </c>
      <c r="J104" s="4">
        <v>66.900000000000006</v>
      </c>
      <c r="K104" s="3">
        <f>IF(Table1[[#This Row],[Life Expectancy]]&gt;77.4,1,0)</f>
        <v>0</v>
      </c>
      <c r="L104" s="8">
        <v>-1</v>
      </c>
      <c r="M104" s="4">
        <v>58.6</v>
      </c>
      <c r="N104" s="4">
        <f>IF(AND(Table1[[#This Row],[Low Poverty]]&lt;=6.3,Table1[[#This Row],[QCT Status]]=0),1,0)</f>
        <v>0</v>
      </c>
      <c r="O104" s="6">
        <f>VLOOKUP(C104,'County Data Only'!$A$2:$F$93,3,FALSE)</f>
        <v>2.6</v>
      </c>
      <c r="P104" s="6">
        <f>IF(Table1[[#This Row],[Census Tract Low Unemployment Rate]]&lt;2.7,1,0)</f>
        <v>1</v>
      </c>
      <c r="Q104" s="6">
        <f>VLOOKUP($C104,'County Data Only'!$A$2:$F$93,4,FALSE)</f>
        <v>1430</v>
      </c>
      <c r="R104" s="6">
        <f>IF(AND(Table1[[#This Row],[Census Tract Access to Primary Care]]&lt;=2000,Table1[[#This Row],[Census Tract Access to Primary Care]]&lt;&gt;0),1,0)</f>
        <v>1</v>
      </c>
      <c r="S104" s="6">
        <f>VLOOKUP($C104,'County Data Only'!$A$2:$F$93,5,FALSE)</f>
        <v>7.3691692230000001</v>
      </c>
      <c r="T104" s="6">
        <f>VLOOKUP($C104,'County Data Only'!$A$2:$F$93,6,FALSE)</f>
        <v>0.70382389999999995</v>
      </c>
      <c r="U104" s="1">
        <f>IF(AND(Table1[[#This Row],[Census Tract Population Growth 2010 - 2020]]&gt;=5,Table1[[#This Row],[Census Tract Population Growth 2020 - 2021]]&gt;0),1,0)</f>
        <v>1</v>
      </c>
      <c r="V104" s="3">
        <f>SUM(Table1[[#This Row],[High Income Point Value]],Table1[[#This Row],[Life Expectancy Point Value]],Table1[[#This Row],["R/ECAP" (Point Value)]],Table1[[#This Row],[Low Poverty Point Value]])</f>
        <v>-1</v>
      </c>
      <c r="W104" s="3">
        <f>SUM(Table1[[#This Row],[Census Tract Low Unemployment Point Value]],Table1[[#This Row],[Census Tract Access to Primary Care Point Value]])</f>
        <v>2</v>
      </c>
    </row>
    <row r="105" spans="1:23" x14ac:dyDescent="0.25">
      <c r="A105" t="s">
        <v>115</v>
      </c>
      <c r="B105">
        <v>18005010900</v>
      </c>
      <c r="C105" t="s">
        <v>1702</v>
      </c>
      <c r="D105" t="s">
        <v>1960</v>
      </c>
      <c r="E105" s="6">
        <f t="shared" si="2"/>
        <v>5</v>
      </c>
      <c r="F105" s="6">
        <f t="shared" si="3"/>
        <v>1</v>
      </c>
      <c r="G105">
        <v>0</v>
      </c>
      <c r="H105" s="6">
        <v>108378</v>
      </c>
      <c r="I105" s="6">
        <f>IF(AND(Table1[[#This Row],[High Income]]&gt;=71082,Table1[[#This Row],[QCT Status]]=0),1,0)</f>
        <v>1</v>
      </c>
      <c r="J105" s="6">
        <v>83</v>
      </c>
      <c r="K105" s="6">
        <f>IF(Table1[[#This Row],[Life Expectancy]]&gt;77.4,1,0)</f>
        <v>1</v>
      </c>
      <c r="L105" s="4">
        <v>0</v>
      </c>
      <c r="M105" s="6">
        <v>3.1</v>
      </c>
      <c r="N105" s="6">
        <f>IF(AND(Table1[[#This Row],[Low Poverty]]&lt;=6.3,Table1[[#This Row],[QCT Status]]=0),1,0)</f>
        <v>1</v>
      </c>
      <c r="O105" s="6">
        <f>VLOOKUP(C105,'County Data Only'!$A$2:$F$93,3,FALSE)</f>
        <v>2.2000000000000002</v>
      </c>
      <c r="P105" s="6">
        <f>IF(Table1[[#This Row],[Census Tract Low Unemployment Rate]]&lt;2.7,1,0)</f>
        <v>1</v>
      </c>
      <c r="Q105" s="6">
        <f>VLOOKUP($C105,'County Data Only'!$A$2:$F$93,4,FALSE)</f>
        <v>1400</v>
      </c>
      <c r="R105" s="6">
        <f>IF(AND(Table1[[#This Row],[Census Tract Access to Primary Care]]&lt;=2000,Table1[[#This Row],[Census Tract Access to Primary Care]]&lt;&gt;0),1,0)</f>
        <v>1</v>
      </c>
      <c r="S105" s="6">
        <f>VLOOKUP($C105,'County Data Only'!$A$2:$F$93,5,FALSE)</f>
        <v>9.9241112690000008</v>
      </c>
      <c r="T105" s="6">
        <f>VLOOKUP($C105,'County Data Only'!$A$2:$F$93,6,FALSE)</f>
        <v>0.38706380000000001</v>
      </c>
      <c r="U105" s="1">
        <f>IF(AND(Table1[[#This Row],[Census Tract Population Growth 2010 - 2020]]&gt;=5,Table1[[#This Row],[Census Tract Population Growth 2020 - 2021]]&gt;0),1,0)</f>
        <v>1</v>
      </c>
      <c r="V105" s="3">
        <f>SUM(Table1[[#This Row],[High Income Point Value]],Table1[[#This Row],[Life Expectancy Point Value]],Table1[[#This Row],["R/ECAP" (Point Value)]],Table1[[#This Row],[Low Poverty Point Value]])</f>
        <v>3</v>
      </c>
      <c r="W105" s="3">
        <f>SUM(Table1[[#This Row],[Census Tract Low Unemployment Point Value]],Table1[[#This Row],[Census Tract Access to Primary Care Point Value]])</f>
        <v>2</v>
      </c>
    </row>
    <row r="106" spans="1:23" x14ac:dyDescent="0.25">
      <c r="A106" t="s">
        <v>109</v>
      </c>
      <c r="B106">
        <v>18005010300</v>
      </c>
      <c r="C106" t="s">
        <v>1702</v>
      </c>
      <c r="D106" t="s">
        <v>1987</v>
      </c>
      <c r="E106" s="6">
        <f t="shared" si="2"/>
        <v>5</v>
      </c>
      <c r="F106" s="6">
        <f t="shared" si="3"/>
        <v>1</v>
      </c>
      <c r="G106">
        <v>0</v>
      </c>
      <c r="H106" s="6">
        <v>106004</v>
      </c>
      <c r="I106" s="6">
        <f>IF(AND(Table1[[#This Row],[High Income]]&gt;=71082,Table1[[#This Row],[QCT Status]]=0),1,0)</f>
        <v>1</v>
      </c>
      <c r="J106" s="6">
        <v>81</v>
      </c>
      <c r="K106" s="6">
        <f>IF(Table1[[#This Row],[Life Expectancy]]&gt;77.4,1,0)</f>
        <v>1</v>
      </c>
      <c r="L106" s="4">
        <v>0</v>
      </c>
      <c r="M106" s="6">
        <v>5.0999999999999996</v>
      </c>
      <c r="N106" s="6">
        <f>IF(AND(Table1[[#This Row],[Low Poverty]]&lt;=6.3,Table1[[#This Row],[QCT Status]]=0),1,0)</f>
        <v>1</v>
      </c>
      <c r="O106" s="6">
        <f>VLOOKUP(C106,'County Data Only'!$A$2:$F$93,3,FALSE)</f>
        <v>2.2000000000000002</v>
      </c>
      <c r="P106" s="6">
        <f>IF(Table1[[#This Row],[Census Tract Low Unemployment Rate]]&lt;2.7,1,0)</f>
        <v>1</v>
      </c>
      <c r="Q106" s="6">
        <f>VLOOKUP($C106,'County Data Only'!$A$2:$F$93,4,FALSE)</f>
        <v>1400</v>
      </c>
      <c r="R106" s="6">
        <f>IF(AND(Table1[[#This Row],[Census Tract Access to Primary Care]]&lt;=2000,Table1[[#This Row],[Census Tract Access to Primary Care]]&lt;&gt;0),1,0)</f>
        <v>1</v>
      </c>
      <c r="S106" s="6">
        <f>VLOOKUP($C106,'County Data Only'!$A$2:$F$93,5,FALSE)</f>
        <v>9.9241112690000008</v>
      </c>
      <c r="T106" s="6">
        <f>VLOOKUP($C106,'County Data Only'!$A$2:$F$93,6,FALSE)</f>
        <v>0.38706380000000001</v>
      </c>
      <c r="U106" s="1">
        <f>IF(AND(Table1[[#This Row],[Census Tract Population Growth 2010 - 2020]]&gt;=5,Table1[[#This Row],[Census Tract Population Growth 2020 - 2021]]&gt;0),1,0)</f>
        <v>1</v>
      </c>
      <c r="V106" s="3">
        <f>SUM(Table1[[#This Row],[High Income Point Value]],Table1[[#This Row],[Life Expectancy Point Value]],Table1[[#This Row],["R/ECAP" (Point Value)]],Table1[[#This Row],[Low Poverty Point Value]])</f>
        <v>3</v>
      </c>
      <c r="W106" s="3">
        <f>SUM(Table1[[#This Row],[Census Tract Low Unemployment Point Value]],Table1[[#This Row],[Census Tract Access to Primary Care Point Value]])</f>
        <v>2</v>
      </c>
    </row>
    <row r="107" spans="1:23" x14ac:dyDescent="0.25">
      <c r="A107" t="s">
        <v>122</v>
      </c>
      <c r="B107">
        <v>18005011500</v>
      </c>
      <c r="C107" t="s">
        <v>1702</v>
      </c>
      <c r="D107" t="s">
        <v>1996</v>
      </c>
      <c r="E107" s="5">
        <f t="shared" si="2"/>
        <v>4</v>
      </c>
      <c r="F107" s="6">
        <f t="shared" si="3"/>
        <v>1</v>
      </c>
      <c r="G107">
        <v>0</v>
      </c>
      <c r="H107" s="6">
        <v>75667</v>
      </c>
      <c r="I107" s="6">
        <f>IF(AND(Table1[[#This Row],[High Income]]&gt;=71082,Table1[[#This Row],[QCT Status]]=0),1,0)</f>
        <v>1</v>
      </c>
      <c r="J107" s="6">
        <v>79.7</v>
      </c>
      <c r="K107" s="6">
        <f>IF(Table1[[#This Row],[Life Expectancy]]&gt;77.4,1,0)</f>
        <v>1</v>
      </c>
      <c r="L107" s="4">
        <v>0</v>
      </c>
      <c r="M107" s="4">
        <v>9</v>
      </c>
      <c r="N107" s="4">
        <f>IF(AND(Table1[[#This Row],[Low Poverty]]&lt;=6.3,Table1[[#This Row],[QCT Status]]=0),1,0)</f>
        <v>0</v>
      </c>
      <c r="O107" s="6">
        <f>VLOOKUP(C107,'County Data Only'!$A$2:$F$93,3,FALSE)</f>
        <v>2.2000000000000002</v>
      </c>
      <c r="P107" s="6">
        <f>IF(Table1[[#This Row],[Census Tract Low Unemployment Rate]]&lt;2.7,1,0)</f>
        <v>1</v>
      </c>
      <c r="Q107" s="6">
        <f>VLOOKUP($C107,'County Data Only'!$A$2:$F$93,4,FALSE)</f>
        <v>1400</v>
      </c>
      <c r="R107" s="6">
        <f>IF(AND(Table1[[#This Row],[Census Tract Access to Primary Care]]&lt;=2000,Table1[[#This Row],[Census Tract Access to Primary Care]]&lt;&gt;0),1,0)</f>
        <v>1</v>
      </c>
      <c r="S107" s="6">
        <f>VLOOKUP($C107,'County Data Only'!$A$2:$F$93,5,FALSE)</f>
        <v>9.9241112690000008</v>
      </c>
      <c r="T107" s="6">
        <f>VLOOKUP($C107,'County Data Only'!$A$2:$F$93,6,FALSE)</f>
        <v>0.38706380000000001</v>
      </c>
      <c r="U107" s="1">
        <f>IF(AND(Table1[[#This Row],[Census Tract Population Growth 2010 - 2020]]&gt;=5,Table1[[#This Row],[Census Tract Population Growth 2020 - 2021]]&gt;0),1,0)</f>
        <v>1</v>
      </c>
      <c r="V107" s="3">
        <f>SUM(Table1[[#This Row],[High Income Point Value]],Table1[[#This Row],[Life Expectancy Point Value]],Table1[[#This Row],["R/ECAP" (Point Value)]],Table1[[#This Row],[Low Poverty Point Value]])</f>
        <v>2</v>
      </c>
      <c r="W107" s="3">
        <f>SUM(Table1[[#This Row],[Census Tract Low Unemployment Point Value]],Table1[[#This Row],[Census Tract Access to Primary Care Point Value]])</f>
        <v>2</v>
      </c>
    </row>
    <row r="108" spans="1:23" x14ac:dyDescent="0.25">
      <c r="A108" t="s">
        <v>116</v>
      </c>
      <c r="B108">
        <v>18005011000</v>
      </c>
      <c r="C108" t="s">
        <v>1702</v>
      </c>
      <c r="D108" t="s">
        <v>1961</v>
      </c>
      <c r="E108" s="5">
        <f t="shared" si="2"/>
        <v>4</v>
      </c>
      <c r="F108" s="6">
        <f t="shared" si="3"/>
        <v>1</v>
      </c>
      <c r="G108">
        <v>0</v>
      </c>
      <c r="H108" s="6">
        <v>75677</v>
      </c>
      <c r="I108" s="6">
        <f>IF(AND(Table1[[#This Row],[High Income]]&gt;=71082,Table1[[#This Row],[QCT Status]]=0),1,0)</f>
        <v>1</v>
      </c>
      <c r="J108" s="6">
        <v>79.3</v>
      </c>
      <c r="K108" s="6">
        <f>IF(Table1[[#This Row],[Life Expectancy]]&gt;77.4,1,0)</f>
        <v>1</v>
      </c>
      <c r="L108" s="4">
        <v>0</v>
      </c>
      <c r="M108" s="4">
        <v>10.6</v>
      </c>
      <c r="N108" s="4">
        <f>IF(AND(Table1[[#This Row],[Low Poverty]]&lt;=6.3,Table1[[#This Row],[QCT Status]]=0),1,0)</f>
        <v>0</v>
      </c>
      <c r="O108" s="6">
        <f>VLOOKUP(C108,'County Data Only'!$A$2:$F$93,3,FALSE)</f>
        <v>2.2000000000000002</v>
      </c>
      <c r="P108" s="6">
        <f>IF(Table1[[#This Row],[Census Tract Low Unemployment Rate]]&lt;2.7,1,0)</f>
        <v>1</v>
      </c>
      <c r="Q108" s="6">
        <f>VLOOKUP($C108,'County Data Only'!$A$2:$F$93,4,FALSE)</f>
        <v>1400</v>
      </c>
      <c r="R108" s="6">
        <f>IF(AND(Table1[[#This Row],[Census Tract Access to Primary Care]]&lt;=2000,Table1[[#This Row],[Census Tract Access to Primary Care]]&lt;&gt;0),1,0)</f>
        <v>1</v>
      </c>
      <c r="S108" s="6">
        <f>VLOOKUP($C108,'County Data Only'!$A$2:$F$93,5,FALSE)</f>
        <v>9.9241112690000008</v>
      </c>
      <c r="T108" s="6">
        <f>VLOOKUP($C108,'County Data Only'!$A$2:$F$93,6,FALSE)</f>
        <v>0.38706380000000001</v>
      </c>
      <c r="U108" s="1">
        <f>IF(AND(Table1[[#This Row],[Census Tract Population Growth 2010 - 2020]]&gt;=5,Table1[[#This Row],[Census Tract Population Growth 2020 - 2021]]&gt;0),1,0)</f>
        <v>1</v>
      </c>
      <c r="V108" s="3">
        <f>SUM(Table1[[#This Row],[High Income Point Value]],Table1[[#This Row],[Life Expectancy Point Value]],Table1[[#This Row],["R/ECAP" (Point Value)]],Table1[[#This Row],[Low Poverty Point Value]])</f>
        <v>2</v>
      </c>
      <c r="W108" s="3">
        <f>SUM(Table1[[#This Row],[Census Tract Low Unemployment Point Value]],Table1[[#This Row],[Census Tract Access to Primary Care Point Value]])</f>
        <v>2</v>
      </c>
    </row>
    <row r="109" spans="1:23" x14ac:dyDescent="0.25">
      <c r="A109" t="s">
        <v>120</v>
      </c>
      <c r="B109">
        <v>18005011300</v>
      </c>
      <c r="C109" t="s">
        <v>1702</v>
      </c>
      <c r="D109" t="s">
        <v>1994</v>
      </c>
      <c r="E109" s="5">
        <f t="shared" si="2"/>
        <v>4</v>
      </c>
      <c r="F109" s="6">
        <f t="shared" si="3"/>
        <v>1</v>
      </c>
      <c r="G109">
        <v>0</v>
      </c>
      <c r="H109" s="6">
        <v>76193</v>
      </c>
      <c r="I109" s="6">
        <f>IF(AND(Table1[[#This Row],[High Income]]&gt;=71082,Table1[[#This Row],[QCT Status]]=0),1,0)</f>
        <v>1</v>
      </c>
      <c r="J109" s="6">
        <v>78.3994</v>
      </c>
      <c r="K109" s="6">
        <f>IF(Table1[[#This Row],[Life Expectancy]]&gt;77.4,1,0)</f>
        <v>1</v>
      </c>
      <c r="L109" s="4">
        <v>0</v>
      </c>
      <c r="M109" s="4">
        <v>11.9</v>
      </c>
      <c r="N109" s="4">
        <f>IF(AND(Table1[[#This Row],[Low Poverty]]&lt;=6.3,Table1[[#This Row],[QCT Status]]=0),1,0)</f>
        <v>0</v>
      </c>
      <c r="O109" s="6">
        <f>VLOOKUP(C109,'County Data Only'!$A$2:$F$93,3,FALSE)</f>
        <v>2.2000000000000002</v>
      </c>
      <c r="P109" s="6">
        <f>IF(Table1[[#This Row],[Census Tract Low Unemployment Rate]]&lt;2.7,1,0)</f>
        <v>1</v>
      </c>
      <c r="Q109" s="6">
        <f>VLOOKUP($C109,'County Data Only'!$A$2:$F$93,4,FALSE)</f>
        <v>1400</v>
      </c>
      <c r="R109" s="6">
        <f>IF(AND(Table1[[#This Row],[Census Tract Access to Primary Care]]&lt;=2000,Table1[[#This Row],[Census Tract Access to Primary Care]]&lt;&gt;0),1,0)</f>
        <v>1</v>
      </c>
      <c r="S109" s="6">
        <f>VLOOKUP($C109,'County Data Only'!$A$2:$F$93,5,FALSE)</f>
        <v>9.9241112690000008</v>
      </c>
      <c r="T109" s="6">
        <f>VLOOKUP($C109,'County Data Only'!$A$2:$F$93,6,FALSE)</f>
        <v>0.38706380000000001</v>
      </c>
      <c r="U109" s="1">
        <f>IF(AND(Table1[[#This Row],[Census Tract Population Growth 2010 - 2020]]&gt;=5,Table1[[#This Row],[Census Tract Population Growth 2020 - 2021]]&gt;0),1,0)</f>
        <v>1</v>
      </c>
      <c r="V109" s="3">
        <f>SUM(Table1[[#This Row],[High Income Point Value]],Table1[[#This Row],[Life Expectancy Point Value]],Table1[[#This Row],["R/ECAP" (Point Value)]],Table1[[#This Row],[Low Poverty Point Value]])</f>
        <v>2</v>
      </c>
      <c r="W109" s="3">
        <f>SUM(Table1[[#This Row],[Census Tract Low Unemployment Point Value]],Table1[[#This Row],[Census Tract Access to Primary Care Point Value]])</f>
        <v>2</v>
      </c>
    </row>
    <row r="110" spans="1:23" x14ac:dyDescent="0.25">
      <c r="A110" t="s">
        <v>119</v>
      </c>
      <c r="B110">
        <v>18005011200</v>
      </c>
      <c r="C110" t="s">
        <v>1702</v>
      </c>
      <c r="D110" t="s">
        <v>1993</v>
      </c>
      <c r="E110" s="9">
        <f t="shared" si="2"/>
        <v>3</v>
      </c>
      <c r="F110" s="6">
        <f t="shared" si="3"/>
        <v>1</v>
      </c>
      <c r="G110">
        <v>0</v>
      </c>
      <c r="H110" s="4">
        <v>63910</v>
      </c>
      <c r="I110" s="3">
        <f>IF(AND(Table1[[#This Row],[High Income]]&gt;=71082,Table1[[#This Row],[QCT Status]]=0),1,0)</f>
        <v>0</v>
      </c>
      <c r="J110" s="6">
        <v>88.9</v>
      </c>
      <c r="K110" s="6">
        <f>IF(Table1[[#This Row],[Life Expectancy]]&gt;77.4,1,0)</f>
        <v>1</v>
      </c>
      <c r="L110" s="4">
        <v>0</v>
      </c>
      <c r="M110" s="4">
        <v>7.2</v>
      </c>
      <c r="N110" s="4">
        <f>IF(AND(Table1[[#This Row],[Low Poverty]]&lt;=6.3,Table1[[#This Row],[QCT Status]]=0),1,0)</f>
        <v>0</v>
      </c>
      <c r="O110" s="6">
        <f>VLOOKUP(C110,'County Data Only'!$A$2:$F$93,3,FALSE)</f>
        <v>2.2000000000000002</v>
      </c>
      <c r="P110" s="6">
        <f>IF(Table1[[#This Row],[Census Tract Low Unemployment Rate]]&lt;2.7,1,0)</f>
        <v>1</v>
      </c>
      <c r="Q110" s="6">
        <f>VLOOKUP($C110,'County Data Only'!$A$2:$F$93,4,FALSE)</f>
        <v>1400</v>
      </c>
      <c r="R110" s="6">
        <f>IF(AND(Table1[[#This Row],[Census Tract Access to Primary Care]]&lt;=2000,Table1[[#This Row],[Census Tract Access to Primary Care]]&lt;&gt;0),1,0)</f>
        <v>1</v>
      </c>
      <c r="S110" s="6">
        <f>VLOOKUP($C110,'County Data Only'!$A$2:$F$93,5,FALSE)</f>
        <v>9.9241112690000008</v>
      </c>
      <c r="T110" s="6">
        <f>VLOOKUP($C110,'County Data Only'!$A$2:$F$93,6,FALSE)</f>
        <v>0.38706380000000001</v>
      </c>
      <c r="U110" s="1">
        <f>IF(AND(Table1[[#This Row],[Census Tract Population Growth 2010 - 2020]]&gt;=5,Table1[[#This Row],[Census Tract Population Growth 2020 - 2021]]&gt;0),1,0)</f>
        <v>1</v>
      </c>
      <c r="V110" s="3">
        <f>SUM(Table1[[#This Row],[High Income Point Value]],Table1[[#This Row],[Life Expectancy Point Value]],Table1[[#This Row],["R/ECAP" (Point Value)]],Table1[[#This Row],[Low Poverty Point Value]])</f>
        <v>1</v>
      </c>
      <c r="W110" s="3">
        <f>SUM(Table1[[#This Row],[Census Tract Low Unemployment Point Value]],Table1[[#This Row],[Census Tract Access to Primary Care Point Value]])</f>
        <v>2</v>
      </c>
    </row>
    <row r="111" spans="1:23" x14ac:dyDescent="0.25">
      <c r="A111" t="s">
        <v>108</v>
      </c>
      <c r="B111">
        <v>18005010200</v>
      </c>
      <c r="C111" t="s">
        <v>1702</v>
      </c>
      <c r="D111" t="s">
        <v>1986</v>
      </c>
      <c r="E111" s="9">
        <f t="shared" si="2"/>
        <v>3</v>
      </c>
      <c r="F111" s="6">
        <f t="shared" si="3"/>
        <v>1</v>
      </c>
      <c r="G111">
        <v>0</v>
      </c>
      <c r="H111" s="4">
        <v>62639</v>
      </c>
      <c r="I111" s="3">
        <f>IF(AND(Table1[[#This Row],[High Income]]&gt;=71082,Table1[[#This Row],[QCT Status]]=0),1,0)</f>
        <v>0</v>
      </c>
      <c r="J111" s="6">
        <v>78.2</v>
      </c>
      <c r="K111" s="6">
        <f>IF(Table1[[#This Row],[Life Expectancy]]&gt;77.4,1,0)</f>
        <v>1</v>
      </c>
      <c r="L111" s="4">
        <v>0</v>
      </c>
      <c r="M111" s="4">
        <v>11.3</v>
      </c>
      <c r="N111" s="4">
        <f>IF(AND(Table1[[#This Row],[Low Poverty]]&lt;=6.3,Table1[[#This Row],[QCT Status]]=0),1,0)</f>
        <v>0</v>
      </c>
      <c r="O111" s="6">
        <f>VLOOKUP(C111,'County Data Only'!$A$2:$F$93,3,FALSE)</f>
        <v>2.2000000000000002</v>
      </c>
      <c r="P111" s="6">
        <f>IF(Table1[[#This Row],[Census Tract Low Unemployment Rate]]&lt;2.7,1,0)</f>
        <v>1</v>
      </c>
      <c r="Q111" s="6">
        <f>VLOOKUP($C111,'County Data Only'!$A$2:$F$93,4,FALSE)</f>
        <v>1400</v>
      </c>
      <c r="R111" s="6">
        <f>IF(AND(Table1[[#This Row],[Census Tract Access to Primary Care]]&lt;=2000,Table1[[#This Row],[Census Tract Access to Primary Care]]&lt;&gt;0),1,0)</f>
        <v>1</v>
      </c>
      <c r="S111" s="6">
        <f>VLOOKUP($C111,'County Data Only'!$A$2:$F$93,5,FALSE)</f>
        <v>9.9241112690000008</v>
      </c>
      <c r="T111" s="6">
        <f>VLOOKUP($C111,'County Data Only'!$A$2:$F$93,6,FALSE)</f>
        <v>0.38706380000000001</v>
      </c>
      <c r="U111" s="1">
        <f>IF(AND(Table1[[#This Row],[Census Tract Population Growth 2010 - 2020]]&gt;=5,Table1[[#This Row],[Census Tract Population Growth 2020 - 2021]]&gt;0),1,0)</f>
        <v>1</v>
      </c>
      <c r="V111" s="3">
        <f>SUM(Table1[[#This Row],[High Income Point Value]],Table1[[#This Row],[Life Expectancy Point Value]],Table1[[#This Row],["R/ECAP" (Point Value)]],Table1[[#This Row],[Low Poverty Point Value]])</f>
        <v>1</v>
      </c>
      <c r="W111" s="3">
        <f>SUM(Table1[[#This Row],[Census Tract Low Unemployment Point Value]],Table1[[#This Row],[Census Tract Access to Primary Care Point Value]])</f>
        <v>2</v>
      </c>
    </row>
    <row r="112" spans="1:23" x14ac:dyDescent="0.25">
      <c r="A112" t="s">
        <v>111</v>
      </c>
      <c r="B112">
        <v>18005010500</v>
      </c>
      <c r="C112" t="s">
        <v>1702</v>
      </c>
      <c r="D112" t="s">
        <v>1939</v>
      </c>
      <c r="E112" s="9">
        <f t="shared" si="2"/>
        <v>3</v>
      </c>
      <c r="F112" s="6">
        <f t="shared" si="3"/>
        <v>1</v>
      </c>
      <c r="G112">
        <v>0</v>
      </c>
      <c r="H112" s="4">
        <v>65043</v>
      </c>
      <c r="I112" s="3">
        <f>IF(AND(Table1[[#This Row],[High Income]]&gt;=71082,Table1[[#This Row],[QCT Status]]=0),1,0)</f>
        <v>0</v>
      </c>
      <c r="J112" s="6">
        <v>80.2</v>
      </c>
      <c r="K112" s="6">
        <f>IF(Table1[[#This Row],[Life Expectancy]]&gt;77.4,1,0)</f>
        <v>1</v>
      </c>
      <c r="L112" s="4">
        <v>0</v>
      </c>
      <c r="M112" s="4">
        <v>11.7</v>
      </c>
      <c r="N112" s="4">
        <f>IF(AND(Table1[[#This Row],[Low Poverty]]&lt;=6.3,Table1[[#This Row],[QCT Status]]=0),1,0)</f>
        <v>0</v>
      </c>
      <c r="O112" s="6">
        <f>VLOOKUP(C112,'County Data Only'!$A$2:$F$93,3,FALSE)</f>
        <v>2.2000000000000002</v>
      </c>
      <c r="P112" s="6">
        <f>IF(Table1[[#This Row],[Census Tract Low Unemployment Rate]]&lt;2.7,1,0)</f>
        <v>1</v>
      </c>
      <c r="Q112" s="6">
        <f>VLOOKUP($C112,'County Data Only'!$A$2:$F$93,4,FALSE)</f>
        <v>1400</v>
      </c>
      <c r="R112" s="6">
        <f>IF(AND(Table1[[#This Row],[Census Tract Access to Primary Care]]&lt;=2000,Table1[[#This Row],[Census Tract Access to Primary Care]]&lt;&gt;0),1,0)</f>
        <v>1</v>
      </c>
      <c r="S112" s="6">
        <f>VLOOKUP($C112,'County Data Only'!$A$2:$F$93,5,FALSE)</f>
        <v>9.9241112690000008</v>
      </c>
      <c r="T112" s="6">
        <f>VLOOKUP($C112,'County Data Only'!$A$2:$F$93,6,FALSE)</f>
        <v>0.38706380000000001</v>
      </c>
      <c r="U112" s="1">
        <f>IF(AND(Table1[[#This Row],[Census Tract Population Growth 2010 - 2020]]&gt;=5,Table1[[#This Row],[Census Tract Population Growth 2020 - 2021]]&gt;0),1,0)</f>
        <v>1</v>
      </c>
      <c r="V112" s="3">
        <f>SUM(Table1[[#This Row],[High Income Point Value]],Table1[[#This Row],[Life Expectancy Point Value]],Table1[[#This Row],["R/ECAP" (Point Value)]],Table1[[#This Row],[Low Poverty Point Value]])</f>
        <v>1</v>
      </c>
      <c r="W112" s="3">
        <f>SUM(Table1[[#This Row],[Census Tract Low Unemployment Point Value]],Table1[[#This Row],[Census Tract Access to Primary Care Point Value]])</f>
        <v>2</v>
      </c>
    </row>
    <row r="113" spans="1:23" x14ac:dyDescent="0.25">
      <c r="A113" t="s">
        <v>110</v>
      </c>
      <c r="B113">
        <v>18005010400</v>
      </c>
      <c r="C113" t="s">
        <v>1702</v>
      </c>
      <c r="D113" t="s">
        <v>1938</v>
      </c>
      <c r="E113" s="9">
        <f t="shared" si="2"/>
        <v>3</v>
      </c>
      <c r="F113" s="6">
        <f t="shared" si="3"/>
        <v>1</v>
      </c>
      <c r="G113">
        <v>0</v>
      </c>
      <c r="H113" s="6">
        <v>73529</v>
      </c>
      <c r="I113" s="6">
        <f>IF(AND(Table1[[#This Row],[High Income]]&gt;=71082,Table1[[#This Row],[QCT Status]]=0),1,0)</f>
        <v>1</v>
      </c>
      <c r="J113" s="4">
        <v>74.400000000000006</v>
      </c>
      <c r="K113" s="6">
        <f>IF(Table1[[#This Row],[Life Expectancy]]&gt;77.4,1,0)</f>
        <v>0</v>
      </c>
      <c r="L113" s="4">
        <v>0</v>
      </c>
      <c r="M113" s="4">
        <v>15.3</v>
      </c>
      <c r="N113" s="4">
        <f>IF(AND(Table1[[#This Row],[Low Poverty]]&lt;=6.3,Table1[[#This Row],[QCT Status]]=0),1,0)</f>
        <v>0</v>
      </c>
      <c r="O113" s="6">
        <f>VLOOKUP(C113,'County Data Only'!$A$2:$F$93,3,FALSE)</f>
        <v>2.2000000000000002</v>
      </c>
      <c r="P113" s="6">
        <f>IF(Table1[[#This Row],[Census Tract Low Unemployment Rate]]&lt;2.7,1,0)</f>
        <v>1</v>
      </c>
      <c r="Q113" s="6">
        <f>VLOOKUP($C113,'County Data Only'!$A$2:$F$93,4,FALSE)</f>
        <v>1400</v>
      </c>
      <c r="R113" s="6">
        <f>IF(AND(Table1[[#This Row],[Census Tract Access to Primary Care]]&lt;=2000,Table1[[#This Row],[Census Tract Access to Primary Care]]&lt;&gt;0),1,0)</f>
        <v>1</v>
      </c>
      <c r="S113" s="6">
        <f>VLOOKUP($C113,'County Data Only'!$A$2:$F$93,5,FALSE)</f>
        <v>9.9241112690000008</v>
      </c>
      <c r="T113" s="6">
        <f>VLOOKUP($C113,'County Data Only'!$A$2:$F$93,6,FALSE)</f>
        <v>0.38706380000000001</v>
      </c>
      <c r="U113" s="1">
        <f>IF(AND(Table1[[#This Row],[Census Tract Population Growth 2010 - 2020]]&gt;=5,Table1[[#This Row],[Census Tract Population Growth 2020 - 2021]]&gt;0),1,0)</f>
        <v>1</v>
      </c>
      <c r="V113" s="3">
        <f>SUM(Table1[[#This Row],[High Income Point Value]],Table1[[#This Row],[Life Expectancy Point Value]],Table1[[#This Row],["R/ECAP" (Point Value)]],Table1[[#This Row],[Low Poverty Point Value]])</f>
        <v>1</v>
      </c>
      <c r="W113" s="3">
        <f>SUM(Table1[[#This Row],[Census Tract Low Unemployment Point Value]],Table1[[#This Row],[Census Tract Access to Primary Care Point Value]])</f>
        <v>2</v>
      </c>
    </row>
    <row r="114" spans="1:23" x14ac:dyDescent="0.25">
      <c r="A114" t="s">
        <v>121</v>
      </c>
      <c r="B114">
        <v>18005011400</v>
      </c>
      <c r="C114" t="s">
        <v>1702</v>
      </c>
      <c r="D114" t="s">
        <v>1995</v>
      </c>
      <c r="E114" s="9">
        <f t="shared" si="2"/>
        <v>3</v>
      </c>
      <c r="F114" s="6">
        <f t="shared" si="3"/>
        <v>1</v>
      </c>
      <c r="G114">
        <v>0</v>
      </c>
      <c r="H114" s="4">
        <v>57588</v>
      </c>
      <c r="I114" s="3">
        <f>IF(AND(Table1[[#This Row],[High Income]]&gt;=71082,Table1[[#This Row],[QCT Status]]=0),1,0)</f>
        <v>0</v>
      </c>
      <c r="J114" s="6">
        <v>78.8</v>
      </c>
      <c r="K114" s="6">
        <f>IF(Table1[[#This Row],[Life Expectancy]]&gt;77.4,1,0)</f>
        <v>1</v>
      </c>
      <c r="L114" s="4">
        <v>0</v>
      </c>
      <c r="M114" s="4">
        <v>15.7</v>
      </c>
      <c r="N114" s="4">
        <f>IF(AND(Table1[[#This Row],[Low Poverty]]&lt;=6.3,Table1[[#This Row],[QCT Status]]=0),1,0)</f>
        <v>0</v>
      </c>
      <c r="O114" s="6">
        <f>VLOOKUP(C114,'County Data Only'!$A$2:$F$93,3,FALSE)</f>
        <v>2.2000000000000002</v>
      </c>
      <c r="P114" s="6">
        <f>IF(Table1[[#This Row],[Census Tract Low Unemployment Rate]]&lt;2.7,1,0)</f>
        <v>1</v>
      </c>
      <c r="Q114" s="6">
        <f>VLOOKUP($C114,'County Data Only'!$A$2:$F$93,4,FALSE)</f>
        <v>1400</v>
      </c>
      <c r="R114" s="6">
        <f>IF(AND(Table1[[#This Row],[Census Tract Access to Primary Care]]&lt;=2000,Table1[[#This Row],[Census Tract Access to Primary Care]]&lt;&gt;0),1,0)</f>
        <v>1</v>
      </c>
      <c r="S114" s="6">
        <f>VLOOKUP($C114,'County Data Only'!$A$2:$F$93,5,FALSE)</f>
        <v>9.9241112690000008</v>
      </c>
      <c r="T114" s="6">
        <f>VLOOKUP($C114,'County Data Only'!$A$2:$F$93,6,FALSE)</f>
        <v>0.38706380000000001</v>
      </c>
      <c r="U114" s="1">
        <f>IF(AND(Table1[[#This Row],[Census Tract Population Growth 2010 - 2020]]&gt;=5,Table1[[#This Row],[Census Tract Population Growth 2020 - 2021]]&gt;0),1,0)</f>
        <v>1</v>
      </c>
      <c r="V114" s="3">
        <f>SUM(Table1[[#This Row],[High Income Point Value]],Table1[[#This Row],[Life Expectancy Point Value]],Table1[[#This Row],["R/ECAP" (Point Value)]],Table1[[#This Row],[Low Poverty Point Value]])</f>
        <v>1</v>
      </c>
      <c r="W114" s="3">
        <f>SUM(Table1[[#This Row],[Census Tract Low Unemployment Point Value]],Table1[[#This Row],[Census Tract Access to Primary Care Point Value]])</f>
        <v>2</v>
      </c>
    </row>
    <row r="115" spans="1:23" x14ac:dyDescent="0.25">
      <c r="A115" t="s">
        <v>117</v>
      </c>
      <c r="B115">
        <v>18005011101</v>
      </c>
      <c r="C115" t="s">
        <v>1702</v>
      </c>
      <c r="D115" t="s">
        <v>1991</v>
      </c>
      <c r="E115" s="7">
        <f t="shared" si="2"/>
        <v>2</v>
      </c>
      <c r="F115" s="6">
        <f t="shared" si="3"/>
        <v>1</v>
      </c>
      <c r="G115" s="14">
        <v>1</v>
      </c>
      <c r="H115" s="4">
        <v>50878</v>
      </c>
      <c r="I115" s="3">
        <f>IF(AND(Table1[[#This Row],[High Income]]&gt;=71082,Table1[[#This Row],[QCT Status]]=0),1,0)</f>
        <v>0</v>
      </c>
      <c r="K115" s="3">
        <f>IF(Table1[[#This Row],[Life Expectancy]]&gt;77.4,1,0)</f>
        <v>0</v>
      </c>
      <c r="L115" s="4">
        <v>0</v>
      </c>
      <c r="M115" s="4">
        <v>22.9</v>
      </c>
      <c r="N115" s="4">
        <f>IF(AND(Table1[[#This Row],[Low Poverty]]&lt;=6.3,Table1[[#This Row],[QCT Status]]=0),1,0)</f>
        <v>0</v>
      </c>
      <c r="O115" s="6">
        <f>VLOOKUP(C115,'County Data Only'!$A$2:$F$93,3,FALSE)</f>
        <v>2.2000000000000002</v>
      </c>
      <c r="P115" s="6">
        <f>IF(Table1[[#This Row],[Census Tract Low Unemployment Rate]]&lt;2.7,1,0)</f>
        <v>1</v>
      </c>
      <c r="Q115" s="6">
        <f>VLOOKUP($C115,'County Data Only'!$A$2:$F$93,4,FALSE)</f>
        <v>1400</v>
      </c>
      <c r="R115" s="6">
        <f>IF(AND(Table1[[#This Row],[Census Tract Access to Primary Care]]&lt;=2000,Table1[[#This Row],[Census Tract Access to Primary Care]]&lt;&gt;0),1,0)</f>
        <v>1</v>
      </c>
      <c r="S115" s="6">
        <f>VLOOKUP($C115,'County Data Only'!$A$2:$F$93,5,FALSE)</f>
        <v>9.9241112690000008</v>
      </c>
      <c r="T115" s="6">
        <f>VLOOKUP($C115,'County Data Only'!$A$2:$F$93,6,FALSE)</f>
        <v>0.38706380000000001</v>
      </c>
      <c r="U115" s="1">
        <f>IF(AND(Table1[[#This Row],[Census Tract Population Growth 2010 - 2020]]&gt;=5,Table1[[#This Row],[Census Tract Population Growth 2020 - 2021]]&gt;0),1,0)</f>
        <v>1</v>
      </c>
      <c r="V115" s="3">
        <f>SUM(Table1[[#This Row],[High Income Point Value]],Table1[[#This Row],[Life Expectancy Point Value]],Table1[[#This Row],["R/ECAP" (Point Value)]],Table1[[#This Row],[Low Poverty Point Value]])</f>
        <v>0</v>
      </c>
      <c r="W115" s="3">
        <f>SUM(Table1[[#This Row],[Census Tract Low Unemployment Point Value]],Table1[[#This Row],[Census Tract Access to Primary Care Point Value]])</f>
        <v>2</v>
      </c>
    </row>
    <row r="116" spans="1:23" x14ac:dyDescent="0.25">
      <c r="A116" t="s">
        <v>113</v>
      </c>
      <c r="B116">
        <v>18005010700</v>
      </c>
      <c r="C116" t="s">
        <v>1702</v>
      </c>
      <c r="D116" t="s">
        <v>1989</v>
      </c>
      <c r="E116" s="7">
        <f t="shared" si="2"/>
        <v>2</v>
      </c>
      <c r="F116" s="6">
        <f t="shared" si="3"/>
        <v>1</v>
      </c>
      <c r="G116">
        <v>0</v>
      </c>
      <c r="H116" s="4">
        <v>53447</v>
      </c>
      <c r="I116" s="3">
        <f>IF(AND(Table1[[#This Row],[High Income]]&gt;=71082,Table1[[#This Row],[QCT Status]]=0),1,0)</f>
        <v>0</v>
      </c>
      <c r="J116" s="4">
        <v>72.8</v>
      </c>
      <c r="K116" s="3">
        <f>IF(Table1[[#This Row],[Life Expectancy]]&gt;77.4,1,0)</f>
        <v>0</v>
      </c>
      <c r="L116" s="4">
        <v>0</v>
      </c>
      <c r="M116" s="4">
        <v>7.8</v>
      </c>
      <c r="N116" s="4">
        <f>IF(AND(Table1[[#This Row],[Low Poverty]]&lt;=6.3,Table1[[#This Row],[QCT Status]]=0),1,0)</f>
        <v>0</v>
      </c>
      <c r="O116" s="6">
        <f>VLOOKUP(C116,'County Data Only'!$A$2:$F$93,3,FALSE)</f>
        <v>2.2000000000000002</v>
      </c>
      <c r="P116" s="6">
        <f>IF(Table1[[#This Row],[Census Tract Low Unemployment Rate]]&lt;2.7,1,0)</f>
        <v>1</v>
      </c>
      <c r="Q116" s="6">
        <f>VLOOKUP($C116,'County Data Only'!$A$2:$F$93,4,FALSE)</f>
        <v>1400</v>
      </c>
      <c r="R116" s="6">
        <f>IF(AND(Table1[[#This Row],[Census Tract Access to Primary Care]]&lt;=2000,Table1[[#This Row],[Census Tract Access to Primary Care]]&lt;&gt;0),1,0)</f>
        <v>1</v>
      </c>
      <c r="S116" s="6">
        <f>VLOOKUP($C116,'County Data Only'!$A$2:$F$93,5,FALSE)</f>
        <v>9.9241112690000008</v>
      </c>
      <c r="T116" s="6">
        <f>VLOOKUP($C116,'County Data Only'!$A$2:$F$93,6,FALSE)</f>
        <v>0.38706380000000001</v>
      </c>
      <c r="U116" s="1">
        <f>IF(AND(Table1[[#This Row],[Census Tract Population Growth 2010 - 2020]]&gt;=5,Table1[[#This Row],[Census Tract Population Growth 2020 - 2021]]&gt;0),1,0)</f>
        <v>1</v>
      </c>
      <c r="V116" s="3">
        <f>SUM(Table1[[#This Row],[High Income Point Value]],Table1[[#This Row],[Life Expectancy Point Value]],Table1[[#This Row],["R/ECAP" (Point Value)]],Table1[[#This Row],[Low Poverty Point Value]])</f>
        <v>0</v>
      </c>
      <c r="W116" s="3">
        <f>SUM(Table1[[#This Row],[Census Tract Low Unemployment Point Value]],Table1[[#This Row],[Census Tract Access to Primary Care Point Value]])</f>
        <v>2</v>
      </c>
    </row>
    <row r="117" spans="1:23" x14ac:dyDescent="0.25">
      <c r="A117" t="s">
        <v>118</v>
      </c>
      <c r="B117">
        <v>18005011102</v>
      </c>
      <c r="C117" t="s">
        <v>1702</v>
      </c>
      <c r="D117" t="s">
        <v>1992</v>
      </c>
      <c r="E117" s="7">
        <f t="shared" si="2"/>
        <v>2</v>
      </c>
      <c r="F117" s="6">
        <f t="shared" si="3"/>
        <v>1</v>
      </c>
      <c r="G117">
        <v>0</v>
      </c>
      <c r="H117" s="4">
        <v>69940</v>
      </c>
      <c r="I117" s="3">
        <f>IF(AND(Table1[[#This Row],[High Income]]&gt;=71082,Table1[[#This Row],[QCT Status]]=0),1,0)</f>
        <v>0</v>
      </c>
      <c r="K117" s="3">
        <f>IF(Table1[[#This Row],[Life Expectancy]]&gt;77.4,1,0)</f>
        <v>0</v>
      </c>
      <c r="L117" s="4">
        <v>0</v>
      </c>
      <c r="M117" s="4">
        <v>10.4</v>
      </c>
      <c r="N117" s="4">
        <f>IF(AND(Table1[[#This Row],[Low Poverty]]&lt;=6.3,Table1[[#This Row],[QCT Status]]=0),1,0)</f>
        <v>0</v>
      </c>
      <c r="O117" s="6">
        <f>VLOOKUP(C117,'County Data Only'!$A$2:$F$93,3,FALSE)</f>
        <v>2.2000000000000002</v>
      </c>
      <c r="P117" s="6">
        <f>IF(Table1[[#This Row],[Census Tract Low Unemployment Rate]]&lt;2.7,1,0)</f>
        <v>1</v>
      </c>
      <c r="Q117" s="6">
        <f>VLOOKUP($C117,'County Data Only'!$A$2:$F$93,4,FALSE)</f>
        <v>1400</v>
      </c>
      <c r="R117" s="6">
        <f>IF(AND(Table1[[#This Row],[Census Tract Access to Primary Care]]&lt;=2000,Table1[[#This Row],[Census Tract Access to Primary Care]]&lt;&gt;0),1,0)</f>
        <v>1</v>
      </c>
      <c r="S117" s="6">
        <f>VLOOKUP($C117,'County Data Only'!$A$2:$F$93,5,FALSE)</f>
        <v>9.9241112690000008</v>
      </c>
      <c r="T117" s="6">
        <f>VLOOKUP($C117,'County Data Only'!$A$2:$F$93,6,FALSE)</f>
        <v>0.38706380000000001</v>
      </c>
      <c r="U117" s="1">
        <f>IF(AND(Table1[[#This Row],[Census Tract Population Growth 2010 - 2020]]&gt;=5,Table1[[#This Row],[Census Tract Population Growth 2020 - 2021]]&gt;0),1,0)</f>
        <v>1</v>
      </c>
      <c r="V117" s="3">
        <f>SUM(Table1[[#This Row],[High Income Point Value]],Table1[[#This Row],[Life Expectancy Point Value]],Table1[[#This Row],["R/ECAP" (Point Value)]],Table1[[#This Row],[Low Poverty Point Value]])</f>
        <v>0</v>
      </c>
      <c r="W117" s="3">
        <f>SUM(Table1[[#This Row],[Census Tract Low Unemployment Point Value]],Table1[[#This Row],[Census Tract Access to Primary Care Point Value]])</f>
        <v>2</v>
      </c>
    </row>
    <row r="118" spans="1:23" x14ac:dyDescent="0.25">
      <c r="A118" t="s">
        <v>114</v>
      </c>
      <c r="B118">
        <v>18005010800</v>
      </c>
      <c r="C118" t="s">
        <v>1702</v>
      </c>
      <c r="D118" t="s">
        <v>1990</v>
      </c>
      <c r="E118" s="7">
        <f t="shared" si="2"/>
        <v>2</v>
      </c>
      <c r="F118" s="6">
        <f t="shared" si="3"/>
        <v>1</v>
      </c>
      <c r="G118">
        <v>0</v>
      </c>
      <c r="H118" s="4">
        <v>46783</v>
      </c>
      <c r="I118" s="3">
        <f>IF(AND(Table1[[#This Row],[High Income]]&gt;=71082,Table1[[#This Row],[QCT Status]]=0),1,0)</f>
        <v>0</v>
      </c>
      <c r="J118" s="4">
        <v>72.900000000000006</v>
      </c>
      <c r="K118" s="3">
        <f>IF(Table1[[#This Row],[Life Expectancy]]&gt;77.4,1,0)</f>
        <v>0</v>
      </c>
      <c r="L118" s="4">
        <v>0</v>
      </c>
      <c r="M118" s="4">
        <v>13.9</v>
      </c>
      <c r="N118" s="4">
        <f>IF(AND(Table1[[#This Row],[Low Poverty]]&lt;=6.3,Table1[[#This Row],[QCT Status]]=0),1,0)</f>
        <v>0</v>
      </c>
      <c r="O118" s="6">
        <f>VLOOKUP(C118,'County Data Only'!$A$2:$F$93,3,FALSE)</f>
        <v>2.2000000000000002</v>
      </c>
      <c r="P118" s="6">
        <f>IF(Table1[[#This Row],[Census Tract Low Unemployment Rate]]&lt;2.7,1,0)</f>
        <v>1</v>
      </c>
      <c r="Q118" s="6">
        <f>VLOOKUP($C118,'County Data Only'!$A$2:$F$93,4,FALSE)</f>
        <v>1400</v>
      </c>
      <c r="R118" s="6">
        <f>IF(AND(Table1[[#This Row],[Census Tract Access to Primary Care]]&lt;=2000,Table1[[#This Row],[Census Tract Access to Primary Care]]&lt;&gt;0),1,0)</f>
        <v>1</v>
      </c>
      <c r="S118" s="6">
        <f>VLOOKUP($C118,'County Data Only'!$A$2:$F$93,5,FALSE)</f>
        <v>9.9241112690000008</v>
      </c>
      <c r="T118" s="6">
        <f>VLOOKUP($C118,'County Data Only'!$A$2:$F$93,6,FALSE)</f>
        <v>0.38706380000000001</v>
      </c>
      <c r="U118" s="1">
        <f>IF(AND(Table1[[#This Row],[Census Tract Population Growth 2010 - 2020]]&gt;=5,Table1[[#This Row],[Census Tract Population Growth 2020 - 2021]]&gt;0),1,0)</f>
        <v>1</v>
      </c>
      <c r="V118" s="3">
        <f>SUM(Table1[[#This Row],[High Income Point Value]],Table1[[#This Row],[Life Expectancy Point Value]],Table1[[#This Row],["R/ECAP" (Point Value)]],Table1[[#This Row],[Low Poverty Point Value]])</f>
        <v>0</v>
      </c>
      <c r="W118" s="3">
        <f>SUM(Table1[[#This Row],[Census Tract Low Unemployment Point Value]],Table1[[#This Row],[Census Tract Access to Primary Care Point Value]])</f>
        <v>2</v>
      </c>
    </row>
    <row r="119" spans="1:23" x14ac:dyDescent="0.25">
      <c r="A119" t="s">
        <v>112</v>
      </c>
      <c r="B119">
        <v>18005010600</v>
      </c>
      <c r="C119" t="s">
        <v>1702</v>
      </c>
      <c r="D119" t="s">
        <v>1988</v>
      </c>
      <c r="E119" s="7">
        <f t="shared" si="2"/>
        <v>2</v>
      </c>
      <c r="F119" s="6">
        <f t="shared" si="3"/>
        <v>1</v>
      </c>
      <c r="G119">
        <v>0</v>
      </c>
      <c r="H119" s="4">
        <v>47037</v>
      </c>
      <c r="I119" s="3">
        <f>IF(AND(Table1[[#This Row],[High Income]]&gt;=71082,Table1[[#This Row],[QCT Status]]=0),1,0)</f>
        <v>0</v>
      </c>
      <c r="J119" s="4">
        <v>76.629499999999993</v>
      </c>
      <c r="K119" s="3">
        <f>IF(Table1[[#This Row],[Life Expectancy]]&gt;77.4,1,0)</f>
        <v>0</v>
      </c>
      <c r="L119" s="4">
        <v>0</v>
      </c>
      <c r="M119" s="4">
        <v>21</v>
      </c>
      <c r="N119" s="4">
        <f>IF(AND(Table1[[#This Row],[Low Poverty]]&lt;=6.3,Table1[[#This Row],[QCT Status]]=0),1,0)</f>
        <v>0</v>
      </c>
      <c r="O119" s="6">
        <f>VLOOKUP(C119,'County Data Only'!$A$2:$F$93,3,FALSE)</f>
        <v>2.2000000000000002</v>
      </c>
      <c r="P119" s="6">
        <f>IF(Table1[[#This Row],[Census Tract Low Unemployment Rate]]&lt;2.7,1,0)</f>
        <v>1</v>
      </c>
      <c r="Q119" s="6">
        <f>VLOOKUP($C119,'County Data Only'!$A$2:$F$93,4,FALSE)</f>
        <v>1400</v>
      </c>
      <c r="R119" s="6">
        <f>IF(AND(Table1[[#This Row],[Census Tract Access to Primary Care]]&lt;=2000,Table1[[#This Row],[Census Tract Access to Primary Care]]&lt;&gt;0),1,0)</f>
        <v>1</v>
      </c>
      <c r="S119" s="6">
        <f>VLOOKUP($C119,'County Data Only'!$A$2:$F$93,5,FALSE)</f>
        <v>9.9241112690000008</v>
      </c>
      <c r="T119" s="6">
        <f>VLOOKUP($C119,'County Data Only'!$A$2:$F$93,6,FALSE)</f>
        <v>0.38706380000000001</v>
      </c>
      <c r="U119" s="1">
        <f>IF(AND(Table1[[#This Row],[Census Tract Population Growth 2010 - 2020]]&gt;=5,Table1[[#This Row],[Census Tract Population Growth 2020 - 2021]]&gt;0),1,0)</f>
        <v>1</v>
      </c>
      <c r="V119" s="3">
        <f>SUM(Table1[[#This Row],[High Income Point Value]],Table1[[#This Row],[Life Expectancy Point Value]],Table1[[#This Row],["R/ECAP" (Point Value)]],Table1[[#This Row],[Low Poverty Point Value]])</f>
        <v>0</v>
      </c>
      <c r="W119" s="3">
        <f>SUM(Table1[[#This Row],[Census Tract Low Unemployment Point Value]],Table1[[#This Row],[Census Tract Access to Primary Care Point Value]])</f>
        <v>2</v>
      </c>
    </row>
    <row r="120" spans="1:23" x14ac:dyDescent="0.25">
      <c r="A120" t="s">
        <v>107</v>
      </c>
      <c r="B120">
        <v>18005010100</v>
      </c>
      <c r="C120" t="s">
        <v>1702</v>
      </c>
      <c r="D120" t="s">
        <v>1930</v>
      </c>
      <c r="E120" s="7">
        <f t="shared" si="2"/>
        <v>2</v>
      </c>
      <c r="F120" s="6">
        <f t="shared" si="3"/>
        <v>1</v>
      </c>
      <c r="G120">
        <v>0</v>
      </c>
      <c r="H120" s="4">
        <v>45400</v>
      </c>
      <c r="I120" s="3">
        <f>IF(AND(Table1[[#This Row],[High Income]]&gt;=71082,Table1[[#This Row],[QCT Status]]=0),1,0)</f>
        <v>0</v>
      </c>
      <c r="J120" s="4">
        <v>71.599999999999994</v>
      </c>
      <c r="K120" s="3">
        <f>IF(Table1[[#This Row],[Life Expectancy]]&gt;77.4,1,0)</f>
        <v>0</v>
      </c>
      <c r="L120" s="4">
        <v>0</v>
      </c>
      <c r="M120" s="4">
        <v>27.3</v>
      </c>
      <c r="N120" s="4">
        <f>IF(AND(Table1[[#This Row],[Low Poverty]]&lt;=6.3,Table1[[#This Row],[QCT Status]]=0),1,0)</f>
        <v>0</v>
      </c>
      <c r="O120" s="6">
        <f>VLOOKUP(C120,'County Data Only'!$A$2:$F$93,3,FALSE)</f>
        <v>2.2000000000000002</v>
      </c>
      <c r="P120" s="6">
        <f>IF(Table1[[#This Row],[Census Tract Low Unemployment Rate]]&lt;2.7,1,0)</f>
        <v>1</v>
      </c>
      <c r="Q120" s="6">
        <f>VLOOKUP($C120,'County Data Only'!$A$2:$F$93,4,FALSE)</f>
        <v>1400</v>
      </c>
      <c r="R120" s="6">
        <f>IF(AND(Table1[[#This Row],[Census Tract Access to Primary Care]]&lt;=2000,Table1[[#This Row],[Census Tract Access to Primary Care]]&lt;&gt;0),1,0)</f>
        <v>1</v>
      </c>
      <c r="S120" s="6">
        <f>VLOOKUP($C120,'County Data Only'!$A$2:$F$93,5,FALSE)</f>
        <v>9.9241112690000008</v>
      </c>
      <c r="T120" s="6">
        <f>VLOOKUP($C120,'County Data Only'!$A$2:$F$93,6,FALSE)</f>
        <v>0.38706380000000001</v>
      </c>
      <c r="U120" s="1">
        <f>IF(AND(Table1[[#This Row],[Census Tract Population Growth 2010 - 2020]]&gt;=5,Table1[[#This Row],[Census Tract Population Growth 2020 - 2021]]&gt;0),1,0)</f>
        <v>1</v>
      </c>
      <c r="V120" s="3">
        <f>SUM(Table1[[#This Row],[High Income Point Value]],Table1[[#This Row],[Life Expectancy Point Value]],Table1[[#This Row],["R/ECAP" (Point Value)]],Table1[[#This Row],[Low Poverty Point Value]])</f>
        <v>0</v>
      </c>
      <c r="W120" s="3">
        <f>SUM(Table1[[#This Row],[Census Tract Low Unemployment Point Value]],Table1[[#This Row],[Census Tract Access to Primary Care Point Value]])</f>
        <v>2</v>
      </c>
    </row>
    <row r="121" spans="1:23" x14ac:dyDescent="0.25">
      <c r="A121" t="s">
        <v>123</v>
      </c>
      <c r="B121">
        <v>18007100100</v>
      </c>
      <c r="C121" t="s">
        <v>1704</v>
      </c>
      <c r="D121" t="s">
        <v>1997</v>
      </c>
      <c r="E121" s="7">
        <f t="shared" si="2"/>
        <v>2</v>
      </c>
      <c r="F121" s="3">
        <f t="shared" si="3"/>
        <v>0</v>
      </c>
      <c r="G121">
        <v>0</v>
      </c>
      <c r="H121" s="4">
        <v>55199</v>
      </c>
      <c r="I121" s="3">
        <f>IF(AND(Table1[[#This Row],[High Income]]&gt;=71082,Table1[[#This Row],[QCT Status]]=0),1,0)</f>
        <v>0</v>
      </c>
      <c r="J121" s="6">
        <v>79.3</v>
      </c>
      <c r="K121" s="6">
        <f>IF(Table1[[#This Row],[Life Expectancy]]&gt;77.4,1,0)</f>
        <v>1</v>
      </c>
      <c r="L121" s="4">
        <v>0</v>
      </c>
      <c r="M121" s="4">
        <v>11.3</v>
      </c>
      <c r="N121" s="4">
        <f>IF(AND(Table1[[#This Row],[Low Poverty]]&lt;=6.3,Table1[[#This Row],[QCT Status]]=0),1,0)</f>
        <v>0</v>
      </c>
      <c r="O121" s="6">
        <f>VLOOKUP(C121,'County Data Only'!$A$2:$F$93,3,FALSE)</f>
        <v>2.4</v>
      </c>
      <c r="P121" s="6">
        <f>IF(Table1[[#This Row],[Census Tract Low Unemployment Rate]]&lt;2.7,1,0)</f>
        <v>1</v>
      </c>
      <c r="Q121" s="3">
        <f>VLOOKUP($C121,'County Data Only'!$A$2:$F$93,4,FALSE)</f>
        <v>0</v>
      </c>
      <c r="R121" s="3">
        <f>IF(AND(Table1[[#This Row],[Census Tract Access to Primary Care]]&lt;=2000,Table1[[#This Row],[Census Tract Access to Primary Care]]&lt;&gt;0),1,0)</f>
        <v>0</v>
      </c>
      <c r="S121" s="3">
        <f>VLOOKUP($C121,'County Data Only'!$A$2:$F$93,5,FALSE)</f>
        <v>-1.376509083</v>
      </c>
      <c r="T121" s="6">
        <f>VLOOKUP($C121,'County Data Only'!$A$2:$F$93,6,FALSE)</f>
        <v>2.2956799999999999E-2</v>
      </c>
      <c r="U121">
        <f>IF(AND(Table1[[#This Row],[Census Tract Population Growth 2010 - 2020]]&gt;=5,Table1[[#This Row],[Census Tract Population Growth 2020 - 2021]]&gt;0),1,0)</f>
        <v>0</v>
      </c>
      <c r="V121" s="3">
        <f>SUM(Table1[[#This Row],[High Income Point Value]],Table1[[#This Row],[Life Expectancy Point Value]],Table1[[#This Row],["R/ECAP" (Point Value)]],Table1[[#This Row],[Low Poverty Point Value]])</f>
        <v>1</v>
      </c>
      <c r="W121" s="3">
        <f>SUM(Table1[[#This Row],[Census Tract Low Unemployment Point Value]],Table1[[#This Row],[Census Tract Access to Primary Care Point Value]])</f>
        <v>1</v>
      </c>
    </row>
    <row r="122" spans="1:23" x14ac:dyDescent="0.25">
      <c r="A122" t="s">
        <v>124</v>
      </c>
      <c r="B122">
        <v>18007100200</v>
      </c>
      <c r="C122" t="s">
        <v>1704</v>
      </c>
      <c r="D122" t="s">
        <v>1998</v>
      </c>
      <c r="E122" s="8">
        <f t="shared" si="2"/>
        <v>1</v>
      </c>
      <c r="F122" s="3">
        <f t="shared" si="3"/>
        <v>0</v>
      </c>
      <c r="G122">
        <v>0</v>
      </c>
      <c r="H122" s="4">
        <v>42625</v>
      </c>
      <c r="I122" s="3">
        <f>IF(AND(Table1[[#This Row],[High Income]]&gt;=71082,Table1[[#This Row],[QCT Status]]=0),1,0)</f>
        <v>0</v>
      </c>
      <c r="J122" s="4">
        <v>77.099999999999994</v>
      </c>
      <c r="K122" s="3">
        <f>IF(Table1[[#This Row],[Life Expectancy]]&gt;77.4,1,0)</f>
        <v>0</v>
      </c>
      <c r="L122" s="4">
        <v>0</v>
      </c>
      <c r="M122" s="4">
        <v>14.7</v>
      </c>
      <c r="N122" s="4">
        <f>IF(AND(Table1[[#This Row],[Low Poverty]]&lt;=6.3,Table1[[#This Row],[QCT Status]]=0),1,0)</f>
        <v>0</v>
      </c>
      <c r="O122" s="6">
        <f>VLOOKUP(C122,'County Data Only'!$A$2:$F$93,3,FALSE)</f>
        <v>2.4</v>
      </c>
      <c r="P122" s="6">
        <f>IF(Table1[[#This Row],[Census Tract Low Unemployment Rate]]&lt;2.7,1,0)</f>
        <v>1</v>
      </c>
      <c r="Q122" s="3">
        <f>VLOOKUP($C122,'County Data Only'!$A$2:$F$93,4,FALSE)</f>
        <v>0</v>
      </c>
      <c r="R122" s="3">
        <f>IF(AND(Table1[[#This Row],[Census Tract Access to Primary Care]]&lt;=2000,Table1[[#This Row],[Census Tract Access to Primary Care]]&lt;&gt;0),1,0)</f>
        <v>0</v>
      </c>
      <c r="S122" s="3">
        <f>VLOOKUP($C122,'County Data Only'!$A$2:$F$93,5,FALSE)</f>
        <v>-1.376509083</v>
      </c>
      <c r="T122" s="6">
        <f>VLOOKUP($C122,'County Data Only'!$A$2:$F$93,6,FALSE)</f>
        <v>2.2956799999999999E-2</v>
      </c>
      <c r="U122">
        <f>IF(AND(Table1[[#This Row],[Census Tract Population Growth 2010 - 2020]]&gt;=5,Table1[[#This Row],[Census Tract Population Growth 2020 - 2021]]&gt;0),1,0)</f>
        <v>0</v>
      </c>
      <c r="V122" s="3">
        <f>SUM(Table1[[#This Row],[High Income Point Value]],Table1[[#This Row],[Life Expectancy Point Value]],Table1[[#This Row],["R/ECAP" (Point Value)]],Table1[[#This Row],[Low Poverty Point Value]])</f>
        <v>0</v>
      </c>
      <c r="W122" s="3">
        <f>SUM(Table1[[#This Row],[Census Tract Low Unemployment Point Value]],Table1[[#This Row],[Census Tract Access to Primary Care Point Value]])</f>
        <v>1</v>
      </c>
    </row>
    <row r="123" spans="1:23" x14ac:dyDescent="0.25">
      <c r="A123" t="s">
        <v>125</v>
      </c>
      <c r="B123">
        <v>18007100300</v>
      </c>
      <c r="C123" t="s">
        <v>1704</v>
      </c>
      <c r="D123" t="s">
        <v>1999</v>
      </c>
      <c r="E123" s="8">
        <f t="shared" si="2"/>
        <v>1</v>
      </c>
      <c r="F123" s="3">
        <f t="shared" si="3"/>
        <v>0</v>
      </c>
      <c r="G123">
        <v>0</v>
      </c>
      <c r="H123" s="4">
        <v>60250</v>
      </c>
      <c r="I123" s="3">
        <f>IF(AND(Table1[[#This Row],[High Income]]&gt;=71082,Table1[[#This Row],[QCT Status]]=0),1,0)</f>
        <v>0</v>
      </c>
      <c r="J123" s="4">
        <v>76.3</v>
      </c>
      <c r="K123" s="3">
        <f>IF(Table1[[#This Row],[Life Expectancy]]&gt;77.4,1,0)</f>
        <v>0</v>
      </c>
      <c r="L123" s="4">
        <v>0</v>
      </c>
      <c r="M123" s="4">
        <v>21.3</v>
      </c>
      <c r="N123" s="4">
        <f>IF(AND(Table1[[#This Row],[Low Poverty]]&lt;=6.3,Table1[[#This Row],[QCT Status]]=0),1,0)</f>
        <v>0</v>
      </c>
      <c r="O123" s="6">
        <f>VLOOKUP(C123,'County Data Only'!$A$2:$F$93,3,FALSE)</f>
        <v>2.4</v>
      </c>
      <c r="P123" s="6">
        <f>IF(Table1[[#This Row],[Census Tract Low Unemployment Rate]]&lt;2.7,1,0)</f>
        <v>1</v>
      </c>
      <c r="Q123" s="3">
        <f>VLOOKUP($C123,'County Data Only'!$A$2:$F$93,4,FALSE)</f>
        <v>0</v>
      </c>
      <c r="R123" s="3">
        <f>IF(AND(Table1[[#This Row],[Census Tract Access to Primary Care]]&lt;=2000,Table1[[#This Row],[Census Tract Access to Primary Care]]&lt;&gt;0),1,0)</f>
        <v>0</v>
      </c>
      <c r="S123" s="3">
        <f>VLOOKUP($C123,'County Data Only'!$A$2:$F$93,5,FALSE)</f>
        <v>-1.376509083</v>
      </c>
      <c r="T123" s="6">
        <f>VLOOKUP($C123,'County Data Only'!$A$2:$F$93,6,FALSE)</f>
        <v>2.2956799999999999E-2</v>
      </c>
      <c r="U123">
        <f>IF(AND(Table1[[#This Row],[Census Tract Population Growth 2010 - 2020]]&gt;=5,Table1[[#This Row],[Census Tract Population Growth 2020 - 2021]]&gt;0),1,0)</f>
        <v>0</v>
      </c>
      <c r="V123" s="3">
        <f>SUM(Table1[[#This Row],[High Income Point Value]],Table1[[#This Row],[Life Expectancy Point Value]],Table1[[#This Row],["R/ECAP" (Point Value)]],Table1[[#This Row],[Low Poverty Point Value]])</f>
        <v>0</v>
      </c>
      <c r="W123" s="3">
        <f>SUM(Table1[[#This Row],[Census Tract Low Unemployment Point Value]],Table1[[#This Row],[Census Tract Access to Primary Care Point Value]])</f>
        <v>1</v>
      </c>
    </row>
    <row r="124" spans="1:23" x14ac:dyDescent="0.25">
      <c r="A124" t="s">
        <v>126</v>
      </c>
      <c r="B124">
        <v>18009975100</v>
      </c>
      <c r="C124" t="s">
        <v>1706</v>
      </c>
      <c r="D124" t="s">
        <v>2000</v>
      </c>
      <c r="E124" s="7">
        <f t="shared" si="2"/>
        <v>2</v>
      </c>
      <c r="F124" s="3">
        <f t="shared" si="3"/>
        <v>0</v>
      </c>
      <c r="G124">
        <v>0</v>
      </c>
      <c r="H124" s="4">
        <v>51367</v>
      </c>
      <c r="I124" s="3">
        <f>IF(AND(Table1[[#This Row],[High Income]]&gt;=71082,Table1[[#This Row],[QCT Status]]=0),1,0)</f>
        <v>0</v>
      </c>
      <c r="J124" s="6">
        <v>77.900000000000006</v>
      </c>
      <c r="K124" s="6">
        <f>IF(Table1[[#This Row],[Life Expectancy]]&gt;77.4,1,0)</f>
        <v>1</v>
      </c>
      <c r="L124" s="4">
        <v>0</v>
      </c>
      <c r="M124" s="4">
        <v>10.6</v>
      </c>
      <c r="N124" s="4">
        <f>IF(AND(Table1[[#This Row],[Low Poverty]]&lt;=6.3,Table1[[#This Row],[QCT Status]]=0),1,0)</f>
        <v>0</v>
      </c>
      <c r="O124" s="3">
        <f>VLOOKUP(C124,'County Data Only'!$A$2:$F$93,3,FALSE)</f>
        <v>3.2</v>
      </c>
      <c r="P124" s="3">
        <f>IF(Table1[[#This Row],[Census Tract Low Unemployment Rate]]&lt;2.7,1,0)</f>
        <v>0</v>
      </c>
      <c r="Q124" s="6">
        <f>VLOOKUP($C124,'County Data Only'!$A$2:$F$93,4,FALSE)</f>
        <v>1490</v>
      </c>
      <c r="R124" s="6">
        <f>IF(AND(Table1[[#This Row],[Census Tract Access to Primary Care]]&lt;=2000,Table1[[#This Row],[Census Tract Access to Primary Care]]&lt;&gt;0),1,0)</f>
        <v>1</v>
      </c>
      <c r="S124" s="3">
        <f>VLOOKUP($C124,'County Data Only'!$A$2:$F$93,5,FALSE)</f>
        <v>-7.7441077439999999</v>
      </c>
      <c r="T124" s="3">
        <f>VLOOKUP($C124,'County Data Only'!$A$2:$F$93,6,FALSE)</f>
        <v>-5.7860799999999997E-2</v>
      </c>
      <c r="U124">
        <f>IF(AND(Table1[[#This Row],[Census Tract Population Growth 2010 - 2020]]&gt;=5,Table1[[#This Row],[Census Tract Population Growth 2020 - 2021]]&gt;0),1,0)</f>
        <v>0</v>
      </c>
      <c r="V124" s="3">
        <f>SUM(Table1[[#This Row],[High Income Point Value]],Table1[[#This Row],[Life Expectancy Point Value]],Table1[[#This Row],["R/ECAP" (Point Value)]],Table1[[#This Row],[Low Poverty Point Value]])</f>
        <v>1</v>
      </c>
      <c r="W124" s="3">
        <f>SUM(Table1[[#This Row],[Census Tract Low Unemployment Point Value]],Table1[[#This Row],[Census Tract Access to Primary Care Point Value]])</f>
        <v>1</v>
      </c>
    </row>
    <row r="125" spans="1:23" x14ac:dyDescent="0.25">
      <c r="A125" t="s">
        <v>129</v>
      </c>
      <c r="B125">
        <v>18009975400</v>
      </c>
      <c r="C125" t="s">
        <v>1706</v>
      </c>
      <c r="D125" t="s">
        <v>2003</v>
      </c>
      <c r="E125" s="7">
        <f t="shared" si="2"/>
        <v>2</v>
      </c>
      <c r="F125" s="3">
        <f t="shared" si="3"/>
        <v>0</v>
      </c>
      <c r="G125">
        <v>0</v>
      </c>
      <c r="H125" s="4">
        <v>59231</v>
      </c>
      <c r="I125" s="3">
        <f>IF(AND(Table1[[#This Row],[High Income]]&gt;=71082,Table1[[#This Row],[QCT Status]]=0),1,0)</f>
        <v>0</v>
      </c>
      <c r="J125" s="6">
        <v>78.372900000000001</v>
      </c>
      <c r="K125" s="6">
        <f>IF(Table1[[#This Row],[Life Expectancy]]&gt;77.4,1,0)</f>
        <v>1</v>
      </c>
      <c r="L125" s="4">
        <v>0</v>
      </c>
      <c r="M125" s="4">
        <v>14</v>
      </c>
      <c r="N125" s="4">
        <f>IF(AND(Table1[[#This Row],[Low Poverty]]&lt;=6.3,Table1[[#This Row],[QCT Status]]=0),1,0)</f>
        <v>0</v>
      </c>
      <c r="O125" s="3">
        <f>VLOOKUP(C125,'County Data Only'!$A$2:$F$93,3,FALSE)</f>
        <v>3.2</v>
      </c>
      <c r="P125" s="3">
        <f>IF(Table1[[#This Row],[Census Tract Low Unemployment Rate]]&lt;2.7,1,0)</f>
        <v>0</v>
      </c>
      <c r="Q125" s="6">
        <f>VLOOKUP($C125,'County Data Only'!$A$2:$F$93,4,FALSE)</f>
        <v>1490</v>
      </c>
      <c r="R125" s="6">
        <f>IF(AND(Table1[[#This Row],[Census Tract Access to Primary Care]]&lt;=2000,Table1[[#This Row],[Census Tract Access to Primary Care]]&lt;&gt;0),1,0)</f>
        <v>1</v>
      </c>
      <c r="S125" s="3">
        <f>VLOOKUP($C125,'County Data Only'!$A$2:$F$93,5,FALSE)</f>
        <v>-7.7441077439999999</v>
      </c>
      <c r="T125" s="3">
        <f>VLOOKUP($C125,'County Data Only'!$A$2:$F$93,6,FALSE)</f>
        <v>-5.7860799999999997E-2</v>
      </c>
      <c r="U125">
        <f>IF(AND(Table1[[#This Row],[Census Tract Population Growth 2010 - 2020]]&gt;=5,Table1[[#This Row],[Census Tract Population Growth 2020 - 2021]]&gt;0),1,0)</f>
        <v>0</v>
      </c>
      <c r="V125" s="3">
        <f>SUM(Table1[[#This Row],[High Income Point Value]],Table1[[#This Row],[Life Expectancy Point Value]],Table1[[#This Row],["R/ECAP" (Point Value)]],Table1[[#This Row],[Low Poverty Point Value]])</f>
        <v>1</v>
      </c>
      <c r="W125" s="3">
        <f>SUM(Table1[[#This Row],[Census Tract Low Unemployment Point Value]],Table1[[#This Row],[Census Tract Access to Primary Care Point Value]])</f>
        <v>1</v>
      </c>
    </row>
    <row r="126" spans="1:23" x14ac:dyDescent="0.25">
      <c r="A126" t="s">
        <v>127</v>
      </c>
      <c r="B126">
        <v>18009975200</v>
      </c>
      <c r="C126" t="s">
        <v>1706</v>
      </c>
      <c r="D126" t="s">
        <v>2001</v>
      </c>
      <c r="E126" s="8">
        <f t="shared" si="2"/>
        <v>1</v>
      </c>
      <c r="F126" s="3">
        <f t="shared" si="3"/>
        <v>0</v>
      </c>
      <c r="G126">
        <v>0</v>
      </c>
      <c r="H126" s="4">
        <v>34947</v>
      </c>
      <c r="I126" s="3">
        <f>IF(AND(Table1[[#This Row],[High Income]]&gt;=71082,Table1[[#This Row],[QCT Status]]=0),1,0)</f>
        <v>0</v>
      </c>
      <c r="J126" s="4">
        <v>73.3</v>
      </c>
      <c r="K126" s="3">
        <f>IF(Table1[[#This Row],[Life Expectancy]]&gt;77.4,1,0)</f>
        <v>0</v>
      </c>
      <c r="L126" s="4">
        <v>0</v>
      </c>
      <c r="M126" s="4">
        <v>19.399999999999999</v>
      </c>
      <c r="N126" s="4">
        <f>IF(AND(Table1[[#This Row],[Low Poverty]]&lt;=6.3,Table1[[#This Row],[QCT Status]]=0),1,0)</f>
        <v>0</v>
      </c>
      <c r="O126" s="3">
        <f>VLOOKUP(C126,'County Data Only'!$A$2:$F$93,3,FALSE)</f>
        <v>3.2</v>
      </c>
      <c r="P126" s="3">
        <f>IF(Table1[[#This Row],[Census Tract Low Unemployment Rate]]&lt;2.7,1,0)</f>
        <v>0</v>
      </c>
      <c r="Q126" s="6">
        <f>VLOOKUP($C126,'County Data Only'!$A$2:$F$93,4,FALSE)</f>
        <v>1490</v>
      </c>
      <c r="R126" s="6">
        <f>IF(AND(Table1[[#This Row],[Census Tract Access to Primary Care]]&lt;=2000,Table1[[#This Row],[Census Tract Access to Primary Care]]&lt;&gt;0),1,0)</f>
        <v>1</v>
      </c>
      <c r="S126" s="3">
        <f>VLOOKUP($C126,'County Data Only'!$A$2:$F$93,5,FALSE)</f>
        <v>-7.7441077439999999</v>
      </c>
      <c r="T126" s="3">
        <f>VLOOKUP($C126,'County Data Only'!$A$2:$F$93,6,FALSE)</f>
        <v>-5.7860799999999997E-2</v>
      </c>
      <c r="U126">
        <f>IF(AND(Table1[[#This Row],[Census Tract Population Growth 2010 - 2020]]&gt;=5,Table1[[#This Row],[Census Tract Population Growth 2020 - 2021]]&gt;0),1,0)</f>
        <v>0</v>
      </c>
      <c r="V126" s="3">
        <f>SUM(Table1[[#This Row],[High Income Point Value]],Table1[[#This Row],[Life Expectancy Point Value]],Table1[[#This Row],["R/ECAP" (Point Value)]],Table1[[#This Row],[Low Poverty Point Value]])</f>
        <v>0</v>
      </c>
      <c r="W126" s="3">
        <f>SUM(Table1[[#This Row],[Census Tract Low Unemployment Point Value]],Table1[[#This Row],[Census Tract Access to Primary Care Point Value]])</f>
        <v>1</v>
      </c>
    </row>
    <row r="127" spans="1:23" x14ac:dyDescent="0.25">
      <c r="A127" t="s">
        <v>128</v>
      </c>
      <c r="B127">
        <v>18009975300</v>
      </c>
      <c r="C127" t="s">
        <v>1706</v>
      </c>
      <c r="D127" t="s">
        <v>2002</v>
      </c>
      <c r="E127" s="8">
        <f t="shared" si="2"/>
        <v>1</v>
      </c>
      <c r="F127" s="3">
        <f t="shared" si="3"/>
        <v>0</v>
      </c>
      <c r="G127">
        <v>0</v>
      </c>
      <c r="H127" s="4">
        <v>33356</v>
      </c>
      <c r="I127" s="3">
        <f>IF(AND(Table1[[#This Row],[High Income]]&gt;=71082,Table1[[#This Row],[QCT Status]]=0),1,0)</f>
        <v>0</v>
      </c>
      <c r="J127" s="4">
        <v>72.900000000000006</v>
      </c>
      <c r="K127" s="3">
        <f>IF(Table1[[#This Row],[Life Expectancy]]&gt;77.4,1,0)</f>
        <v>0</v>
      </c>
      <c r="L127" s="4">
        <v>0</v>
      </c>
      <c r="M127" s="4">
        <v>24.8</v>
      </c>
      <c r="N127" s="4">
        <f>IF(AND(Table1[[#This Row],[Low Poverty]]&lt;=6.3,Table1[[#This Row],[QCT Status]]=0),1,0)</f>
        <v>0</v>
      </c>
      <c r="O127" s="3">
        <f>VLOOKUP(C127,'County Data Only'!$A$2:$F$93,3,FALSE)</f>
        <v>3.2</v>
      </c>
      <c r="P127" s="3">
        <f>IF(Table1[[#This Row],[Census Tract Low Unemployment Rate]]&lt;2.7,1,0)</f>
        <v>0</v>
      </c>
      <c r="Q127" s="6">
        <f>VLOOKUP($C127,'County Data Only'!$A$2:$F$93,4,FALSE)</f>
        <v>1490</v>
      </c>
      <c r="R127" s="6">
        <f>IF(AND(Table1[[#This Row],[Census Tract Access to Primary Care]]&lt;=2000,Table1[[#This Row],[Census Tract Access to Primary Care]]&lt;&gt;0),1,0)</f>
        <v>1</v>
      </c>
      <c r="S127" s="3">
        <f>VLOOKUP($C127,'County Data Only'!$A$2:$F$93,5,FALSE)</f>
        <v>-7.7441077439999999</v>
      </c>
      <c r="T127" s="3">
        <f>VLOOKUP($C127,'County Data Only'!$A$2:$F$93,6,FALSE)</f>
        <v>-5.7860799999999997E-2</v>
      </c>
      <c r="U127">
        <f>IF(AND(Table1[[#This Row],[Census Tract Population Growth 2010 - 2020]]&gt;=5,Table1[[#This Row],[Census Tract Population Growth 2020 - 2021]]&gt;0),1,0)</f>
        <v>0</v>
      </c>
      <c r="V127" s="3">
        <f>SUM(Table1[[#This Row],[High Income Point Value]],Table1[[#This Row],[Life Expectancy Point Value]],Table1[[#This Row],["R/ECAP" (Point Value)]],Table1[[#This Row],[Low Poverty Point Value]])</f>
        <v>0</v>
      </c>
      <c r="W127" s="3">
        <f>SUM(Table1[[#This Row],[Census Tract Low Unemployment Point Value]],Table1[[#This Row],[Census Tract Access to Primary Care Point Value]])</f>
        <v>1</v>
      </c>
    </row>
    <row r="128" spans="1:23" x14ac:dyDescent="0.25">
      <c r="A128" t="s">
        <v>136</v>
      </c>
      <c r="B128">
        <v>18011810604</v>
      </c>
      <c r="C128" t="s">
        <v>1708</v>
      </c>
      <c r="D128" t="s">
        <v>2010</v>
      </c>
      <c r="E128" s="6">
        <f t="shared" si="2"/>
        <v>5</v>
      </c>
      <c r="F128" s="6">
        <f t="shared" si="3"/>
        <v>1</v>
      </c>
      <c r="G128">
        <v>0</v>
      </c>
      <c r="H128" s="6">
        <v>177232</v>
      </c>
      <c r="I128" s="6">
        <f>IF(AND(Table1[[#This Row],[High Income]]&gt;=71082,Table1[[#This Row],[QCT Status]]=0),1,0)</f>
        <v>1</v>
      </c>
      <c r="J128" s="6">
        <v>80.2</v>
      </c>
      <c r="K128" s="6">
        <f>IF(Table1[[#This Row],[Life Expectancy]]&gt;77.4,1,0)</f>
        <v>1</v>
      </c>
      <c r="L128" s="4">
        <v>0</v>
      </c>
      <c r="M128" s="6">
        <v>1</v>
      </c>
      <c r="N128" s="6">
        <f>IF(AND(Table1[[#This Row],[Low Poverty]]&lt;=6.3,Table1[[#This Row],[QCT Status]]=0),1,0)</f>
        <v>1</v>
      </c>
      <c r="O128" s="6">
        <f>VLOOKUP(C128,'County Data Only'!$A$2:$F$93,3,FALSE)</f>
        <v>1.8</v>
      </c>
      <c r="P128" s="6">
        <f>IF(Table1[[#This Row],[Census Tract Low Unemployment Rate]]&lt;2.7,1,0)</f>
        <v>1</v>
      </c>
      <c r="Q128" s="6">
        <f>VLOOKUP($C128,'County Data Only'!$A$2:$F$93,4,FALSE)</f>
        <v>470</v>
      </c>
      <c r="R128" s="6">
        <f>IF(AND(Table1[[#This Row],[Census Tract Access to Primary Care]]&lt;=2000,Table1[[#This Row],[Census Tract Access to Primary Care]]&lt;&gt;0),1,0)</f>
        <v>1</v>
      </c>
      <c r="S128" s="6">
        <f>VLOOKUP($C128,'County Data Only'!$A$2:$F$93,5,FALSE)</f>
        <v>21.823835290000002</v>
      </c>
      <c r="T128" s="6">
        <f>VLOOKUP($C128,'County Data Only'!$A$2:$F$93,6,FALSE)</f>
        <v>2.6458149</v>
      </c>
      <c r="U128" s="1">
        <f>IF(AND(Table1[[#This Row],[Census Tract Population Growth 2010 - 2020]]&gt;=5,Table1[[#This Row],[Census Tract Population Growth 2020 - 2021]]&gt;0),1,0)</f>
        <v>1</v>
      </c>
      <c r="V128" s="3">
        <f>SUM(Table1[[#This Row],[High Income Point Value]],Table1[[#This Row],[Life Expectancy Point Value]],Table1[[#This Row],["R/ECAP" (Point Value)]],Table1[[#This Row],[Low Poverty Point Value]])</f>
        <v>3</v>
      </c>
      <c r="W128" s="3">
        <f>SUM(Table1[[#This Row],[Census Tract Low Unemployment Point Value]],Table1[[#This Row],[Census Tract Access to Primary Care Point Value]])</f>
        <v>2</v>
      </c>
    </row>
    <row r="129" spans="1:23" x14ac:dyDescent="0.25">
      <c r="A129" t="s">
        <v>139</v>
      </c>
      <c r="B129">
        <v>18011810607</v>
      </c>
      <c r="C129" t="s">
        <v>1708</v>
      </c>
      <c r="D129" t="s">
        <v>2013</v>
      </c>
      <c r="E129" s="6">
        <f t="shared" si="2"/>
        <v>5</v>
      </c>
      <c r="F129" s="6">
        <f t="shared" si="3"/>
        <v>1</v>
      </c>
      <c r="G129">
        <v>0</v>
      </c>
      <c r="H129" s="6">
        <v>106935</v>
      </c>
      <c r="I129" s="6">
        <f>IF(AND(Table1[[#This Row],[High Income]]&gt;=71082,Table1[[#This Row],[QCT Status]]=0),1,0)</f>
        <v>1</v>
      </c>
      <c r="J129" s="6">
        <v>83.3</v>
      </c>
      <c r="K129" s="6">
        <f>IF(Table1[[#This Row],[Life Expectancy]]&gt;77.4,1,0)</f>
        <v>1</v>
      </c>
      <c r="L129" s="4">
        <v>0</v>
      </c>
      <c r="M129" s="6">
        <v>2.8</v>
      </c>
      <c r="N129" s="6">
        <f>IF(AND(Table1[[#This Row],[Low Poverty]]&lt;=6.3,Table1[[#This Row],[QCT Status]]=0),1,0)</f>
        <v>1</v>
      </c>
      <c r="O129" s="6">
        <f>VLOOKUP(C129,'County Data Only'!$A$2:$F$93,3,FALSE)</f>
        <v>1.8</v>
      </c>
      <c r="P129" s="6">
        <f>IF(Table1[[#This Row],[Census Tract Low Unemployment Rate]]&lt;2.7,1,0)</f>
        <v>1</v>
      </c>
      <c r="Q129" s="6">
        <f>VLOOKUP($C129,'County Data Only'!$A$2:$F$93,4,FALSE)</f>
        <v>470</v>
      </c>
      <c r="R129" s="6">
        <f>IF(AND(Table1[[#This Row],[Census Tract Access to Primary Care]]&lt;=2000,Table1[[#This Row],[Census Tract Access to Primary Care]]&lt;&gt;0),1,0)</f>
        <v>1</v>
      </c>
      <c r="S129" s="6">
        <f>VLOOKUP($C129,'County Data Only'!$A$2:$F$93,5,FALSE)</f>
        <v>21.823835290000002</v>
      </c>
      <c r="T129" s="6">
        <f>VLOOKUP($C129,'County Data Only'!$A$2:$F$93,6,FALSE)</f>
        <v>2.6458149</v>
      </c>
      <c r="U129" s="1">
        <f>IF(AND(Table1[[#This Row],[Census Tract Population Growth 2010 - 2020]]&gt;=5,Table1[[#This Row],[Census Tract Population Growth 2020 - 2021]]&gt;0),1,0)</f>
        <v>1</v>
      </c>
      <c r="V129" s="3">
        <f>SUM(Table1[[#This Row],[High Income Point Value]],Table1[[#This Row],[Life Expectancy Point Value]],Table1[[#This Row],["R/ECAP" (Point Value)]],Table1[[#This Row],[Low Poverty Point Value]])</f>
        <v>3</v>
      </c>
      <c r="W129" s="3">
        <f>SUM(Table1[[#This Row],[Census Tract Low Unemployment Point Value]],Table1[[#This Row],[Census Tract Access to Primary Care Point Value]])</f>
        <v>2</v>
      </c>
    </row>
    <row r="130" spans="1:23" x14ac:dyDescent="0.25">
      <c r="A130" t="s">
        <v>135</v>
      </c>
      <c r="B130">
        <v>18011810601</v>
      </c>
      <c r="C130" t="s">
        <v>1708</v>
      </c>
      <c r="D130" t="s">
        <v>2009</v>
      </c>
      <c r="E130" s="6">
        <f t="shared" ref="E130:E193" si="4">SUM(V130,W130)</f>
        <v>5</v>
      </c>
      <c r="F130" s="6">
        <f t="shared" ref="F130:F193" si="5">IF(AND(S130&gt;=5,T130&gt;0),1,0)</f>
        <v>1</v>
      </c>
      <c r="G130">
        <v>0</v>
      </c>
      <c r="H130" s="6">
        <v>105961</v>
      </c>
      <c r="I130" s="6">
        <f>IF(AND(Table1[[#This Row],[High Income]]&gt;=71082,Table1[[#This Row],[QCT Status]]=0),1,0)</f>
        <v>1</v>
      </c>
      <c r="J130" s="6">
        <v>81.7</v>
      </c>
      <c r="K130" s="6">
        <f>IF(Table1[[#This Row],[Life Expectancy]]&gt;77.4,1,0)</f>
        <v>1</v>
      </c>
      <c r="L130" s="4">
        <v>0</v>
      </c>
      <c r="M130" s="6">
        <v>3.8</v>
      </c>
      <c r="N130" s="6">
        <f>IF(AND(Table1[[#This Row],[Low Poverty]]&lt;=6.3,Table1[[#This Row],[QCT Status]]=0),1,0)</f>
        <v>1</v>
      </c>
      <c r="O130" s="6">
        <f>VLOOKUP(C130,'County Data Only'!$A$2:$F$93,3,FALSE)</f>
        <v>1.8</v>
      </c>
      <c r="P130" s="6">
        <f>IF(Table1[[#This Row],[Census Tract Low Unemployment Rate]]&lt;2.7,1,0)</f>
        <v>1</v>
      </c>
      <c r="Q130" s="6">
        <f>VLOOKUP($C130,'County Data Only'!$A$2:$F$93,4,FALSE)</f>
        <v>470</v>
      </c>
      <c r="R130" s="6">
        <f>IF(AND(Table1[[#This Row],[Census Tract Access to Primary Care]]&lt;=2000,Table1[[#This Row],[Census Tract Access to Primary Care]]&lt;&gt;0),1,0)</f>
        <v>1</v>
      </c>
      <c r="S130" s="6">
        <f>VLOOKUP($C130,'County Data Only'!$A$2:$F$93,5,FALSE)</f>
        <v>21.823835290000002</v>
      </c>
      <c r="T130" s="6">
        <f>VLOOKUP($C130,'County Data Only'!$A$2:$F$93,6,FALSE)</f>
        <v>2.6458149</v>
      </c>
      <c r="U130" s="1">
        <f>IF(AND(Table1[[#This Row],[Census Tract Population Growth 2010 - 2020]]&gt;=5,Table1[[#This Row],[Census Tract Population Growth 2020 - 2021]]&gt;0),1,0)</f>
        <v>1</v>
      </c>
      <c r="V130" s="3">
        <f>SUM(Table1[[#This Row],[High Income Point Value]],Table1[[#This Row],[Life Expectancy Point Value]],Table1[[#This Row],["R/ECAP" (Point Value)]],Table1[[#This Row],[Low Poverty Point Value]])</f>
        <v>3</v>
      </c>
      <c r="W130" s="3">
        <f>SUM(Table1[[#This Row],[Census Tract Low Unemployment Point Value]],Table1[[#This Row],[Census Tract Access to Primary Care Point Value]])</f>
        <v>2</v>
      </c>
    </row>
    <row r="131" spans="1:23" x14ac:dyDescent="0.25">
      <c r="A131" t="s">
        <v>131</v>
      </c>
      <c r="B131">
        <v>18011810200</v>
      </c>
      <c r="C131" t="s">
        <v>1708</v>
      </c>
      <c r="D131" t="s">
        <v>2005</v>
      </c>
      <c r="E131" s="6">
        <f t="shared" si="4"/>
        <v>5</v>
      </c>
      <c r="F131" s="6">
        <f t="shared" si="5"/>
        <v>1</v>
      </c>
      <c r="G131">
        <v>0</v>
      </c>
      <c r="H131" s="6">
        <v>82219</v>
      </c>
      <c r="I131" s="6">
        <f>IF(AND(Table1[[#This Row],[High Income]]&gt;=71082,Table1[[#This Row],[QCT Status]]=0),1,0)</f>
        <v>1</v>
      </c>
      <c r="J131" s="6">
        <v>79.400000000000006</v>
      </c>
      <c r="K131" s="6">
        <f>IF(Table1[[#This Row],[Life Expectancy]]&gt;77.4,1,0)</f>
        <v>1</v>
      </c>
      <c r="L131" s="4">
        <v>0</v>
      </c>
      <c r="M131" s="6">
        <v>4.5</v>
      </c>
      <c r="N131" s="6">
        <f>IF(AND(Table1[[#This Row],[Low Poverty]]&lt;=6.3,Table1[[#This Row],[QCT Status]]=0),1,0)</f>
        <v>1</v>
      </c>
      <c r="O131" s="6">
        <f>VLOOKUP(C131,'County Data Only'!$A$2:$F$93,3,FALSE)</f>
        <v>1.8</v>
      </c>
      <c r="P131" s="6">
        <f>IF(Table1[[#This Row],[Census Tract Low Unemployment Rate]]&lt;2.7,1,0)</f>
        <v>1</v>
      </c>
      <c r="Q131" s="6">
        <f>VLOOKUP($C131,'County Data Only'!$A$2:$F$93,4,FALSE)</f>
        <v>470</v>
      </c>
      <c r="R131" s="6">
        <f>IF(AND(Table1[[#This Row],[Census Tract Access to Primary Care]]&lt;=2000,Table1[[#This Row],[Census Tract Access to Primary Care]]&lt;&gt;0),1,0)</f>
        <v>1</v>
      </c>
      <c r="S131" s="6">
        <f>VLOOKUP($C131,'County Data Only'!$A$2:$F$93,5,FALSE)</f>
        <v>21.823835290000002</v>
      </c>
      <c r="T131" s="6">
        <f>VLOOKUP($C131,'County Data Only'!$A$2:$F$93,6,FALSE)</f>
        <v>2.6458149</v>
      </c>
      <c r="U131" s="1">
        <f>IF(AND(Table1[[#This Row],[Census Tract Population Growth 2010 - 2020]]&gt;=5,Table1[[#This Row],[Census Tract Population Growth 2020 - 2021]]&gt;0),1,0)</f>
        <v>1</v>
      </c>
      <c r="V131" s="3">
        <f>SUM(Table1[[#This Row],[High Income Point Value]],Table1[[#This Row],[Life Expectancy Point Value]],Table1[[#This Row],["R/ECAP" (Point Value)]],Table1[[#This Row],[Low Poverty Point Value]])</f>
        <v>3</v>
      </c>
      <c r="W131" s="3">
        <f>SUM(Table1[[#This Row],[Census Tract Low Unemployment Point Value]],Table1[[#This Row],[Census Tract Access to Primary Care Point Value]])</f>
        <v>2</v>
      </c>
    </row>
    <row r="132" spans="1:23" x14ac:dyDescent="0.25">
      <c r="A132" t="s">
        <v>138</v>
      </c>
      <c r="B132">
        <v>18011810606</v>
      </c>
      <c r="C132" t="s">
        <v>1708</v>
      </c>
      <c r="D132" t="s">
        <v>2012</v>
      </c>
      <c r="E132" s="6">
        <f t="shared" si="4"/>
        <v>5</v>
      </c>
      <c r="F132" s="6">
        <f t="shared" si="5"/>
        <v>1</v>
      </c>
      <c r="G132">
        <v>0</v>
      </c>
      <c r="H132" s="6">
        <v>161196</v>
      </c>
      <c r="I132" s="6">
        <f>IF(AND(Table1[[#This Row],[High Income]]&gt;=71082,Table1[[#This Row],[QCT Status]]=0),1,0)</f>
        <v>1</v>
      </c>
      <c r="J132" s="6">
        <v>83.3</v>
      </c>
      <c r="K132" s="6">
        <f>IF(Table1[[#This Row],[Life Expectancy]]&gt;77.4,1,0)</f>
        <v>1</v>
      </c>
      <c r="L132" s="4">
        <v>0</v>
      </c>
      <c r="M132" s="6">
        <v>4.5999999999999996</v>
      </c>
      <c r="N132" s="6">
        <f>IF(AND(Table1[[#This Row],[Low Poverty]]&lt;=6.3,Table1[[#This Row],[QCT Status]]=0),1,0)</f>
        <v>1</v>
      </c>
      <c r="O132" s="6">
        <f>VLOOKUP(C132,'County Data Only'!$A$2:$F$93,3,FALSE)</f>
        <v>1.8</v>
      </c>
      <c r="P132" s="6">
        <f>IF(Table1[[#This Row],[Census Tract Low Unemployment Rate]]&lt;2.7,1,0)</f>
        <v>1</v>
      </c>
      <c r="Q132" s="6">
        <f>VLOOKUP($C132,'County Data Only'!$A$2:$F$93,4,FALSE)</f>
        <v>470</v>
      </c>
      <c r="R132" s="6">
        <f>IF(AND(Table1[[#This Row],[Census Tract Access to Primary Care]]&lt;=2000,Table1[[#This Row],[Census Tract Access to Primary Care]]&lt;&gt;0),1,0)</f>
        <v>1</v>
      </c>
      <c r="S132" s="6">
        <f>VLOOKUP($C132,'County Data Only'!$A$2:$F$93,5,FALSE)</f>
        <v>21.823835290000002</v>
      </c>
      <c r="T132" s="6">
        <f>VLOOKUP($C132,'County Data Only'!$A$2:$F$93,6,FALSE)</f>
        <v>2.6458149</v>
      </c>
      <c r="U132" s="1">
        <f>IF(AND(Table1[[#This Row],[Census Tract Population Growth 2010 - 2020]]&gt;=5,Table1[[#This Row],[Census Tract Population Growth 2020 - 2021]]&gt;0),1,0)</f>
        <v>1</v>
      </c>
      <c r="V132" s="3">
        <f>SUM(Table1[[#This Row],[High Income Point Value]],Table1[[#This Row],[Life Expectancy Point Value]],Table1[[#This Row],["R/ECAP" (Point Value)]],Table1[[#This Row],[Low Poverty Point Value]])</f>
        <v>3</v>
      </c>
      <c r="W132" s="3">
        <f>SUM(Table1[[#This Row],[Census Tract Low Unemployment Point Value]],Table1[[#This Row],[Census Tract Access to Primary Care Point Value]])</f>
        <v>2</v>
      </c>
    </row>
    <row r="133" spans="1:23" x14ac:dyDescent="0.25">
      <c r="A133" t="s">
        <v>132</v>
      </c>
      <c r="B133">
        <v>18011810300</v>
      </c>
      <c r="C133" t="s">
        <v>1708</v>
      </c>
      <c r="D133" t="s">
        <v>2006</v>
      </c>
      <c r="E133" s="5">
        <f t="shared" si="4"/>
        <v>4</v>
      </c>
      <c r="F133" s="6">
        <f t="shared" si="5"/>
        <v>1</v>
      </c>
      <c r="G133">
        <v>0</v>
      </c>
      <c r="H133" s="6">
        <v>90929</v>
      </c>
      <c r="I133" s="6">
        <f>IF(AND(Table1[[#This Row],[High Income]]&gt;=71082,Table1[[#This Row],[QCT Status]]=0),1,0)</f>
        <v>1</v>
      </c>
      <c r="J133" s="6">
        <v>79.2</v>
      </c>
      <c r="K133" s="6">
        <f>IF(Table1[[#This Row],[Life Expectancy]]&gt;77.4,1,0)</f>
        <v>1</v>
      </c>
      <c r="L133" s="4">
        <v>0</v>
      </c>
      <c r="M133" s="4">
        <v>7</v>
      </c>
      <c r="N133" s="4">
        <f>IF(AND(Table1[[#This Row],[Low Poverty]]&lt;=6.3,Table1[[#This Row],[QCT Status]]=0),1,0)</f>
        <v>0</v>
      </c>
      <c r="O133" s="6">
        <f>VLOOKUP(C133,'County Data Only'!$A$2:$F$93,3,FALSE)</f>
        <v>1.8</v>
      </c>
      <c r="P133" s="6">
        <f>IF(Table1[[#This Row],[Census Tract Low Unemployment Rate]]&lt;2.7,1,0)</f>
        <v>1</v>
      </c>
      <c r="Q133" s="6">
        <f>VLOOKUP($C133,'County Data Only'!$A$2:$F$93,4,FALSE)</f>
        <v>470</v>
      </c>
      <c r="R133" s="6">
        <f>IF(AND(Table1[[#This Row],[Census Tract Access to Primary Care]]&lt;=2000,Table1[[#This Row],[Census Tract Access to Primary Care]]&lt;&gt;0),1,0)</f>
        <v>1</v>
      </c>
      <c r="S133" s="6">
        <f>VLOOKUP($C133,'County Data Only'!$A$2:$F$93,5,FALSE)</f>
        <v>21.823835290000002</v>
      </c>
      <c r="T133" s="6">
        <f>VLOOKUP($C133,'County Data Only'!$A$2:$F$93,6,FALSE)</f>
        <v>2.6458149</v>
      </c>
      <c r="U133" s="1">
        <f>IF(AND(Table1[[#This Row],[Census Tract Population Growth 2010 - 2020]]&gt;=5,Table1[[#This Row],[Census Tract Population Growth 2020 - 2021]]&gt;0),1,0)</f>
        <v>1</v>
      </c>
      <c r="V133" s="3">
        <f>SUM(Table1[[#This Row],[High Income Point Value]],Table1[[#This Row],[Life Expectancy Point Value]],Table1[[#This Row],["R/ECAP" (Point Value)]],Table1[[#This Row],[Low Poverty Point Value]])</f>
        <v>2</v>
      </c>
      <c r="W133" s="3">
        <f>SUM(Table1[[#This Row],[Census Tract Low Unemployment Point Value]],Table1[[#This Row],[Census Tract Access to Primary Care Point Value]])</f>
        <v>2</v>
      </c>
    </row>
    <row r="134" spans="1:23" x14ac:dyDescent="0.25">
      <c r="A134" t="s">
        <v>130</v>
      </c>
      <c r="B134">
        <v>18011810100</v>
      </c>
      <c r="C134" t="s">
        <v>1708</v>
      </c>
      <c r="D134" t="s">
        <v>2004</v>
      </c>
      <c r="E134" s="5">
        <f t="shared" si="4"/>
        <v>4</v>
      </c>
      <c r="F134" s="6">
        <f t="shared" si="5"/>
        <v>1</v>
      </c>
      <c r="G134">
        <v>0</v>
      </c>
      <c r="H134" s="6">
        <v>72570</v>
      </c>
      <c r="I134" s="6">
        <f>IF(AND(Table1[[#This Row],[High Income]]&gt;=71082,Table1[[#This Row],[QCT Status]]=0),1,0)</f>
        <v>1</v>
      </c>
      <c r="J134" s="6">
        <v>81.7</v>
      </c>
      <c r="K134" s="6">
        <f>IF(Table1[[#This Row],[Life Expectancy]]&gt;77.4,1,0)</f>
        <v>1</v>
      </c>
      <c r="L134" s="4">
        <v>0</v>
      </c>
      <c r="M134" s="4">
        <v>11.9</v>
      </c>
      <c r="N134" s="4">
        <f>IF(AND(Table1[[#This Row],[Low Poverty]]&lt;=6.3,Table1[[#This Row],[QCT Status]]=0),1,0)</f>
        <v>0</v>
      </c>
      <c r="O134" s="6">
        <f>VLOOKUP(C134,'County Data Only'!$A$2:$F$93,3,FALSE)</f>
        <v>1.8</v>
      </c>
      <c r="P134" s="6">
        <f>IF(Table1[[#This Row],[Census Tract Low Unemployment Rate]]&lt;2.7,1,0)</f>
        <v>1</v>
      </c>
      <c r="Q134" s="6">
        <f>VLOOKUP($C134,'County Data Only'!$A$2:$F$93,4,FALSE)</f>
        <v>470</v>
      </c>
      <c r="R134" s="6">
        <f>IF(AND(Table1[[#This Row],[Census Tract Access to Primary Care]]&lt;=2000,Table1[[#This Row],[Census Tract Access to Primary Care]]&lt;&gt;0),1,0)</f>
        <v>1</v>
      </c>
      <c r="S134" s="6">
        <f>VLOOKUP($C134,'County Data Only'!$A$2:$F$93,5,FALSE)</f>
        <v>21.823835290000002</v>
      </c>
      <c r="T134" s="6">
        <f>VLOOKUP($C134,'County Data Only'!$A$2:$F$93,6,FALSE)</f>
        <v>2.6458149</v>
      </c>
      <c r="U134" s="1">
        <f>IF(AND(Table1[[#This Row],[Census Tract Population Growth 2010 - 2020]]&gt;=5,Table1[[#This Row],[Census Tract Population Growth 2020 - 2021]]&gt;0),1,0)</f>
        <v>1</v>
      </c>
      <c r="V134" s="3">
        <f>SUM(Table1[[#This Row],[High Income Point Value]],Table1[[#This Row],[Life Expectancy Point Value]],Table1[[#This Row],["R/ECAP" (Point Value)]],Table1[[#This Row],[Low Poverty Point Value]])</f>
        <v>2</v>
      </c>
      <c r="W134" s="3">
        <f>SUM(Table1[[#This Row],[Census Tract Low Unemployment Point Value]],Table1[[#This Row],[Census Tract Access to Primary Care Point Value]])</f>
        <v>2</v>
      </c>
    </row>
    <row r="135" spans="1:23" x14ac:dyDescent="0.25">
      <c r="A135" t="s">
        <v>137</v>
      </c>
      <c r="B135">
        <v>18011810605</v>
      </c>
      <c r="C135" t="s">
        <v>1708</v>
      </c>
      <c r="D135" t="s">
        <v>2011</v>
      </c>
      <c r="E135" s="9">
        <f t="shared" si="4"/>
        <v>3</v>
      </c>
      <c r="F135" s="6">
        <f t="shared" si="5"/>
        <v>1</v>
      </c>
      <c r="G135">
        <v>0</v>
      </c>
      <c r="H135" s="6">
        <v>88719</v>
      </c>
      <c r="I135" s="6">
        <f>IF(AND(Table1[[#This Row],[High Income]]&gt;=71082,Table1[[#This Row],[QCT Status]]=0),1,0)</f>
        <v>1</v>
      </c>
      <c r="J135" s="4">
        <v>76.099999999999994</v>
      </c>
      <c r="K135" s="6">
        <f>IF(Table1[[#This Row],[Life Expectancy]]&gt;77.4,1,0)</f>
        <v>0</v>
      </c>
      <c r="L135" s="4">
        <v>0</v>
      </c>
      <c r="M135" s="4">
        <v>7.4</v>
      </c>
      <c r="N135" s="4">
        <f>IF(AND(Table1[[#This Row],[Low Poverty]]&lt;=6.3,Table1[[#This Row],[QCT Status]]=0),1,0)</f>
        <v>0</v>
      </c>
      <c r="O135" s="6">
        <f>VLOOKUP(C135,'County Data Only'!$A$2:$F$93,3,FALSE)</f>
        <v>1.8</v>
      </c>
      <c r="P135" s="6">
        <f>IF(Table1[[#This Row],[Census Tract Low Unemployment Rate]]&lt;2.7,1,0)</f>
        <v>1</v>
      </c>
      <c r="Q135" s="6">
        <f>VLOOKUP($C135,'County Data Only'!$A$2:$F$93,4,FALSE)</f>
        <v>470</v>
      </c>
      <c r="R135" s="6">
        <f>IF(AND(Table1[[#This Row],[Census Tract Access to Primary Care]]&lt;=2000,Table1[[#This Row],[Census Tract Access to Primary Care]]&lt;&gt;0),1,0)</f>
        <v>1</v>
      </c>
      <c r="S135" s="6">
        <f>VLOOKUP($C135,'County Data Only'!$A$2:$F$93,5,FALSE)</f>
        <v>21.823835290000002</v>
      </c>
      <c r="T135" s="6">
        <f>VLOOKUP($C135,'County Data Only'!$A$2:$F$93,6,FALSE)</f>
        <v>2.6458149</v>
      </c>
      <c r="U135" s="1">
        <f>IF(AND(Table1[[#This Row],[Census Tract Population Growth 2010 - 2020]]&gt;=5,Table1[[#This Row],[Census Tract Population Growth 2020 - 2021]]&gt;0),1,0)</f>
        <v>1</v>
      </c>
      <c r="V135" s="3">
        <f>SUM(Table1[[#This Row],[High Income Point Value]],Table1[[#This Row],[Life Expectancy Point Value]],Table1[[#This Row],["R/ECAP" (Point Value)]],Table1[[#This Row],[Low Poverty Point Value]])</f>
        <v>1</v>
      </c>
      <c r="W135" s="3">
        <f>SUM(Table1[[#This Row],[Census Tract Low Unemployment Point Value]],Table1[[#This Row],[Census Tract Access to Primary Care Point Value]])</f>
        <v>2</v>
      </c>
    </row>
    <row r="136" spans="1:23" x14ac:dyDescent="0.25">
      <c r="A136" t="s">
        <v>140</v>
      </c>
      <c r="B136">
        <v>18011810700</v>
      </c>
      <c r="C136" t="s">
        <v>1708</v>
      </c>
      <c r="D136" t="s">
        <v>2014</v>
      </c>
      <c r="E136" s="9">
        <f t="shared" si="4"/>
        <v>3</v>
      </c>
      <c r="F136" s="6">
        <f t="shared" si="5"/>
        <v>1</v>
      </c>
      <c r="G136">
        <v>0</v>
      </c>
      <c r="H136" s="4">
        <v>58295</v>
      </c>
      <c r="I136" s="3">
        <f>IF(AND(Table1[[#This Row],[High Income]]&gt;=71082,Table1[[#This Row],[QCT Status]]=0),1,0)</f>
        <v>0</v>
      </c>
      <c r="J136" s="6">
        <v>80.400000000000006</v>
      </c>
      <c r="K136" s="6">
        <f>IF(Table1[[#This Row],[Life Expectancy]]&gt;77.4,1,0)</f>
        <v>1</v>
      </c>
      <c r="L136" s="4">
        <v>0</v>
      </c>
      <c r="M136" s="4">
        <v>8.6999999999999993</v>
      </c>
      <c r="N136" s="4">
        <f>IF(AND(Table1[[#This Row],[Low Poverty]]&lt;=6.3,Table1[[#This Row],[QCT Status]]=0),1,0)</f>
        <v>0</v>
      </c>
      <c r="O136" s="6">
        <f>VLOOKUP(C136,'County Data Only'!$A$2:$F$93,3,FALSE)</f>
        <v>1.8</v>
      </c>
      <c r="P136" s="6">
        <f>IF(Table1[[#This Row],[Census Tract Low Unemployment Rate]]&lt;2.7,1,0)</f>
        <v>1</v>
      </c>
      <c r="Q136" s="6">
        <f>VLOOKUP($C136,'County Data Only'!$A$2:$F$93,4,FALSE)</f>
        <v>470</v>
      </c>
      <c r="R136" s="6">
        <f>IF(AND(Table1[[#This Row],[Census Tract Access to Primary Care]]&lt;=2000,Table1[[#This Row],[Census Tract Access to Primary Care]]&lt;&gt;0),1,0)</f>
        <v>1</v>
      </c>
      <c r="S136" s="6">
        <f>VLOOKUP($C136,'County Data Only'!$A$2:$F$93,5,FALSE)</f>
        <v>21.823835290000002</v>
      </c>
      <c r="T136" s="6">
        <f>VLOOKUP($C136,'County Data Only'!$A$2:$F$93,6,FALSE)</f>
        <v>2.6458149</v>
      </c>
      <c r="U136" s="1">
        <f>IF(AND(Table1[[#This Row],[Census Tract Population Growth 2010 - 2020]]&gt;=5,Table1[[#This Row],[Census Tract Population Growth 2020 - 2021]]&gt;0),1,0)</f>
        <v>1</v>
      </c>
      <c r="V136" s="3">
        <f>SUM(Table1[[#This Row],[High Income Point Value]],Table1[[#This Row],[Life Expectancy Point Value]],Table1[[#This Row],["R/ECAP" (Point Value)]],Table1[[#This Row],[Low Poverty Point Value]])</f>
        <v>1</v>
      </c>
      <c r="W136" s="3">
        <f>SUM(Table1[[#This Row],[Census Tract Low Unemployment Point Value]],Table1[[#This Row],[Census Tract Access to Primary Care Point Value]])</f>
        <v>2</v>
      </c>
    </row>
    <row r="137" spans="1:23" x14ac:dyDescent="0.25">
      <c r="A137" t="s">
        <v>133</v>
      </c>
      <c r="B137">
        <v>18011810400</v>
      </c>
      <c r="C137" t="s">
        <v>1708</v>
      </c>
      <c r="D137" t="s">
        <v>2007</v>
      </c>
      <c r="E137" s="7">
        <f t="shared" si="4"/>
        <v>2</v>
      </c>
      <c r="F137" s="6">
        <f t="shared" si="5"/>
        <v>1</v>
      </c>
      <c r="G137">
        <v>0</v>
      </c>
      <c r="H137" s="4">
        <v>54760</v>
      </c>
      <c r="I137" s="3">
        <f>IF(AND(Table1[[#This Row],[High Income]]&gt;=71082,Table1[[#This Row],[QCT Status]]=0),1,0)</f>
        <v>0</v>
      </c>
      <c r="J137" s="4">
        <v>74.400000000000006</v>
      </c>
      <c r="K137" s="3">
        <f>IF(Table1[[#This Row],[Life Expectancy]]&gt;77.4,1,0)</f>
        <v>0</v>
      </c>
      <c r="L137" s="4">
        <v>0</v>
      </c>
      <c r="M137" s="4">
        <v>8.8000000000000007</v>
      </c>
      <c r="N137" s="4">
        <f>IF(AND(Table1[[#This Row],[Low Poverty]]&lt;=6.3,Table1[[#This Row],[QCT Status]]=0),1,0)</f>
        <v>0</v>
      </c>
      <c r="O137" s="6">
        <f>VLOOKUP(C137,'County Data Only'!$A$2:$F$93,3,FALSE)</f>
        <v>1.8</v>
      </c>
      <c r="P137" s="6">
        <f>IF(Table1[[#This Row],[Census Tract Low Unemployment Rate]]&lt;2.7,1,0)</f>
        <v>1</v>
      </c>
      <c r="Q137" s="6">
        <f>VLOOKUP($C137,'County Data Only'!$A$2:$F$93,4,FALSE)</f>
        <v>470</v>
      </c>
      <c r="R137" s="6">
        <f>IF(AND(Table1[[#This Row],[Census Tract Access to Primary Care]]&lt;=2000,Table1[[#This Row],[Census Tract Access to Primary Care]]&lt;&gt;0),1,0)</f>
        <v>1</v>
      </c>
      <c r="S137" s="6">
        <f>VLOOKUP($C137,'County Data Only'!$A$2:$F$93,5,FALSE)</f>
        <v>21.823835290000002</v>
      </c>
      <c r="T137" s="6">
        <f>VLOOKUP($C137,'County Data Only'!$A$2:$F$93,6,FALSE)</f>
        <v>2.6458149</v>
      </c>
      <c r="U137" s="1">
        <f>IF(AND(Table1[[#This Row],[Census Tract Population Growth 2010 - 2020]]&gt;=5,Table1[[#This Row],[Census Tract Population Growth 2020 - 2021]]&gt;0),1,0)</f>
        <v>1</v>
      </c>
      <c r="V137" s="3">
        <f>SUM(Table1[[#This Row],[High Income Point Value]],Table1[[#This Row],[Life Expectancy Point Value]],Table1[[#This Row],["R/ECAP" (Point Value)]],Table1[[#This Row],[Low Poverty Point Value]])</f>
        <v>0</v>
      </c>
      <c r="W137" s="3">
        <f>SUM(Table1[[#This Row],[Census Tract Low Unemployment Point Value]],Table1[[#This Row],[Census Tract Access to Primary Care Point Value]])</f>
        <v>2</v>
      </c>
    </row>
    <row r="138" spans="1:23" x14ac:dyDescent="0.25">
      <c r="A138" t="s">
        <v>134</v>
      </c>
      <c r="B138">
        <v>18011810500</v>
      </c>
      <c r="C138" t="s">
        <v>1708</v>
      </c>
      <c r="D138" t="s">
        <v>2008</v>
      </c>
      <c r="E138" s="7">
        <f t="shared" si="4"/>
        <v>2</v>
      </c>
      <c r="F138" s="6">
        <f t="shared" si="5"/>
        <v>1</v>
      </c>
      <c r="G138">
        <v>0</v>
      </c>
      <c r="H138" s="4">
        <v>49541</v>
      </c>
      <c r="I138" s="3">
        <f>IF(AND(Table1[[#This Row],[High Income]]&gt;=71082,Table1[[#This Row],[QCT Status]]=0),1,0)</f>
        <v>0</v>
      </c>
      <c r="J138" s="4">
        <v>74.400000000000006</v>
      </c>
      <c r="K138" s="3">
        <f>IF(Table1[[#This Row],[Life Expectancy]]&gt;77.4,1,0)</f>
        <v>0</v>
      </c>
      <c r="L138" s="4">
        <v>0</v>
      </c>
      <c r="M138" s="4">
        <v>15.7</v>
      </c>
      <c r="N138" s="4">
        <f>IF(AND(Table1[[#This Row],[Low Poverty]]&lt;=6.3,Table1[[#This Row],[QCT Status]]=0),1,0)</f>
        <v>0</v>
      </c>
      <c r="O138" s="6">
        <f>VLOOKUP(C138,'County Data Only'!$A$2:$F$93,3,FALSE)</f>
        <v>1.8</v>
      </c>
      <c r="P138" s="6">
        <f>IF(Table1[[#This Row],[Census Tract Low Unemployment Rate]]&lt;2.7,1,0)</f>
        <v>1</v>
      </c>
      <c r="Q138" s="6">
        <f>VLOOKUP($C138,'County Data Only'!$A$2:$F$93,4,FALSE)</f>
        <v>470</v>
      </c>
      <c r="R138" s="6">
        <f>IF(AND(Table1[[#This Row],[Census Tract Access to Primary Care]]&lt;=2000,Table1[[#This Row],[Census Tract Access to Primary Care]]&lt;&gt;0),1,0)</f>
        <v>1</v>
      </c>
      <c r="S138" s="6">
        <f>VLOOKUP($C138,'County Data Only'!$A$2:$F$93,5,FALSE)</f>
        <v>21.823835290000002</v>
      </c>
      <c r="T138" s="6">
        <f>VLOOKUP($C138,'County Data Only'!$A$2:$F$93,6,FALSE)</f>
        <v>2.6458149</v>
      </c>
      <c r="U138" s="1">
        <f>IF(AND(Table1[[#This Row],[Census Tract Population Growth 2010 - 2020]]&gt;=5,Table1[[#This Row],[Census Tract Population Growth 2020 - 2021]]&gt;0),1,0)</f>
        <v>1</v>
      </c>
      <c r="V138" s="3">
        <f>SUM(Table1[[#This Row],[High Income Point Value]],Table1[[#This Row],[Life Expectancy Point Value]],Table1[[#This Row],["R/ECAP" (Point Value)]],Table1[[#This Row],[Low Poverty Point Value]])</f>
        <v>0</v>
      </c>
      <c r="W138" s="3">
        <f>SUM(Table1[[#This Row],[Census Tract Low Unemployment Point Value]],Table1[[#This Row],[Census Tract Access to Primary Care Point Value]])</f>
        <v>2</v>
      </c>
    </row>
    <row r="139" spans="1:23" x14ac:dyDescent="0.25">
      <c r="A139" t="s">
        <v>141</v>
      </c>
      <c r="B139">
        <v>18013974600</v>
      </c>
      <c r="C139" t="s">
        <v>1710</v>
      </c>
      <c r="D139" t="s">
        <v>2015</v>
      </c>
      <c r="E139" s="7">
        <f t="shared" si="4"/>
        <v>2</v>
      </c>
      <c r="F139" s="3">
        <f t="shared" si="5"/>
        <v>0</v>
      </c>
      <c r="G139">
        <v>0</v>
      </c>
      <c r="H139" s="6">
        <v>86520</v>
      </c>
      <c r="I139" s="6">
        <f>IF(AND(Table1[[#This Row],[High Income]]&gt;=71082,Table1[[#This Row],[QCT Status]]=0),1,0)</f>
        <v>1</v>
      </c>
      <c r="J139" s="6">
        <v>78.7</v>
      </c>
      <c r="K139" s="6">
        <f>IF(Table1[[#This Row],[Life Expectancy]]&gt;77.4,1,0)</f>
        <v>1</v>
      </c>
      <c r="L139" s="4">
        <v>0</v>
      </c>
      <c r="M139" s="4">
        <v>11.8</v>
      </c>
      <c r="N139" s="4">
        <f>IF(AND(Table1[[#This Row],[Low Poverty]]&lt;=6.3,Table1[[#This Row],[QCT Status]]=0),1,0)</f>
        <v>0</v>
      </c>
      <c r="O139" s="3">
        <f>VLOOKUP(C139,'County Data Only'!$A$2:$F$93,3,FALSE)</f>
        <v>2.8</v>
      </c>
      <c r="P139" s="3">
        <f>IF(Table1[[#This Row],[Census Tract Low Unemployment Rate]]&lt;2.7,1,0)</f>
        <v>0</v>
      </c>
      <c r="Q139" s="3">
        <f>VLOOKUP($C139,'County Data Only'!$A$2:$F$93,4,FALSE)</f>
        <v>3050</v>
      </c>
      <c r="R139" s="3">
        <f>IF(AND(Table1[[#This Row],[Census Tract Access to Primary Care]]&lt;=2000,Table1[[#This Row],[Census Tract Access to Primary Care]]&lt;&gt;0),1,0)</f>
        <v>0</v>
      </c>
      <c r="S139" s="3">
        <f>VLOOKUP($C139,'County Data Only'!$A$2:$F$93,5,FALSE)</f>
        <v>-0.64431295200000005</v>
      </c>
      <c r="T139" s="6">
        <f>VLOOKUP($C139,'County Data Only'!$A$2:$F$93,6,FALSE)</f>
        <v>0.53005820000000003</v>
      </c>
      <c r="U139">
        <f>IF(AND(Table1[[#This Row],[Census Tract Population Growth 2010 - 2020]]&gt;=5,Table1[[#This Row],[Census Tract Population Growth 2020 - 2021]]&gt;0),1,0)</f>
        <v>0</v>
      </c>
      <c r="V139" s="3">
        <f>SUM(Table1[[#This Row],[High Income Point Value]],Table1[[#This Row],[Life Expectancy Point Value]],Table1[[#This Row],["R/ECAP" (Point Value)]],Table1[[#This Row],[Low Poverty Point Value]])</f>
        <v>2</v>
      </c>
      <c r="W139" s="3">
        <f>SUM(Table1[[#This Row],[Census Tract Low Unemployment Point Value]],Table1[[#This Row],[Census Tract Access to Primary Care Point Value]])</f>
        <v>0</v>
      </c>
    </row>
    <row r="140" spans="1:23" x14ac:dyDescent="0.25">
      <c r="A140" t="s">
        <v>144</v>
      </c>
      <c r="B140">
        <v>18013974901</v>
      </c>
      <c r="C140" t="s">
        <v>1710</v>
      </c>
      <c r="D140" t="s">
        <v>2018</v>
      </c>
      <c r="E140" s="8">
        <f t="shared" si="4"/>
        <v>1</v>
      </c>
      <c r="F140" s="3">
        <f t="shared" si="5"/>
        <v>0</v>
      </c>
      <c r="G140">
        <v>0</v>
      </c>
      <c r="H140" s="4">
        <v>57083</v>
      </c>
      <c r="I140" s="3">
        <f>IF(AND(Table1[[#This Row],[High Income]]&gt;=71082,Table1[[#This Row],[QCT Status]]=0),1,0)</f>
        <v>0</v>
      </c>
      <c r="J140" s="4">
        <v>76.599999999999994</v>
      </c>
      <c r="K140" s="3">
        <f>IF(Table1[[#This Row],[Life Expectancy]]&gt;77.4,1,0)</f>
        <v>0</v>
      </c>
      <c r="L140" s="4">
        <v>0</v>
      </c>
      <c r="M140" s="6">
        <v>0.6</v>
      </c>
      <c r="N140" s="6">
        <f>IF(AND(Table1[[#This Row],[Low Poverty]]&lt;=6.3,Table1[[#This Row],[QCT Status]]=0),1,0)</f>
        <v>1</v>
      </c>
      <c r="O140" s="3">
        <f>VLOOKUP(C140,'County Data Only'!$A$2:$F$93,3,FALSE)</f>
        <v>2.8</v>
      </c>
      <c r="P140" s="3">
        <f>IF(Table1[[#This Row],[Census Tract Low Unemployment Rate]]&lt;2.7,1,0)</f>
        <v>0</v>
      </c>
      <c r="Q140" s="3">
        <f>VLOOKUP($C140,'County Data Only'!$A$2:$F$93,4,FALSE)</f>
        <v>3050</v>
      </c>
      <c r="R140" s="3">
        <f>IF(AND(Table1[[#This Row],[Census Tract Access to Primary Care]]&lt;=2000,Table1[[#This Row],[Census Tract Access to Primary Care]]&lt;&gt;0),1,0)</f>
        <v>0</v>
      </c>
      <c r="S140" s="3">
        <f>VLOOKUP($C140,'County Data Only'!$A$2:$F$93,5,FALSE)</f>
        <v>-0.64431295200000005</v>
      </c>
      <c r="T140" s="6">
        <f>VLOOKUP($C140,'County Data Only'!$A$2:$F$93,6,FALSE)</f>
        <v>0.53005820000000003</v>
      </c>
      <c r="U140">
        <f>IF(AND(Table1[[#This Row],[Census Tract Population Growth 2010 - 2020]]&gt;=5,Table1[[#This Row],[Census Tract Population Growth 2020 - 2021]]&gt;0),1,0)</f>
        <v>0</v>
      </c>
      <c r="V140" s="3">
        <f>SUM(Table1[[#This Row],[High Income Point Value]],Table1[[#This Row],[Life Expectancy Point Value]],Table1[[#This Row],["R/ECAP" (Point Value)]],Table1[[#This Row],[Low Poverty Point Value]])</f>
        <v>1</v>
      </c>
      <c r="W140" s="3">
        <f>SUM(Table1[[#This Row],[Census Tract Low Unemployment Point Value]],Table1[[#This Row],[Census Tract Access to Primary Care Point Value]])</f>
        <v>0</v>
      </c>
    </row>
    <row r="141" spans="1:23" x14ac:dyDescent="0.25">
      <c r="A141" t="s">
        <v>143</v>
      </c>
      <c r="B141">
        <v>18013974800</v>
      </c>
      <c r="C141" t="s">
        <v>1710</v>
      </c>
      <c r="D141" t="s">
        <v>2017</v>
      </c>
      <c r="E141" s="8">
        <f t="shared" si="4"/>
        <v>1</v>
      </c>
      <c r="F141" s="3">
        <f t="shared" si="5"/>
        <v>0</v>
      </c>
      <c r="G141">
        <v>0</v>
      </c>
      <c r="H141" s="4">
        <v>68214</v>
      </c>
      <c r="I141" s="3">
        <f>IF(AND(Table1[[#This Row],[High Income]]&gt;=71082,Table1[[#This Row],[QCT Status]]=0),1,0)</f>
        <v>0</v>
      </c>
      <c r="J141" s="6">
        <v>78.5</v>
      </c>
      <c r="K141" s="6">
        <f>IF(Table1[[#This Row],[Life Expectancy]]&gt;77.4,1,0)</f>
        <v>1</v>
      </c>
      <c r="L141" s="4">
        <v>0</v>
      </c>
      <c r="M141" s="4">
        <v>9.6</v>
      </c>
      <c r="N141" s="4">
        <f>IF(AND(Table1[[#This Row],[Low Poverty]]&lt;=6.3,Table1[[#This Row],[QCT Status]]=0),1,0)</f>
        <v>0</v>
      </c>
      <c r="O141" s="3">
        <f>VLOOKUP(C141,'County Data Only'!$A$2:$F$93,3,FALSE)</f>
        <v>2.8</v>
      </c>
      <c r="P141" s="3">
        <f>IF(Table1[[#This Row],[Census Tract Low Unemployment Rate]]&lt;2.7,1,0)</f>
        <v>0</v>
      </c>
      <c r="Q141" s="3">
        <f>VLOOKUP($C141,'County Data Only'!$A$2:$F$93,4,FALSE)</f>
        <v>3050</v>
      </c>
      <c r="R141" s="3">
        <f>IF(AND(Table1[[#This Row],[Census Tract Access to Primary Care]]&lt;=2000,Table1[[#This Row],[Census Tract Access to Primary Care]]&lt;&gt;0),1,0)</f>
        <v>0</v>
      </c>
      <c r="S141" s="3">
        <f>VLOOKUP($C141,'County Data Only'!$A$2:$F$93,5,FALSE)</f>
        <v>-0.64431295200000005</v>
      </c>
      <c r="T141" s="6">
        <f>VLOOKUP($C141,'County Data Only'!$A$2:$F$93,6,FALSE)</f>
        <v>0.53005820000000003</v>
      </c>
      <c r="U141">
        <f>IF(AND(Table1[[#This Row],[Census Tract Population Growth 2010 - 2020]]&gt;=5,Table1[[#This Row],[Census Tract Population Growth 2020 - 2021]]&gt;0),1,0)</f>
        <v>0</v>
      </c>
      <c r="V141" s="3">
        <f>SUM(Table1[[#This Row],[High Income Point Value]],Table1[[#This Row],[Life Expectancy Point Value]],Table1[[#This Row],["R/ECAP" (Point Value)]],Table1[[#This Row],[Low Poverty Point Value]])</f>
        <v>1</v>
      </c>
      <c r="W141" s="3">
        <f>SUM(Table1[[#This Row],[Census Tract Low Unemployment Point Value]],Table1[[#This Row],[Census Tract Access to Primary Care Point Value]])</f>
        <v>0</v>
      </c>
    </row>
    <row r="142" spans="1:23" x14ac:dyDescent="0.25">
      <c r="A142" t="s">
        <v>142</v>
      </c>
      <c r="B142">
        <v>18013974700</v>
      </c>
      <c r="C142" t="s">
        <v>1710</v>
      </c>
      <c r="D142" t="s">
        <v>2016</v>
      </c>
      <c r="E142" s="8">
        <f t="shared" si="4"/>
        <v>1</v>
      </c>
      <c r="F142" s="3">
        <f t="shared" si="5"/>
        <v>0</v>
      </c>
      <c r="G142">
        <v>0</v>
      </c>
      <c r="H142" s="4">
        <v>58178</v>
      </c>
      <c r="I142" s="3">
        <f>IF(AND(Table1[[#This Row],[High Income]]&gt;=71082,Table1[[#This Row],[QCT Status]]=0),1,0)</f>
        <v>0</v>
      </c>
      <c r="J142" s="6">
        <v>77.599999999999994</v>
      </c>
      <c r="K142" s="6">
        <f>IF(Table1[[#This Row],[Life Expectancy]]&gt;77.4,1,0)</f>
        <v>1</v>
      </c>
      <c r="L142" s="4">
        <v>0</v>
      </c>
      <c r="M142" s="4">
        <v>9.9</v>
      </c>
      <c r="N142" s="4">
        <f>IF(AND(Table1[[#This Row],[Low Poverty]]&lt;=6.3,Table1[[#This Row],[QCT Status]]=0),1,0)</f>
        <v>0</v>
      </c>
      <c r="O142" s="3">
        <f>VLOOKUP(C142,'County Data Only'!$A$2:$F$93,3,FALSE)</f>
        <v>2.8</v>
      </c>
      <c r="P142" s="3">
        <f>IF(Table1[[#This Row],[Census Tract Low Unemployment Rate]]&lt;2.7,1,0)</f>
        <v>0</v>
      </c>
      <c r="Q142" s="3">
        <f>VLOOKUP($C142,'County Data Only'!$A$2:$F$93,4,FALSE)</f>
        <v>3050</v>
      </c>
      <c r="R142" s="3">
        <f>IF(AND(Table1[[#This Row],[Census Tract Access to Primary Care]]&lt;=2000,Table1[[#This Row],[Census Tract Access to Primary Care]]&lt;&gt;0),1,0)</f>
        <v>0</v>
      </c>
      <c r="S142" s="3">
        <f>VLOOKUP($C142,'County Data Only'!$A$2:$F$93,5,FALSE)</f>
        <v>-0.64431295200000005</v>
      </c>
      <c r="T142" s="6">
        <f>VLOOKUP($C142,'County Data Only'!$A$2:$F$93,6,FALSE)</f>
        <v>0.53005820000000003</v>
      </c>
      <c r="U142">
        <f>IF(AND(Table1[[#This Row],[Census Tract Population Growth 2010 - 2020]]&gt;=5,Table1[[#This Row],[Census Tract Population Growth 2020 - 2021]]&gt;0),1,0)</f>
        <v>0</v>
      </c>
      <c r="V142" s="3">
        <f>SUM(Table1[[#This Row],[High Income Point Value]],Table1[[#This Row],[Life Expectancy Point Value]],Table1[[#This Row],["R/ECAP" (Point Value)]],Table1[[#This Row],[Low Poverty Point Value]])</f>
        <v>1</v>
      </c>
      <c r="W142" s="3">
        <f>SUM(Table1[[#This Row],[Census Tract Low Unemployment Point Value]],Table1[[#This Row],[Census Tract Access to Primary Care Point Value]])</f>
        <v>0</v>
      </c>
    </row>
    <row r="143" spans="1:23" x14ac:dyDescent="0.25">
      <c r="A143" t="s">
        <v>145</v>
      </c>
      <c r="B143">
        <v>18013974902</v>
      </c>
      <c r="C143" t="s">
        <v>1710</v>
      </c>
      <c r="D143" t="s">
        <v>2019</v>
      </c>
      <c r="E143" s="10">
        <f t="shared" si="4"/>
        <v>0</v>
      </c>
      <c r="F143" s="3">
        <f t="shared" si="5"/>
        <v>0</v>
      </c>
      <c r="G143">
        <v>0</v>
      </c>
      <c r="H143" s="4">
        <v>63091</v>
      </c>
      <c r="I143" s="3">
        <f>IF(AND(Table1[[#This Row],[High Income]]&gt;=71082,Table1[[#This Row],[QCT Status]]=0),1,0)</f>
        <v>0</v>
      </c>
      <c r="J143" s="4">
        <v>76.599999999999994</v>
      </c>
      <c r="K143" s="3">
        <f>IF(Table1[[#This Row],[Life Expectancy]]&gt;77.4,1,0)</f>
        <v>0</v>
      </c>
      <c r="L143" s="4">
        <v>0</v>
      </c>
      <c r="M143" s="4">
        <v>9.1999999999999993</v>
      </c>
      <c r="N143" s="4">
        <f>IF(AND(Table1[[#This Row],[Low Poverty]]&lt;=6.3,Table1[[#This Row],[QCT Status]]=0),1,0)</f>
        <v>0</v>
      </c>
      <c r="O143" s="3">
        <f>VLOOKUP(C143,'County Data Only'!$A$2:$F$93,3,FALSE)</f>
        <v>2.8</v>
      </c>
      <c r="P143" s="3">
        <f>IF(Table1[[#This Row],[Census Tract Low Unemployment Rate]]&lt;2.7,1,0)</f>
        <v>0</v>
      </c>
      <c r="Q143" s="3">
        <f>VLOOKUP($C143,'County Data Only'!$A$2:$F$93,4,FALSE)</f>
        <v>3050</v>
      </c>
      <c r="R143" s="3">
        <f>IF(AND(Table1[[#This Row],[Census Tract Access to Primary Care]]&lt;=2000,Table1[[#This Row],[Census Tract Access to Primary Care]]&lt;&gt;0),1,0)</f>
        <v>0</v>
      </c>
      <c r="S143" s="3">
        <f>VLOOKUP($C143,'County Data Only'!$A$2:$F$93,5,FALSE)</f>
        <v>-0.64431295200000005</v>
      </c>
      <c r="T143" s="6">
        <f>VLOOKUP($C143,'County Data Only'!$A$2:$F$93,6,FALSE)</f>
        <v>0.53005820000000003</v>
      </c>
      <c r="U143">
        <f>IF(AND(Table1[[#This Row],[Census Tract Population Growth 2010 - 2020]]&gt;=5,Table1[[#This Row],[Census Tract Population Growth 2020 - 2021]]&gt;0),1,0)</f>
        <v>0</v>
      </c>
      <c r="V143" s="3">
        <f>SUM(Table1[[#This Row],[High Income Point Value]],Table1[[#This Row],[Life Expectancy Point Value]],Table1[[#This Row],["R/ECAP" (Point Value)]],Table1[[#This Row],[Low Poverty Point Value]])</f>
        <v>0</v>
      </c>
      <c r="W143" s="3">
        <f>SUM(Table1[[#This Row],[Census Tract Low Unemployment Point Value]],Table1[[#This Row],[Census Tract Access to Primary Care Point Value]])</f>
        <v>0</v>
      </c>
    </row>
    <row r="144" spans="1:23" x14ac:dyDescent="0.25">
      <c r="A144" t="s">
        <v>148</v>
      </c>
      <c r="B144">
        <v>18015959500</v>
      </c>
      <c r="C144" t="s">
        <v>1712</v>
      </c>
      <c r="D144" t="s">
        <v>2022</v>
      </c>
      <c r="E144" s="7">
        <f t="shared" si="4"/>
        <v>2</v>
      </c>
      <c r="F144" s="3">
        <f t="shared" si="5"/>
        <v>0</v>
      </c>
      <c r="G144">
        <v>0</v>
      </c>
      <c r="H144" s="4">
        <v>64107</v>
      </c>
      <c r="I144" s="3">
        <f>IF(AND(Table1[[#This Row],[High Income]]&gt;=71082,Table1[[#This Row],[QCT Status]]=0),1,0)</f>
        <v>0</v>
      </c>
      <c r="J144" s="6">
        <v>77.900000000000006</v>
      </c>
      <c r="K144" s="6">
        <f>IF(Table1[[#This Row],[Life Expectancy]]&gt;77.4,1,0)</f>
        <v>1</v>
      </c>
      <c r="L144" s="4">
        <v>0</v>
      </c>
      <c r="M144" s="6">
        <v>2.4</v>
      </c>
      <c r="N144" s="6">
        <f>IF(AND(Table1[[#This Row],[Low Poverty]]&lt;=6.3,Table1[[#This Row],[QCT Status]]=0),1,0)</f>
        <v>1</v>
      </c>
      <c r="O144" s="3">
        <f>VLOOKUP(C144,'County Data Only'!$A$2:$F$93,3,FALSE)</f>
        <v>2.7</v>
      </c>
      <c r="P144" s="3">
        <f>IF(Table1[[#This Row],[Census Tract Low Unemployment Rate]]&lt;2.7,1,0)</f>
        <v>0</v>
      </c>
      <c r="Q144" s="3">
        <f>VLOOKUP($C144,'County Data Only'!$A$2:$F$93,4,FALSE)</f>
        <v>6710</v>
      </c>
      <c r="R144" s="3">
        <f>IF(AND(Table1[[#This Row],[Census Tract Access to Primary Care]]&lt;=2000,Table1[[#This Row],[Census Tract Access to Primary Care]]&lt;&gt;0),1,0)</f>
        <v>0</v>
      </c>
      <c r="S144" s="3">
        <f>VLOOKUP($C144,'County Data Only'!$A$2:$F$93,5,FALSE)</f>
        <v>0.138613861</v>
      </c>
      <c r="T144" s="6">
        <f>VLOOKUP($C144,'County Data Only'!$A$2:$F$93,6,FALSE)</f>
        <v>0.67464420000000003</v>
      </c>
      <c r="U144">
        <f>IF(AND(Table1[[#This Row],[Census Tract Population Growth 2010 - 2020]]&gt;=5,Table1[[#This Row],[Census Tract Population Growth 2020 - 2021]]&gt;0),1,0)</f>
        <v>0</v>
      </c>
      <c r="V144" s="3">
        <f>SUM(Table1[[#This Row],[High Income Point Value]],Table1[[#This Row],[Life Expectancy Point Value]],Table1[[#This Row],["R/ECAP" (Point Value)]],Table1[[#This Row],[Low Poverty Point Value]])</f>
        <v>2</v>
      </c>
      <c r="W144" s="3">
        <f>SUM(Table1[[#This Row],[Census Tract Low Unemployment Point Value]],Table1[[#This Row],[Census Tract Access to Primary Care Point Value]])</f>
        <v>0</v>
      </c>
    </row>
    <row r="145" spans="1:23" x14ac:dyDescent="0.25">
      <c r="A145" t="s">
        <v>150</v>
      </c>
      <c r="B145">
        <v>18015959700</v>
      </c>
      <c r="C145" t="s">
        <v>1712</v>
      </c>
      <c r="D145" t="s">
        <v>2024</v>
      </c>
      <c r="E145" s="7">
        <f t="shared" si="4"/>
        <v>2</v>
      </c>
      <c r="F145" s="3">
        <f t="shared" si="5"/>
        <v>0</v>
      </c>
      <c r="G145">
        <v>0</v>
      </c>
      <c r="H145" s="4">
        <v>58000</v>
      </c>
      <c r="I145" s="3">
        <f>IF(AND(Table1[[#This Row],[High Income]]&gt;=71082,Table1[[#This Row],[QCT Status]]=0),1,0)</f>
        <v>0</v>
      </c>
      <c r="J145" s="6">
        <v>80.475099999999998</v>
      </c>
      <c r="K145" s="6">
        <f>IF(Table1[[#This Row],[Life Expectancy]]&gt;77.4,1,0)</f>
        <v>1</v>
      </c>
      <c r="L145" s="4">
        <v>0</v>
      </c>
      <c r="M145" s="6">
        <v>3.3</v>
      </c>
      <c r="N145" s="6">
        <f>IF(AND(Table1[[#This Row],[Low Poverty]]&lt;=6.3,Table1[[#This Row],[QCT Status]]=0),1,0)</f>
        <v>1</v>
      </c>
      <c r="O145" s="3">
        <f>VLOOKUP(C145,'County Data Only'!$A$2:$F$93,3,FALSE)</f>
        <v>2.7</v>
      </c>
      <c r="P145" s="3">
        <f>IF(Table1[[#This Row],[Census Tract Low Unemployment Rate]]&lt;2.7,1,0)</f>
        <v>0</v>
      </c>
      <c r="Q145" s="3">
        <f>VLOOKUP($C145,'County Data Only'!$A$2:$F$93,4,FALSE)</f>
        <v>6710</v>
      </c>
      <c r="R145" s="3">
        <f>IF(AND(Table1[[#This Row],[Census Tract Access to Primary Care]]&lt;=2000,Table1[[#This Row],[Census Tract Access to Primary Care]]&lt;&gt;0),1,0)</f>
        <v>0</v>
      </c>
      <c r="S145" s="3">
        <f>VLOOKUP($C145,'County Data Only'!$A$2:$F$93,5,FALSE)</f>
        <v>0.138613861</v>
      </c>
      <c r="T145" s="6">
        <f>VLOOKUP($C145,'County Data Only'!$A$2:$F$93,6,FALSE)</f>
        <v>0.67464420000000003</v>
      </c>
      <c r="U145">
        <f>IF(AND(Table1[[#This Row],[Census Tract Population Growth 2010 - 2020]]&gt;=5,Table1[[#This Row],[Census Tract Population Growth 2020 - 2021]]&gt;0),1,0)</f>
        <v>0</v>
      </c>
      <c r="V145" s="3">
        <f>SUM(Table1[[#This Row],[High Income Point Value]],Table1[[#This Row],[Life Expectancy Point Value]],Table1[[#This Row],["R/ECAP" (Point Value)]],Table1[[#This Row],[Low Poverty Point Value]])</f>
        <v>2</v>
      </c>
      <c r="W145" s="3">
        <f>SUM(Table1[[#This Row],[Census Tract Low Unemployment Point Value]],Table1[[#This Row],[Census Tract Access to Primary Care Point Value]])</f>
        <v>0</v>
      </c>
    </row>
    <row r="146" spans="1:23" x14ac:dyDescent="0.25">
      <c r="A146" t="s">
        <v>147</v>
      </c>
      <c r="B146">
        <v>18015959400</v>
      </c>
      <c r="C146" t="s">
        <v>1712</v>
      </c>
      <c r="D146" t="s">
        <v>2021</v>
      </c>
      <c r="E146" s="8">
        <f t="shared" si="4"/>
        <v>1</v>
      </c>
      <c r="F146" s="3">
        <f t="shared" si="5"/>
        <v>0</v>
      </c>
      <c r="G146">
        <v>0</v>
      </c>
      <c r="H146" s="4">
        <v>49216</v>
      </c>
      <c r="I146" s="3">
        <f>IF(AND(Table1[[#This Row],[High Income]]&gt;=71082,Table1[[#This Row],[QCT Status]]=0),1,0)</f>
        <v>0</v>
      </c>
      <c r="K146" s="3">
        <f>IF(Table1[[#This Row],[Life Expectancy]]&gt;77.4,1,0)</f>
        <v>0</v>
      </c>
      <c r="L146" s="4">
        <v>0</v>
      </c>
      <c r="M146" s="6">
        <v>6.2</v>
      </c>
      <c r="N146" s="6">
        <f>IF(AND(Table1[[#This Row],[Low Poverty]]&lt;=6.3,Table1[[#This Row],[QCT Status]]=0),1,0)</f>
        <v>1</v>
      </c>
      <c r="O146" s="3">
        <f>VLOOKUP(C146,'County Data Only'!$A$2:$F$93,3,FALSE)</f>
        <v>2.7</v>
      </c>
      <c r="P146" s="3">
        <f>IF(Table1[[#This Row],[Census Tract Low Unemployment Rate]]&lt;2.7,1,0)</f>
        <v>0</v>
      </c>
      <c r="Q146" s="3">
        <f>VLOOKUP($C146,'County Data Only'!$A$2:$F$93,4,FALSE)</f>
        <v>6710</v>
      </c>
      <c r="R146" s="3">
        <f>IF(AND(Table1[[#This Row],[Census Tract Access to Primary Care]]&lt;=2000,Table1[[#This Row],[Census Tract Access to Primary Care]]&lt;&gt;0),1,0)</f>
        <v>0</v>
      </c>
      <c r="S146" s="3">
        <f>VLOOKUP($C146,'County Data Only'!$A$2:$F$93,5,FALSE)</f>
        <v>0.138613861</v>
      </c>
      <c r="T146" s="6">
        <f>VLOOKUP($C146,'County Data Only'!$A$2:$F$93,6,FALSE)</f>
        <v>0.67464420000000003</v>
      </c>
      <c r="U146">
        <f>IF(AND(Table1[[#This Row],[Census Tract Population Growth 2010 - 2020]]&gt;=5,Table1[[#This Row],[Census Tract Population Growth 2020 - 2021]]&gt;0),1,0)</f>
        <v>0</v>
      </c>
      <c r="V146" s="3">
        <f>SUM(Table1[[#This Row],[High Income Point Value]],Table1[[#This Row],[Life Expectancy Point Value]],Table1[[#This Row],["R/ECAP" (Point Value)]],Table1[[#This Row],[Low Poverty Point Value]])</f>
        <v>1</v>
      </c>
      <c r="W146" s="3">
        <f>SUM(Table1[[#This Row],[Census Tract Low Unemployment Point Value]],Table1[[#This Row],[Census Tract Access to Primary Care Point Value]])</f>
        <v>0</v>
      </c>
    </row>
    <row r="147" spans="1:23" x14ac:dyDescent="0.25">
      <c r="A147" t="s">
        <v>151</v>
      </c>
      <c r="B147">
        <v>18015959800</v>
      </c>
      <c r="C147" t="s">
        <v>1712</v>
      </c>
      <c r="D147" t="s">
        <v>2025</v>
      </c>
      <c r="E147" s="8">
        <f t="shared" si="4"/>
        <v>1</v>
      </c>
      <c r="F147" s="3">
        <f t="shared" si="5"/>
        <v>0</v>
      </c>
      <c r="G147">
        <v>0</v>
      </c>
      <c r="H147" s="4">
        <v>47319</v>
      </c>
      <c r="I147" s="3">
        <f>IF(AND(Table1[[#This Row],[High Income]]&gt;=71082,Table1[[#This Row],[QCT Status]]=0),1,0)</f>
        <v>0</v>
      </c>
      <c r="J147" s="6">
        <v>78.599999999999994</v>
      </c>
      <c r="K147" s="6">
        <f>IF(Table1[[#This Row],[Life Expectancy]]&gt;77.4,1,0)</f>
        <v>1</v>
      </c>
      <c r="L147" s="4">
        <v>0</v>
      </c>
      <c r="M147" s="4">
        <v>7.2</v>
      </c>
      <c r="N147" s="4">
        <f>IF(AND(Table1[[#This Row],[Low Poverty]]&lt;=6.3,Table1[[#This Row],[QCT Status]]=0),1,0)</f>
        <v>0</v>
      </c>
      <c r="O147" s="3">
        <f>VLOOKUP(C147,'County Data Only'!$A$2:$F$93,3,FALSE)</f>
        <v>2.7</v>
      </c>
      <c r="P147" s="3">
        <f>IF(Table1[[#This Row],[Census Tract Low Unemployment Rate]]&lt;2.7,1,0)</f>
        <v>0</v>
      </c>
      <c r="Q147" s="3">
        <f>VLOOKUP($C147,'County Data Only'!$A$2:$F$93,4,FALSE)</f>
        <v>6710</v>
      </c>
      <c r="R147" s="3">
        <f>IF(AND(Table1[[#This Row],[Census Tract Access to Primary Care]]&lt;=2000,Table1[[#This Row],[Census Tract Access to Primary Care]]&lt;&gt;0),1,0)</f>
        <v>0</v>
      </c>
      <c r="S147" s="3">
        <f>VLOOKUP($C147,'County Data Only'!$A$2:$F$93,5,FALSE)</f>
        <v>0.138613861</v>
      </c>
      <c r="T147" s="6">
        <f>VLOOKUP($C147,'County Data Only'!$A$2:$F$93,6,FALSE)</f>
        <v>0.67464420000000003</v>
      </c>
      <c r="U147">
        <f>IF(AND(Table1[[#This Row],[Census Tract Population Growth 2010 - 2020]]&gt;=5,Table1[[#This Row],[Census Tract Population Growth 2020 - 2021]]&gt;0),1,0)</f>
        <v>0</v>
      </c>
      <c r="V147" s="3">
        <f>SUM(Table1[[#This Row],[High Income Point Value]],Table1[[#This Row],[Life Expectancy Point Value]],Table1[[#This Row],["R/ECAP" (Point Value)]],Table1[[#This Row],[Low Poverty Point Value]])</f>
        <v>1</v>
      </c>
      <c r="W147" s="3">
        <f>SUM(Table1[[#This Row],[Census Tract Low Unemployment Point Value]],Table1[[#This Row],[Census Tract Access to Primary Care Point Value]])</f>
        <v>0</v>
      </c>
    </row>
    <row r="148" spans="1:23" x14ac:dyDescent="0.25">
      <c r="A148" t="s">
        <v>152</v>
      </c>
      <c r="B148">
        <v>18015959900</v>
      </c>
      <c r="C148" t="s">
        <v>1712</v>
      </c>
      <c r="D148" t="s">
        <v>2026</v>
      </c>
      <c r="E148" s="8">
        <f t="shared" si="4"/>
        <v>1</v>
      </c>
      <c r="F148" s="3">
        <f t="shared" si="5"/>
        <v>0</v>
      </c>
      <c r="G148">
        <v>0</v>
      </c>
      <c r="H148" s="4">
        <v>59647</v>
      </c>
      <c r="I148" s="3">
        <f>IF(AND(Table1[[#This Row],[High Income]]&gt;=71082,Table1[[#This Row],[QCT Status]]=0),1,0)</f>
        <v>0</v>
      </c>
      <c r="J148" s="6">
        <v>83.3</v>
      </c>
      <c r="K148" s="6">
        <f>IF(Table1[[#This Row],[Life Expectancy]]&gt;77.4,1,0)</f>
        <v>1</v>
      </c>
      <c r="L148" s="4">
        <v>0</v>
      </c>
      <c r="M148" s="4">
        <v>10.3</v>
      </c>
      <c r="N148" s="4">
        <f>IF(AND(Table1[[#This Row],[Low Poverty]]&lt;=6.3,Table1[[#This Row],[QCT Status]]=0),1,0)</f>
        <v>0</v>
      </c>
      <c r="O148" s="3">
        <f>VLOOKUP(C148,'County Data Only'!$A$2:$F$93,3,FALSE)</f>
        <v>2.7</v>
      </c>
      <c r="P148" s="3">
        <f>IF(Table1[[#This Row],[Census Tract Low Unemployment Rate]]&lt;2.7,1,0)</f>
        <v>0</v>
      </c>
      <c r="Q148" s="3">
        <f>VLOOKUP($C148,'County Data Only'!$A$2:$F$93,4,FALSE)</f>
        <v>6710</v>
      </c>
      <c r="R148" s="3">
        <f>IF(AND(Table1[[#This Row],[Census Tract Access to Primary Care]]&lt;=2000,Table1[[#This Row],[Census Tract Access to Primary Care]]&lt;&gt;0),1,0)</f>
        <v>0</v>
      </c>
      <c r="S148" s="3">
        <f>VLOOKUP($C148,'County Data Only'!$A$2:$F$93,5,FALSE)</f>
        <v>0.138613861</v>
      </c>
      <c r="T148" s="6">
        <f>VLOOKUP($C148,'County Data Only'!$A$2:$F$93,6,FALSE)</f>
        <v>0.67464420000000003</v>
      </c>
      <c r="U148">
        <f>IF(AND(Table1[[#This Row],[Census Tract Population Growth 2010 - 2020]]&gt;=5,Table1[[#This Row],[Census Tract Population Growth 2020 - 2021]]&gt;0),1,0)</f>
        <v>0</v>
      </c>
      <c r="V148" s="3">
        <f>SUM(Table1[[#This Row],[High Income Point Value]],Table1[[#This Row],[Life Expectancy Point Value]],Table1[[#This Row],["R/ECAP" (Point Value)]],Table1[[#This Row],[Low Poverty Point Value]])</f>
        <v>1</v>
      </c>
      <c r="W148" s="3">
        <f>SUM(Table1[[#This Row],[Census Tract Low Unemployment Point Value]],Table1[[#This Row],[Census Tract Access to Primary Care Point Value]])</f>
        <v>0</v>
      </c>
    </row>
    <row r="149" spans="1:23" x14ac:dyDescent="0.25">
      <c r="A149" t="s">
        <v>146</v>
      </c>
      <c r="B149">
        <v>18015959300</v>
      </c>
      <c r="C149" t="s">
        <v>1712</v>
      </c>
      <c r="D149" t="s">
        <v>2020</v>
      </c>
      <c r="E149" s="8">
        <f t="shared" si="4"/>
        <v>1</v>
      </c>
      <c r="F149" s="3">
        <f t="shared" si="5"/>
        <v>0</v>
      </c>
      <c r="G149">
        <v>0</v>
      </c>
      <c r="H149" s="4">
        <v>58948</v>
      </c>
      <c r="I149" s="3">
        <f>IF(AND(Table1[[#This Row],[High Income]]&gt;=71082,Table1[[#This Row],[QCT Status]]=0),1,0)</f>
        <v>0</v>
      </c>
      <c r="J149" s="6">
        <v>80</v>
      </c>
      <c r="K149" s="6">
        <f>IF(Table1[[#This Row],[Life Expectancy]]&gt;77.4,1,0)</f>
        <v>1</v>
      </c>
      <c r="L149" s="4">
        <v>0</v>
      </c>
      <c r="M149" s="4">
        <v>11.2</v>
      </c>
      <c r="N149" s="4">
        <f>IF(AND(Table1[[#This Row],[Low Poverty]]&lt;=6.3,Table1[[#This Row],[QCT Status]]=0),1,0)</f>
        <v>0</v>
      </c>
      <c r="O149" s="3">
        <f>VLOOKUP(C149,'County Data Only'!$A$2:$F$93,3,FALSE)</f>
        <v>2.7</v>
      </c>
      <c r="P149" s="3">
        <f>IF(Table1[[#This Row],[Census Tract Low Unemployment Rate]]&lt;2.7,1,0)</f>
        <v>0</v>
      </c>
      <c r="Q149" s="3">
        <f>VLOOKUP($C149,'County Data Only'!$A$2:$F$93,4,FALSE)</f>
        <v>6710</v>
      </c>
      <c r="R149" s="3">
        <f>IF(AND(Table1[[#This Row],[Census Tract Access to Primary Care]]&lt;=2000,Table1[[#This Row],[Census Tract Access to Primary Care]]&lt;&gt;0),1,0)</f>
        <v>0</v>
      </c>
      <c r="S149" s="3">
        <f>VLOOKUP($C149,'County Data Only'!$A$2:$F$93,5,FALSE)</f>
        <v>0.138613861</v>
      </c>
      <c r="T149" s="6">
        <f>VLOOKUP($C149,'County Data Only'!$A$2:$F$93,6,FALSE)</f>
        <v>0.67464420000000003</v>
      </c>
      <c r="U149">
        <f>IF(AND(Table1[[#This Row],[Census Tract Population Growth 2010 - 2020]]&gt;=5,Table1[[#This Row],[Census Tract Population Growth 2020 - 2021]]&gt;0),1,0)</f>
        <v>0</v>
      </c>
      <c r="V149" s="3">
        <f>SUM(Table1[[#This Row],[High Income Point Value]],Table1[[#This Row],[Life Expectancy Point Value]],Table1[[#This Row],["R/ECAP" (Point Value)]],Table1[[#This Row],[Low Poverty Point Value]])</f>
        <v>1</v>
      </c>
      <c r="W149" s="3">
        <f>SUM(Table1[[#This Row],[Census Tract Low Unemployment Point Value]],Table1[[#This Row],[Census Tract Access to Primary Care Point Value]])</f>
        <v>0</v>
      </c>
    </row>
    <row r="150" spans="1:23" x14ac:dyDescent="0.25">
      <c r="A150" t="s">
        <v>149</v>
      </c>
      <c r="B150">
        <v>18015959600</v>
      </c>
      <c r="C150" t="s">
        <v>1712</v>
      </c>
      <c r="D150" t="s">
        <v>2023</v>
      </c>
      <c r="E150" s="8">
        <f t="shared" si="4"/>
        <v>1</v>
      </c>
      <c r="F150" s="3">
        <f t="shared" si="5"/>
        <v>0</v>
      </c>
      <c r="G150">
        <v>0</v>
      </c>
      <c r="H150" s="4">
        <v>47461</v>
      </c>
      <c r="I150" s="3">
        <f>IF(AND(Table1[[#This Row],[High Income]]&gt;=71082,Table1[[#This Row],[QCT Status]]=0),1,0)</f>
        <v>0</v>
      </c>
      <c r="J150" s="6">
        <v>78.400000000000006</v>
      </c>
      <c r="K150" s="6">
        <f>IF(Table1[[#This Row],[Life Expectancy]]&gt;77.4,1,0)</f>
        <v>1</v>
      </c>
      <c r="L150" s="4">
        <v>0</v>
      </c>
      <c r="M150" s="4">
        <v>13.9</v>
      </c>
      <c r="N150" s="4">
        <f>IF(AND(Table1[[#This Row],[Low Poverty]]&lt;=6.3,Table1[[#This Row],[QCT Status]]=0),1,0)</f>
        <v>0</v>
      </c>
      <c r="O150" s="3">
        <f>VLOOKUP(C150,'County Data Only'!$A$2:$F$93,3,FALSE)</f>
        <v>2.7</v>
      </c>
      <c r="P150" s="3">
        <f>IF(Table1[[#This Row],[Census Tract Low Unemployment Rate]]&lt;2.7,1,0)</f>
        <v>0</v>
      </c>
      <c r="Q150" s="3">
        <f>VLOOKUP($C150,'County Data Only'!$A$2:$F$93,4,FALSE)</f>
        <v>6710</v>
      </c>
      <c r="R150" s="3">
        <f>IF(AND(Table1[[#This Row],[Census Tract Access to Primary Care]]&lt;=2000,Table1[[#This Row],[Census Tract Access to Primary Care]]&lt;&gt;0),1,0)</f>
        <v>0</v>
      </c>
      <c r="S150" s="3">
        <f>VLOOKUP($C150,'County Data Only'!$A$2:$F$93,5,FALSE)</f>
        <v>0.138613861</v>
      </c>
      <c r="T150" s="6">
        <f>VLOOKUP($C150,'County Data Only'!$A$2:$F$93,6,FALSE)</f>
        <v>0.67464420000000003</v>
      </c>
      <c r="U150">
        <f>IF(AND(Table1[[#This Row],[Census Tract Population Growth 2010 - 2020]]&gt;=5,Table1[[#This Row],[Census Tract Population Growth 2020 - 2021]]&gt;0),1,0)</f>
        <v>0</v>
      </c>
      <c r="V150" s="3">
        <f>SUM(Table1[[#This Row],[High Income Point Value]],Table1[[#This Row],[Life Expectancy Point Value]],Table1[[#This Row],["R/ECAP" (Point Value)]],Table1[[#This Row],[Low Poverty Point Value]])</f>
        <v>1</v>
      </c>
      <c r="W150" s="3">
        <f>SUM(Table1[[#This Row],[Census Tract Low Unemployment Point Value]],Table1[[#This Row],[Census Tract Access to Primary Care Point Value]])</f>
        <v>0</v>
      </c>
    </row>
    <row r="151" spans="1:23" x14ac:dyDescent="0.25">
      <c r="A151" t="s">
        <v>163</v>
      </c>
      <c r="B151">
        <v>18017951900</v>
      </c>
      <c r="C151" t="s">
        <v>1714</v>
      </c>
      <c r="D151" t="s">
        <v>2037</v>
      </c>
      <c r="E151" s="7">
        <f t="shared" si="4"/>
        <v>2</v>
      </c>
      <c r="F151" s="3">
        <f t="shared" si="5"/>
        <v>0</v>
      </c>
      <c r="G151">
        <v>0</v>
      </c>
      <c r="H151" s="4">
        <v>57828</v>
      </c>
      <c r="I151" s="3">
        <f>IF(AND(Table1[[#This Row],[High Income]]&gt;=71082,Table1[[#This Row],[QCT Status]]=0),1,0)</f>
        <v>0</v>
      </c>
      <c r="J151" s="6">
        <v>78.400000000000006</v>
      </c>
      <c r="K151" s="6">
        <f>IF(Table1[[#This Row],[Life Expectancy]]&gt;77.4,1,0)</f>
        <v>1</v>
      </c>
      <c r="L151" s="4">
        <v>0</v>
      </c>
      <c r="M151" s="6">
        <v>3.9</v>
      </c>
      <c r="N151" s="6">
        <f>IF(AND(Table1[[#This Row],[Low Poverty]]&lt;=6.3,Table1[[#This Row],[QCT Status]]=0),1,0)</f>
        <v>1</v>
      </c>
      <c r="O151" s="3">
        <f>VLOOKUP(C151,'County Data Only'!$A$2:$F$93,3,FALSE)</f>
        <v>3.1</v>
      </c>
      <c r="P151" s="3">
        <f>IF(Table1[[#This Row],[Census Tract Low Unemployment Rate]]&lt;2.7,1,0)</f>
        <v>0</v>
      </c>
      <c r="Q151" s="3">
        <f>VLOOKUP($C151,'County Data Only'!$A$2:$F$93,4,FALSE)</f>
        <v>2370</v>
      </c>
      <c r="R151" s="3">
        <f>IF(AND(Table1[[#This Row],[Census Tract Access to Primary Care]]&lt;=2000,Table1[[#This Row],[Census Tract Access to Primary Care]]&lt;&gt;0),1,0)</f>
        <v>0</v>
      </c>
      <c r="S151" s="3">
        <f>VLOOKUP($C151,'County Data Only'!$A$2:$F$93,5,FALSE)</f>
        <v>-4.0964473520000002</v>
      </c>
      <c r="T151" s="3">
        <f>VLOOKUP($C151,'County Data Only'!$A$2:$F$93,6,FALSE)</f>
        <v>-0.55068699999999993</v>
      </c>
      <c r="U151">
        <f>IF(AND(Table1[[#This Row],[Census Tract Population Growth 2010 - 2020]]&gt;=5,Table1[[#This Row],[Census Tract Population Growth 2020 - 2021]]&gt;0),1,0)</f>
        <v>0</v>
      </c>
      <c r="V151" s="3">
        <f>SUM(Table1[[#This Row],[High Income Point Value]],Table1[[#This Row],[Life Expectancy Point Value]],Table1[[#This Row],["R/ECAP" (Point Value)]],Table1[[#This Row],[Low Poverty Point Value]])</f>
        <v>2</v>
      </c>
      <c r="W151" s="3">
        <f>SUM(Table1[[#This Row],[Census Tract Low Unemployment Point Value]],Table1[[#This Row],[Census Tract Access to Primary Care Point Value]])</f>
        <v>0</v>
      </c>
    </row>
    <row r="152" spans="1:23" x14ac:dyDescent="0.25">
      <c r="A152" t="s">
        <v>159</v>
      </c>
      <c r="B152">
        <v>18017951500</v>
      </c>
      <c r="C152" t="s">
        <v>1714</v>
      </c>
      <c r="D152" t="s">
        <v>2033</v>
      </c>
      <c r="E152" s="8">
        <f t="shared" si="4"/>
        <v>1</v>
      </c>
      <c r="F152" s="3">
        <f t="shared" si="5"/>
        <v>0</v>
      </c>
      <c r="G152" s="14">
        <v>1</v>
      </c>
      <c r="H152" s="4">
        <v>39813</v>
      </c>
      <c r="I152" s="3">
        <f>IF(AND(Table1[[#This Row],[High Income]]&gt;=71082,Table1[[#This Row],[QCT Status]]=0),1,0)</f>
        <v>0</v>
      </c>
      <c r="J152" s="6">
        <v>79.7</v>
      </c>
      <c r="K152" s="6">
        <f>IF(Table1[[#This Row],[Life Expectancy]]&gt;77.4,1,0)</f>
        <v>1</v>
      </c>
      <c r="L152" s="4">
        <v>0</v>
      </c>
      <c r="M152" s="4">
        <v>23.9</v>
      </c>
      <c r="N152" s="4">
        <f>IF(AND(Table1[[#This Row],[Low Poverty]]&lt;=6.3,Table1[[#This Row],[QCT Status]]=0),1,0)</f>
        <v>0</v>
      </c>
      <c r="O152" s="3">
        <f>VLOOKUP(C152,'County Data Only'!$A$2:$F$93,3,FALSE)</f>
        <v>3.1</v>
      </c>
      <c r="P152" s="3">
        <f>IF(Table1[[#This Row],[Census Tract Low Unemployment Rate]]&lt;2.7,1,0)</f>
        <v>0</v>
      </c>
      <c r="Q152" s="3">
        <f>VLOOKUP($C152,'County Data Only'!$A$2:$F$93,4,FALSE)</f>
        <v>2370</v>
      </c>
      <c r="R152" s="3">
        <f>IF(AND(Table1[[#This Row],[Census Tract Access to Primary Care]]&lt;=2000,Table1[[#This Row],[Census Tract Access to Primary Care]]&lt;&gt;0),1,0)</f>
        <v>0</v>
      </c>
      <c r="S152" s="3">
        <f>VLOOKUP($C152,'County Data Only'!$A$2:$F$93,5,FALSE)</f>
        <v>-4.0964473520000002</v>
      </c>
      <c r="T152" s="3">
        <f>VLOOKUP($C152,'County Data Only'!$A$2:$F$93,6,FALSE)</f>
        <v>-0.55068699999999993</v>
      </c>
      <c r="U152">
        <f>IF(AND(Table1[[#This Row],[Census Tract Population Growth 2010 - 2020]]&gt;=5,Table1[[#This Row],[Census Tract Population Growth 2020 - 2021]]&gt;0),1,0)</f>
        <v>0</v>
      </c>
      <c r="V152" s="3">
        <f>SUM(Table1[[#This Row],[High Income Point Value]],Table1[[#This Row],[Life Expectancy Point Value]],Table1[[#This Row],["R/ECAP" (Point Value)]],Table1[[#This Row],[Low Poverty Point Value]])</f>
        <v>1</v>
      </c>
      <c r="W152" s="3">
        <f>SUM(Table1[[#This Row],[Census Tract Low Unemployment Point Value]],Table1[[#This Row],[Census Tract Access to Primary Care Point Value]])</f>
        <v>0</v>
      </c>
    </row>
    <row r="153" spans="1:23" x14ac:dyDescent="0.25">
      <c r="A153" t="s">
        <v>161</v>
      </c>
      <c r="B153">
        <v>18017951700</v>
      </c>
      <c r="C153" t="s">
        <v>1714</v>
      </c>
      <c r="D153" t="s">
        <v>2035</v>
      </c>
      <c r="E153" s="8">
        <f t="shared" si="4"/>
        <v>1</v>
      </c>
      <c r="F153" s="3">
        <f t="shared" si="5"/>
        <v>0</v>
      </c>
      <c r="G153">
        <v>0</v>
      </c>
      <c r="H153" s="4">
        <v>66349</v>
      </c>
      <c r="I153" s="3">
        <f>IF(AND(Table1[[#This Row],[High Income]]&gt;=71082,Table1[[#This Row],[QCT Status]]=0),1,0)</f>
        <v>0</v>
      </c>
      <c r="J153" s="6">
        <v>79.3</v>
      </c>
      <c r="K153" s="6">
        <f>IF(Table1[[#This Row],[Life Expectancy]]&gt;77.4,1,0)</f>
        <v>1</v>
      </c>
      <c r="L153" s="4">
        <v>0</v>
      </c>
      <c r="M153" s="4">
        <v>7.4</v>
      </c>
      <c r="N153" s="4">
        <f>IF(AND(Table1[[#This Row],[Low Poverty]]&lt;=6.3,Table1[[#This Row],[QCT Status]]=0),1,0)</f>
        <v>0</v>
      </c>
      <c r="O153" s="3">
        <f>VLOOKUP(C153,'County Data Only'!$A$2:$F$93,3,FALSE)</f>
        <v>3.1</v>
      </c>
      <c r="P153" s="3">
        <f>IF(Table1[[#This Row],[Census Tract Low Unemployment Rate]]&lt;2.7,1,0)</f>
        <v>0</v>
      </c>
      <c r="Q153" s="3">
        <f>VLOOKUP($C153,'County Data Only'!$A$2:$F$93,4,FALSE)</f>
        <v>2370</v>
      </c>
      <c r="R153" s="3">
        <f>IF(AND(Table1[[#This Row],[Census Tract Access to Primary Care]]&lt;=2000,Table1[[#This Row],[Census Tract Access to Primary Care]]&lt;&gt;0),1,0)</f>
        <v>0</v>
      </c>
      <c r="S153" s="3">
        <f>VLOOKUP($C153,'County Data Only'!$A$2:$F$93,5,FALSE)</f>
        <v>-4.0964473520000002</v>
      </c>
      <c r="T153" s="3">
        <f>VLOOKUP($C153,'County Data Only'!$A$2:$F$93,6,FALSE)</f>
        <v>-0.55068699999999993</v>
      </c>
      <c r="U153">
        <f>IF(AND(Table1[[#This Row],[Census Tract Population Growth 2010 - 2020]]&gt;=5,Table1[[#This Row],[Census Tract Population Growth 2020 - 2021]]&gt;0),1,0)</f>
        <v>0</v>
      </c>
      <c r="V153" s="3">
        <f>SUM(Table1[[#This Row],[High Income Point Value]],Table1[[#This Row],[Life Expectancy Point Value]],Table1[[#This Row],["R/ECAP" (Point Value)]],Table1[[#This Row],[Low Poverty Point Value]])</f>
        <v>1</v>
      </c>
      <c r="W153" s="3">
        <f>SUM(Table1[[#This Row],[Census Tract Low Unemployment Point Value]],Table1[[#This Row],[Census Tract Access to Primary Care Point Value]])</f>
        <v>0</v>
      </c>
    </row>
    <row r="154" spans="1:23" x14ac:dyDescent="0.25">
      <c r="A154" t="s">
        <v>154</v>
      </c>
      <c r="B154">
        <v>18017951000</v>
      </c>
      <c r="C154" t="s">
        <v>1714</v>
      </c>
      <c r="D154" t="s">
        <v>2028</v>
      </c>
      <c r="E154" s="8">
        <f t="shared" si="4"/>
        <v>1</v>
      </c>
      <c r="F154" s="3">
        <f t="shared" si="5"/>
        <v>0</v>
      </c>
      <c r="G154">
        <v>0</v>
      </c>
      <c r="H154" s="4">
        <v>69545</v>
      </c>
      <c r="I154" s="3">
        <f>IF(AND(Table1[[#This Row],[High Income]]&gt;=71082,Table1[[#This Row],[QCT Status]]=0),1,0)</f>
        <v>0</v>
      </c>
      <c r="J154" s="6">
        <v>82.034599999999998</v>
      </c>
      <c r="K154" s="6">
        <f>IF(Table1[[#This Row],[Life Expectancy]]&gt;77.4,1,0)</f>
        <v>1</v>
      </c>
      <c r="L154" s="4">
        <v>0</v>
      </c>
      <c r="M154" s="4">
        <v>10</v>
      </c>
      <c r="N154" s="4">
        <f>IF(AND(Table1[[#This Row],[Low Poverty]]&lt;=6.3,Table1[[#This Row],[QCT Status]]=0),1,0)</f>
        <v>0</v>
      </c>
      <c r="O154" s="3">
        <f>VLOOKUP(C154,'County Data Only'!$A$2:$F$93,3,FALSE)</f>
        <v>3.1</v>
      </c>
      <c r="P154" s="3">
        <f>IF(Table1[[#This Row],[Census Tract Low Unemployment Rate]]&lt;2.7,1,0)</f>
        <v>0</v>
      </c>
      <c r="Q154" s="3">
        <f>VLOOKUP($C154,'County Data Only'!$A$2:$F$93,4,FALSE)</f>
        <v>2370</v>
      </c>
      <c r="R154" s="3">
        <f>IF(AND(Table1[[#This Row],[Census Tract Access to Primary Care]]&lt;=2000,Table1[[#This Row],[Census Tract Access to Primary Care]]&lt;&gt;0),1,0)</f>
        <v>0</v>
      </c>
      <c r="S154" s="3">
        <f>VLOOKUP($C154,'County Data Only'!$A$2:$F$93,5,FALSE)</f>
        <v>-4.0964473520000002</v>
      </c>
      <c r="T154" s="3">
        <f>VLOOKUP($C154,'County Data Only'!$A$2:$F$93,6,FALSE)</f>
        <v>-0.55068699999999993</v>
      </c>
      <c r="U154">
        <f>IF(AND(Table1[[#This Row],[Census Tract Population Growth 2010 - 2020]]&gt;=5,Table1[[#This Row],[Census Tract Population Growth 2020 - 2021]]&gt;0),1,0)</f>
        <v>0</v>
      </c>
      <c r="V154" s="3">
        <f>SUM(Table1[[#This Row],[High Income Point Value]],Table1[[#This Row],[Life Expectancy Point Value]],Table1[[#This Row],["R/ECAP" (Point Value)]],Table1[[#This Row],[Low Poverty Point Value]])</f>
        <v>1</v>
      </c>
      <c r="W154" s="3">
        <f>SUM(Table1[[#This Row],[Census Tract Low Unemployment Point Value]],Table1[[#This Row],[Census Tract Access to Primary Care Point Value]])</f>
        <v>0</v>
      </c>
    </row>
    <row r="155" spans="1:23" x14ac:dyDescent="0.25">
      <c r="A155" t="s">
        <v>155</v>
      </c>
      <c r="B155">
        <v>18017951100</v>
      </c>
      <c r="C155" t="s">
        <v>1714</v>
      </c>
      <c r="D155" t="s">
        <v>2029</v>
      </c>
      <c r="E155" s="8">
        <f t="shared" si="4"/>
        <v>1</v>
      </c>
      <c r="F155" s="3">
        <f t="shared" si="5"/>
        <v>0</v>
      </c>
      <c r="G155">
        <v>0</v>
      </c>
      <c r="H155" s="4">
        <v>54442</v>
      </c>
      <c r="I155" s="3">
        <f>IF(AND(Table1[[#This Row],[High Income]]&gt;=71082,Table1[[#This Row],[QCT Status]]=0),1,0)</f>
        <v>0</v>
      </c>
      <c r="J155" s="6">
        <v>81.599999999999994</v>
      </c>
      <c r="K155" s="6">
        <f>IF(Table1[[#This Row],[Life Expectancy]]&gt;77.4,1,0)</f>
        <v>1</v>
      </c>
      <c r="L155" s="4">
        <v>0</v>
      </c>
      <c r="M155" s="4">
        <v>11.9</v>
      </c>
      <c r="N155" s="4">
        <f>IF(AND(Table1[[#This Row],[Low Poverty]]&lt;=6.3,Table1[[#This Row],[QCT Status]]=0),1,0)</f>
        <v>0</v>
      </c>
      <c r="O155" s="3">
        <f>VLOOKUP(C155,'County Data Only'!$A$2:$F$93,3,FALSE)</f>
        <v>3.1</v>
      </c>
      <c r="P155" s="3">
        <f>IF(Table1[[#This Row],[Census Tract Low Unemployment Rate]]&lt;2.7,1,0)</f>
        <v>0</v>
      </c>
      <c r="Q155" s="3">
        <f>VLOOKUP($C155,'County Data Only'!$A$2:$F$93,4,FALSE)</f>
        <v>2370</v>
      </c>
      <c r="R155" s="3">
        <f>IF(AND(Table1[[#This Row],[Census Tract Access to Primary Care]]&lt;=2000,Table1[[#This Row],[Census Tract Access to Primary Care]]&lt;&gt;0),1,0)</f>
        <v>0</v>
      </c>
      <c r="S155" s="3">
        <f>VLOOKUP($C155,'County Data Only'!$A$2:$F$93,5,FALSE)</f>
        <v>-4.0964473520000002</v>
      </c>
      <c r="T155" s="3">
        <f>VLOOKUP($C155,'County Data Only'!$A$2:$F$93,6,FALSE)</f>
        <v>-0.55068699999999993</v>
      </c>
      <c r="U155">
        <f>IF(AND(Table1[[#This Row],[Census Tract Population Growth 2010 - 2020]]&gt;=5,Table1[[#This Row],[Census Tract Population Growth 2020 - 2021]]&gt;0),1,0)</f>
        <v>0</v>
      </c>
      <c r="V155" s="3">
        <f>SUM(Table1[[#This Row],[High Income Point Value]],Table1[[#This Row],[Life Expectancy Point Value]],Table1[[#This Row],["R/ECAP" (Point Value)]],Table1[[#This Row],[Low Poverty Point Value]])</f>
        <v>1</v>
      </c>
      <c r="W155" s="3">
        <f>SUM(Table1[[#This Row],[Census Tract Low Unemployment Point Value]],Table1[[#This Row],[Census Tract Access to Primary Care Point Value]])</f>
        <v>0</v>
      </c>
    </row>
    <row r="156" spans="1:23" x14ac:dyDescent="0.25">
      <c r="A156" t="s">
        <v>162</v>
      </c>
      <c r="B156">
        <v>18017951800</v>
      </c>
      <c r="C156" t="s">
        <v>1714</v>
      </c>
      <c r="D156" t="s">
        <v>2036</v>
      </c>
      <c r="E156" s="8">
        <f t="shared" si="4"/>
        <v>1</v>
      </c>
      <c r="F156" s="3">
        <f t="shared" si="5"/>
        <v>0</v>
      </c>
      <c r="G156">
        <v>0</v>
      </c>
      <c r="H156" s="4">
        <v>63920</v>
      </c>
      <c r="I156" s="3">
        <f>IF(AND(Table1[[#This Row],[High Income]]&gt;=71082,Table1[[#This Row],[QCT Status]]=0),1,0)</f>
        <v>0</v>
      </c>
      <c r="J156" s="6">
        <v>80.876199999999997</v>
      </c>
      <c r="K156" s="6">
        <f>IF(Table1[[#This Row],[Life Expectancy]]&gt;77.4,1,0)</f>
        <v>1</v>
      </c>
      <c r="L156" s="4">
        <v>0</v>
      </c>
      <c r="M156" s="4">
        <v>12.2</v>
      </c>
      <c r="N156" s="4">
        <f>IF(AND(Table1[[#This Row],[Low Poverty]]&lt;=6.3,Table1[[#This Row],[QCT Status]]=0),1,0)</f>
        <v>0</v>
      </c>
      <c r="O156" s="3">
        <f>VLOOKUP(C156,'County Data Only'!$A$2:$F$93,3,FALSE)</f>
        <v>3.1</v>
      </c>
      <c r="P156" s="3">
        <f>IF(Table1[[#This Row],[Census Tract Low Unemployment Rate]]&lt;2.7,1,0)</f>
        <v>0</v>
      </c>
      <c r="Q156" s="3">
        <f>VLOOKUP($C156,'County Data Only'!$A$2:$F$93,4,FALSE)</f>
        <v>2370</v>
      </c>
      <c r="R156" s="3">
        <f>IF(AND(Table1[[#This Row],[Census Tract Access to Primary Care]]&lt;=2000,Table1[[#This Row],[Census Tract Access to Primary Care]]&lt;&gt;0),1,0)</f>
        <v>0</v>
      </c>
      <c r="S156" s="3">
        <f>VLOOKUP($C156,'County Data Only'!$A$2:$F$93,5,FALSE)</f>
        <v>-4.0964473520000002</v>
      </c>
      <c r="T156" s="3">
        <f>VLOOKUP($C156,'County Data Only'!$A$2:$F$93,6,FALSE)</f>
        <v>-0.55068699999999993</v>
      </c>
      <c r="U156">
        <f>IF(AND(Table1[[#This Row],[Census Tract Population Growth 2010 - 2020]]&gt;=5,Table1[[#This Row],[Census Tract Population Growth 2020 - 2021]]&gt;0),1,0)</f>
        <v>0</v>
      </c>
      <c r="V156" s="3">
        <f>SUM(Table1[[#This Row],[High Income Point Value]],Table1[[#This Row],[Life Expectancy Point Value]],Table1[[#This Row],["R/ECAP" (Point Value)]],Table1[[#This Row],[Low Poverty Point Value]])</f>
        <v>1</v>
      </c>
      <c r="W156" s="3">
        <f>SUM(Table1[[#This Row],[Census Tract Low Unemployment Point Value]],Table1[[#This Row],[Census Tract Access to Primary Care Point Value]])</f>
        <v>0</v>
      </c>
    </row>
    <row r="157" spans="1:23" x14ac:dyDescent="0.25">
      <c r="A157" t="s">
        <v>153</v>
      </c>
      <c r="B157">
        <v>18017950900</v>
      </c>
      <c r="C157" t="s">
        <v>1714</v>
      </c>
      <c r="D157" t="s">
        <v>2027</v>
      </c>
      <c r="E157" s="10">
        <f t="shared" si="4"/>
        <v>0</v>
      </c>
      <c r="F157" s="3">
        <f t="shared" si="5"/>
        <v>0</v>
      </c>
      <c r="G157">
        <v>0</v>
      </c>
      <c r="H157" s="4">
        <v>50750</v>
      </c>
      <c r="I157" s="3">
        <f>IF(AND(Table1[[#This Row],[High Income]]&gt;=71082,Table1[[#This Row],[QCT Status]]=0),1,0)</f>
        <v>0</v>
      </c>
      <c r="J157" s="4">
        <v>77.367699999999999</v>
      </c>
      <c r="K157" s="3">
        <f>IF(Table1[[#This Row],[Life Expectancy]]&gt;77.4,1,0)</f>
        <v>0</v>
      </c>
      <c r="L157" s="4">
        <v>0</v>
      </c>
      <c r="M157" s="4">
        <v>7.7</v>
      </c>
      <c r="N157" s="4">
        <f>IF(AND(Table1[[#This Row],[Low Poverty]]&lt;=6.3,Table1[[#This Row],[QCT Status]]=0),1,0)</f>
        <v>0</v>
      </c>
      <c r="O157" s="3">
        <f>VLOOKUP(C157,'County Data Only'!$A$2:$F$93,3,FALSE)</f>
        <v>3.1</v>
      </c>
      <c r="P157" s="3">
        <f>IF(Table1[[#This Row],[Census Tract Low Unemployment Rate]]&lt;2.7,1,0)</f>
        <v>0</v>
      </c>
      <c r="Q157" s="3">
        <f>VLOOKUP($C157,'County Data Only'!$A$2:$F$93,4,FALSE)</f>
        <v>2370</v>
      </c>
      <c r="R157" s="3">
        <f>IF(AND(Table1[[#This Row],[Census Tract Access to Primary Care]]&lt;=2000,Table1[[#This Row],[Census Tract Access to Primary Care]]&lt;&gt;0),1,0)</f>
        <v>0</v>
      </c>
      <c r="S157" s="3">
        <f>VLOOKUP($C157,'County Data Only'!$A$2:$F$93,5,FALSE)</f>
        <v>-4.0964473520000002</v>
      </c>
      <c r="T157" s="3">
        <f>VLOOKUP($C157,'County Data Only'!$A$2:$F$93,6,FALSE)</f>
        <v>-0.55068699999999993</v>
      </c>
      <c r="U157">
        <f>IF(AND(Table1[[#This Row],[Census Tract Population Growth 2010 - 2020]]&gt;=5,Table1[[#This Row],[Census Tract Population Growth 2020 - 2021]]&gt;0),1,0)</f>
        <v>0</v>
      </c>
      <c r="V157" s="3">
        <f>SUM(Table1[[#This Row],[High Income Point Value]],Table1[[#This Row],[Life Expectancy Point Value]],Table1[[#This Row],["R/ECAP" (Point Value)]],Table1[[#This Row],[Low Poverty Point Value]])</f>
        <v>0</v>
      </c>
      <c r="W157" s="3">
        <f>SUM(Table1[[#This Row],[Census Tract Low Unemployment Point Value]],Table1[[#This Row],[Census Tract Access to Primary Care Point Value]])</f>
        <v>0</v>
      </c>
    </row>
    <row r="158" spans="1:23" x14ac:dyDescent="0.25">
      <c r="A158" t="s">
        <v>160</v>
      </c>
      <c r="B158">
        <v>18017951600</v>
      </c>
      <c r="C158" t="s">
        <v>1714</v>
      </c>
      <c r="D158" t="s">
        <v>2034</v>
      </c>
      <c r="E158" s="10">
        <f t="shared" si="4"/>
        <v>0</v>
      </c>
      <c r="F158" s="3">
        <f t="shared" si="5"/>
        <v>0</v>
      </c>
      <c r="G158">
        <v>0</v>
      </c>
      <c r="H158" s="4">
        <v>33563</v>
      </c>
      <c r="I158" s="3">
        <f>IF(AND(Table1[[#This Row],[High Income]]&gt;=71082,Table1[[#This Row],[QCT Status]]=0),1,0)</f>
        <v>0</v>
      </c>
      <c r="J158" s="4">
        <v>77.000699999999995</v>
      </c>
      <c r="K158" s="3">
        <f>IF(Table1[[#This Row],[Life Expectancy]]&gt;77.4,1,0)</f>
        <v>0</v>
      </c>
      <c r="L158" s="4">
        <v>0</v>
      </c>
      <c r="M158" s="4">
        <v>13.7</v>
      </c>
      <c r="N158" s="4">
        <f>IF(AND(Table1[[#This Row],[Low Poverty]]&lt;=6.3,Table1[[#This Row],[QCT Status]]=0),1,0)</f>
        <v>0</v>
      </c>
      <c r="O158" s="3">
        <f>VLOOKUP(C158,'County Data Only'!$A$2:$F$93,3,FALSE)</f>
        <v>3.1</v>
      </c>
      <c r="P158" s="3">
        <f>IF(Table1[[#This Row],[Census Tract Low Unemployment Rate]]&lt;2.7,1,0)</f>
        <v>0</v>
      </c>
      <c r="Q158" s="3">
        <f>VLOOKUP($C158,'County Data Only'!$A$2:$F$93,4,FALSE)</f>
        <v>2370</v>
      </c>
      <c r="R158" s="3">
        <f>IF(AND(Table1[[#This Row],[Census Tract Access to Primary Care]]&lt;=2000,Table1[[#This Row],[Census Tract Access to Primary Care]]&lt;&gt;0),1,0)</f>
        <v>0</v>
      </c>
      <c r="S158" s="3">
        <f>VLOOKUP($C158,'County Data Only'!$A$2:$F$93,5,FALSE)</f>
        <v>-4.0964473520000002</v>
      </c>
      <c r="T158" s="3">
        <f>VLOOKUP($C158,'County Data Only'!$A$2:$F$93,6,FALSE)</f>
        <v>-0.55068699999999993</v>
      </c>
      <c r="U158">
        <f>IF(AND(Table1[[#This Row],[Census Tract Population Growth 2010 - 2020]]&gt;=5,Table1[[#This Row],[Census Tract Population Growth 2020 - 2021]]&gt;0),1,0)</f>
        <v>0</v>
      </c>
      <c r="V158" s="3">
        <f>SUM(Table1[[#This Row],[High Income Point Value]],Table1[[#This Row],[Life Expectancy Point Value]],Table1[[#This Row],["R/ECAP" (Point Value)]],Table1[[#This Row],[Low Poverty Point Value]])</f>
        <v>0</v>
      </c>
      <c r="W158" s="3">
        <f>SUM(Table1[[#This Row],[Census Tract Low Unemployment Point Value]],Table1[[#This Row],[Census Tract Access to Primary Care Point Value]])</f>
        <v>0</v>
      </c>
    </row>
    <row r="159" spans="1:23" x14ac:dyDescent="0.25">
      <c r="A159" t="s">
        <v>156</v>
      </c>
      <c r="B159">
        <v>18017951200</v>
      </c>
      <c r="C159" t="s">
        <v>1714</v>
      </c>
      <c r="D159" t="s">
        <v>2030</v>
      </c>
      <c r="E159" s="10">
        <f t="shared" si="4"/>
        <v>0</v>
      </c>
      <c r="F159" s="3">
        <f t="shared" si="5"/>
        <v>0</v>
      </c>
      <c r="G159">
        <v>0</v>
      </c>
      <c r="H159" s="4">
        <v>47939</v>
      </c>
      <c r="I159" s="3">
        <f>IF(AND(Table1[[#This Row],[High Income]]&gt;=71082,Table1[[#This Row],[QCT Status]]=0),1,0)</f>
        <v>0</v>
      </c>
      <c r="J159" s="4">
        <v>75.007300000000001</v>
      </c>
      <c r="K159" s="3">
        <f>IF(Table1[[#This Row],[Life Expectancy]]&gt;77.4,1,0)</f>
        <v>0</v>
      </c>
      <c r="L159" s="4">
        <v>0</v>
      </c>
      <c r="M159" s="4">
        <v>14.3</v>
      </c>
      <c r="N159" s="4">
        <f>IF(AND(Table1[[#This Row],[Low Poverty]]&lt;=6.3,Table1[[#This Row],[QCT Status]]=0),1,0)</f>
        <v>0</v>
      </c>
      <c r="O159" s="3">
        <f>VLOOKUP(C159,'County Data Only'!$A$2:$F$93,3,FALSE)</f>
        <v>3.1</v>
      </c>
      <c r="P159" s="3">
        <f>IF(Table1[[#This Row],[Census Tract Low Unemployment Rate]]&lt;2.7,1,0)</f>
        <v>0</v>
      </c>
      <c r="Q159" s="3">
        <f>VLOOKUP($C159,'County Data Only'!$A$2:$F$93,4,FALSE)</f>
        <v>2370</v>
      </c>
      <c r="R159" s="3">
        <f>IF(AND(Table1[[#This Row],[Census Tract Access to Primary Care]]&lt;=2000,Table1[[#This Row],[Census Tract Access to Primary Care]]&lt;&gt;0),1,0)</f>
        <v>0</v>
      </c>
      <c r="S159" s="3">
        <f>VLOOKUP($C159,'County Data Only'!$A$2:$F$93,5,FALSE)</f>
        <v>-4.0964473520000002</v>
      </c>
      <c r="T159" s="3">
        <f>VLOOKUP($C159,'County Data Only'!$A$2:$F$93,6,FALSE)</f>
        <v>-0.55068699999999993</v>
      </c>
      <c r="U159">
        <f>IF(AND(Table1[[#This Row],[Census Tract Population Growth 2010 - 2020]]&gt;=5,Table1[[#This Row],[Census Tract Population Growth 2020 - 2021]]&gt;0),1,0)</f>
        <v>0</v>
      </c>
      <c r="V159" s="3">
        <f>SUM(Table1[[#This Row],[High Income Point Value]],Table1[[#This Row],[Life Expectancy Point Value]],Table1[[#This Row],["R/ECAP" (Point Value)]],Table1[[#This Row],[Low Poverty Point Value]])</f>
        <v>0</v>
      </c>
      <c r="W159" s="3">
        <f>SUM(Table1[[#This Row],[Census Tract Low Unemployment Point Value]],Table1[[#This Row],[Census Tract Access to Primary Care Point Value]])</f>
        <v>0</v>
      </c>
    </row>
    <row r="160" spans="1:23" x14ac:dyDescent="0.25">
      <c r="A160" t="s">
        <v>157</v>
      </c>
      <c r="B160">
        <v>18017951300</v>
      </c>
      <c r="C160" t="s">
        <v>1714</v>
      </c>
      <c r="D160" t="s">
        <v>2031</v>
      </c>
      <c r="E160" s="10">
        <f t="shared" si="4"/>
        <v>0</v>
      </c>
      <c r="F160" s="3">
        <f t="shared" si="5"/>
        <v>0</v>
      </c>
      <c r="G160">
        <v>0</v>
      </c>
      <c r="H160" s="4">
        <v>38912</v>
      </c>
      <c r="I160" s="3">
        <f>IF(AND(Table1[[#This Row],[High Income]]&gt;=71082,Table1[[#This Row],[QCT Status]]=0),1,0)</f>
        <v>0</v>
      </c>
      <c r="J160" s="4">
        <v>75.5</v>
      </c>
      <c r="K160" s="3">
        <f>IF(Table1[[#This Row],[Life Expectancy]]&gt;77.4,1,0)</f>
        <v>0</v>
      </c>
      <c r="L160" s="4">
        <v>0</v>
      </c>
      <c r="M160" s="4">
        <v>17.100000000000001</v>
      </c>
      <c r="N160" s="4">
        <f>IF(AND(Table1[[#This Row],[Low Poverty]]&lt;=6.3,Table1[[#This Row],[QCT Status]]=0),1,0)</f>
        <v>0</v>
      </c>
      <c r="O160" s="3">
        <f>VLOOKUP(C160,'County Data Only'!$A$2:$F$93,3,FALSE)</f>
        <v>3.1</v>
      </c>
      <c r="P160" s="3">
        <f>IF(Table1[[#This Row],[Census Tract Low Unemployment Rate]]&lt;2.7,1,0)</f>
        <v>0</v>
      </c>
      <c r="Q160" s="3">
        <f>VLOOKUP($C160,'County Data Only'!$A$2:$F$93,4,FALSE)</f>
        <v>2370</v>
      </c>
      <c r="R160" s="3">
        <f>IF(AND(Table1[[#This Row],[Census Tract Access to Primary Care]]&lt;=2000,Table1[[#This Row],[Census Tract Access to Primary Care]]&lt;&gt;0),1,0)</f>
        <v>0</v>
      </c>
      <c r="S160" s="3">
        <f>VLOOKUP($C160,'County Data Only'!$A$2:$F$93,5,FALSE)</f>
        <v>-4.0964473520000002</v>
      </c>
      <c r="T160" s="3">
        <f>VLOOKUP($C160,'County Data Only'!$A$2:$F$93,6,FALSE)</f>
        <v>-0.55068699999999993</v>
      </c>
      <c r="U160">
        <f>IF(AND(Table1[[#This Row],[Census Tract Population Growth 2010 - 2020]]&gt;=5,Table1[[#This Row],[Census Tract Population Growth 2020 - 2021]]&gt;0),1,0)</f>
        <v>0</v>
      </c>
      <c r="V160" s="3">
        <f>SUM(Table1[[#This Row],[High Income Point Value]],Table1[[#This Row],[Life Expectancy Point Value]],Table1[[#This Row],["R/ECAP" (Point Value)]],Table1[[#This Row],[Low Poverty Point Value]])</f>
        <v>0</v>
      </c>
      <c r="W160" s="3">
        <f>SUM(Table1[[#This Row],[Census Tract Low Unemployment Point Value]],Table1[[#This Row],[Census Tract Access to Primary Care Point Value]])</f>
        <v>0</v>
      </c>
    </row>
    <row r="161" spans="1:23" x14ac:dyDescent="0.25">
      <c r="A161" t="s">
        <v>158</v>
      </c>
      <c r="B161">
        <v>18017951400</v>
      </c>
      <c r="C161" t="s">
        <v>1714</v>
      </c>
      <c r="D161" t="s">
        <v>2032</v>
      </c>
      <c r="E161" s="10">
        <f t="shared" si="4"/>
        <v>0</v>
      </c>
      <c r="F161" s="3">
        <f t="shared" si="5"/>
        <v>0</v>
      </c>
      <c r="G161">
        <v>0</v>
      </c>
      <c r="H161" s="4">
        <v>43696</v>
      </c>
      <c r="I161" s="3">
        <f>IF(AND(Table1[[#This Row],[High Income]]&gt;=71082,Table1[[#This Row],[QCT Status]]=0),1,0)</f>
        <v>0</v>
      </c>
      <c r="J161" s="4">
        <v>74.099999999999994</v>
      </c>
      <c r="K161" s="3">
        <f>IF(Table1[[#This Row],[Life Expectancy]]&gt;77.4,1,0)</f>
        <v>0</v>
      </c>
      <c r="L161" s="4">
        <v>0</v>
      </c>
      <c r="M161" s="4">
        <v>21.4</v>
      </c>
      <c r="N161" s="4">
        <f>IF(AND(Table1[[#This Row],[Low Poverty]]&lt;=6.3,Table1[[#This Row],[QCT Status]]=0),1,0)</f>
        <v>0</v>
      </c>
      <c r="O161" s="3">
        <f>VLOOKUP(C161,'County Data Only'!$A$2:$F$93,3,FALSE)</f>
        <v>3.1</v>
      </c>
      <c r="P161" s="3">
        <f>IF(Table1[[#This Row],[Census Tract Low Unemployment Rate]]&lt;2.7,1,0)</f>
        <v>0</v>
      </c>
      <c r="Q161" s="3">
        <f>VLOOKUP($C161,'County Data Only'!$A$2:$F$93,4,FALSE)</f>
        <v>2370</v>
      </c>
      <c r="R161" s="3">
        <f>IF(AND(Table1[[#This Row],[Census Tract Access to Primary Care]]&lt;=2000,Table1[[#This Row],[Census Tract Access to Primary Care]]&lt;&gt;0),1,0)</f>
        <v>0</v>
      </c>
      <c r="S161" s="3">
        <f>VLOOKUP($C161,'County Data Only'!$A$2:$F$93,5,FALSE)</f>
        <v>-4.0964473520000002</v>
      </c>
      <c r="T161" s="3">
        <f>VLOOKUP($C161,'County Data Only'!$A$2:$F$93,6,FALSE)</f>
        <v>-0.55068699999999993</v>
      </c>
      <c r="U161">
        <f>IF(AND(Table1[[#This Row],[Census Tract Population Growth 2010 - 2020]]&gt;=5,Table1[[#This Row],[Census Tract Population Growth 2020 - 2021]]&gt;0),1,0)</f>
        <v>0</v>
      </c>
      <c r="V161" s="3">
        <f>SUM(Table1[[#This Row],[High Income Point Value]],Table1[[#This Row],[Life Expectancy Point Value]],Table1[[#This Row],["R/ECAP" (Point Value)]],Table1[[#This Row],[Low Poverty Point Value]])</f>
        <v>0</v>
      </c>
      <c r="W161" s="3">
        <f>SUM(Table1[[#This Row],[Census Tract Low Unemployment Point Value]],Table1[[#This Row],[Census Tract Access to Primary Care Point Value]])</f>
        <v>0</v>
      </c>
    </row>
    <row r="162" spans="1:23" x14ac:dyDescent="0.25">
      <c r="A162" t="s">
        <v>183</v>
      </c>
      <c r="B162">
        <v>18019050706</v>
      </c>
      <c r="C162" t="s">
        <v>1716</v>
      </c>
      <c r="D162" t="s">
        <v>2057</v>
      </c>
      <c r="E162" s="5">
        <f t="shared" si="4"/>
        <v>4</v>
      </c>
      <c r="F162" s="6">
        <f t="shared" si="5"/>
        <v>1</v>
      </c>
      <c r="G162">
        <v>0</v>
      </c>
      <c r="H162" s="6">
        <v>103458</v>
      </c>
      <c r="I162" s="6">
        <f>IF(AND(Table1[[#This Row],[High Income]]&gt;=71082,Table1[[#This Row],[QCT Status]]=0),1,0)</f>
        <v>1</v>
      </c>
      <c r="J162" s="6">
        <v>78.7</v>
      </c>
      <c r="K162" s="6">
        <f>IF(Table1[[#This Row],[Life Expectancy]]&gt;77.4,1,0)</f>
        <v>1</v>
      </c>
      <c r="L162" s="4">
        <v>0</v>
      </c>
      <c r="M162" s="6">
        <v>0</v>
      </c>
      <c r="N162" s="6">
        <f>IF(AND(Table1[[#This Row],[Low Poverty]]&lt;=6.3,Table1[[#This Row],[QCT Status]]=0),1,0)</f>
        <v>1</v>
      </c>
      <c r="O162" s="6">
        <f>VLOOKUP(C162,'County Data Only'!$A$2:$F$93,3,FALSE)</f>
        <v>2.6</v>
      </c>
      <c r="P162" s="6">
        <f>IF(Table1[[#This Row],[Census Tract Low Unemployment Rate]]&lt;2.7,1,0)</f>
        <v>1</v>
      </c>
      <c r="Q162" s="3">
        <f>VLOOKUP($C162,'County Data Only'!$A$2:$F$93,4,FALSE)</f>
        <v>2350</v>
      </c>
      <c r="R162" s="3">
        <f>IF(AND(Table1[[#This Row],[Census Tract Access to Primary Care]]&lt;=2000,Table1[[#This Row],[Census Tract Access to Primary Care]]&lt;&gt;0),1,0)</f>
        <v>0</v>
      </c>
      <c r="S162" s="6">
        <f>VLOOKUP($C162,'County Data Only'!$A$2:$F$93,5,FALSE)</f>
        <v>7.862750063</v>
      </c>
      <c r="T162" s="6">
        <f>VLOOKUP($C162,'County Data Only'!$A$2:$F$93,6,FALSE)</f>
        <v>1.2005079000000001</v>
      </c>
      <c r="U162" s="1">
        <f>IF(AND(Table1[[#This Row],[Census Tract Population Growth 2010 - 2020]]&gt;=5,Table1[[#This Row],[Census Tract Population Growth 2020 - 2021]]&gt;0),1,0)</f>
        <v>1</v>
      </c>
      <c r="V162" s="3">
        <f>SUM(Table1[[#This Row],[High Income Point Value]],Table1[[#This Row],[Life Expectancy Point Value]],Table1[[#This Row],["R/ECAP" (Point Value)]],Table1[[#This Row],[Low Poverty Point Value]])</f>
        <v>3</v>
      </c>
      <c r="W162" s="3">
        <f>SUM(Table1[[#This Row],[Census Tract Low Unemployment Point Value]],Table1[[#This Row],[Census Tract Access to Primary Care Point Value]])</f>
        <v>1</v>
      </c>
    </row>
    <row r="163" spans="1:23" x14ac:dyDescent="0.25">
      <c r="A163" t="s">
        <v>181</v>
      </c>
      <c r="B163">
        <v>18019050704</v>
      </c>
      <c r="C163" t="s">
        <v>1716</v>
      </c>
      <c r="D163" t="s">
        <v>2055</v>
      </c>
      <c r="E163" s="5">
        <f t="shared" si="4"/>
        <v>4</v>
      </c>
      <c r="F163" s="6">
        <f t="shared" si="5"/>
        <v>1</v>
      </c>
      <c r="G163">
        <v>0</v>
      </c>
      <c r="H163" s="6">
        <v>77813</v>
      </c>
      <c r="I163" s="6">
        <f>IF(AND(Table1[[#This Row],[High Income]]&gt;=71082,Table1[[#This Row],[QCT Status]]=0),1,0)</f>
        <v>1</v>
      </c>
      <c r="J163" s="6">
        <v>78.274199999999993</v>
      </c>
      <c r="K163" s="6">
        <f>IF(Table1[[#This Row],[Life Expectancy]]&gt;77.4,1,0)</f>
        <v>1</v>
      </c>
      <c r="L163" s="4">
        <v>0</v>
      </c>
      <c r="M163" s="6">
        <v>2</v>
      </c>
      <c r="N163" s="6">
        <f>IF(AND(Table1[[#This Row],[Low Poverty]]&lt;=6.3,Table1[[#This Row],[QCT Status]]=0),1,0)</f>
        <v>1</v>
      </c>
      <c r="O163" s="6">
        <f>VLOOKUP(C163,'County Data Only'!$A$2:$F$93,3,FALSE)</f>
        <v>2.6</v>
      </c>
      <c r="P163" s="6">
        <f>IF(Table1[[#This Row],[Census Tract Low Unemployment Rate]]&lt;2.7,1,0)</f>
        <v>1</v>
      </c>
      <c r="Q163" s="3">
        <f>VLOOKUP($C163,'County Data Only'!$A$2:$F$93,4,FALSE)</f>
        <v>2350</v>
      </c>
      <c r="R163" s="3">
        <f>IF(AND(Table1[[#This Row],[Census Tract Access to Primary Care]]&lt;=2000,Table1[[#This Row],[Census Tract Access to Primary Care]]&lt;&gt;0),1,0)</f>
        <v>0</v>
      </c>
      <c r="S163" s="6">
        <f>VLOOKUP($C163,'County Data Only'!$A$2:$F$93,5,FALSE)</f>
        <v>7.862750063</v>
      </c>
      <c r="T163" s="6">
        <f>VLOOKUP($C163,'County Data Only'!$A$2:$F$93,6,FALSE)</f>
        <v>1.2005079000000001</v>
      </c>
      <c r="U163" s="1">
        <f>IF(AND(Table1[[#This Row],[Census Tract Population Growth 2010 - 2020]]&gt;=5,Table1[[#This Row],[Census Tract Population Growth 2020 - 2021]]&gt;0),1,0)</f>
        <v>1</v>
      </c>
      <c r="V163" s="3">
        <f>SUM(Table1[[#This Row],[High Income Point Value]],Table1[[#This Row],[Life Expectancy Point Value]],Table1[[#This Row],["R/ECAP" (Point Value)]],Table1[[#This Row],[Low Poverty Point Value]])</f>
        <v>3</v>
      </c>
      <c r="W163" s="3">
        <f>SUM(Table1[[#This Row],[Census Tract Low Unemployment Point Value]],Table1[[#This Row],[Census Tract Access to Primary Care Point Value]])</f>
        <v>1</v>
      </c>
    </row>
    <row r="164" spans="1:23" x14ac:dyDescent="0.25">
      <c r="A164" t="s">
        <v>185</v>
      </c>
      <c r="B164">
        <v>18019050803</v>
      </c>
      <c r="C164" t="s">
        <v>1716</v>
      </c>
      <c r="D164" t="s">
        <v>2059</v>
      </c>
      <c r="E164" s="9">
        <f t="shared" si="4"/>
        <v>3</v>
      </c>
      <c r="F164" s="6">
        <f t="shared" si="5"/>
        <v>1</v>
      </c>
      <c r="G164">
        <v>0</v>
      </c>
      <c r="H164" s="6">
        <v>91080</v>
      </c>
      <c r="I164" s="6">
        <f>IF(AND(Table1[[#This Row],[High Income]]&gt;=71082,Table1[[#This Row],[QCT Status]]=0),1,0)</f>
        <v>1</v>
      </c>
      <c r="J164" s="4">
        <v>77.400000000000006</v>
      </c>
      <c r="K164" s="6">
        <f>IF(Table1[[#This Row],[Life Expectancy]]&gt;77.4,1,0)</f>
        <v>0</v>
      </c>
      <c r="L164" s="4">
        <v>0</v>
      </c>
      <c r="M164" s="6">
        <v>4.3</v>
      </c>
      <c r="N164" s="6">
        <f>IF(AND(Table1[[#This Row],[Low Poverty]]&lt;=6.3,Table1[[#This Row],[QCT Status]]=0),1,0)</f>
        <v>1</v>
      </c>
      <c r="O164" s="6">
        <f>VLOOKUP(C164,'County Data Only'!$A$2:$F$93,3,FALSE)</f>
        <v>2.6</v>
      </c>
      <c r="P164" s="6">
        <f>IF(Table1[[#This Row],[Census Tract Low Unemployment Rate]]&lt;2.7,1,0)</f>
        <v>1</v>
      </c>
      <c r="Q164" s="3">
        <f>VLOOKUP($C164,'County Data Only'!$A$2:$F$93,4,FALSE)</f>
        <v>2350</v>
      </c>
      <c r="R164" s="3">
        <f>IF(AND(Table1[[#This Row],[Census Tract Access to Primary Care]]&lt;=2000,Table1[[#This Row],[Census Tract Access to Primary Care]]&lt;&gt;0),1,0)</f>
        <v>0</v>
      </c>
      <c r="S164" s="6">
        <f>VLOOKUP($C164,'County Data Only'!$A$2:$F$93,5,FALSE)</f>
        <v>7.862750063</v>
      </c>
      <c r="T164" s="6">
        <f>VLOOKUP($C164,'County Data Only'!$A$2:$F$93,6,FALSE)</f>
        <v>1.2005079000000001</v>
      </c>
      <c r="U164" s="1">
        <f>IF(AND(Table1[[#This Row],[Census Tract Population Growth 2010 - 2020]]&gt;=5,Table1[[#This Row],[Census Tract Population Growth 2020 - 2021]]&gt;0),1,0)</f>
        <v>1</v>
      </c>
      <c r="V164" s="3">
        <f>SUM(Table1[[#This Row],[High Income Point Value]],Table1[[#This Row],[Life Expectancy Point Value]],Table1[[#This Row],["R/ECAP" (Point Value)]],Table1[[#This Row],[Low Poverty Point Value]])</f>
        <v>2</v>
      </c>
      <c r="W164" s="3">
        <f>SUM(Table1[[#This Row],[Census Tract Low Unemployment Point Value]],Table1[[#This Row],[Census Tract Access to Primary Care Point Value]])</f>
        <v>1</v>
      </c>
    </row>
    <row r="165" spans="1:23" x14ac:dyDescent="0.25">
      <c r="A165" t="s">
        <v>182</v>
      </c>
      <c r="B165">
        <v>18019050705</v>
      </c>
      <c r="C165" t="s">
        <v>1716</v>
      </c>
      <c r="D165" t="s">
        <v>2056</v>
      </c>
      <c r="E165" s="9">
        <f t="shared" si="4"/>
        <v>3</v>
      </c>
      <c r="F165" s="6">
        <f t="shared" si="5"/>
        <v>1</v>
      </c>
      <c r="G165">
        <v>0</v>
      </c>
      <c r="H165" s="4">
        <v>61575</v>
      </c>
      <c r="I165" s="3">
        <f>IF(AND(Table1[[#This Row],[High Income]]&gt;=71082,Table1[[#This Row],[QCT Status]]=0),1,0)</f>
        <v>0</v>
      </c>
      <c r="J165" s="6">
        <v>78.7</v>
      </c>
      <c r="K165" s="6">
        <f>IF(Table1[[#This Row],[Life Expectancy]]&gt;77.4,1,0)</f>
        <v>1</v>
      </c>
      <c r="L165" s="4">
        <v>0</v>
      </c>
      <c r="M165" s="6">
        <v>5</v>
      </c>
      <c r="N165" s="6">
        <f>IF(AND(Table1[[#This Row],[Low Poverty]]&lt;=6.3,Table1[[#This Row],[QCT Status]]=0),1,0)</f>
        <v>1</v>
      </c>
      <c r="O165" s="6">
        <f>VLOOKUP(C165,'County Data Only'!$A$2:$F$93,3,FALSE)</f>
        <v>2.6</v>
      </c>
      <c r="P165" s="6">
        <f>IF(Table1[[#This Row],[Census Tract Low Unemployment Rate]]&lt;2.7,1,0)</f>
        <v>1</v>
      </c>
      <c r="Q165" s="3">
        <f>VLOOKUP($C165,'County Data Only'!$A$2:$F$93,4,FALSE)</f>
        <v>2350</v>
      </c>
      <c r="R165" s="3">
        <f>IF(AND(Table1[[#This Row],[Census Tract Access to Primary Care]]&lt;=2000,Table1[[#This Row],[Census Tract Access to Primary Care]]&lt;&gt;0),1,0)</f>
        <v>0</v>
      </c>
      <c r="S165" s="6">
        <f>VLOOKUP($C165,'County Data Only'!$A$2:$F$93,5,FALSE)</f>
        <v>7.862750063</v>
      </c>
      <c r="T165" s="6">
        <f>VLOOKUP($C165,'County Data Only'!$A$2:$F$93,6,FALSE)</f>
        <v>1.2005079000000001</v>
      </c>
      <c r="U165" s="1">
        <f>IF(AND(Table1[[#This Row],[Census Tract Population Growth 2010 - 2020]]&gt;=5,Table1[[#This Row],[Census Tract Population Growth 2020 - 2021]]&gt;0),1,0)</f>
        <v>1</v>
      </c>
      <c r="V165" s="3">
        <f>SUM(Table1[[#This Row],[High Income Point Value]],Table1[[#This Row],[Life Expectancy Point Value]],Table1[[#This Row],["R/ECAP" (Point Value)]],Table1[[#This Row],[Low Poverty Point Value]])</f>
        <v>2</v>
      </c>
      <c r="W165" s="3">
        <f>SUM(Table1[[#This Row],[Census Tract Low Unemployment Point Value]],Table1[[#This Row],[Census Tract Access to Primary Care Point Value]])</f>
        <v>1</v>
      </c>
    </row>
    <row r="166" spans="1:23" x14ac:dyDescent="0.25">
      <c r="A166" t="s">
        <v>179</v>
      </c>
      <c r="B166">
        <v>18019050606</v>
      </c>
      <c r="C166" t="s">
        <v>1716</v>
      </c>
      <c r="D166" t="s">
        <v>2053</v>
      </c>
      <c r="E166" s="9">
        <f t="shared" si="4"/>
        <v>3</v>
      </c>
      <c r="F166" s="6">
        <f t="shared" si="5"/>
        <v>1</v>
      </c>
      <c r="G166">
        <v>0</v>
      </c>
      <c r="H166" s="4">
        <v>70608</v>
      </c>
      <c r="I166" s="3">
        <f>IF(AND(Table1[[#This Row],[High Income]]&gt;=71082,Table1[[#This Row],[QCT Status]]=0),1,0)</f>
        <v>0</v>
      </c>
      <c r="J166" s="6">
        <v>78.7</v>
      </c>
      <c r="K166" s="6">
        <f>IF(Table1[[#This Row],[Life Expectancy]]&gt;77.4,1,0)</f>
        <v>1</v>
      </c>
      <c r="L166" s="4">
        <v>0</v>
      </c>
      <c r="M166" s="6">
        <v>5.2</v>
      </c>
      <c r="N166" s="6">
        <f>IF(AND(Table1[[#This Row],[Low Poverty]]&lt;=6.3,Table1[[#This Row],[QCT Status]]=0),1,0)</f>
        <v>1</v>
      </c>
      <c r="O166" s="6">
        <f>VLOOKUP(C166,'County Data Only'!$A$2:$F$93,3,FALSE)</f>
        <v>2.6</v>
      </c>
      <c r="P166" s="6">
        <f>IF(Table1[[#This Row],[Census Tract Low Unemployment Rate]]&lt;2.7,1,0)</f>
        <v>1</v>
      </c>
      <c r="Q166" s="3">
        <f>VLOOKUP($C166,'County Data Only'!$A$2:$F$93,4,FALSE)</f>
        <v>2350</v>
      </c>
      <c r="R166" s="3">
        <f>IF(AND(Table1[[#This Row],[Census Tract Access to Primary Care]]&lt;=2000,Table1[[#This Row],[Census Tract Access to Primary Care]]&lt;&gt;0),1,0)</f>
        <v>0</v>
      </c>
      <c r="S166" s="6">
        <f>VLOOKUP($C166,'County Data Only'!$A$2:$F$93,5,FALSE)</f>
        <v>7.862750063</v>
      </c>
      <c r="T166" s="6">
        <f>VLOOKUP($C166,'County Data Only'!$A$2:$F$93,6,FALSE)</f>
        <v>1.2005079000000001</v>
      </c>
      <c r="U166" s="1">
        <f>IF(AND(Table1[[#This Row],[Census Tract Population Growth 2010 - 2020]]&gt;=5,Table1[[#This Row],[Census Tract Population Growth 2020 - 2021]]&gt;0),1,0)</f>
        <v>1</v>
      </c>
      <c r="V166" s="3">
        <f>SUM(Table1[[#This Row],[High Income Point Value]],Table1[[#This Row],[Life Expectancy Point Value]],Table1[[#This Row],["R/ECAP" (Point Value)]],Table1[[#This Row],[Low Poverty Point Value]])</f>
        <v>2</v>
      </c>
      <c r="W166" s="3">
        <f>SUM(Table1[[#This Row],[Census Tract Low Unemployment Point Value]],Table1[[#This Row],[Census Tract Access to Primary Care Point Value]])</f>
        <v>1</v>
      </c>
    </row>
    <row r="167" spans="1:23" x14ac:dyDescent="0.25">
      <c r="A167" t="s">
        <v>189</v>
      </c>
      <c r="B167">
        <v>18019050904</v>
      </c>
      <c r="C167" t="s">
        <v>1716</v>
      </c>
      <c r="D167" t="s">
        <v>2063</v>
      </c>
      <c r="E167" s="9">
        <f t="shared" si="4"/>
        <v>3</v>
      </c>
      <c r="F167" s="6">
        <f t="shared" si="5"/>
        <v>1</v>
      </c>
      <c r="G167">
        <v>0</v>
      </c>
      <c r="H167" s="6">
        <v>80686</v>
      </c>
      <c r="I167" s="6">
        <f>IF(AND(Table1[[#This Row],[High Income]]&gt;=71082,Table1[[#This Row],[QCT Status]]=0),1,0)</f>
        <v>1</v>
      </c>
      <c r="J167" s="6">
        <v>78.400000000000006</v>
      </c>
      <c r="K167" s="6">
        <f>IF(Table1[[#This Row],[Life Expectancy]]&gt;77.4,1,0)</f>
        <v>1</v>
      </c>
      <c r="L167" s="4">
        <v>0</v>
      </c>
      <c r="M167" s="4">
        <v>7</v>
      </c>
      <c r="N167" s="4">
        <f>IF(AND(Table1[[#This Row],[Low Poverty]]&lt;=6.3,Table1[[#This Row],[QCT Status]]=0),1,0)</f>
        <v>0</v>
      </c>
      <c r="O167" s="6">
        <f>VLOOKUP(C167,'County Data Only'!$A$2:$F$93,3,FALSE)</f>
        <v>2.6</v>
      </c>
      <c r="P167" s="6">
        <f>IF(Table1[[#This Row],[Census Tract Low Unemployment Rate]]&lt;2.7,1,0)</f>
        <v>1</v>
      </c>
      <c r="Q167" s="3">
        <f>VLOOKUP($C167,'County Data Only'!$A$2:$F$93,4,FALSE)</f>
        <v>2350</v>
      </c>
      <c r="R167" s="3">
        <f>IF(AND(Table1[[#This Row],[Census Tract Access to Primary Care]]&lt;=2000,Table1[[#This Row],[Census Tract Access to Primary Care]]&lt;&gt;0),1,0)</f>
        <v>0</v>
      </c>
      <c r="S167" s="6">
        <f>VLOOKUP($C167,'County Data Only'!$A$2:$F$93,5,FALSE)</f>
        <v>7.862750063</v>
      </c>
      <c r="T167" s="6">
        <f>VLOOKUP($C167,'County Data Only'!$A$2:$F$93,6,FALSE)</f>
        <v>1.2005079000000001</v>
      </c>
      <c r="U167" s="1">
        <f>IF(AND(Table1[[#This Row],[Census Tract Population Growth 2010 - 2020]]&gt;=5,Table1[[#This Row],[Census Tract Population Growth 2020 - 2021]]&gt;0),1,0)</f>
        <v>1</v>
      </c>
      <c r="V167" s="3">
        <f>SUM(Table1[[#This Row],[High Income Point Value]],Table1[[#This Row],[Life Expectancy Point Value]],Table1[[#This Row],["R/ECAP" (Point Value)]],Table1[[#This Row],[Low Poverty Point Value]])</f>
        <v>2</v>
      </c>
      <c r="W167" s="3">
        <f>SUM(Table1[[#This Row],[Census Tract Low Unemployment Point Value]],Table1[[#This Row],[Census Tract Access to Primary Care Point Value]])</f>
        <v>1</v>
      </c>
    </row>
    <row r="168" spans="1:23" x14ac:dyDescent="0.25">
      <c r="A168" t="s">
        <v>184</v>
      </c>
      <c r="B168">
        <v>18019050801</v>
      </c>
      <c r="C168" t="s">
        <v>1716</v>
      </c>
      <c r="D168" t="s">
        <v>2058</v>
      </c>
      <c r="E168" s="9">
        <f t="shared" si="4"/>
        <v>3</v>
      </c>
      <c r="F168" s="6">
        <f t="shared" si="5"/>
        <v>1</v>
      </c>
      <c r="G168">
        <v>0</v>
      </c>
      <c r="H168" s="6">
        <v>90647</v>
      </c>
      <c r="I168" s="6">
        <f>IF(AND(Table1[[#This Row],[High Income]]&gt;=71082,Table1[[#This Row],[QCT Status]]=0),1,0)</f>
        <v>1</v>
      </c>
      <c r="J168" s="6">
        <v>80.599999999999994</v>
      </c>
      <c r="K168" s="6">
        <f>IF(Table1[[#This Row],[Life Expectancy]]&gt;77.4,1,0)</f>
        <v>1</v>
      </c>
      <c r="L168" s="4">
        <v>0</v>
      </c>
      <c r="M168" s="4">
        <v>8.1</v>
      </c>
      <c r="N168" s="4">
        <f>IF(AND(Table1[[#This Row],[Low Poverty]]&lt;=6.3,Table1[[#This Row],[QCT Status]]=0),1,0)</f>
        <v>0</v>
      </c>
      <c r="O168" s="6">
        <f>VLOOKUP(C168,'County Data Only'!$A$2:$F$93,3,FALSE)</f>
        <v>2.6</v>
      </c>
      <c r="P168" s="6">
        <f>IF(Table1[[#This Row],[Census Tract Low Unemployment Rate]]&lt;2.7,1,0)</f>
        <v>1</v>
      </c>
      <c r="Q168" s="3">
        <f>VLOOKUP($C168,'County Data Only'!$A$2:$F$93,4,FALSE)</f>
        <v>2350</v>
      </c>
      <c r="R168" s="3">
        <f>IF(AND(Table1[[#This Row],[Census Tract Access to Primary Care]]&lt;=2000,Table1[[#This Row],[Census Tract Access to Primary Care]]&lt;&gt;0),1,0)</f>
        <v>0</v>
      </c>
      <c r="S168" s="6">
        <f>VLOOKUP($C168,'County Data Only'!$A$2:$F$93,5,FALSE)</f>
        <v>7.862750063</v>
      </c>
      <c r="T168" s="6">
        <f>VLOOKUP($C168,'County Data Only'!$A$2:$F$93,6,FALSE)</f>
        <v>1.2005079000000001</v>
      </c>
      <c r="U168" s="1">
        <f>IF(AND(Table1[[#This Row],[Census Tract Population Growth 2010 - 2020]]&gt;=5,Table1[[#This Row],[Census Tract Population Growth 2020 - 2021]]&gt;0),1,0)</f>
        <v>1</v>
      </c>
      <c r="V168" s="3">
        <f>SUM(Table1[[#This Row],[High Income Point Value]],Table1[[#This Row],[Life Expectancy Point Value]],Table1[[#This Row],["R/ECAP" (Point Value)]],Table1[[#This Row],[Low Poverty Point Value]])</f>
        <v>2</v>
      </c>
      <c r="W168" s="3">
        <f>SUM(Table1[[#This Row],[Census Tract Low Unemployment Point Value]],Table1[[#This Row],[Census Tract Access to Primary Care Point Value]])</f>
        <v>1</v>
      </c>
    </row>
    <row r="169" spans="1:23" x14ac:dyDescent="0.25">
      <c r="A169" t="s">
        <v>186</v>
      </c>
      <c r="B169">
        <v>18019050804</v>
      </c>
      <c r="C169" t="s">
        <v>1716</v>
      </c>
      <c r="D169" t="s">
        <v>2060</v>
      </c>
      <c r="E169" s="9">
        <f t="shared" si="4"/>
        <v>3</v>
      </c>
      <c r="F169" s="6">
        <f t="shared" si="5"/>
        <v>1</v>
      </c>
      <c r="G169">
        <v>0</v>
      </c>
      <c r="H169" s="6">
        <v>72140</v>
      </c>
      <c r="I169" s="6">
        <f>IF(AND(Table1[[#This Row],[High Income]]&gt;=71082,Table1[[#This Row],[QCT Status]]=0),1,0)</f>
        <v>1</v>
      </c>
      <c r="J169" s="6">
        <v>79.099999999999994</v>
      </c>
      <c r="K169" s="6">
        <f>IF(Table1[[#This Row],[Life Expectancy]]&gt;77.4,1,0)</f>
        <v>1</v>
      </c>
      <c r="L169" s="4">
        <v>0</v>
      </c>
      <c r="M169" s="4">
        <v>10.199999999999999</v>
      </c>
      <c r="N169" s="4">
        <f>IF(AND(Table1[[#This Row],[Low Poverty]]&lt;=6.3,Table1[[#This Row],[QCT Status]]=0),1,0)</f>
        <v>0</v>
      </c>
      <c r="O169" s="6">
        <f>VLOOKUP(C169,'County Data Only'!$A$2:$F$93,3,FALSE)</f>
        <v>2.6</v>
      </c>
      <c r="P169" s="6">
        <f>IF(Table1[[#This Row],[Census Tract Low Unemployment Rate]]&lt;2.7,1,0)</f>
        <v>1</v>
      </c>
      <c r="Q169" s="3">
        <f>VLOOKUP($C169,'County Data Only'!$A$2:$F$93,4,FALSE)</f>
        <v>2350</v>
      </c>
      <c r="R169" s="3">
        <f>IF(AND(Table1[[#This Row],[Census Tract Access to Primary Care]]&lt;=2000,Table1[[#This Row],[Census Tract Access to Primary Care]]&lt;&gt;0),1,0)</f>
        <v>0</v>
      </c>
      <c r="S169" s="6">
        <f>VLOOKUP($C169,'County Data Only'!$A$2:$F$93,5,FALSE)</f>
        <v>7.862750063</v>
      </c>
      <c r="T169" s="6">
        <f>VLOOKUP($C169,'County Data Only'!$A$2:$F$93,6,FALSE)</f>
        <v>1.2005079000000001</v>
      </c>
      <c r="U169" s="1">
        <f>IF(AND(Table1[[#This Row],[Census Tract Population Growth 2010 - 2020]]&gt;=5,Table1[[#This Row],[Census Tract Population Growth 2020 - 2021]]&gt;0),1,0)</f>
        <v>1</v>
      </c>
      <c r="V169" s="3">
        <f>SUM(Table1[[#This Row],[High Income Point Value]],Table1[[#This Row],[Life Expectancy Point Value]],Table1[[#This Row],["R/ECAP" (Point Value)]],Table1[[#This Row],[Low Poverty Point Value]])</f>
        <v>2</v>
      </c>
      <c r="W169" s="3">
        <f>SUM(Table1[[#This Row],[Census Tract Low Unemployment Point Value]],Table1[[#This Row],[Census Tract Access to Primary Care Point Value]])</f>
        <v>1</v>
      </c>
    </row>
    <row r="170" spans="1:23" x14ac:dyDescent="0.25">
      <c r="A170" t="s">
        <v>168</v>
      </c>
      <c r="B170">
        <v>18019050305</v>
      </c>
      <c r="C170" t="s">
        <v>1716</v>
      </c>
      <c r="D170" t="s">
        <v>2042</v>
      </c>
      <c r="E170" s="7">
        <f t="shared" si="4"/>
        <v>2</v>
      </c>
      <c r="F170" s="6">
        <f t="shared" si="5"/>
        <v>1</v>
      </c>
      <c r="G170">
        <v>0</v>
      </c>
      <c r="H170" s="4">
        <v>65313</v>
      </c>
      <c r="I170" s="3">
        <f>IF(AND(Table1[[#This Row],[High Income]]&gt;=71082,Table1[[#This Row],[QCT Status]]=0),1,0)</f>
        <v>0</v>
      </c>
      <c r="J170" s="4">
        <v>76.3</v>
      </c>
      <c r="K170" s="3">
        <f>IF(Table1[[#This Row],[Life Expectancy]]&gt;77.4,1,0)</f>
        <v>0</v>
      </c>
      <c r="L170" s="4">
        <v>0</v>
      </c>
      <c r="M170" s="6">
        <v>4</v>
      </c>
      <c r="N170" s="6">
        <f>IF(AND(Table1[[#This Row],[Low Poverty]]&lt;=6.3,Table1[[#This Row],[QCT Status]]=0),1,0)</f>
        <v>1</v>
      </c>
      <c r="O170" s="6">
        <f>VLOOKUP(C170,'County Data Only'!$A$2:$F$93,3,FALSE)</f>
        <v>2.6</v>
      </c>
      <c r="P170" s="6">
        <f>IF(Table1[[#This Row],[Census Tract Low Unemployment Rate]]&lt;2.7,1,0)</f>
        <v>1</v>
      </c>
      <c r="Q170" s="3">
        <f>VLOOKUP($C170,'County Data Only'!$A$2:$F$93,4,FALSE)</f>
        <v>2350</v>
      </c>
      <c r="R170" s="3">
        <f>IF(AND(Table1[[#This Row],[Census Tract Access to Primary Care]]&lt;=2000,Table1[[#This Row],[Census Tract Access to Primary Care]]&lt;&gt;0),1,0)</f>
        <v>0</v>
      </c>
      <c r="S170" s="6">
        <f>VLOOKUP($C170,'County Data Only'!$A$2:$F$93,5,FALSE)</f>
        <v>7.862750063</v>
      </c>
      <c r="T170" s="6">
        <f>VLOOKUP($C170,'County Data Only'!$A$2:$F$93,6,FALSE)</f>
        <v>1.2005079000000001</v>
      </c>
      <c r="U170" s="1">
        <f>IF(AND(Table1[[#This Row],[Census Tract Population Growth 2010 - 2020]]&gt;=5,Table1[[#This Row],[Census Tract Population Growth 2020 - 2021]]&gt;0),1,0)</f>
        <v>1</v>
      </c>
      <c r="V170" s="3">
        <f>SUM(Table1[[#This Row],[High Income Point Value]],Table1[[#This Row],[Life Expectancy Point Value]],Table1[[#This Row],["R/ECAP" (Point Value)]],Table1[[#This Row],[Low Poverty Point Value]])</f>
        <v>1</v>
      </c>
      <c r="W170" s="3">
        <f>SUM(Table1[[#This Row],[Census Tract Low Unemployment Point Value]],Table1[[#This Row],[Census Tract Access to Primary Care Point Value]])</f>
        <v>1</v>
      </c>
    </row>
    <row r="171" spans="1:23" x14ac:dyDescent="0.25">
      <c r="A171" t="s">
        <v>190</v>
      </c>
      <c r="B171">
        <v>18019051000</v>
      </c>
      <c r="C171" t="s">
        <v>1716</v>
      </c>
      <c r="D171" t="s">
        <v>2064</v>
      </c>
      <c r="E171" s="7">
        <f t="shared" si="4"/>
        <v>2</v>
      </c>
      <c r="F171" s="6">
        <f t="shared" si="5"/>
        <v>1</v>
      </c>
      <c r="G171">
        <v>0</v>
      </c>
      <c r="H171" s="4">
        <v>51397</v>
      </c>
      <c r="I171" s="3">
        <f>IF(AND(Table1[[#This Row],[High Income]]&gt;=71082,Table1[[#This Row],[QCT Status]]=0),1,0)</f>
        <v>0</v>
      </c>
      <c r="J171" s="4">
        <v>75.578199999999995</v>
      </c>
      <c r="K171" s="3">
        <f>IF(Table1[[#This Row],[Life Expectancy]]&gt;77.4,1,0)</f>
        <v>0</v>
      </c>
      <c r="L171" s="4">
        <v>0</v>
      </c>
      <c r="M171" s="6">
        <v>4.0999999999999996</v>
      </c>
      <c r="N171" s="6">
        <f>IF(AND(Table1[[#This Row],[Low Poverty]]&lt;=6.3,Table1[[#This Row],[QCT Status]]=0),1,0)</f>
        <v>1</v>
      </c>
      <c r="O171" s="6">
        <f>VLOOKUP(C171,'County Data Only'!$A$2:$F$93,3,FALSE)</f>
        <v>2.6</v>
      </c>
      <c r="P171" s="6">
        <f>IF(Table1[[#This Row],[Census Tract Low Unemployment Rate]]&lt;2.7,1,0)</f>
        <v>1</v>
      </c>
      <c r="Q171" s="3">
        <f>VLOOKUP($C171,'County Data Only'!$A$2:$F$93,4,FALSE)</f>
        <v>2350</v>
      </c>
      <c r="R171" s="3">
        <f>IF(AND(Table1[[#This Row],[Census Tract Access to Primary Care]]&lt;=2000,Table1[[#This Row],[Census Tract Access to Primary Care]]&lt;&gt;0),1,0)</f>
        <v>0</v>
      </c>
      <c r="S171" s="6">
        <f>VLOOKUP($C171,'County Data Only'!$A$2:$F$93,5,FALSE)</f>
        <v>7.862750063</v>
      </c>
      <c r="T171" s="6">
        <f>VLOOKUP($C171,'County Data Only'!$A$2:$F$93,6,FALSE)</f>
        <v>1.2005079000000001</v>
      </c>
      <c r="U171" s="1">
        <f>IF(AND(Table1[[#This Row],[Census Tract Population Growth 2010 - 2020]]&gt;=5,Table1[[#This Row],[Census Tract Population Growth 2020 - 2021]]&gt;0),1,0)</f>
        <v>1</v>
      </c>
      <c r="V171" s="3">
        <f>SUM(Table1[[#This Row],[High Income Point Value]],Table1[[#This Row],[Life Expectancy Point Value]],Table1[[#This Row],["R/ECAP" (Point Value)]],Table1[[#This Row],[Low Poverty Point Value]])</f>
        <v>1</v>
      </c>
      <c r="W171" s="3">
        <f>SUM(Table1[[#This Row],[Census Tract Low Unemployment Point Value]],Table1[[#This Row],[Census Tract Access to Primary Care Point Value]])</f>
        <v>1</v>
      </c>
    </row>
    <row r="172" spans="1:23" x14ac:dyDescent="0.25">
      <c r="A172" t="s">
        <v>172</v>
      </c>
      <c r="B172">
        <v>18019050404</v>
      </c>
      <c r="C172" t="s">
        <v>1716</v>
      </c>
      <c r="D172" t="s">
        <v>2046</v>
      </c>
      <c r="E172" s="7">
        <f t="shared" si="4"/>
        <v>2</v>
      </c>
      <c r="F172" s="6">
        <f t="shared" si="5"/>
        <v>1</v>
      </c>
      <c r="G172">
        <v>0</v>
      </c>
      <c r="H172" s="4">
        <v>55417</v>
      </c>
      <c r="I172" s="3">
        <f>IF(AND(Table1[[#This Row],[High Income]]&gt;=71082,Table1[[#This Row],[QCT Status]]=0),1,0)</f>
        <v>0</v>
      </c>
      <c r="J172" s="4">
        <v>74.8</v>
      </c>
      <c r="K172" s="3">
        <f>IF(Table1[[#This Row],[Life Expectancy]]&gt;77.4,1,0)</f>
        <v>0</v>
      </c>
      <c r="L172" s="4">
        <v>0</v>
      </c>
      <c r="M172" s="6">
        <v>4.5999999999999996</v>
      </c>
      <c r="N172" s="6">
        <f>IF(AND(Table1[[#This Row],[Low Poverty]]&lt;=6.3,Table1[[#This Row],[QCT Status]]=0),1,0)</f>
        <v>1</v>
      </c>
      <c r="O172" s="6">
        <f>VLOOKUP(C172,'County Data Only'!$A$2:$F$93,3,FALSE)</f>
        <v>2.6</v>
      </c>
      <c r="P172" s="6">
        <f>IF(Table1[[#This Row],[Census Tract Low Unemployment Rate]]&lt;2.7,1,0)</f>
        <v>1</v>
      </c>
      <c r="Q172" s="3">
        <f>VLOOKUP($C172,'County Data Only'!$A$2:$F$93,4,FALSE)</f>
        <v>2350</v>
      </c>
      <c r="R172" s="3">
        <f>IF(AND(Table1[[#This Row],[Census Tract Access to Primary Care]]&lt;=2000,Table1[[#This Row],[Census Tract Access to Primary Care]]&lt;&gt;0),1,0)</f>
        <v>0</v>
      </c>
      <c r="S172" s="6">
        <f>VLOOKUP($C172,'County Data Only'!$A$2:$F$93,5,FALSE)</f>
        <v>7.862750063</v>
      </c>
      <c r="T172" s="6">
        <f>VLOOKUP($C172,'County Data Only'!$A$2:$F$93,6,FALSE)</f>
        <v>1.2005079000000001</v>
      </c>
      <c r="U172" s="1">
        <f>IF(AND(Table1[[#This Row],[Census Tract Population Growth 2010 - 2020]]&gt;=5,Table1[[#This Row],[Census Tract Population Growth 2020 - 2021]]&gt;0),1,0)</f>
        <v>1</v>
      </c>
      <c r="V172" s="3">
        <f>SUM(Table1[[#This Row],[High Income Point Value]],Table1[[#This Row],[Life Expectancy Point Value]],Table1[[#This Row],["R/ECAP" (Point Value)]],Table1[[#This Row],[Low Poverty Point Value]])</f>
        <v>1</v>
      </c>
      <c r="W172" s="3">
        <f>SUM(Table1[[#This Row],[Census Tract Low Unemployment Point Value]],Table1[[#This Row],[Census Tract Access to Primary Care Point Value]])</f>
        <v>1</v>
      </c>
    </row>
    <row r="173" spans="1:23" x14ac:dyDescent="0.25">
      <c r="A173" t="s">
        <v>178</v>
      </c>
      <c r="B173">
        <v>18019050605</v>
      </c>
      <c r="C173" t="s">
        <v>1716</v>
      </c>
      <c r="D173" t="s">
        <v>2052</v>
      </c>
      <c r="E173" s="7">
        <f t="shared" si="4"/>
        <v>2</v>
      </c>
      <c r="F173" s="6">
        <f t="shared" si="5"/>
        <v>1</v>
      </c>
      <c r="G173">
        <v>0</v>
      </c>
      <c r="H173" s="4">
        <v>61729</v>
      </c>
      <c r="I173" s="3">
        <f>IF(AND(Table1[[#This Row],[High Income]]&gt;=71082,Table1[[#This Row],[QCT Status]]=0),1,0)</f>
        <v>0</v>
      </c>
      <c r="J173" s="6">
        <v>79.2</v>
      </c>
      <c r="K173" s="6">
        <f>IF(Table1[[#This Row],[Life Expectancy]]&gt;77.4,1,0)</f>
        <v>1</v>
      </c>
      <c r="L173" s="4">
        <v>0</v>
      </c>
      <c r="M173" s="4">
        <v>9.6999999999999993</v>
      </c>
      <c r="N173" s="4">
        <f>IF(AND(Table1[[#This Row],[Low Poverty]]&lt;=6.3,Table1[[#This Row],[QCT Status]]=0),1,0)</f>
        <v>0</v>
      </c>
      <c r="O173" s="6">
        <f>VLOOKUP(C173,'County Data Only'!$A$2:$F$93,3,FALSE)</f>
        <v>2.6</v>
      </c>
      <c r="P173" s="6">
        <f>IF(Table1[[#This Row],[Census Tract Low Unemployment Rate]]&lt;2.7,1,0)</f>
        <v>1</v>
      </c>
      <c r="Q173" s="3">
        <f>VLOOKUP($C173,'County Data Only'!$A$2:$F$93,4,FALSE)</f>
        <v>2350</v>
      </c>
      <c r="R173" s="3">
        <f>IF(AND(Table1[[#This Row],[Census Tract Access to Primary Care]]&lt;=2000,Table1[[#This Row],[Census Tract Access to Primary Care]]&lt;&gt;0),1,0)</f>
        <v>0</v>
      </c>
      <c r="S173" s="6">
        <f>VLOOKUP($C173,'County Data Only'!$A$2:$F$93,5,FALSE)</f>
        <v>7.862750063</v>
      </c>
      <c r="T173" s="6">
        <f>VLOOKUP($C173,'County Data Only'!$A$2:$F$93,6,FALSE)</f>
        <v>1.2005079000000001</v>
      </c>
      <c r="U173" s="1">
        <f>IF(AND(Table1[[#This Row],[Census Tract Population Growth 2010 - 2020]]&gt;=5,Table1[[#This Row],[Census Tract Population Growth 2020 - 2021]]&gt;0),1,0)</f>
        <v>1</v>
      </c>
      <c r="V173" s="3">
        <f>SUM(Table1[[#This Row],[High Income Point Value]],Table1[[#This Row],[Life Expectancy Point Value]],Table1[[#This Row],["R/ECAP" (Point Value)]],Table1[[#This Row],[Low Poverty Point Value]])</f>
        <v>1</v>
      </c>
      <c r="W173" s="3">
        <f>SUM(Table1[[#This Row],[Census Tract Low Unemployment Point Value]],Table1[[#This Row],[Census Tract Access to Primary Care Point Value]])</f>
        <v>1</v>
      </c>
    </row>
    <row r="174" spans="1:23" x14ac:dyDescent="0.25">
      <c r="A174" t="s">
        <v>175</v>
      </c>
      <c r="B174">
        <v>18019050505</v>
      </c>
      <c r="C174" t="s">
        <v>1716</v>
      </c>
      <c r="D174" t="s">
        <v>2049</v>
      </c>
      <c r="E174" s="7">
        <f t="shared" si="4"/>
        <v>2</v>
      </c>
      <c r="F174" s="6">
        <f t="shared" si="5"/>
        <v>1</v>
      </c>
      <c r="G174">
        <v>0</v>
      </c>
      <c r="H174" s="4">
        <v>47500</v>
      </c>
      <c r="I174" s="3">
        <f>IF(AND(Table1[[#This Row],[High Income]]&gt;=71082,Table1[[#This Row],[QCT Status]]=0),1,0)</f>
        <v>0</v>
      </c>
      <c r="J174" s="6">
        <v>79</v>
      </c>
      <c r="K174" s="6">
        <f>IF(Table1[[#This Row],[Life Expectancy]]&gt;77.4,1,0)</f>
        <v>1</v>
      </c>
      <c r="L174" s="4">
        <v>0</v>
      </c>
      <c r="M174" s="4">
        <v>9.6999999999999993</v>
      </c>
      <c r="N174" s="4">
        <f>IF(AND(Table1[[#This Row],[Low Poverty]]&lt;=6.3,Table1[[#This Row],[QCT Status]]=0),1,0)</f>
        <v>0</v>
      </c>
      <c r="O174" s="6">
        <f>VLOOKUP(C174,'County Data Only'!$A$2:$F$93,3,FALSE)</f>
        <v>2.6</v>
      </c>
      <c r="P174" s="6">
        <f>IF(Table1[[#This Row],[Census Tract Low Unemployment Rate]]&lt;2.7,1,0)</f>
        <v>1</v>
      </c>
      <c r="Q174" s="3">
        <f>VLOOKUP($C174,'County Data Only'!$A$2:$F$93,4,FALSE)</f>
        <v>2350</v>
      </c>
      <c r="R174" s="3">
        <f>IF(AND(Table1[[#This Row],[Census Tract Access to Primary Care]]&lt;=2000,Table1[[#This Row],[Census Tract Access to Primary Care]]&lt;&gt;0),1,0)</f>
        <v>0</v>
      </c>
      <c r="S174" s="6">
        <f>VLOOKUP($C174,'County Data Only'!$A$2:$F$93,5,FALSE)</f>
        <v>7.862750063</v>
      </c>
      <c r="T174" s="6">
        <f>VLOOKUP($C174,'County Data Only'!$A$2:$F$93,6,FALSE)</f>
        <v>1.2005079000000001</v>
      </c>
      <c r="U174" s="1">
        <f>IF(AND(Table1[[#This Row],[Census Tract Population Growth 2010 - 2020]]&gt;=5,Table1[[#This Row],[Census Tract Population Growth 2020 - 2021]]&gt;0),1,0)</f>
        <v>1</v>
      </c>
      <c r="V174" s="3">
        <f>SUM(Table1[[#This Row],[High Income Point Value]],Table1[[#This Row],[Life Expectancy Point Value]],Table1[[#This Row],["R/ECAP" (Point Value)]],Table1[[#This Row],[Low Poverty Point Value]])</f>
        <v>1</v>
      </c>
      <c r="W174" s="3">
        <f>SUM(Table1[[#This Row],[Census Tract Low Unemployment Point Value]],Table1[[#This Row],[Census Tract Access to Primary Care Point Value]])</f>
        <v>1</v>
      </c>
    </row>
    <row r="175" spans="1:23" x14ac:dyDescent="0.25">
      <c r="A175" t="s">
        <v>169</v>
      </c>
      <c r="B175">
        <v>18019050306</v>
      </c>
      <c r="C175" t="s">
        <v>1716</v>
      </c>
      <c r="D175" t="s">
        <v>2043</v>
      </c>
      <c r="E175" s="8">
        <f t="shared" si="4"/>
        <v>1</v>
      </c>
      <c r="F175" s="6">
        <f t="shared" si="5"/>
        <v>1</v>
      </c>
      <c r="G175" s="14">
        <v>1</v>
      </c>
      <c r="H175" s="4">
        <v>53467</v>
      </c>
      <c r="I175" s="3">
        <f>IF(AND(Table1[[#This Row],[High Income]]&gt;=71082,Table1[[#This Row],[QCT Status]]=0),1,0)</f>
        <v>0</v>
      </c>
      <c r="J175" s="4">
        <v>76.400000000000006</v>
      </c>
      <c r="K175" s="3">
        <f>IF(Table1[[#This Row],[Life Expectancy]]&gt;77.4,1,0)</f>
        <v>0</v>
      </c>
      <c r="L175" s="4">
        <v>0</v>
      </c>
      <c r="M175" s="4">
        <v>16.5</v>
      </c>
      <c r="N175" s="4">
        <f>IF(AND(Table1[[#This Row],[Low Poverty]]&lt;=6.3,Table1[[#This Row],[QCT Status]]=0),1,0)</f>
        <v>0</v>
      </c>
      <c r="O175" s="6">
        <f>VLOOKUP(C175,'County Data Only'!$A$2:$F$93,3,FALSE)</f>
        <v>2.6</v>
      </c>
      <c r="P175" s="6">
        <f>IF(Table1[[#This Row],[Census Tract Low Unemployment Rate]]&lt;2.7,1,0)</f>
        <v>1</v>
      </c>
      <c r="Q175" s="3">
        <f>VLOOKUP($C175,'County Data Only'!$A$2:$F$93,4,FALSE)</f>
        <v>2350</v>
      </c>
      <c r="R175" s="3">
        <f>IF(AND(Table1[[#This Row],[Census Tract Access to Primary Care]]&lt;=2000,Table1[[#This Row],[Census Tract Access to Primary Care]]&lt;&gt;0),1,0)</f>
        <v>0</v>
      </c>
      <c r="S175" s="6">
        <f>VLOOKUP($C175,'County Data Only'!$A$2:$F$93,5,FALSE)</f>
        <v>7.862750063</v>
      </c>
      <c r="T175" s="6">
        <f>VLOOKUP($C175,'County Data Only'!$A$2:$F$93,6,FALSE)</f>
        <v>1.2005079000000001</v>
      </c>
      <c r="U175" s="1">
        <f>IF(AND(Table1[[#This Row],[Census Tract Population Growth 2010 - 2020]]&gt;=5,Table1[[#This Row],[Census Tract Population Growth 2020 - 2021]]&gt;0),1,0)</f>
        <v>1</v>
      </c>
      <c r="V175" s="3">
        <f>SUM(Table1[[#This Row],[High Income Point Value]],Table1[[#This Row],[Life Expectancy Point Value]],Table1[[#This Row],["R/ECAP" (Point Value)]],Table1[[#This Row],[Low Poverty Point Value]])</f>
        <v>0</v>
      </c>
      <c r="W175" s="3">
        <f>SUM(Table1[[#This Row],[Census Tract Low Unemployment Point Value]],Table1[[#This Row],[Census Tract Access to Primary Care Point Value]])</f>
        <v>1</v>
      </c>
    </row>
    <row r="176" spans="1:23" x14ac:dyDescent="0.25">
      <c r="A176" t="s">
        <v>165</v>
      </c>
      <c r="B176">
        <v>18019050200</v>
      </c>
      <c r="C176" t="s">
        <v>1716</v>
      </c>
      <c r="D176" t="s">
        <v>2039</v>
      </c>
      <c r="E176" s="8">
        <f t="shared" si="4"/>
        <v>1</v>
      </c>
      <c r="F176" s="6">
        <f t="shared" si="5"/>
        <v>1</v>
      </c>
      <c r="G176" s="14">
        <v>1</v>
      </c>
      <c r="H176" s="4">
        <v>45009</v>
      </c>
      <c r="I176" s="3">
        <f>IF(AND(Table1[[#This Row],[High Income]]&gt;=71082,Table1[[#This Row],[QCT Status]]=0),1,0)</f>
        <v>0</v>
      </c>
      <c r="J176" s="4">
        <v>68.464500000000001</v>
      </c>
      <c r="K176" s="3">
        <f>IF(Table1[[#This Row],[Life Expectancy]]&gt;77.4,1,0)</f>
        <v>0</v>
      </c>
      <c r="L176" s="4">
        <v>0</v>
      </c>
      <c r="M176" s="4">
        <v>31.2</v>
      </c>
      <c r="N176" s="4">
        <f>IF(AND(Table1[[#This Row],[Low Poverty]]&lt;=6.3,Table1[[#This Row],[QCT Status]]=0),1,0)</f>
        <v>0</v>
      </c>
      <c r="O176" s="6">
        <f>VLOOKUP(C176,'County Data Only'!$A$2:$F$93,3,FALSE)</f>
        <v>2.6</v>
      </c>
      <c r="P176" s="6">
        <f>IF(Table1[[#This Row],[Census Tract Low Unemployment Rate]]&lt;2.7,1,0)</f>
        <v>1</v>
      </c>
      <c r="Q176" s="3">
        <f>VLOOKUP($C176,'County Data Only'!$A$2:$F$93,4,FALSE)</f>
        <v>2350</v>
      </c>
      <c r="R176" s="3">
        <f>IF(AND(Table1[[#This Row],[Census Tract Access to Primary Care]]&lt;=2000,Table1[[#This Row],[Census Tract Access to Primary Care]]&lt;&gt;0),1,0)</f>
        <v>0</v>
      </c>
      <c r="S176" s="6">
        <f>VLOOKUP($C176,'County Data Only'!$A$2:$F$93,5,FALSE)</f>
        <v>7.862750063</v>
      </c>
      <c r="T176" s="6">
        <f>VLOOKUP($C176,'County Data Only'!$A$2:$F$93,6,FALSE)</f>
        <v>1.2005079000000001</v>
      </c>
      <c r="U176" s="1">
        <f>IF(AND(Table1[[#This Row],[Census Tract Population Growth 2010 - 2020]]&gt;=5,Table1[[#This Row],[Census Tract Population Growth 2020 - 2021]]&gt;0),1,0)</f>
        <v>1</v>
      </c>
      <c r="V176" s="3">
        <f>SUM(Table1[[#This Row],[High Income Point Value]],Table1[[#This Row],[Life Expectancy Point Value]],Table1[[#This Row],["R/ECAP" (Point Value)]],Table1[[#This Row],[Low Poverty Point Value]])</f>
        <v>0</v>
      </c>
      <c r="W176" s="3">
        <f>SUM(Table1[[#This Row],[Census Tract Low Unemployment Point Value]],Table1[[#This Row],[Census Tract Access to Primary Care Point Value]])</f>
        <v>1</v>
      </c>
    </row>
    <row r="177" spans="1:23" x14ac:dyDescent="0.25">
      <c r="A177" t="s">
        <v>174</v>
      </c>
      <c r="B177">
        <v>18019050504</v>
      </c>
      <c r="C177" t="s">
        <v>1716</v>
      </c>
      <c r="D177" t="s">
        <v>2048</v>
      </c>
      <c r="E177" s="8">
        <f t="shared" si="4"/>
        <v>1</v>
      </c>
      <c r="F177" s="6">
        <f t="shared" si="5"/>
        <v>1</v>
      </c>
      <c r="G177" s="14">
        <v>1</v>
      </c>
      <c r="H177" s="4">
        <v>31875</v>
      </c>
      <c r="I177" s="3">
        <f>IF(AND(Table1[[#This Row],[High Income]]&gt;=71082,Table1[[#This Row],[QCT Status]]=0),1,0)</f>
        <v>0</v>
      </c>
      <c r="J177" s="4">
        <v>69.474500000000006</v>
      </c>
      <c r="K177" s="3">
        <f>IF(Table1[[#This Row],[Life Expectancy]]&gt;77.4,1,0)</f>
        <v>0</v>
      </c>
      <c r="L177" s="4">
        <v>0</v>
      </c>
      <c r="M177" s="4">
        <v>31.4</v>
      </c>
      <c r="N177" s="4">
        <f>IF(AND(Table1[[#This Row],[Low Poverty]]&lt;=6.3,Table1[[#This Row],[QCT Status]]=0),1,0)</f>
        <v>0</v>
      </c>
      <c r="O177" s="6">
        <f>VLOOKUP(C177,'County Data Only'!$A$2:$F$93,3,FALSE)</f>
        <v>2.6</v>
      </c>
      <c r="P177" s="6">
        <f>IF(Table1[[#This Row],[Census Tract Low Unemployment Rate]]&lt;2.7,1,0)</f>
        <v>1</v>
      </c>
      <c r="Q177" s="3">
        <f>VLOOKUP($C177,'County Data Only'!$A$2:$F$93,4,FALSE)</f>
        <v>2350</v>
      </c>
      <c r="R177" s="3">
        <f>IF(AND(Table1[[#This Row],[Census Tract Access to Primary Care]]&lt;=2000,Table1[[#This Row],[Census Tract Access to Primary Care]]&lt;&gt;0),1,0)</f>
        <v>0</v>
      </c>
      <c r="S177" s="6">
        <f>VLOOKUP($C177,'County Data Only'!$A$2:$F$93,5,FALSE)</f>
        <v>7.862750063</v>
      </c>
      <c r="T177" s="6">
        <f>VLOOKUP($C177,'County Data Only'!$A$2:$F$93,6,FALSE)</f>
        <v>1.2005079000000001</v>
      </c>
      <c r="U177" s="1">
        <f>IF(AND(Table1[[#This Row],[Census Tract Population Growth 2010 - 2020]]&gt;=5,Table1[[#This Row],[Census Tract Population Growth 2020 - 2021]]&gt;0),1,0)</f>
        <v>1</v>
      </c>
      <c r="V177" s="3">
        <f>SUM(Table1[[#This Row],[High Income Point Value]],Table1[[#This Row],[Life Expectancy Point Value]],Table1[[#This Row],["R/ECAP" (Point Value)]],Table1[[#This Row],[Low Poverty Point Value]])</f>
        <v>0</v>
      </c>
      <c r="W177" s="3">
        <f>SUM(Table1[[#This Row],[Census Tract Low Unemployment Point Value]],Table1[[#This Row],[Census Tract Access to Primary Care Point Value]])</f>
        <v>1</v>
      </c>
    </row>
    <row r="178" spans="1:23" x14ac:dyDescent="0.25">
      <c r="A178" t="s">
        <v>180</v>
      </c>
      <c r="B178">
        <v>18019050703</v>
      </c>
      <c r="C178" t="s">
        <v>1716</v>
      </c>
      <c r="D178" t="s">
        <v>2054</v>
      </c>
      <c r="E178" s="8">
        <f t="shared" si="4"/>
        <v>1</v>
      </c>
      <c r="F178" s="6">
        <f t="shared" si="5"/>
        <v>1</v>
      </c>
      <c r="G178">
        <v>0</v>
      </c>
      <c r="H178" s="4">
        <v>54349</v>
      </c>
      <c r="I178" s="3">
        <f>IF(AND(Table1[[#This Row],[High Income]]&gt;=71082,Table1[[#This Row],[QCT Status]]=0),1,0)</f>
        <v>0</v>
      </c>
      <c r="J178" s="4">
        <v>76.536100000000005</v>
      </c>
      <c r="K178" s="3">
        <f>IF(Table1[[#This Row],[Life Expectancy]]&gt;77.4,1,0)</f>
        <v>0</v>
      </c>
      <c r="L178" s="4">
        <v>0</v>
      </c>
      <c r="M178" s="4">
        <v>7.3</v>
      </c>
      <c r="N178" s="4">
        <f>IF(AND(Table1[[#This Row],[Low Poverty]]&lt;=6.3,Table1[[#This Row],[QCT Status]]=0),1,0)</f>
        <v>0</v>
      </c>
      <c r="O178" s="6">
        <f>VLOOKUP(C178,'County Data Only'!$A$2:$F$93,3,FALSE)</f>
        <v>2.6</v>
      </c>
      <c r="P178" s="6">
        <f>IF(Table1[[#This Row],[Census Tract Low Unemployment Rate]]&lt;2.7,1,0)</f>
        <v>1</v>
      </c>
      <c r="Q178" s="3">
        <f>VLOOKUP($C178,'County Data Only'!$A$2:$F$93,4,FALSE)</f>
        <v>2350</v>
      </c>
      <c r="R178" s="3">
        <f>IF(AND(Table1[[#This Row],[Census Tract Access to Primary Care]]&lt;=2000,Table1[[#This Row],[Census Tract Access to Primary Care]]&lt;&gt;0),1,0)</f>
        <v>0</v>
      </c>
      <c r="S178" s="6">
        <f>VLOOKUP($C178,'County Data Only'!$A$2:$F$93,5,FALSE)</f>
        <v>7.862750063</v>
      </c>
      <c r="T178" s="6">
        <f>VLOOKUP($C178,'County Data Only'!$A$2:$F$93,6,FALSE)</f>
        <v>1.2005079000000001</v>
      </c>
      <c r="U178" s="1">
        <f>IF(AND(Table1[[#This Row],[Census Tract Population Growth 2010 - 2020]]&gt;=5,Table1[[#This Row],[Census Tract Population Growth 2020 - 2021]]&gt;0),1,0)</f>
        <v>1</v>
      </c>
      <c r="V178" s="3">
        <f>SUM(Table1[[#This Row],[High Income Point Value]],Table1[[#This Row],[Life Expectancy Point Value]],Table1[[#This Row],["R/ECAP" (Point Value)]],Table1[[#This Row],[Low Poverty Point Value]])</f>
        <v>0</v>
      </c>
      <c r="W178" s="3">
        <f>SUM(Table1[[#This Row],[Census Tract Low Unemployment Point Value]],Table1[[#This Row],[Census Tract Access to Primary Care Point Value]])</f>
        <v>1</v>
      </c>
    </row>
    <row r="179" spans="1:23" x14ac:dyDescent="0.25">
      <c r="A179" t="s">
        <v>176</v>
      </c>
      <c r="B179">
        <v>18019050603</v>
      </c>
      <c r="C179" t="s">
        <v>1716</v>
      </c>
      <c r="D179" t="s">
        <v>2050</v>
      </c>
      <c r="E179" s="8">
        <f t="shared" si="4"/>
        <v>1</v>
      </c>
      <c r="F179" s="6">
        <f t="shared" si="5"/>
        <v>1</v>
      </c>
      <c r="G179">
        <v>0</v>
      </c>
      <c r="H179" s="4">
        <v>55336</v>
      </c>
      <c r="I179" s="3">
        <f>IF(AND(Table1[[#This Row],[High Income]]&gt;=71082,Table1[[#This Row],[QCT Status]]=0),1,0)</f>
        <v>0</v>
      </c>
      <c r="J179" s="4">
        <v>74.900000000000006</v>
      </c>
      <c r="K179" s="3">
        <f>IF(Table1[[#This Row],[Life Expectancy]]&gt;77.4,1,0)</f>
        <v>0</v>
      </c>
      <c r="L179" s="4">
        <v>0</v>
      </c>
      <c r="M179" s="4">
        <v>8</v>
      </c>
      <c r="N179" s="4">
        <f>IF(AND(Table1[[#This Row],[Low Poverty]]&lt;=6.3,Table1[[#This Row],[QCT Status]]=0),1,0)</f>
        <v>0</v>
      </c>
      <c r="O179" s="6">
        <f>VLOOKUP(C179,'County Data Only'!$A$2:$F$93,3,FALSE)</f>
        <v>2.6</v>
      </c>
      <c r="P179" s="6">
        <f>IF(Table1[[#This Row],[Census Tract Low Unemployment Rate]]&lt;2.7,1,0)</f>
        <v>1</v>
      </c>
      <c r="Q179" s="3">
        <f>VLOOKUP($C179,'County Data Only'!$A$2:$F$93,4,FALSE)</f>
        <v>2350</v>
      </c>
      <c r="R179" s="3">
        <f>IF(AND(Table1[[#This Row],[Census Tract Access to Primary Care]]&lt;=2000,Table1[[#This Row],[Census Tract Access to Primary Care]]&lt;&gt;0),1,0)</f>
        <v>0</v>
      </c>
      <c r="S179" s="6">
        <f>VLOOKUP($C179,'County Data Only'!$A$2:$F$93,5,FALSE)</f>
        <v>7.862750063</v>
      </c>
      <c r="T179" s="6">
        <f>VLOOKUP($C179,'County Data Only'!$A$2:$F$93,6,FALSE)</f>
        <v>1.2005079000000001</v>
      </c>
      <c r="U179" s="1">
        <f>IF(AND(Table1[[#This Row],[Census Tract Population Growth 2010 - 2020]]&gt;=5,Table1[[#This Row],[Census Tract Population Growth 2020 - 2021]]&gt;0),1,0)</f>
        <v>1</v>
      </c>
      <c r="V179" s="3">
        <f>SUM(Table1[[#This Row],[High Income Point Value]],Table1[[#This Row],[Life Expectancy Point Value]],Table1[[#This Row],["R/ECAP" (Point Value)]],Table1[[#This Row],[Low Poverty Point Value]])</f>
        <v>0</v>
      </c>
      <c r="W179" s="3">
        <f>SUM(Table1[[#This Row],[Census Tract Low Unemployment Point Value]],Table1[[#This Row],[Census Tract Access to Primary Care Point Value]])</f>
        <v>1</v>
      </c>
    </row>
    <row r="180" spans="1:23" x14ac:dyDescent="0.25">
      <c r="A180" t="s">
        <v>170</v>
      </c>
      <c r="B180">
        <v>18019050401</v>
      </c>
      <c r="C180" t="s">
        <v>1716</v>
      </c>
      <c r="D180" t="s">
        <v>2044</v>
      </c>
      <c r="E180" s="8">
        <f t="shared" si="4"/>
        <v>1</v>
      </c>
      <c r="F180" s="6">
        <f t="shared" si="5"/>
        <v>1</v>
      </c>
      <c r="G180">
        <v>0</v>
      </c>
      <c r="H180" s="4">
        <v>52643</v>
      </c>
      <c r="I180" s="3">
        <f>IF(AND(Table1[[#This Row],[High Income]]&gt;=71082,Table1[[#This Row],[QCT Status]]=0),1,0)</f>
        <v>0</v>
      </c>
      <c r="J180" s="4">
        <v>72.953100000000006</v>
      </c>
      <c r="K180" s="3">
        <f>IF(Table1[[#This Row],[Life Expectancy]]&gt;77.4,1,0)</f>
        <v>0</v>
      </c>
      <c r="L180" s="4">
        <v>0</v>
      </c>
      <c r="M180" s="4">
        <v>10.199999999999999</v>
      </c>
      <c r="N180" s="4">
        <f>IF(AND(Table1[[#This Row],[Low Poverty]]&lt;=6.3,Table1[[#This Row],[QCT Status]]=0),1,0)</f>
        <v>0</v>
      </c>
      <c r="O180" s="6">
        <f>VLOOKUP(C180,'County Data Only'!$A$2:$F$93,3,FALSE)</f>
        <v>2.6</v>
      </c>
      <c r="P180" s="6">
        <f>IF(Table1[[#This Row],[Census Tract Low Unemployment Rate]]&lt;2.7,1,0)</f>
        <v>1</v>
      </c>
      <c r="Q180" s="3">
        <f>VLOOKUP($C180,'County Data Only'!$A$2:$F$93,4,FALSE)</f>
        <v>2350</v>
      </c>
      <c r="R180" s="3">
        <f>IF(AND(Table1[[#This Row],[Census Tract Access to Primary Care]]&lt;=2000,Table1[[#This Row],[Census Tract Access to Primary Care]]&lt;&gt;0),1,0)</f>
        <v>0</v>
      </c>
      <c r="S180" s="6">
        <f>VLOOKUP($C180,'County Data Only'!$A$2:$F$93,5,FALSE)</f>
        <v>7.862750063</v>
      </c>
      <c r="T180" s="6">
        <f>VLOOKUP($C180,'County Data Only'!$A$2:$F$93,6,FALSE)</f>
        <v>1.2005079000000001</v>
      </c>
      <c r="U180" s="1">
        <f>IF(AND(Table1[[#This Row],[Census Tract Population Growth 2010 - 2020]]&gt;=5,Table1[[#This Row],[Census Tract Population Growth 2020 - 2021]]&gt;0),1,0)</f>
        <v>1</v>
      </c>
      <c r="V180" s="3">
        <f>SUM(Table1[[#This Row],[High Income Point Value]],Table1[[#This Row],[Life Expectancy Point Value]],Table1[[#This Row],["R/ECAP" (Point Value)]],Table1[[#This Row],[Low Poverty Point Value]])</f>
        <v>0</v>
      </c>
      <c r="W180" s="3">
        <f>SUM(Table1[[#This Row],[Census Tract Low Unemployment Point Value]],Table1[[#This Row],[Census Tract Access to Primary Care Point Value]])</f>
        <v>1</v>
      </c>
    </row>
    <row r="181" spans="1:23" x14ac:dyDescent="0.25">
      <c r="A181" t="s">
        <v>177</v>
      </c>
      <c r="B181">
        <v>18019050604</v>
      </c>
      <c r="C181" t="s">
        <v>1716</v>
      </c>
      <c r="D181" t="s">
        <v>2051</v>
      </c>
      <c r="E181" s="8">
        <f t="shared" si="4"/>
        <v>1</v>
      </c>
      <c r="F181" s="6">
        <f t="shared" si="5"/>
        <v>1</v>
      </c>
      <c r="G181">
        <v>0</v>
      </c>
      <c r="H181" s="4">
        <v>70972</v>
      </c>
      <c r="I181" s="3">
        <f>IF(AND(Table1[[#This Row],[High Income]]&gt;=71082,Table1[[#This Row],[QCT Status]]=0),1,0)</f>
        <v>0</v>
      </c>
      <c r="J181" s="4">
        <v>77</v>
      </c>
      <c r="K181" s="3">
        <f>IF(Table1[[#This Row],[Life Expectancy]]&gt;77.4,1,0)</f>
        <v>0</v>
      </c>
      <c r="L181" s="4">
        <v>0</v>
      </c>
      <c r="M181" s="4">
        <v>11.3</v>
      </c>
      <c r="N181" s="4">
        <f>IF(AND(Table1[[#This Row],[Low Poverty]]&lt;=6.3,Table1[[#This Row],[QCT Status]]=0),1,0)</f>
        <v>0</v>
      </c>
      <c r="O181" s="6">
        <f>VLOOKUP(C181,'County Data Only'!$A$2:$F$93,3,FALSE)</f>
        <v>2.6</v>
      </c>
      <c r="P181" s="6">
        <f>IF(Table1[[#This Row],[Census Tract Low Unemployment Rate]]&lt;2.7,1,0)</f>
        <v>1</v>
      </c>
      <c r="Q181" s="3">
        <f>VLOOKUP($C181,'County Data Only'!$A$2:$F$93,4,FALSE)</f>
        <v>2350</v>
      </c>
      <c r="R181" s="3">
        <f>IF(AND(Table1[[#This Row],[Census Tract Access to Primary Care]]&lt;=2000,Table1[[#This Row],[Census Tract Access to Primary Care]]&lt;&gt;0),1,0)</f>
        <v>0</v>
      </c>
      <c r="S181" s="6">
        <f>VLOOKUP($C181,'County Data Only'!$A$2:$F$93,5,FALSE)</f>
        <v>7.862750063</v>
      </c>
      <c r="T181" s="6">
        <f>VLOOKUP($C181,'County Data Only'!$A$2:$F$93,6,FALSE)</f>
        <v>1.2005079000000001</v>
      </c>
      <c r="U181" s="1">
        <f>IF(AND(Table1[[#This Row],[Census Tract Population Growth 2010 - 2020]]&gt;=5,Table1[[#This Row],[Census Tract Population Growth 2020 - 2021]]&gt;0),1,0)</f>
        <v>1</v>
      </c>
      <c r="V181" s="3">
        <f>SUM(Table1[[#This Row],[High Income Point Value]],Table1[[#This Row],[Life Expectancy Point Value]],Table1[[#This Row],["R/ECAP" (Point Value)]],Table1[[#This Row],[Low Poverty Point Value]])</f>
        <v>0</v>
      </c>
      <c r="W181" s="3">
        <f>SUM(Table1[[#This Row],[Census Tract Low Unemployment Point Value]],Table1[[#This Row],[Census Tract Access to Primary Care Point Value]])</f>
        <v>1</v>
      </c>
    </row>
    <row r="182" spans="1:23" x14ac:dyDescent="0.25">
      <c r="A182" t="s">
        <v>187</v>
      </c>
      <c r="B182">
        <v>18019050902</v>
      </c>
      <c r="C182" t="s">
        <v>1716</v>
      </c>
      <c r="D182" t="s">
        <v>2061</v>
      </c>
      <c r="E182" s="8">
        <f t="shared" si="4"/>
        <v>1</v>
      </c>
      <c r="F182" s="6">
        <f t="shared" si="5"/>
        <v>1</v>
      </c>
      <c r="G182">
        <v>0</v>
      </c>
      <c r="H182" s="4">
        <v>63243</v>
      </c>
      <c r="I182" s="3">
        <f>IF(AND(Table1[[#This Row],[High Income]]&gt;=71082,Table1[[#This Row],[QCT Status]]=0),1,0)</f>
        <v>0</v>
      </c>
      <c r="J182" s="4">
        <v>73.099999999999994</v>
      </c>
      <c r="K182" s="3">
        <f>IF(Table1[[#This Row],[Life Expectancy]]&gt;77.4,1,0)</f>
        <v>0</v>
      </c>
      <c r="L182" s="4">
        <v>0</v>
      </c>
      <c r="M182" s="4">
        <v>11.8</v>
      </c>
      <c r="N182" s="4">
        <f>IF(AND(Table1[[#This Row],[Low Poverty]]&lt;=6.3,Table1[[#This Row],[QCT Status]]=0),1,0)</f>
        <v>0</v>
      </c>
      <c r="O182" s="6">
        <f>VLOOKUP(C182,'County Data Only'!$A$2:$F$93,3,FALSE)</f>
        <v>2.6</v>
      </c>
      <c r="P182" s="6">
        <f>IF(Table1[[#This Row],[Census Tract Low Unemployment Rate]]&lt;2.7,1,0)</f>
        <v>1</v>
      </c>
      <c r="Q182" s="3">
        <f>VLOOKUP($C182,'County Data Only'!$A$2:$F$93,4,FALSE)</f>
        <v>2350</v>
      </c>
      <c r="R182" s="3">
        <f>IF(AND(Table1[[#This Row],[Census Tract Access to Primary Care]]&lt;=2000,Table1[[#This Row],[Census Tract Access to Primary Care]]&lt;&gt;0),1,0)</f>
        <v>0</v>
      </c>
      <c r="S182" s="6">
        <f>VLOOKUP($C182,'County Data Only'!$A$2:$F$93,5,FALSE)</f>
        <v>7.862750063</v>
      </c>
      <c r="T182" s="6">
        <f>VLOOKUP($C182,'County Data Only'!$A$2:$F$93,6,FALSE)</f>
        <v>1.2005079000000001</v>
      </c>
      <c r="U182" s="1">
        <f>IF(AND(Table1[[#This Row],[Census Tract Population Growth 2010 - 2020]]&gt;=5,Table1[[#This Row],[Census Tract Population Growth 2020 - 2021]]&gt;0),1,0)</f>
        <v>1</v>
      </c>
      <c r="V182" s="3">
        <f>SUM(Table1[[#This Row],[High Income Point Value]],Table1[[#This Row],[Life Expectancy Point Value]],Table1[[#This Row],["R/ECAP" (Point Value)]],Table1[[#This Row],[Low Poverty Point Value]])</f>
        <v>0</v>
      </c>
      <c r="W182" s="3">
        <f>SUM(Table1[[#This Row],[Census Tract Low Unemployment Point Value]],Table1[[#This Row],[Census Tract Access to Primary Care Point Value]])</f>
        <v>1</v>
      </c>
    </row>
    <row r="183" spans="1:23" x14ac:dyDescent="0.25">
      <c r="A183" t="s">
        <v>173</v>
      </c>
      <c r="B183">
        <v>18019050503</v>
      </c>
      <c r="C183" t="s">
        <v>1716</v>
      </c>
      <c r="D183" t="s">
        <v>2047</v>
      </c>
      <c r="E183" s="8">
        <f t="shared" si="4"/>
        <v>1</v>
      </c>
      <c r="F183" s="6">
        <f t="shared" si="5"/>
        <v>1</v>
      </c>
      <c r="G183">
        <v>0</v>
      </c>
      <c r="H183" s="4">
        <v>40333</v>
      </c>
      <c r="I183" s="3">
        <f>IF(AND(Table1[[#This Row],[High Income]]&gt;=71082,Table1[[#This Row],[QCT Status]]=0),1,0)</f>
        <v>0</v>
      </c>
      <c r="J183" s="4">
        <v>77.3</v>
      </c>
      <c r="K183" s="3">
        <f>IF(Table1[[#This Row],[Life Expectancy]]&gt;77.4,1,0)</f>
        <v>0</v>
      </c>
      <c r="L183" s="4">
        <v>0</v>
      </c>
      <c r="M183" s="4">
        <v>14.5</v>
      </c>
      <c r="N183" s="4">
        <f>IF(AND(Table1[[#This Row],[Low Poverty]]&lt;=6.3,Table1[[#This Row],[QCT Status]]=0),1,0)</f>
        <v>0</v>
      </c>
      <c r="O183" s="6">
        <f>VLOOKUP(C183,'County Data Only'!$A$2:$F$93,3,FALSE)</f>
        <v>2.6</v>
      </c>
      <c r="P183" s="6">
        <f>IF(Table1[[#This Row],[Census Tract Low Unemployment Rate]]&lt;2.7,1,0)</f>
        <v>1</v>
      </c>
      <c r="Q183" s="3">
        <f>VLOOKUP($C183,'County Data Only'!$A$2:$F$93,4,FALSE)</f>
        <v>2350</v>
      </c>
      <c r="R183" s="3">
        <f>IF(AND(Table1[[#This Row],[Census Tract Access to Primary Care]]&lt;=2000,Table1[[#This Row],[Census Tract Access to Primary Care]]&lt;&gt;0),1,0)</f>
        <v>0</v>
      </c>
      <c r="S183" s="6">
        <f>VLOOKUP($C183,'County Data Only'!$A$2:$F$93,5,FALSE)</f>
        <v>7.862750063</v>
      </c>
      <c r="T183" s="6">
        <f>VLOOKUP($C183,'County Data Only'!$A$2:$F$93,6,FALSE)</f>
        <v>1.2005079000000001</v>
      </c>
      <c r="U183" s="1">
        <f>IF(AND(Table1[[#This Row],[Census Tract Population Growth 2010 - 2020]]&gt;=5,Table1[[#This Row],[Census Tract Population Growth 2020 - 2021]]&gt;0),1,0)</f>
        <v>1</v>
      </c>
      <c r="V183" s="3">
        <f>SUM(Table1[[#This Row],[High Income Point Value]],Table1[[#This Row],[Life Expectancy Point Value]],Table1[[#This Row],["R/ECAP" (Point Value)]],Table1[[#This Row],[Low Poverty Point Value]])</f>
        <v>0</v>
      </c>
      <c r="W183" s="3">
        <f>SUM(Table1[[#This Row],[Census Tract Low Unemployment Point Value]],Table1[[#This Row],[Census Tract Access to Primary Care Point Value]])</f>
        <v>1</v>
      </c>
    </row>
    <row r="184" spans="1:23" x14ac:dyDescent="0.25">
      <c r="A184" t="s">
        <v>166</v>
      </c>
      <c r="B184">
        <v>18019050303</v>
      </c>
      <c r="C184" t="s">
        <v>1716</v>
      </c>
      <c r="D184" t="s">
        <v>2040</v>
      </c>
      <c r="E184" s="8">
        <f t="shared" si="4"/>
        <v>1</v>
      </c>
      <c r="F184" s="6">
        <f t="shared" si="5"/>
        <v>1</v>
      </c>
      <c r="G184">
        <v>0</v>
      </c>
      <c r="H184" s="4">
        <v>42917</v>
      </c>
      <c r="I184" s="3">
        <f>IF(AND(Table1[[#This Row],[High Income]]&gt;=71082,Table1[[#This Row],[QCT Status]]=0),1,0)</f>
        <v>0</v>
      </c>
      <c r="J184" s="4">
        <v>71.5</v>
      </c>
      <c r="K184" s="3">
        <f>IF(Table1[[#This Row],[Life Expectancy]]&gt;77.4,1,0)</f>
        <v>0</v>
      </c>
      <c r="L184" s="4">
        <v>0</v>
      </c>
      <c r="M184" s="4">
        <v>15.2</v>
      </c>
      <c r="N184" s="4">
        <f>IF(AND(Table1[[#This Row],[Low Poverty]]&lt;=6.3,Table1[[#This Row],[QCT Status]]=0),1,0)</f>
        <v>0</v>
      </c>
      <c r="O184" s="6">
        <f>VLOOKUP(C184,'County Data Only'!$A$2:$F$93,3,FALSE)</f>
        <v>2.6</v>
      </c>
      <c r="P184" s="6">
        <f>IF(Table1[[#This Row],[Census Tract Low Unemployment Rate]]&lt;2.7,1,0)</f>
        <v>1</v>
      </c>
      <c r="Q184" s="3">
        <f>VLOOKUP($C184,'County Data Only'!$A$2:$F$93,4,FALSE)</f>
        <v>2350</v>
      </c>
      <c r="R184" s="3">
        <f>IF(AND(Table1[[#This Row],[Census Tract Access to Primary Care]]&lt;=2000,Table1[[#This Row],[Census Tract Access to Primary Care]]&lt;&gt;0),1,0)</f>
        <v>0</v>
      </c>
      <c r="S184" s="6">
        <f>VLOOKUP($C184,'County Data Only'!$A$2:$F$93,5,FALSE)</f>
        <v>7.862750063</v>
      </c>
      <c r="T184" s="6">
        <f>VLOOKUP($C184,'County Data Only'!$A$2:$F$93,6,FALSE)</f>
        <v>1.2005079000000001</v>
      </c>
      <c r="U184" s="1">
        <f>IF(AND(Table1[[#This Row],[Census Tract Population Growth 2010 - 2020]]&gt;=5,Table1[[#This Row],[Census Tract Population Growth 2020 - 2021]]&gt;0),1,0)</f>
        <v>1</v>
      </c>
      <c r="V184" s="3">
        <f>SUM(Table1[[#This Row],[High Income Point Value]],Table1[[#This Row],[Life Expectancy Point Value]],Table1[[#This Row],["R/ECAP" (Point Value)]],Table1[[#This Row],[Low Poverty Point Value]])</f>
        <v>0</v>
      </c>
      <c r="W184" s="3">
        <f>SUM(Table1[[#This Row],[Census Tract Low Unemployment Point Value]],Table1[[#This Row],[Census Tract Access to Primary Care Point Value]])</f>
        <v>1</v>
      </c>
    </row>
    <row r="185" spans="1:23" x14ac:dyDescent="0.25">
      <c r="A185" t="s">
        <v>167</v>
      </c>
      <c r="B185">
        <v>18019050304</v>
      </c>
      <c r="C185" t="s">
        <v>1716</v>
      </c>
      <c r="D185" t="s">
        <v>2041</v>
      </c>
      <c r="E185" s="8">
        <f t="shared" si="4"/>
        <v>1</v>
      </c>
      <c r="F185" s="6">
        <f t="shared" si="5"/>
        <v>1</v>
      </c>
      <c r="G185">
        <v>0</v>
      </c>
      <c r="H185" s="4">
        <v>50561</v>
      </c>
      <c r="I185" s="3">
        <f>IF(AND(Table1[[#This Row],[High Income]]&gt;=71082,Table1[[#This Row],[QCT Status]]=0),1,0)</f>
        <v>0</v>
      </c>
      <c r="J185" s="4">
        <v>72.081900000000005</v>
      </c>
      <c r="K185" s="3">
        <f>IF(Table1[[#This Row],[Life Expectancy]]&gt;77.4,1,0)</f>
        <v>0</v>
      </c>
      <c r="L185" s="4">
        <v>0</v>
      </c>
      <c r="M185" s="4">
        <v>15.3</v>
      </c>
      <c r="N185" s="4">
        <f>IF(AND(Table1[[#This Row],[Low Poverty]]&lt;=6.3,Table1[[#This Row],[QCT Status]]=0),1,0)</f>
        <v>0</v>
      </c>
      <c r="O185" s="6">
        <f>VLOOKUP(C185,'County Data Only'!$A$2:$F$93,3,FALSE)</f>
        <v>2.6</v>
      </c>
      <c r="P185" s="6">
        <f>IF(Table1[[#This Row],[Census Tract Low Unemployment Rate]]&lt;2.7,1,0)</f>
        <v>1</v>
      </c>
      <c r="Q185" s="3">
        <f>VLOOKUP($C185,'County Data Only'!$A$2:$F$93,4,FALSE)</f>
        <v>2350</v>
      </c>
      <c r="R185" s="3">
        <f>IF(AND(Table1[[#This Row],[Census Tract Access to Primary Care]]&lt;=2000,Table1[[#This Row],[Census Tract Access to Primary Care]]&lt;&gt;0),1,0)</f>
        <v>0</v>
      </c>
      <c r="S185" s="6">
        <f>VLOOKUP($C185,'County Data Only'!$A$2:$F$93,5,FALSE)</f>
        <v>7.862750063</v>
      </c>
      <c r="T185" s="6">
        <f>VLOOKUP($C185,'County Data Only'!$A$2:$F$93,6,FALSE)</f>
        <v>1.2005079000000001</v>
      </c>
      <c r="U185" s="1">
        <f>IF(AND(Table1[[#This Row],[Census Tract Population Growth 2010 - 2020]]&gt;=5,Table1[[#This Row],[Census Tract Population Growth 2020 - 2021]]&gt;0),1,0)</f>
        <v>1</v>
      </c>
      <c r="V185" s="3">
        <f>SUM(Table1[[#This Row],[High Income Point Value]],Table1[[#This Row],[Life Expectancy Point Value]],Table1[[#This Row],["R/ECAP" (Point Value)]],Table1[[#This Row],[Low Poverty Point Value]])</f>
        <v>0</v>
      </c>
      <c r="W185" s="3">
        <f>SUM(Table1[[#This Row],[Census Tract Low Unemployment Point Value]],Table1[[#This Row],[Census Tract Access to Primary Care Point Value]])</f>
        <v>1</v>
      </c>
    </row>
    <row r="186" spans="1:23" x14ac:dyDescent="0.25">
      <c r="A186" t="s">
        <v>188</v>
      </c>
      <c r="B186">
        <v>18019050903</v>
      </c>
      <c r="C186" t="s">
        <v>1716</v>
      </c>
      <c r="D186" t="s">
        <v>2062</v>
      </c>
      <c r="E186" s="8">
        <f t="shared" si="4"/>
        <v>1</v>
      </c>
      <c r="F186" s="6">
        <f t="shared" si="5"/>
        <v>1</v>
      </c>
      <c r="G186">
        <v>0</v>
      </c>
      <c r="H186" s="4">
        <v>49813</v>
      </c>
      <c r="I186" s="3">
        <f>IF(AND(Table1[[#This Row],[High Income]]&gt;=71082,Table1[[#This Row],[QCT Status]]=0),1,0)</f>
        <v>0</v>
      </c>
      <c r="J186" s="4">
        <v>76.3</v>
      </c>
      <c r="K186" s="3">
        <f>IF(Table1[[#This Row],[Life Expectancy]]&gt;77.4,1,0)</f>
        <v>0</v>
      </c>
      <c r="L186" s="4">
        <v>0</v>
      </c>
      <c r="M186" s="4">
        <v>15.6</v>
      </c>
      <c r="N186" s="4">
        <f>IF(AND(Table1[[#This Row],[Low Poverty]]&lt;=6.3,Table1[[#This Row],[QCT Status]]=0),1,0)</f>
        <v>0</v>
      </c>
      <c r="O186" s="6">
        <f>VLOOKUP(C186,'County Data Only'!$A$2:$F$93,3,FALSE)</f>
        <v>2.6</v>
      </c>
      <c r="P186" s="6">
        <f>IF(Table1[[#This Row],[Census Tract Low Unemployment Rate]]&lt;2.7,1,0)</f>
        <v>1</v>
      </c>
      <c r="Q186" s="3">
        <f>VLOOKUP($C186,'County Data Only'!$A$2:$F$93,4,FALSE)</f>
        <v>2350</v>
      </c>
      <c r="R186" s="3">
        <f>IF(AND(Table1[[#This Row],[Census Tract Access to Primary Care]]&lt;=2000,Table1[[#This Row],[Census Tract Access to Primary Care]]&lt;&gt;0),1,0)</f>
        <v>0</v>
      </c>
      <c r="S186" s="6">
        <f>VLOOKUP($C186,'County Data Only'!$A$2:$F$93,5,FALSE)</f>
        <v>7.862750063</v>
      </c>
      <c r="T186" s="6">
        <f>VLOOKUP($C186,'County Data Only'!$A$2:$F$93,6,FALSE)</f>
        <v>1.2005079000000001</v>
      </c>
      <c r="U186" s="1">
        <f>IF(AND(Table1[[#This Row],[Census Tract Population Growth 2010 - 2020]]&gt;=5,Table1[[#This Row],[Census Tract Population Growth 2020 - 2021]]&gt;0),1,0)</f>
        <v>1</v>
      </c>
      <c r="V186" s="3">
        <f>SUM(Table1[[#This Row],[High Income Point Value]],Table1[[#This Row],[Life Expectancy Point Value]],Table1[[#This Row],["R/ECAP" (Point Value)]],Table1[[#This Row],[Low Poverty Point Value]])</f>
        <v>0</v>
      </c>
      <c r="W186" s="3">
        <f>SUM(Table1[[#This Row],[Census Tract Low Unemployment Point Value]],Table1[[#This Row],[Census Tract Access to Primary Care Point Value]])</f>
        <v>1</v>
      </c>
    </row>
    <row r="187" spans="1:23" x14ac:dyDescent="0.25">
      <c r="A187" t="s">
        <v>171</v>
      </c>
      <c r="B187">
        <v>18019050403</v>
      </c>
      <c r="C187" t="s">
        <v>1716</v>
      </c>
      <c r="D187" t="s">
        <v>2045</v>
      </c>
      <c r="E187" s="8">
        <f t="shared" si="4"/>
        <v>1</v>
      </c>
      <c r="F187" s="6">
        <f t="shared" si="5"/>
        <v>1</v>
      </c>
      <c r="G187">
        <v>0</v>
      </c>
      <c r="H187" s="4">
        <v>38464</v>
      </c>
      <c r="I187" s="3">
        <f>IF(AND(Table1[[#This Row],[High Income]]&gt;=71082,Table1[[#This Row],[QCT Status]]=0),1,0)</f>
        <v>0</v>
      </c>
      <c r="J187" s="4">
        <v>67.7</v>
      </c>
      <c r="K187" s="3">
        <f>IF(Table1[[#This Row],[Life Expectancy]]&gt;77.4,1,0)</f>
        <v>0</v>
      </c>
      <c r="L187" s="4">
        <v>0</v>
      </c>
      <c r="M187" s="4">
        <v>18.3</v>
      </c>
      <c r="N187" s="4">
        <f>IF(AND(Table1[[#This Row],[Low Poverty]]&lt;=6.3,Table1[[#This Row],[QCT Status]]=0),1,0)</f>
        <v>0</v>
      </c>
      <c r="O187" s="6">
        <f>VLOOKUP(C187,'County Data Only'!$A$2:$F$93,3,FALSE)</f>
        <v>2.6</v>
      </c>
      <c r="P187" s="6">
        <f>IF(Table1[[#This Row],[Census Tract Low Unemployment Rate]]&lt;2.7,1,0)</f>
        <v>1</v>
      </c>
      <c r="Q187" s="3">
        <f>VLOOKUP($C187,'County Data Only'!$A$2:$F$93,4,FALSE)</f>
        <v>2350</v>
      </c>
      <c r="R187" s="3">
        <f>IF(AND(Table1[[#This Row],[Census Tract Access to Primary Care]]&lt;=2000,Table1[[#This Row],[Census Tract Access to Primary Care]]&lt;&gt;0),1,0)</f>
        <v>0</v>
      </c>
      <c r="S187" s="6">
        <f>VLOOKUP($C187,'County Data Only'!$A$2:$F$93,5,FALSE)</f>
        <v>7.862750063</v>
      </c>
      <c r="T187" s="6">
        <f>VLOOKUP($C187,'County Data Only'!$A$2:$F$93,6,FALSE)</f>
        <v>1.2005079000000001</v>
      </c>
      <c r="U187" s="1">
        <f>IF(AND(Table1[[#This Row],[Census Tract Population Growth 2010 - 2020]]&gt;=5,Table1[[#This Row],[Census Tract Population Growth 2020 - 2021]]&gt;0),1,0)</f>
        <v>1</v>
      </c>
      <c r="V187" s="3">
        <f>SUM(Table1[[#This Row],[High Income Point Value]],Table1[[#This Row],[Life Expectancy Point Value]],Table1[[#This Row],["R/ECAP" (Point Value)]],Table1[[#This Row],[Low Poverty Point Value]])</f>
        <v>0</v>
      </c>
      <c r="W187" s="3">
        <f>SUM(Table1[[#This Row],[Census Tract Low Unemployment Point Value]],Table1[[#This Row],[Census Tract Access to Primary Care Point Value]])</f>
        <v>1</v>
      </c>
    </row>
    <row r="188" spans="1:23" x14ac:dyDescent="0.25">
      <c r="A188" t="s">
        <v>164</v>
      </c>
      <c r="B188">
        <v>18019050100</v>
      </c>
      <c r="C188" t="s">
        <v>1716</v>
      </c>
      <c r="D188" t="s">
        <v>2038</v>
      </c>
      <c r="E188" s="8">
        <f t="shared" si="4"/>
        <v>1</v>
      </c>
      <c r="F188" s="6">
        <f t="shared" si="5"/>
        <v>1</v>
      </c>
      <c r="G188">
        <v>0</v>
      </c>
      <c r="H188" s="4">
        <v>40000</v>
      </c>
      <c r="I188" s="3">
        <f>IF(AND(Table1[[#This Row],[High Income]]&gt;=71082,Table1[[#This Row],[QCT Status]]=0),1,0)</f>
        <v>0</v>
      </c>
      <c r="J188" s="4">
        <v>69.896199999999993</v>
      </c>
      <c r="K188" s="3">
        <f>IF(Table1[[#This Row],[Life Expectancy]]&gt;77.4,1,0)</f>
        <v>0</v>
      </c>
      <c r="L188" s="4">
        <v>0</v>
      </c>
      <c r="M188" s="4">
        <v>19.3</v>
      </c>
      <c r="N188" s="4">
        <f>IF(AND(Table1[[#This Row],[Low Poverty]]&lt;=6.3,Table1[[#This Row],[QCT Status]]=0),1,0)</f>
        <v>0</v>
      </c>
      <c r="O188" s="6">
        <f>VLOOKUP(C188,'County Data Only'!$A$2:$F$93,3,FALSE)</f>
        <v>2.6</v>
      </c>
      <c r="P188" s="6">
        <f>IF(Table1[[#This Row],[Census Tract Low Unemployment Rate]]&lt;2.7,1,0)</f>
        <v>1</v>
      </c>
      <c r="Q188" s="3">
        <f>VLOOKUP($C188,'County Data Only'!$A$2:$F$93,4,FALSE)</f>
        <v>2350</v>
      </c>
      <c r="R188" s="3">
        <f>IF(AND(Table1[[#This Row],[Census Tract Access to Primary Care]]&lt;=2000,Table1[[#This Row],[Census Tract Access to Primary Care]]&lt;&gt;0),1,0)</f>
        <v>0</v>
      </c>
      <c r="S188" s="6">
        <f>VLOOKUP($C188,'County Data Only'!$A$2:$F$93,5,FALSE)</f>
        <v>7.862750063</v>
      </c>
      <c r="T188" s="6">
        <f>VLOOKUP($C188,'County Data Only'!$A$2:$F$93,6,FALSE)</f>
        <v>1.2005079000000001</v>
      </c>
      <c r="U188" s="1">
        <f>IF(AND(Table1[[#This Row],[Census Tract Population Growth 2010 - 2020]]&gt;=5,Table1[[#This Row],[Census Tract Population Growth 2020 - 2021]]&gt;0),1,0)</f>
        <v>1</v>
      </c>
      <c r="V188" s="3">
        <f>SUM(Table1[[#This Row],[High Income Point Value]],Table1[[#This Row],[Life Expectancy Point Value]],Table1[[#This Row],["R/ECAP" (Point Value)]],Table1[[#This Row],[Low Poverty Point Value]])</f>
        <v>0</v>
      </c>
      <c r="W188" s="3">
        <f>SUM(Table1[[#This Row],[Census Tract Low Unemployment Point Value]],Table1[[#This Row],[Census Tract Access to Primary Care Point Value]])</f>
        <v>1</v>
      </c>
    </row>
    <row r="189" spans="1:23" x14ac:dyDescent="0.25">
      <c r="A189" t="s">
        <v>195</v>
      </c>
      <c r="B189">
        <v>18021040500</v>
      </c>
      <c r="C189" t="s">
        <v>1718</v>
      </c>
      <c r="D189" t="s">
        <v>2069</v>
      </c>
      <c r="E189" s="9">
        <f t="shared" si="4"/>
        <v>3</v>
      </c>
      <c r="F189" s="3">
        <f t="shared" si="5"/>
        <v>0</v>
      </c>
      <c r="G189">
        <v>0</v>
      </c>
      <c r="H189" s="6">
        <v>75362</v>
      </c>
      <c r="I189" s="6">
        <f>IF(AND(Table1[[#This Row],[High Income]]&gt;=71082,Table1[[#This Row],[QCT Status]]=0),1,0)</f>
        <v>1</v>
      </c>
      <c r="J189" s="6">
        <v>80.8</v>
      </c>
      <c r="K189" s="6">
        <f>IF(Table1[[#This Row],[Life Expectancy]]&gt;77.4,1,0)</f>
        <v>1</v>
      </c>
      <c r="L189" s="4">
        <v>0</v>
      </c>
      <c r="M189" s="6">
        <v>5.6</v>
      </c>
      <c r="N189" s="6">
        <f>IF(AND(Table1[[#This Row],[Low Poverty]]&lt;=6.3,Table1[[#This Row],[QCT Status]]=0),1,0)</f>
        <v>1</v>
      </c>
      <c r="O189" s="3">
        <f>VLOOKUP(C189,'County Data Only'!$A$2:$F$93,3,FALSE)</f>
        <v>2.8</v>
      </c>
      <c r="P189" s="3">
        <f>IF(Table1[[#This Row],[Census Tract Low Unemployment Rate]]&lt;2.7,1,0)</f>
        <v>0</v>
      </c>
      <c r="Q189" s="3">
        <f>VLOOKUP($C189,'County Data Only'!$A$2:$F$93,4,FALSE)</f>
        <v>2380</v>
      </c>
      <c r="R189" s="3">
        <f>IF(AND(Table1[[#This Row],[Census Tract Access to Primary Care]]&lt;=2000,Table1[[#This Row],[Census Tract Access to Primary Care]]&lt;&gt;0),1,0)</f>
        <v>0</v>
      </c>
      <c r="S189" s="3">
        <f>VLOOKUP($C189,'County Data Only'!$A$2:$F$93,5,FALSE)</f>
        <v>-2.2968395190000002</v>
      </c>
      <c r="T189" s="3">
        <f>VLOOKUP($C189,'County Data Only'!$A$2:$F$93,6,FALSE)</f>
        <v>-8.3232399999999998E-2</v>
      </c>
      <c r="U189">
        <f>IF(AND(Table1[[#This Row],[Census Tract Population Growth 2010 - 2020]]&gt;=5,Table1[[#This Row],[Census Tract Population Growth 2020 - 2021]]&gt;0),1,0)</f>
        <v>0</v>
      </c>
      <c r="V189" s="3">
        <f>SUM(Table1[[#This Row],[High Income Point Value]],Table1[[#This Row],[Life Expectancy Point Value]],Table1[[#This Row],["R/ECAP" (Point Value)]],Table1[[#This Row],[Low Poverty Point Value]])</f>
        <v>3</v>
      </c>
      <c r="W189" s="3">
        <f>SUM(Table1[[#This Row],[Census Tract Low Unemployment Point Value]],Table1[[#This Row],[Census Tract Access to Primary Care Point Value]])</f>
        <v>0</v>
      </c>
    </row>
    <row r="190" spans="1:23" x14ac:dyDescent="0.25">
      <c r="A190" t="s">
        <v>193</v>
      </c>
      <c r="B190">
        <v>18021040300</v>
      </c>
      <c r="C190" t="s">
        <v>1718</v>
      </c>
      <c r="D190" t="s">
        <v>2067</v>
      </c>
      <c r="E190" s="7">
        <f t="shared" si="4"/>
        <v>2</v>
      </c>
      <c r="F190" s="3">
        <f t="shared" si="5"/>
        <v>0</v>
      </c>
      <c r="G190">
        <v>0</v>
      </c>
      <c r="H190" s="4">
        <v>70303</v>
      </c>
      <c r="I190" s="3">
        <f>IF(AND(Table1[[#This Row],[High Income]]&gt;=71082,Table1[[#This Row],[QCT Status]]=0),1,0)</f>
        <v>0</v>
      </c>
      <c r="J190" s="6">
        <v>80.5</v>
      </c>
      <c r="K190" s="6">
        <f>IF(Table1[[#This Row],[Life Expectancy]]&gt;77.4,1,0)</f>
        <v>1</v>
      </c>
      <c r="L190" s="4">
        <v>0</v>
      </c>
      <c r="M190" s="6">
        <v>5.0999999999999996</v>
      </c>
      <c r="N190" s="6">
        <f>IF(AND(Table1[[#This Row],[Low Poverty]]&lt;=6.3,Table1[[#This Row],[QCT Status]]=0),1,0)</f>
        <v>1</v>
      </c>
      <c r="O190" s="3">
        <f>VLOOKUP(C190,'County Data Only'!$A$2:$F$93,3,FALSE)</f>
        <v>2.8</v>
      </c>
      <c r="P190" s="3">
        <f>IF(Table1[[#This Row],[Census Tract Low Unemployment Rate]]&lt;2.7,1,0)</f>
        <v>0</v>
      </c>
      <c r="Q190" s="3">
        <f>VLOOKUP($C190,'County Data Only'!$A$2:$F$93,4,FALSE)</f>
        <v>2380</v>
      </c>
      <c r="R190" s="3">
        <f>IF(AND(Table1[[#This Row],[Census Tract Access to Primary Care]]&lt;=2000,Table1[[#This Row],[Census Tract Access to Primary Care]]&lt;&gt;0),1,0)</f>
        <v>0</v>
      </c>
      <c r="S190" s="3">
        <f>VLOOKUP($C190,'County Data Only'!$A$2:$F$93,5,FALSE)</f>
        <v>-2.2968395190000002</v>
      </c>
      <c r="T190" s="3">
        <f>VLOOKUP($C190,'County Data Only'!$A$2:$F$93,6,FALSE)</f>
        <v>-8.3232399999999998E-2</v>
      </c>
      <c r="U190">
        <f>IF(AND(Table1[[#This Row],[Census Tract Population Growth 2010 - 2020]]&gt;=5,Table1[[#This Row],[Census Tract Population Growth 2020 - 2021]]&gt;0),1,0)</f>
        <v>0</v>
      </c>
      <c r="V190" s="3">
        <f>SUM(Table1[[#This Row],[High Income Point Value]],Table1[[#This Row],[Life Expectancy Point Value]],Table1[[#This Row],["R/ECAP" (Point Value)]],Table1[[#This Row],[Low Poverty Point Value]])</f>
        <v>2</v>
      </c>
      <c r="W190" s="3">
        <f>SUM(Table1[[#This Row],[Census Tract Low Unemployment Point Value]],Table1[[#This Row],[Census Tract Access to Primary Care Point Value]])</f>
        <v>0</v>
      </c>
    </row>
    <row r="191" spans="1:23" x14ac:dyDescent="0.25">
      <c r="A191" t="s">
        <v>196</v>
      </c>
      <c r="B191">
        <v>18021040600</v>
      </c>
      <c r="C191" t="s">
        <v>1718</v>
      </c>
      <c r="D191" t="s">
        <v>2070</v>
      </c>
      <c r="E191" s="8">
        <f t="shared" si="4"/>
        <v>1</v>
      </c>
      <c r="F191" s="3">
        <f t="shared" si="5"/>
        <v>0</v>
      </c>
      <c r="G191">
        <v>0</v>
      </c>
      <c r="H191" s="4">
        <v>58356</v>
      </c>
      <c r="I191" s="3">
        <f>IF(AND(Table1[[#This Row],[High Income]]&gt;=71082,Table1[[#This Row],[QCT Status]]=0),1,0)</f>
        <v>0</v>
      </c>
      <c r="J191" s="6">
        <v>77.599999999999994</v>
      </c>
      <c r="K191" s="6">
        <f>IF(Table1[[#This Row],[Life Expectancy]]&gt;77.4,1,0)</f>
        <v>1</v>
      </c>
      <c r="L191" s="4">
        <v>0</v>
      </c>
      <c r="M191" s="4">
        <v>8.9</v>
      </c>
      <c r="N191" s="4">
        <f>IF(AND(Table1[[#This Row],[Low Poverty]]&lt;=6.3,Table1[[#This Row],[QCT Status]]=0),1,0)</f>
        <v>0</v>
      </c>
      <c r="O191" s="3">
        <f>VLOOKUP(C191,'County Data Only'!$A$2:$F$93,3,FALSE)</f>
        <v>2.8</v>
      </c>
      <c r="P191" s="3">
        <f>IF(Table1[[#This Row],[Census Tract Low Unemployment Rate]]&lt;2.7,1,0)</f>
        <v>0</v>
      </c>
      <c r="Q191" s="3">
        <f>VLOOKUP($C191,'County Data Only'!$A$2:$F$93,4,FALSE)</f>
        <v>2380</v>
      </c>
      <c r="R191" s="3">
        <f>IF(AND(Table1[[#This Row],[Census Tract Access to Primary Care]]&lt;=2000,Table1[[#This Row],[Census Tract Access to Primary Care]]&lt;&gt;0),1,0)</f>
        <v>0</v>
      </c>
      <c r="S191" s="3">
        <f>VLOOKUP($C191,'County Data Only'!$A$2:$F$93,5,FALSE)</f>
        <v>-2.2968395190000002</v>
      </c>
      <c r="T191" s="3">
        <f>VLOOKUP($C191,'County Data Only'!$A$2:$F$93,6,FALSE)</f>
        <v>-8.3232399999999998E-2</v>
      </c>
      <c r="U191">
        <f>IF(AND(Table1[[#This Row],[Census Tract Population Growth 2010 - 2020]]&gt;=5,Table1[[#This Row],[Census Tract Population Growth 2020 - 2021]]&gt;0),1,0)</f>
        <v>0</v>
      </c>
      <c r="V191" s="3">
        <f>SUM(Table1[[#This Row],[High Income Point Value]],Table1[[#This Row],[Life Expectancy Point Value]],Table1[[#This Row],["R/ECAP" (Point Value)]],Table1[[#This Row],[Low Poverty Point Value]])</f>
        <v>1</v>
      </c>
      <c r="W191" s="3">
        <f>SUM(Table1[[#This Row],[Census Tract Low Unemployment Point Value]],Table1[[#This Row],[Census Tract Access to Primary Care Point Value]])</f>
        <v>0</v>
      </c>
    </row>
    <row r="192" spans="1:23" x14ac:dyDescent="0.25">
      <c r="A192" t="s">
        <v>194</v>
      </c>
      <c r="B192">
        <v>18021040400</v>
      </c>
      <c r="C192" t="s">
        <v>1718</v>
      </c>
      <c r="D192" t="s">
        <v>2068</v>
      </c>
      <c r="E192" s="8">
        <f t="shared" si="4"/>
        <v>1</v>
      </c>
      <c r="F192" s="3">
        <f t="shared" si="5"/>
        <v>0</v>
      </c>
      <c r="G192">
        <v>0</v>
      </c>
      <c r="H192" s="4">
        <v>64679</v>
      </c>
      <c r="I192" s="3">
        <f>IF(AND(Table1[[#This Row],[High Income]]&gt;=71082,Table1[[#This Row],[QCT Status]]=0),1,0)</f>
        <v>0</v>
      </c>
      <c r="J192" s="6">
        <v>79.7</v>
      </c>
      <c r="K192" s="6">
        <f>IF(Table1[[#This Row],[Life Expectancy]]&gt;77.4,1,0)</f>
        <v>1</v>
      </c>
      <c r="L192" s="4">
        <v>0</v>
      </c>
      <c r="M192" s="4">
        <v>12.3</v>
      </c>
      <c r="N192" s="4">
        <f>IF(AND(Table1[[#This Row],[Low Poverty]]&lt;=6.3,Table1[[#This Row],[QCT Status]]=0),1,0)</f>
        <v>0</v>
      </c>
      <c r="O192" s="3">
        <f>VLOOKUP(C192,'County Data Only'!$A$2:$F$93,3,FALSE)</f>
        <v>2.8</v>
      </c>
      <c r="P192" s="3">
        <f>IF(Table1[[#This Row],[Census Tract Low Unemployment Rate]]&lt;2.7,1,0)</f>
        <v>0</v>
      </c>
      <c r="Q192" s="3">
        <f>VLOOKUP($C192,'County Data Only'!$A$2:$F$93,4,FALSE)</f>
        <v>2380</v>
      </c>
      <c r="R192" s="3">
        <f>IF(AND(Table1[[#This Row],[Census Tract Access to Primary Care]]&lt;=2000,Table1[[#This Row],[Census Tract Access to Primary Care]]&lt;&gt;0),1,0)</f>
        <v>0</v>
      </c>
      <c r="S192" s="3">
        <f>VLOOKUP($C192,'County Data Only'!$A$2:$F$93,5,FALSE)</f>
        <v>-2.2968395190000002</v>
      </c>
      <c r="T192" s="3">
        <f>VLOOKUP($C192,'County Data Only'!$A$2:$F$93,6,FALSE)</f>
        <v>-8.3232399999999998E-2</v>
      </c>
      <c r="U192">
        <f>IF(AND(Table1[[#This Row],[Census Tract Population Growth 2010 - 2020]]&gt;=5,Table1[[#This Row],[Census Tract Population Growth 2020 - 2021]]&gt;0),1,0)</f>
        <v>0</v>
      </c>
      <c r="V192" s="3">
        <f>SUM(Table1[[#This Row],[High Income Point Value]],Table1[[#This Row],[Life Expectancy Point Value]],Table1[[#This Row],["R/ECAP" (Point Value)]],Table1[[#This Row],[Low Poverty Point Value]])</f>
        <v>1</v>
      </c>
      <c r="W192" s="3">
        <f>SUM(Table1[[#This Row],[Census Tract Low Unemployment Point Value]],Table1[[#This Row],[Census Tract Access to Primary Care Point Value]])</f>
        <v>0</v>
      </c>
    </row>
    <row r="193" spans="1:23" x14ac:dyDescent="0.25">
      <c r="A193" t="s">
        <v>192</v>
      </c>
      <c r="B193">
        <v>18021040200</v>
      </c>
      <c r="C193" t="s">
        <v>1718</v>
      </c>
      <c r="D193" t="s">
        <v>2066</v>
      </c>
      <c r="E193" s="10">
        <f t="shared" si="4"/>
        <v>0</v>
      </c>
      <c r="F193" s="3">
        <f t="shared" si="5"/>
        <v>0</v>
      </c>
      <c r="G193">
        <v>0</v>
      </c>
      <c r="H193" s="4">
        <v>50790</v>
      </c>
      <c r="I193" s="3">
        <f>IF(AND(Table1[[#This Row],[High Income]]&gt;=71082,Table1[[#This Row],[QCT Status]]=0),1,0)</f>
        <v>0</v>
      </c>
      <c r="J193" s="4">
        <v>76.400000000000006</v>
      </c>
      <c r="K193" s="3">
        <f>IF(Table1[[#This Row],[Life Expectancy]]&gt;77.4,1,0)</f>
        <v>0</v>
      </c>
      <c r="L193" s="4">
        <v>0</v>
      </c>
      <c r="M193" s="4">
        <v>12</v>
      </c>
      <c r="N193" s="4">
        <f>IF(AND(Table1[[#This Row],[Low Poverty]]&lt;=6.3,Table1[[#This Row],[QCT Status]]=0),1,0)</f>
        <v>0</v>
      </c>
      <c r="O193" s="3">
        <f>VLOOKUP(C193,'County Data Only'!$A$2:$F$93,3,FALSE)</f>
        <v>2.8</v>
      </c>
      <c r="P193" s="3">
        <f>IF(Table1[[#This Row],[Census Tract Low Unemployment Rate]]&lt;2.7,1,0)</f>
        <v>0</v>
      </c>
      <c r="Q193" s="3">
        <f>VLOOKUP($C193,'County Data Only'!$A$2:$F$93,4,FALSE)</f>
        <v>2380</v>
      </c>
      <c r="R193" s="3">
        <f>IF(AND(Table1[[#This Row],[Census Tract Access to Primary Care]]&lt;=2000,Table1[[#This Row],[Census Tract Access to Primary Care]]&lt;&gt;0),1,0)</f>
        <v>0</v>
      </c>
      <c r="S193" s="3">
        <f>VLOOKUP($C193,'County Data Only'!$A$2:$F$93,5,FALSE)</f>
        <v>-2.2968395190000002</v>
      </c>
      <c r="T193" s="3">
        <f>VLOOKUP($C193,'County Data Only'!$A$2:$F$93,6,FALSE)</f>
        <v>-8.3232399999999998E-2</v>
      </c>
      <c r="U193">
        <f>IF(AND(Table1[[#This Row],[Census Tract Population Growth 2010 - 2020]]&gt;=5,Table1[[#This Row],[Census Tract Population Growth 2020 - 2021]]&gt;0),1,0)</f>
        <v>0</v>
      </c>
      <c r="V193" s="3">
        <f>SUM(Table1[[#This Row],[High Income Point Value]],Table1[[#This Row],[Life Expectancy Point Value]],Table1[[#This Row],["R/ECAP" (Point Value)]],Table1[[#This Row],[Low Poverty Point Value]])</f>
        <v>0</v>
      </c>
      <c r="W193" s="3">
        <f>SUM(Table1[[#This Row],[Census Tract Low Unemployment Point Value]],Table1[[#This Row],[Census Tract Access to Primary Care Point Value]])</f>
        <v>0</v>
      </c>
    </row>
    <row r="194" spans="1:23" x14ac:dyDescent="0.25">
      <c r="A194" t="s">
        <v>191</v>
      </c>
      <c r="B194">
        <v>18021040100</v>
      </c>
      <c r="C194" t="s">
        <v>1718</v>
      </c>
      <c r="D194" t="s">
        <v>2065</v>
      </c>
      <c r="E194" s="10">
        <f t="shared" ref="E194:E257" si="6">SUM(V194,W194)</f>
        <v>0</v>
      </c>
      <c r="F194" s="3">
        <f t="shared" ref="F194:F257" si="7">IF(AND(S194&gt;=5,T194&gt;0),1,0)</f>
        <v>0</v>
      </c>
      <c r="G194">
        <v>0</v>
      </c>
      <c r="H194" s="4">
        <v>52595</v>
      </c>
      <c r="I194" s="3">
        <f>IF(AND(Table1[[#This Row],[High Income]]&gt;=71082,Table1[[#This Row],[QCT Status]]=0),1,0)</f>
        <v>0</v>
      </c>
      <c r="J194" s="4">
        <v>74.3</v>
      </c>
      <c r="K194" s="3">
        <f>IF(Table1[[#This Row],[Life Expectancy]]&gt;77.4,1,0)</f>
        <v>0</v>
      </c>
      <c r="L194" s="4">
        <v>0</v>
      </c>
      <c r="M194" s="4">
        <v>22</v>
      </c>
      <c r="N194" s="4">
        <f>IF(AND(Table1[[#This Row],[Low Poverty]]&lt;=6.3,Table1[[#This Row],[QCT Status]]=0),1,0)</f>
        <v>0</v>
      </c>
      <c r="O194" s="3">
        <f>VLOOKUP(C194,'County Data Only'!$A$2:$F$93,3,FALSE)</f>
        <v>2.8</v>
      </c>
      <c r="P194" s="3">
        <f>IF(Table1[[#This Row],[Census Tract Low Unemployment Rate]]&lt;2.7,1,0)</f>
        <v>0</v>
      </c>
      <c r="Q194" s="3">
        <f>VLOOKUP($C194,'County Data Only'!$A$2:$F$93,4,FALSE)</f>
        <v>2380</v>
      </c>
      <c r="R194" s="3">
        <f>IF(AND(Table1[[#This Row],[Census Tract Access to Primary Care]]&lt;=2000,Table1[[#This Row],[Census Tract Access to Primary Care]]&lt;&gt;0),1,0)</f>
        <v>0</v>
      </c>
      <c r="S194" s="3">
        <f>VLOOKUP($C194,'County Data Only'!$A$2:$F$93,5,FALSE)</f>
        <v>-2.2968395190000002</v>
      </c>
      <c r="T194" s="3">
        <f>VLOOKUP($C194,'County Data Only'!$A$2:$F$93,6,FALSE)</f>
        <v>-8.3232399999999998E-2</v>
      </c>
      <c r="U194">
        <f>IF(AND(Table1[[#This Row],[Census Tract Population Growth 2010 - 2020]]&gt;=5,Table1[[#This Row],[Census Tract Population Growth 2020 - 2021]]&gt;0),1,0)</f>
        <v>0</v>
      </c>
      <c r="V194" s="3">
        <f>SUM(Table1[[#This Row],[High Income Point Value]],Table1[[#This Row],[Life Expectancy Point Value]],Table1[[#This Row],["R/ECAP" (Point Value)]],Table1[[#This Row],[Low Poverty Point Value]])</f>
        <v>0</v>
      </c>
      <c r="W194" s="3">
        <f>SUM(Table1[[#This Row],[Census Tract Low Unemployment Point Value]],Table1[[#This Row],[Census Tract Access to Primary Care Point Value]])</f>
        <v>0</v>
      </c>
    </row>
    <row r="195" spans="1:23" x14ac:dyDescent="0.25">
      <c r="A195" t="s">
        <v>200</v>
      </c>
      <c r="B195">
        <v>18023950400</v>
      </c>
      <c r="C195" t="s">
        <v>1720</v>
      </c>
      <c r="D195" t="s">
        <v>2074</v>
      </c>
      <c r="E195" s="9">
        <f t="shared" si="6"/>
        <v>3</v>
      </c>
      <c r="F195" s="3">
        <f t="shared" si="7"/>
        <v>0</v>
      </c>
      <c r="G195">
        <v>0</v>
      </c>
      <c r="H195" s="4">
        <v>64432</v>
      </c>
      <c r="I195" s="3">
        <f>IF(AND(Table1[[#This Row],[High Income]]&gt;=71082,Table1[[#This Row],[QCT Status]]=0),1,0)</f>
        <v>0</v>
      </c>
      <c r="J195" s="6">
        <v>78.714299999999994</v>
      </c>
      <c r="K195" s="6">
        <f>IF(Table1[[#This Row],[Life Expectancy]]&gt;77.4,1,0)</f>
        <v>1</v>
      </c>
      <c r="L195" s="4">
        <v>0</v>
      </c>
      <c r="M195" s="6">
        <v>5.7</v>
      </c>
      <c r="N195" s="6">
        <f>IF(AND(Table1[[#This Row],[Low Poverty]]&lt;=6.3,Table1[[#This Row],[QCT Status]]=0),1,0)</f>
        <v>1</v>
      </c>
      <c r="O195" s="6">
        <f>VLOOKUP(C195,'County Data Only'!$A$2:$F$93,3,FALSE)</f>
        <v>2.2000000000000002</v>
      </c>
      <c r="P195" s="6">
        <f>IF(Table1[[#This Row],[Census Tract Low Unemployment Rate]]&lt;2.7,1,0)</f>
        <v>1</v>
      </c>
      <c r="Q195" s="3">
        <f>VLOOKUP($C195,'County Data Only'!$A$2:$F$93,4,FALSE)</f>
        <v>6450</v>
      </c>
      <c r="R195" s="3">
        <f>IF(AND(Table1[[#This Row],[Census Tract Access to Primary Care]]&lt;=2000,Table1[[#This Row],[Census Tract Access to Primary Care]]&lt;&gt;0),1,0)</f>
        <v>0</v>
      </c>
      <c r="S195" s="3">
        <f>VLOOKUP($C195,'County Data Only'!$A$2:$F$93,5,FALSE)</f>
        <v>-3.0582144360000001</v>
      </c>
      <c r="T195" s="3">
        <f>VLOOKUP($C195,'County Data Only'!$A$2:$F$93,6,FALSE)</f>
        <v>-0.25941900000000001</v>
      </c>
      <c r="U195">
        <f>IF(AND(Table1[[#This Row],[Census Tract Population Growth 2010 - 2020]]&gt;=5,Table1[[#This Row],[Census Tract Population Growth 2020 - 2021]]&gt;0),1,0)</f>
        <v>0</v>
      </c>
      <c r="V195" s="3">
        <f>SUM(Table1[[#This Row],[High Income Point Value]],Table1[[#This Row],[Life Expectancy Point Value]],Table1[[#This Row],["R/ECAP" (Point Value)]],Table1[[#This Row],[Low Poverty Point Value]])</f>
        <v>2</v>
      </c>
      <c r="W195" s="3">
        <f>SUM(Table1[[#This Row],[Census Tract Low Unemployment Point Value]],Table1[[#This Row],[Census Tract Access to Primary Care Point Value]])</f>
        <v>1</v>
      </c>
    </row>
    <row r="196" spans="1:23" x14ac:dyDescent="0.25">
      <c r="A196" t="s">
        <v>198</v>
      </c>
      <c r="B196">
        <v>18023950200</v>
      </c>
      <c r="C196" t="s">
        <v>1720</v>
      </c>
      <c r="D196" t="s">
        <v>2072</v>
      </c>
      <c r="E196" s="7">
        <f t="shared" si="6"/>
        <v>2</v>
      </c>
      <c r="F196" s="3">
        <f t="shared" si="7"/>
        <v>0</v>
      </c>
      <c r="G196">
        <v>0</v>
      </c>
      <c r="H196" s="4">
        <v>66378</v>
      </c>
      <c r="I196" s="3">
        <f>IF(AND(Table1[[#This Row],[High Income]]&gt;=71082,Table1[[#This Row],[QCT Status]]=0),1,0)</f>
        <v>0</v>
      </c>
      <c r="J196" s="6">
        <v>81.692800000000005</v>
      </c>
      <c r="K196" s="6">
        <f>IF(Table1[[#This Row],[Life Expectancy]]&gt;77.4,1,0)</f>
        <v>1</v>
      </c>
      <c r="L196" s="4">
        <v>0</v>
      </c>
      <c r="M196" s="4">
        <v>7.8</v>
      </c>
      <c r="N196" s="4">
        <f>IF(AND(Table1[[#This Row],[Low Poverty]]&lt;=6.3,Table1[[#This Row],[QCT Status]]=0),1,0)</f>
        <v>0</v>
      </c>
      <c r="O196" s="6">
        <f>VLOOKUP(C196,'County Data Only'!$A$2:$F$93,3,FALSE)</f>
        <v>2.2000000000000002</v>
      </c>
      <c r="P196" s="6">
        <f>IF(Table1[[#This Row],[Census Tract Low Unemployment Rate]]&lt;2.7,1,0)</f>
        <v>1</v>
      </c>
      <c r="Q196" s="3">
        <f>VLOOKUP($C196,'County Data Only'!$A$2:$F$93,4,FALSE)</f>
        <v>6450</v>
      </c>
      <c r="R196" s="3">
        <f>IF(AND(Table1[[#This Row],[Census Tract Access to Primary Care]]&lt;=2000,Table1[[#This Row],[Census Tract Access to Primary Care]]&lt;&gt;0),1,0)</f>
        <v>0</v>
      </c>
      <c r="S196" s="3">
        <f>VLOOKUP($C196,'County Data Only'!$A$2:$F$93,5,FALSE)</f>
        <v>-3.0582144360000001</v>
      </c>
      <c r="T196" s="3">
        <f>VLOOKUP($C196,'County Data Only'!$A$2:$F$93,6,FALSE)</f>
        <v>-0.25941900000000001</v>
      </c>
      <c r="U196">
        <f>IF(AND(Table1[[#This Row],[Census Tract Population Growth 2010 - 2020]]&gt;=5,Table1[[#This Row],[Census Tract Population Growth 2020 - 2021]]&gt;0),1,0)</f>
        <v>0</v>
      </c>
      <c r="V196" s="3">
        <f>SUM(Table1[[#This Row],[High Income Point Value]],Table1[[#This Row],[Life Expectancy Point Value]],Table1[[#This Row],["R/ECAP" (Point Value)]],Table1[[#This Row],[Low Poverty Point Value]])</f>
        <v>1</v>
      </c>
      <c r="W196" s="3">
        <f>SUM(Table1[[#This Row],[Census Tract Low Unemployment Point Value]],Table1[[#This Row],[Census Tract Access to Primary Care Point Value]])</f>
        <v>1</v>
      </c>
    </row>
    <row r="197" spans="1:23" x14ac:dyDescent="0.25">
      <c r="A197" t="s">
        <v>197</v>
      </c>
      <c r="B197">
        <v>18023950100</v>
      </c>
      <c r="C197" t="s">
        <v>1720</v>
      </c>
      <c r="D197" t="s">
        <v>2071</v>
      </c>
      <c r="E197" s="7">
        <f t="shared" si="6"/>
        <v>2</v>
      </c>
      <c r="F197" s="3">
        <f t="shared" si="7"/>
        <v>0</v>
      </c>
      <c r="G197">
        <v>0</v>
      </c>
      <c r="H197" s="4">
        <v>61875</v>
      </c>
      <c r="I197" s="3">
        <f>IF(AND(Table1[[#This Row],[High Income]]&gt;=71082,Table1[[#This Row],[QCT Status]]=0),1,0)</f>
        <v>0</v>
      </c>
      <c r="J197" s="6">
        <v>78.442700000000002</v>
      </c>
      <c r="K197" s="6">
        <f>IF(Table1[[#This Row],[Life Expectancy]]&gt;77.4,1,0)</f>
        <v>1</v>
      </c>
      <c r="L197" s="4">
        <v>0</v>
      </c>
      <c r="M197" s="4">
        <v>8.1999999999999993</v>
      </c>
      <c r="N197" s="4">
        <f>IF(AND(Table1[[#This Row],[Low Poverty]]&lt;=6.3,Table1[[#This Row],[QCT Status]]=0),1,0)</f>
        <v>0</v>
      </c>
      <c r="O197" s="6">
        <f>VLOOKUP(C197,'County Data Only'!$A$2:$F$93,3,FALSE)</f>
        <v>2.2000000000000002</v>
      </c>
      <c r="P197" s="6">
        <f>IF(Table1[[#This Row],[Census Tract Low Unemployment Rate]]&lt;2.7,1,0)</f>
        <v>1</v>
      </c>
      <c r="Q197" s="3">
        <f>VLOOKUP($C197,'County Data Only'!$A$2:$F$93,4,FALSE)</f>
        <v>6450</v>
      </c>
      <c r="R197" s="3">
        <f>IF(AND(Table1[[#This Row],[Census Tract Access to Primary Care]]&lt;=2000,Table1[[#This Row],[Census Tract Access to Primary Care]]&lt;&gt;0),1,0)</f>
        <v>0</v>
      </c>
      <c r="S197" s="3">
        <f>VLOOKUP($C197,'County Data Only'!$A$2:$F$93,5,FALSE)</f>
        <v>-3.0582144360000001</v>
      </c>
      <c r="T197" s="3">
        <f>VLOOKUP($C197,'County Data Only'!$A$2:$F$93,6,FALSE)</f>
        <v>-0.25941900000000001</v>
      </c>
      <c r="U197">
        <f>IF(AND(Table1[[#This Row],[Census Tract Population Growth 2010 - 2020]]&gt;=5,Table1[[#This Row],[Census Tract Population Growth 2020 - 2021]]&gt;0),1,0)</f>
        <v>0</v>
      </c>
      <c r="V197" s="3">
        <f>SUM(Table1[[#This Row],[High Income Point Value]],Table1[[#This Row],[Life Expectancy Point Value]],Table1[[#This Row],["R/ECAP" (Point Value)]],Table1[[#This Row],[Low Poverty Point Value]])</f>
        <v>1</v>
      </c>
      <c r="W197" s="3">
        <f>SUM(Table1[[#This Row],[Census Tract Low Unemployment Point Value]],Table1[[#This Row],[Census Tract Access to Primary Care Point Value]])</f>
        <v>1</v>
      </c>
    </row>
    <row r="198" spans="1:23" x14ac:dyDescent="0.25">
      <c r="A198" t="s">
        <v>203</v>
      </c>
      <c r="B198">
        <v>18023950700</v>
      </c>
      <c r="C198" t="s">
        <v>1720</v>
      </c>
      <c r="D198" t="s">
        <v>2077</v>
      </c>
      <c r="E198" s="7">
        <f t="shared" si="6"/>
        <v>2</v>
      </c>
      <c r="F198" s="3">
        <f t="shared" si="7"/>
        <v>0</v>
      </c>
      <c r="G198">
        <v>0</v>
      </c>
      <c r="H198" s="4">
        <v>48875</v>
      </c>
      <c r="I198" s="3">
        <f>IF(AND(Table1[[#This Row],[High Income]]&gt;=71082,Table1[[#This Row],[QCT Status]]=0),1,0)</f>
        <v>0</v>
      </c>
      <c r="J198" s="6">
        <v>81.219399999999993</v>
      </c>
      <c r="K198" s="6">
        <f>IF(Table1[[#This Row],[Life Expectancy]]&gt;77.4,1,0)</f>
        <v>1</v>
      </c>
      <c r="L198" s="4">
        <v>0</v>
      </c>
      <c r="M198" s="4">
        <v>13.5</v>
      </c>
      <c r="N198" s="4">
        <f>IF(AND(Table1[[#This Row],[Low Poverty]]&lt;=6.3,Table1[[#This Row],[QCT Status]]=0),1,0)</f>
        <v>0</v>
      </c>
      <c r="O198" s="6">
        <f>VLOOKUP(C198,'County Data Only'!$A$2:$F$93,3,FALSE)</f>
        <v>2.2000000000000002</v>
      </c>
      <c r="P198" s="6">
        <f>IF(Table1[[#This Row],[Census Tract Low Unemployment Rate]]&lt;2.7,1,0)</f>
        <v>1</v>
      </c>
      <c r="Q198" s="3">
        <f>VLOOKUP($C198,'County Data Only'!$A$2:$F$93,4,FALSE)</f>
        <v>6450</v>
      </c>
      <c r="R198" s="3">
        <f>IF(AND(Table1[[#This Row],[Census Tract Access to Primary Care]]&lt;=2000,Table1[[#This Row],[Census Tract Access to Primary Care]]&lt;&gt;0),1,0)</f>
        <v>0</v>
      </c>
      <c r="S198" s="3">
        <f>VLOOKUP($C198,'County Data Only'!$A$2:$F$93,5,FALSE)</f>
        <v>-3.0582144360000001</v>
      </c>
      <c r="T198" s="3">
        <f>VLOOKUP($C198,'County Data Only'!$A$2:$F$93,6,FALSE)</f>
        <v>-0.25941900000000001</v>
      </c>
      <c r="U198">
        <f>IF(AND(Table1[[#This Row],[Census Tract Population Growth 2010 - 2020]]&gt;=5,Table1[[#This Row],[Census Tract Population Growth 2020 - 2021]]&gt;0),1,0)</f>
        <v>0</v>
      </c>
      <c r="V198" s="3">
        <f>SUM(Table1[[#This Row],[High Income Point Value]],Table1[[#This Row],[Life Expectancy Point Value]],Table1[[#This Row],["R/ECAP" (Point Value)]],Table1[[#This Row],[Low Poverty Point Value]])</f>
        <v>1</v>
      </c>
      <c r="W198" s="3">
        <f>SUM(Table1[[#This Row],[Census Tract Low Unemployment Point Value]],Table1[[#This Row],[Census Tract Access to Primary Care Point Value]])</f>
        <v>1</v>
      </c>
    </row>
    <row r="199" spans="1:23" x14ac:dyDescent="0.25">
      <c r="A199" t="s">
        <v>204</v>
      </c>
      <c r="B199">
        <v>18023950800</v>
      </c>
      <c r="C199" t="s">
        <v>1720</v>
      </c>
      <c r="D199" t="s">
        <v>2078</v>
      </c>
      <c r="E199" s="8">
        <f t="shared" si="6"/>
        <v>1</v>
      </c>
      <c r="F199" s="3">
        <f t="shared" si="7"/>
        <v>0</v>
      </c>
      <c r="G199" s="14">
        <v>1</v>
      </c>
      <c r="H199" s="4">
        <v>32420</v>
      </c>
      <c r="I199" s="3">
        <f>IF(AND(Table1[[#This Row],[High Income]]&gt;=71082,Table1[[#This Row],[QCT Status]]=0),1,0)</f>
        <v>0</v>
      </c>
      <c r="J199" s="4">
        <v>75.025000000000006</v>
      </c>
      <c r="K199" s="3">
        <f>IF(Table1[[#This Row],[Life Expectancy]]&gt;77.4,1,0)</f>
        <v>0</v>
      </c>
      <c r="L199" s="4">
        <v>0</v>
      </c>
      <c r="M199" s="4">
        <v>21.1</v>
      </c>
      <c r="N199" s="4">
        <f>IF(AND(Table1[[#This Row],[Low Poverty]]&lt;=6.3,Table1[[#This Row],[QCT Status]]=0),1,0)</f>
        <v>0</v>
      </c>
      <c r="O199" s="6">
        <f>VLOOKUP(C199,'County Data Only'!$A$2:$F$93,3,FALSE)</f>
        <v>2.2000000000000002</v>
      </c>
      <c r="P199" s="6">
        <f>IF(Table1[[#This Row],[Census Tract Low Unemployment Rate]]&lt;2.7,1,0)</f>
        <v>1</v>
      </c>
      <c r="Q199" s="3">
        <f>VLOOKUP($C199,'County Data Only'!$A$2:$F$93,4,FALSE)</f>
        <v>6450</v>
      </c>
      <c r="R199" s="3">
        <f>IF(AND(Table1[[#This Row],[Census Tract Access to Primary Care]]&lt;=2000,Table1[[#This Row],[Census Tract Access to Primary Care]]&lt;&gt;0),1,0)</f>
        <v>0</v>
      </c>
      <c r="S199" s="3">
        <f>VLOOKUP($C199,'County Data Only'!$A$2:$F$93,5,FALSE)</f>
        <v>-3.0582144360000001</v>
      </c>
      <c r="T199" s="3">
        <f>VLOOKUP($C199,'County Data Only'!$A$2:$F$93,6,FALSE)</f>
        <v>-0.25941900000000001</v>
      </c>
      <c r="U199">
        <f>IF(AND(Table1[[#This Row],[Census Tract Population Growth 2010 - 2020]]&gt;=5,Table1[[#This Row],[Census Tract Population Growth 2020 - 2021]]&gt;0),1,0)</f>
        <v>0</v>
      </c>
      <c r="V199" s="3">
        <f>SUM(Table1[[#This Row],[High Income Point Value]],Table1[[#This Row],[Life Expectancy Point Value]],Table1[[#This Row],["R/ECAP" (Point Value)]],Table1[[#This Row],[Low Poverty Point Value]])</f>
        <v>0</v>
      </c>
      <c r="W199" s="3">
        <f>SUM(Table1[[#This Row],[Census Tract Low Unemployment Point Value]],Table1[[#This Row],[Census Tract Access to Primary Care Point Value]])</f>
        <v>1</v>
      </c>
    </row>
    <row r="200" spans="1:23" x14ac:dyDescent="0.25">
      <c r="A200" t="s">
        <v>199</v>
      </c>
      <c r="B200">
        <v>18023950300</v>
      </c>
      <c r="C200" t="s">
        <v>1720</v>
      </c>
      <c r="D200" t="s">
        <v>2073</v>
      </c>
      <c r="E200" s="8">
        <f t="shared" si="6"/>
        <v>1</v>
      </c>
      <c r="F200" s="3">
        <f t="shared" si="7"/>
        <v>0</v>
      </c>
      <c r="G200">
        <v>0</v>
      </c>
      <c r="H200" s="4">
        <v>64681</v>
      </c>
      <c r="I200" s="3">
        <f>IF(AND(Table1[[#This Row],[High Income]]&gt;=71082,Table1[[#This Row],[QCT Status]]=0),1,0)</f>
        <v>0</v>
      </c>
      <c r="J200" s="4">
        <v>77.013099999999994</v>
      </c>
      <c r="K200" s="3">
        <f>IF(Table1[[#This Row],[Life Expectancy]]&gt;77.4,1,0)</f>
        <v>0</v>
      </c>
      <c r="L200" s="4">
        <v>0</v>
      </c>
      <c r="M200" s="4">
        <v>6.5</v>
      </c>
      <c r="N200" s="4">
        <f>IF(AND(Table1[[#This Row],[Low Poverty]]&lt;=6.3,Table1[[#This Row],[QCT Status]]=0),1,0)</f>
        <v>0</v>
      </c>
      <c r="O200" s="6">
        <f>VLOOKUP(C200,'County Data Only'!$A$2:$F$93,3,FALSE)</f>
        <v>2.2000000000000002</v>
      </c>
      <c r="P200" s="6">
        <f>IF(Table1[[#This Row],[Census Tract Low Unemployment Rate]]&lt;2.7,1,0)</f>
        <v>1</v>
      </c>
      <c r="Q200" s="3">
        <f>VLOOKUP($C200,'County Data Only'!$A$2:$F$93,4,FALSE)</f>
        <v>6450</v>
      </c>
      <c r="R200" s="3">
        <f>IF(AND(Table1[[#This Row],[Census Tract Access to Primary Care]]&lt;=2000,Table1[[#This Row],[Census Tract Access to Primary Care]]&lt;&gt;0),1,0)</f>
        <v>0</v>
      </c>
      <c r="S200" s="3">
        <f>VLOOKUP($C200,'County Data Only'!$A$2:$F$93,5,FALSE)</f>
        <v>-3.0582144360000001</v>
      </c>
      <c r="T200" s="3">
        <f>VLOOKUP($C200,'County Data Only'!$A$2:$F$93,6,FALSE)</f>
        <v>-0.25941900000000001</v>
      </c>
      <c r="U200">
        <f>IF(AND(Table1[[#This Row],[Census Tract Population Growth 2010 - 2020]]&gt;=5,Table1[[#This Row],[Census Tract Population Growth 2020 - 2021]]&gt;0),1,0)</f>
        <v>0</v>
      </c>
      <c r="V200" s="3">
        <f>SUM(Table1[[#This Row],[High Income Point Value]],Table1[[#This Row],[Life Expectancy Point Value]],Table1[[#This Row],["R/ECAP" (Point Value)]],Table1[[#This Row],[Low Poverty Point Value]])</f>
        <v>0</v>
      </c>
      <c r="W200" s="3">
        <f>SUM(Table1[[#This Row],[Census Tract Low Unemployment Point Value]],Table1[[#This Row],[Census Tract Access to Primary Care Point Value]])</f>
        <v>1</v>
      </c>
    </row>
    <row r="201" spans="1:23" x14ac:dyDescent="0.25">
      <c r="A201" t="s">
        <v>202</v>
      </c>
      <c r="B201">
        <v>18023950600</v>
      </c>
      <c r="C201" t="s">
        <v>1720</v>
      </c>
      <c r="D201" t="s">
        <v>2076</v>
      </c>
      <c r="E201" s="8">
        <f t="shared" si="6"/>
        <v>1</v>
      </c>
      <c r="F201" s="3">
        <f t="shared" si="7"/>
        <v>0</v>
      </c>
      <c r="G201">
        <v>0</v>
      </c>
      <c r="H201" s="4">
        <v>38750</v>
      </c>
      <c r="I201" s="3">
        <f>IF(AND(Table1[[#This Row],[High Income]]&gt;=71082,Table1[[#This Row],[QCT Status]]=0),1,0)</f>
        <v>0</v>
      </c>
      <c r="J201" s="4">
        <v>71.400000000000006</v>
      </c>
      <c r="K201" s="3">
        <f>IF(Table1[[#This Row],[Life Expectancy]]&gt;77.4,1,0)</f>
        <v>0</v>
      </c>
      <c r="L201" s="4">
        <v>0</v>
      </c>
      <c r="M201" s="4">
        <v>7</v>
      </c>
      <c r="N201" s="4">
        <f>IF(AND(Table1[[#This Row],[Low Poverty]]&lt;=6.3,Table1[[#This Row],[QCT Status]]=0),1,0)</f>
        <v>0</v>
      </c>
      <c r="O201" s="6">
        <f>VLOOKUP(C201,'County Data Only'!$A$2:$F$93,3,FALSE)</f>
        <v>2.2000000000000002</v>
      </c>
      <c r="P201" s="6">
        <f>IF(Table1[[#This Row],[Census Tract Low Unemployment Rate]]&lt;2.7,1,0)</f>
        <v>1</v>
      </c>
      <c r="Q201" s="3">
        <f>VLOOKUP($C201,'County Data Only'!$A$2:$F$93,4,FALSE)</f>
        <v>6450</v>
      </c>
      <c r="R201" s="3">
        <f>IF(AND(Table1[[#This Row],[Census Tract Access to Primary Care]]&lt;=2000,Table1[[#This Row],[Census Tract Access to Primary Care]]&lt;&gt;0),1,0)</f>
        <v>0</v>
      </c>
      <c r="S201" s="3">
        <f>VLOOKUP($C201,'County Data Only'!$A$2:$F$93,5,FALSE)</f>
        <v>-3.0582144360000001</v>
      </c>
      <c r="T201" s="3">
        <f>VLOOKUP($C201,'County Data Only'!$A$2:$F$93,6,FALSE)</f>
        <v>-0.25941900000000001</v>
      </c>
      <c r="U201">
        <f>IF(AND(Table1[[#This Row],[Census Tract Population Growth 2010 - 2020]]&gt;=5,Table1[[#This Row],[Census Tract Population Growth 2020 - 2021]]&gt;0),1,0)</f>
        <v>0</v>
      </c>
      <c r="V201" s="3">
        <f>SUM(Table1[[#This Row],[High Income Point Value]],Table1[[#This Row],[Life Expectancy Point Value]],Table1[[#This Row],["R/ECAP" (Point Value)]],Table1[[#This Row],[Low Poverty Point Value]])</f>
        <v>0</v>
      </c>
      <c r="W201" s="3">
        <f>SUM(Table1[[#This Row],[Census Tract Low Unemployment Point Value]],Table1[[#This Row],[Census Tract Access to Primary Care Point Value]])</f>
        <v>1</v>
      </c>
    </row>
    <row r="202" spans="1:23" x14ac:dyDescent="0.25">
      <c r="A202" t="s">
        <v>201</v>
      </c>
      <c r="B202">
        <v>18023950500</v>
      </c>
      <c r="C202" t="s">
        <v>1720</v>
      </c>
      <c r="D202" t="s">
        <v>2075</v>
      </c>
      <c r="E202" s="8">
        <f t="shared" si="6"/>
        <v>1</v>
      </c>
      <c r="F202" s="3">
        <f t="shared" si="7"/>
        <v>0</v>
      </c>
      <c r="G202">
        <v>0</v>
      </c>
      <c r="H202" s="4">
        <v>41230</v>
      </c>
      <c r="I202" s="3">
        <f>IF(AND(Table1[[#This Row],[High Income]]&gt;=71082,Table1[[#This Row],[QCT Status]]=0),1,0)</f>
        <v>0</v>
      </c>
      <c r="J202" s="4">
        <v>77.099999999999994</v>
      </c>
      <c r="K202" s="3">
        <f>IF(Table1[[#This Row],[Life Expectancy]]&gt;77.4,1,0)</f>
        <v>0</v>
      </c>
      <c r="L202" s="4">
        <v>0</v>
      </c>
      <c r="M202" s="4">
        <v>29.5</v>
      </c>
      <c r="N202" s="4">
        <f>IF(AND(Table1[[#This Row],[Low Poverty]]&lt;=6.3,Table1[[#This Row],[QCT Status]]=0),1,0)</f>
        <v>0</v>
      </c>
      <c r="O202" s="6">
        <f>VLOOKUP(C202,'County Data Only'!$A$2:$F$93,3,FALSE)</f>
        <v>2.2000000000000002</v>
      </c>
      <c r="P202" s="6">
        <f>IF(Table1[[#This Row],[Census Tract Low Unemployment Rate]]&lt;2.7,1,0)</f>
        <v>1</v>
      </c>
      <c r="Q202" s="3">
        <f>VLOOKUP($C202,'County Data Only'!$A$2:$F$93,4,FALSE)</f>
        <v>6450</v>
      </c>
      <c r="R202" s="3">
        <f>IF(AND(Table1[[#This Row],[Census Tract Access to Primary Care]]&lt;=2000,Table1[[#This Row],[Census Tract Access to Primary Care]]&lt;&gt;0),1,0)</f>
        <v>0</v>
      </c>
      <c r="S202" s="3">
        <f>VLOOKUP($C202,'County Data Only'!$A$2:$F$93,5,FALSE)</f>
        <v>-3.0582144360000001</v>
      </c>
      <c r="T202" s="3">
        <f>VLOOKUP($C202,'County Data Only'!$A$2:$F$93,6,FALSE)</f>
        <v>-0.25941900000000001</v>
      </c>
      <c r="U202">
        <f>IF(AND(Table1[[#This Row],[Census Tract Population Growth 2010 - 2020]]&gt;=5,Table1[[#This Row],[Census Tract Population Growth 2020 - 2021]]&gt;0),1,0)</f>
        <v>0</v>
      </c>
      <c r="V202" s="3">
        <f>SUM(Table1[[#This Row],[High Income Point Value]],Table1[[#This Row],[Life Expectancy Point Value]],Table1[[#This Row],["R/ECAP" (Point Value)]],Table1[[#This Row],[Low Poverty Point Value]])</f>
        <v>0</v>
      </c>
      <c r="W202" s="3">
        <f>SUM(Table1[[#This Row],[Census Tract Low Unemployment Point Value]],Table1[[#This Row],[Census Tract Access to Primary Care Point Value]])</f>
        <v>1</v>
      </c>
    </row>
    <row r="203" spans="1:23" x14ac:dyDescent="0.25">
      <c r="A203" t="s">
        <v>207</v>
      </c>
      <c r="B203">
        <v>18025952100</v>
      </c>
      <c r="C203" t="s">
        <v>1722</v>
      </c>
      <c r="D203" t="s">
        <v>2080</v>
      </c>
      <c r="E203" s="8">
        <f t="shared" si="6"/>
        <v>1</v>
      </c>
      <c r="F203" s="3">
        <f t="shared" si="7"/>
        <v>0</v>
      </c>
      <c r="G203">
        <v>0</v>
      </c>
      <c r="H203" s="4">
        <v>44750</v>
      </c>
      <c r="I203" s="3">
        <f>IF(AND(Table1[[#This Row],[High Income]]&gt;=71082,Table1[[#This Row],[QCT Status]]=0),1,0)</f>
        <v>0</v>
      </c>
      <c r="J203" s="6">
        <v>77.599999999999994</v>
      </c>
      <c r="K203" s="6">
        <f>IF(Table1[[#This Row],[Life Expectancy]]&gt;77.4,1,0)</f>
        <v>1</v>
      </c>
      <c r="L203" s="4">
        <v>0</v>
      </c>
      <c r="M203" s="4">
        <v>16.2</v>
      </c>
      <c r="N203" s="4">
        <f>IF(AND(Table1[[#This Row],[Low Poverty]]&lt;=6.3,Table1[[#This Row],[QCT Status]]=0),1,0)</f>
        <v>0</v>
      </c>
      <c r="O203" s="3">
        <f>VLOOKUP(C203,'County Data Only'!$A$2:$F$93,3,FALSE)</f>
        <v>3.4</v>
      </c>
      <c r="P203" s="3">
        <f>IF(Table1[[#This Row],[Census Tract Low Unemployment Rate]]&lt;2.7,1,0)</f>
        <v>0</v>
      </c>
      <c r="Q203" s="3">
        <f>VLOOKUP($C203,'County Data Only'!$A$2:$F$93,4,FALSE)</f>
        <v>0</v>
      </c>
      <c r="R203" s="3">
        <f>IF(AND(Table1[[#This Row],[Census Tract Access to Primary Care]]&lt;=2000,Table1[[#This Row],[Census Tract Access to Primary Care]]&lt;&gt;0),1,0)</f>
        <v>0</v>
      </c>
      <c r="S203" s="3">
        <f>VLOOKUP($C203,'County Data Only'!$A$2:$F$93,5,FALSE)</f>
        <v>-0.76556810799999997</v>
      </c>
      <c r="T203" s="3">
        <f>VLOOKUP($C203,'County Data Only'!$A$2:$F$93,6,FALSE)</f>
        <v>-0.24667930000000002</v>
      </c>
      <c r="U203">
        <f>IF(AND(Table1[[#This Row],[Census Tract Population Growth 2010 - 2020]]&gt;=5,Table1[[#This Row],[Census Tract Population Growth 2020 - 2021]]&gt;0),1,0)</f>
        <v>0</v>
      </c>
      <c r="V203" s="3">
        <f>SUM(Table1[[#This Row],[High Income Point Value]],Table1[[#This Row],[Life Expectancy Point Value]],Table1[[#This Row],["R/ECAP" (Point Value)]],Table1[[#This Row],[Low Poverty Point Value]])</f>
        <v>1</v>
      </c>
      <c r="W203" s="3">
        <f>SUM(Table1[[#This Row],[Census Tract Low Unemployment Point Value]],Table1[[#This Row],[Census Tract Access to Primary Care Point Value]])</f>
        <v>0</v>
      </c>
    </row>
    <row r="204" spans="1:23" x14ac:dyDescent="0.25">
      <c r="A204" t="s">
        <v>205</v>
      </c>
      <c r="B204">
        <v>18025951900</v>
      </c>
      <c r="C204" t="s">
        <v>1722</v>
      </c>
      <c r="D204" t="s">
        <v>2037</v>
      </c>
      <c r="E204" s="10">
        <f t="shared" si="6"/>
        <v>0</v>
      </c>
      <c r="F204" s="3">
        <f t="shared" si="7"/>
        <v>0</v>
      </c>
      <c r="G204">
        <v>0</v>
      </c>
      <c r="H204" s="4">
        <v>42316</v>
      </c>
      <c r="I204" s="3">
        <f>IF(AND(Table1[[#This Row],[High Income]]&gt;=71082,Table1[[#This Row],[QCT Status]]=0),1,0)</f>
        <v>0</v>
      </c>
      <c r="J204" s="4">
        <v>75.5</v>
      </c>
      <c r="K204" s="3">
        <f>IF(Table1[[#This Row],[Life Expectancy]]&gt;77.4,1,0)</f>
        <v>0</v>
      </c>
      <c r="L204" s="4">
        <v>0</v>
      </c>
      <c r="M204" s="4">
        <v>17.600000000000001</v>
      </c>
      <c r="N204" s="4">
        <f>IF(AND(Table1[[#This Row],[Low Poverty]]&lt;=6.3,Table1[[#This Row],[QCT Status]]=0),1,0)</f>
        <v>0</v>
      </c>
      <c r="O204" s="3">
        <f>VLOOKUP(C204,'County Data Only'!$A$2:$F$93,3,FALSE)</f>
        <v>3.4</v>
      </c>
      <c r="P204" s="3">
        <f>IF(Table1[[#This Row],[Census Tract Low Unemployment Rate]]&lt;2.7,1,0)</f>
        <v>0</v>
      </c>
      <c r="Q204" s="3">
        <f>VLOOKUP($C204,'County Data Only'!$A$2:$F$93,4,FALSE)</f>
        <v>0</v>
      </c>
      <c r="R204" s="3">
        <f>IF(AND(Table1[[#This Row],[Census Tract Access to Primary Care]]&lt;=2000,Table1[[#This Row],[Census Tract Access to Primary Care]]&lt;&gt;0),1,0)</f>
        <v>0</v>
      </c>
      <c r="S204" s="3">
        <f>VLOOKUP($C204,'County Data Only'!$A$2:$F$93,5,FALSE)</f>
        <v>-0.76556810799999997</v>
      </c>
      <c r="T204" s="3">
        <f>VLOOKUP($C204,'County Data Only'!$A$2:$F$93,6,FALSE)</f>
        <v>-0.24667930000000002</v>
      </c>
      <c r="U204">
        <f>IF(AND(Table1[[#This Row],[Census Tract Population Growth 2010 - 2020]]&gt;=5,Table1[[#This Row],[Census Tract Population Growth 2020 - 2021]]&gt;0),1,0)</f>
        <v>0</v>
      </c>
      <c r="V204" s="3">
        <f>SUM(Table1[[#This Row],[High Income Point Value]],Table1[[#This Row],[Life Expectancy Point Value]],Table1[[#This Row],["R/ECAP" (Point Value)]],Table1[[#This Row],[Low Poverty Point Value]])</f>
        <v>0</v>
      </c>
      <c r="W204" s="3">
        <f>SUM(Table1[[#This Row],[Census Tract Low Unemployment Point Value]],Table1[[#This Row],[Census Tract Access to Primary Care Point Value]])</f>
        <v>0</v>
      </c>
    </row>
    <row r="205" spans="1:23" x14ac:dyDescent="0.25">
      <c r="A205" t="s">
        <v>206</v>
      </c>
      <c r="B205">
        <v>18025952000</v>
      </c>
      <c r="C205" t="s">
        <v>1722</v>
      </c>
      <c r="D205" t="s">
        <v>2079</v>
      </c>
      <c r="E205" s="10">
        <f t="shared" si="6"/>
        <v>0</v>
      </c>
      <c r="F205" s="3">
        <f t="shared" si="7"/>
        <v>0</v>
      </c>
      <c r="G205">
        <v>0</v>
      </c>
      <c r="H205" s="4">
        <v>39839</v>
      </c>
      <c r="I205" s="3">
        <f>IF(AND(Table1[[#This Row],[High Income]]&gt;=71082,Table1[[#This Row],[QCT Status]]=0),1,0)</f>
        <v>0</v>
      </c>
      <c r="J205" s="4">
        <v>76.400000000000006</v>
      </c>
      <c r="K205" s="3">
        <f>IF(Table1[[#This Row],[Life Expectancy]]&gt;77.4,1,0)</f>
        <v>0</v>
      </c>
      <c r="L205" s="4">
        <v>0</v>
      </c>
      <c r="M205" s="4">
        <v>23</v>
      </c>
      <c r="N205" s="4">
        <f>IF(AND(Table1[[#This Row],[Low Poverty]]&lt;=6.3,Table1[[#This Row],[QCT Status]]=0),1,0)</f>
        <v>0</v>
      </c>
      <c r="O205" s="3">
        <f>VLOOKUP(C205,'County Data Only'!$A$2:$F$93,3,FALSE)</f>
        <v>3.4</v>
      </c>
      <c r="P205" s="3">
        <f>IF(Table1[[#This Row],[Census Tract Low Unemployment Rate]]&lt;2.7,1,0)</f>
        <v>0</v>
      </c>
      <c r="Q205" s="3">
        <f>VLOOKUP($C205,'County Data Only'!$A$2:$F$93,4,FALSE)</f>
        <v>0</v>
      </c>
      <c r="R205" s="3">
        <f>IF(AND(Table1[[#This Row],[Census Tract Access to Primary Care]]&lt;=2000,Table1[[#This Row],[Census Tract Access to Primary Care]]&lt;&gt;0),1,0)</f>
        <v>0</v>
      </c>
      <c r="S205" s="3">
        <f>VLOOKUP($C205,'County Data Only'!$A$2:$F$93,5,FALSE)</f>
        <v>-0.76556810799999997</v>
      </c>
      <c r="T205" s="3">
        <f>VLOOKUP($C205,'County Data Only'!$A$2:$F$93,6,FALSE)</f>
        <v>-0.24667930000000002</v>
      </c>
      <c r="U205">
        <f>IF(AND(Table1[[#This Row],[Census Tract Population Growth 2010 - 2020]]&gt;=5,Table1[[#This Row],[Census Tract Population Growth 2020 - 2021]]&gt;0),1,0)</f>
        <v>0</v>
      </c>
      <c r="V205" s="3">
        <f>SUM(Table1[[#This Row],[High Income Point Value]],Table1[[#This Row],[Life Expectancy Point Value]],Table1[[#This Row],["R/ECAP" (Point Value)]],Table1[[#This Row],[Low Poverty Point Value]])</f>
        <v>0</v>
      </c>
      <c r="W205" s="3">
        <f>SUM(Table1[[#This Row],[Census Tract Low Unemployment Point Value]],Table1[[#This Row],[Census Tract Access to Primary Care Point Value]])</f>
        <v>0</v>
      </c>
    </row>
    <row r="206" spans="1:23" x14ac:dyDescent="0.25">
      <c r="A206" t="s">
        <v>209</v>
      </c>
      <c r="B206">
        <v>18027954400</v>
      </c>
      <c r="C206" t="s">
        <v>1724</v>
      </c>
      <c r="D206" t="s">
        <v>2082</v>
      </c>
      <c r="E206" s="7">
        <f t="shared" si="6"/>
        <v>2</v>
      </c>
      <c r="F206" s="6">
        <f t="shared" si="7"/>
        <v>1</v>
      </c>
      <c r="G206">
        <v>0</v>
      </c>
      <c r="H206" s="4">
        <v>63333</v>
      </c>
      <c r="I206" s="3">
        <f>IF(AND(Table1[[#This Row],[High Income]]&gt;=71082,Table1[[#This Row],[QCT Status]]=0),1,0)</f>
        <v>0</v>
      </c>
      <c r="J206" s="6">
        <v>79.506</v>
      </c>
      <c r="K206" s="6">
        <f>IF(Table1[[#This Row],[Life Expectancy]]&gt;77.4,1,0)</f>
        <v>1</v>
      </c>
      <c r="L206" s="4">
        <v>0</v>
      </c>
      <c r="M206" s="4">
        <v>7.5</v>
      </c>
      <c r="N206" s="4">
        <f>IF(AND(Table1[[#This Row],[Low Poverty]]&lt;=6.3,Table1[[#This Row],[QCT Status]]=0),1,0)</f>
        <v>0</v>
      </c>
      <c r="O206" s="6">
        <f>VLOOKUP(C206,'County Data Only'!$A$2:$F$93,3,FALSE)</f>
        <v>2</v>
      </c>
      <c r="P206" s="6">
        <f>IF(Table1[[#This Row],[Census Tract Low Unemployment Rate]]&lt;2.7,1,0)</f>
        <v>1</v>
      </c>
      <c r="Q206" s="3">
        <f>VLOOKUP($C206,'County Data Only'!$A$2:$F$93,4,FALSE)</f>
        <v>2070</v>
      </c>
      <c r="R206" s="3">
        <f>IF(AND(Table1[[#This Row],[Census Tract Access to Primary Care]]&lt;=2000,Table1[[#This Row],[Census Tract Access to Primary Care]]&lt;&gt;0),1,0)</f>
        <v>0</v>
      </c>
      <c r="S206" s="6">
        <f>VLOOKUP($C206,'County Data Only'!$A$2:$F$93,5,FALSE)</f>
        <v>5.6240345510000003</v>
      </c>
      <c r="T206" s="6">
        <f>VLOOKUP($C206,'County Data Only'!$A$2:$F$93,6,FALSE)</f>
        <v>1.7968899999999999E-2</v>
      </c>
      <c r="U206" s="1">
        <f>IF(AND(Table1[[#This Row],[Census Tract Population Growth 2010 - 2020]]&gt;=5,Table1[[#This Row],[Census Tract Population Growth 2020 - 2021]]&gt;0),1,0)</f>
        <v>1</v>
      </c>
      <c r="V206" s="3">
        <f>SUM(Table1[[#This Row],[High Income Point Value]],Table1[[#This Row],[Life Expectancy Point Value]],Table1[[#This Row],["R/ECAP" (Point Value)]],Table1[[#This Row],[Low Poverty Point Value]])</f>
        <v>1</v>
      </c>
      <c r="W206" s="3">
        <f>SUM(Table1[[#This Row],[Census Tract Low Unemployment Point Value]],Table1[[#This Row],[Census Tract Access to Primary Care Point Value]])</f>
        <v>1</v>
      </c>
    </row>
    <row r="207" spans="1:23" x14ac:dyDescent="0.25">
      <c r="A207" t="s">
        <v>208</v>
      </c>
      <c r="B207">
        <v>18027954300</v>
      </c>
      <c r="C207" t="s">
        <v>1724</v>
      </c>
      <c r="D207" t="s">
        <v>2081</v>
      </c>
      <c r="E207" s="7">
        <f t="shared" si="6"/>
        <v>2</v>
      </c>
      <c r="F207" s="6">
        <f t="shared" si="7"/>
        <v>1</v>
      </c>
      <c r="G207">
        <v>0</v>
      </c>
      <c r="H207" s="4">
        <v>53618</v>
      </c>
      <c r="I207" s="3">
        <f>IF(AND(Table1[[#This Row],[High Income]]&gt;=71082,Table1[[#This Row],[QCT Status]]=0),1,0)</f>
        <v>0</v>
      </c>
      <c r="J207" s="6">
        <v>78.2</v>
      </c>
      <c r="K207" s="6">
        <f>IF(Table1[[#This Row],[Life Expectancy]]&gt;77.4,1,0)</f>
        <v>1</v>
      </c>
      <c r="L207" s="4">
        <v>0</v>
      </c>
      <c r="M207" s="4">
        <v>9</v>
      </c>
      <c r="N207" s="4">
        <f>IF(AND(Table1[[#This Row],[Low Poverty]]&lt;=6.3,Table1[[#This Row],[QCT Status]]=0),1,0)</f>
        <v>0</v>
      </c>
      <c r="O207" s="6">
        <f>VLOOKUP(C207,'County Data Only'!$A$2:$F$93,3,FALSE)</f>
        <v>2</v>
      </c>
      <c r="P207" s="6">
        <f>IF(Table1[[#This Row],[Census Tract Low Unemployment Rate]]&lt;2.7,1,0)</f>
        <v>1</v>
      </c>
      <c r="Q207" s="3">
        <f>VLOOKUP($C207,'County Data Only'!$A$2:$F$93,4,FALSE)</f>
        <v>2070</v>
      </c>
      <c r="R207" s="3">
        <f>IF(AND(Table1[[#This Row],[Census Tract Access to Primary Care]]&lt;=2000,Table1[[#This Row],[Census Tract Access to Primary Care]]&lt;&gt;0),1,0)</f>
        <v>0</v>
      </c>
      <c r="S207" s="6">
        <f>VLOOKUP($C207,'County Data Only'!$A$2:$F$93,5,FALSE)</f>
        <v>5.6240345510000003</v>
      </c>
      <c r="T207" s="6">
        <f>VLOOKUP($C207,'County Data Only'!$A$2:$F$93,6,FALSE)</f>
        <v>1.7968899999999999E-2</v>
      </c>
      <c r="U207" s="1">
        <f>IF(AND(Table1[[#This Row],[Census Tract Population Growth 2010 - 2020]]&gt;=5,Table1[[#This Row],[Census Tract Population Growth 2020 - 2021]]&gt;0),1,0)</f>
        <v>1</v>
      </c>
      <c r="V207" s="3">
        <f>SUM(Table1[[#This Row],[High Income Point Value]],Table1[[#This Row],[Life Expectancy Point Value]],Table1[[#This Row],["R/ECAP" (Point Value)]],Table1[[#This Row],[Low Poverty Point Value]])</f>
        <v>1</v>
      </c>
      <c r="W207" s="3">
        <f>SUM(Table1[[#This Row],[Census Tract Low Unemployment Point Value]],Table1[[#This Row],[Census Tract Access to Primary Care Point Value]])</f>
        <v>1</v>
      </c>
    </row>
    <row r="208" spans="1:23" x14ac:dyDescent="0.25">
      <c r="A208" t="s">
        <v>215</v>
      </c>
      <c r="B208">
        <v>18027954900</v>
      </c>
      <c r="C208" t="s">
        <v>1724</v>
      </c>
      <c r="D208" t="s">
        <v>2088</v>
      </c>
      <c r="E208" s="7">
        <f t="shared" si="6"/>
        <v>2</v>
      </c>
      <c r="F208" s="6">
        <f t="shared" si="7"/>
        <v>1</v>
      </c>
      <c r="G208">
        <v>0</v>
      </c>
      <c r="H208" s="4">
        <v>51694</v>
      </c>
      <c r="I208" s="3">
        <f>IF(AND(Table1[[#This Row],[High Income]]&gt;=71082,Table1[[#This Row],[QCT Status]]=0),1,0)</f>
        <v>0</v>
      </c>
      <c r="J208" s="6">
        <v>79.2</v>
      </c>
      <c r="K208" s="6">
        <f>IF(Table1[[#This Row],[Life Expectancy]]&gt;77.4,1,0)</f>
        <v>1</v>
      </c>
      <c r="L208" s="4">
        <v>0</v>
      </c>
      <c r="M208" s="4">
        <v>9.6999999999999993</v>
      </c>
      <c r="N208" s="4">
        <f>IF(AND(Table1[[#This Row],[Low Poverty]]&lt;=6.3,Table1[[#This Row],[QCT Status]]=0),1,0)</f>
        <v>0</v>
      </c>
      <c r="O208" s="6">
        <f>VLOOKUP(C208,'County Data Only'!$A$2:$F$93,3,FALSE)</f>
        <v>2</v>
      </c>
      <c r="P208" s="6">
        <f>IF(Table1[[#This Row],[Census Tract Low Unemployment Rate]]&lt;2.7,1,0)</f>
        <v>1</v>
      </c>
      <c r="Q208" s="3">
        <f>VLOOKUP($C208,'County Data Only'!$A$2:$F$93,4,FALSE)</f>
        <v>2070</v>
      </c>
      <c r="R208" s="3">
        <f>IF(AND(Table1[[#This Row],[Census Tract Access to Primary Care]]&lt;=2000,Table1[[#This Row],[Census Tract Access to Primary Care]]&lt;&gt;0),1,0)</f>
        <v>0</v>
      </c>
      <c r="S208" s="6">
        <f>VLOOKUP($C208,'County Data Only'!$A$2:$F$93,5,FALSE)</f>
        <v>5.6240345510000003</v>
      </c>
      <c r="T208" s="6">
        <f>VLOOKUP($C208,'County Data Only'!$A$2:$F$93,6,FALSE)</f>
        <v>1.7968899999999999E-2</v>
      </c>
      <c r="U208" s="1">
        <f>IF(AND(Table1[[#This Row],[Census Tract Population Growth 2010 - 2020]]&gt;=5,Table1[[#This Row],[Census Tract Population Growth 2020 - 2021]]&gt;0),1,0)</f>
        <v>1</v>
      </c>
      <c r="V208" s="3">
        <f>SUM(Table1[[#This Row],[High Income Point Value]],Table1[[#This Row],[Life Expectancy Point Value]],Table1[[#This Row],["R/ECAP" (Point Value)]],Table1[[#This Row],[Low Poverty Point Value]])</f>
        <v>1</v>
      </c>
      <c r="W208" s="3">
        <f>SUM(Table1[[#This Row],[Census Tract Low Unemployment Point Value]],Table1[[#This Row],[Census Tract Access to Primary Care Point Value]])</f>
        <v>1</v>
      </c>
    </row>
    <row r="209" spans="1:23" x14ac:dyDescent="0.25">
      <c r="A209" t="s">
        <v>212</v>
      </c>
      <c r="B209">
        <v>18027954600</v>
      </c>
      <c r="C209" t="s">
        <v>1724</v>
      </c>
      <c r="D209" t="s">
        <v>2085</v>
      </c>
      <c r="E209" s="7">
        <f t="shared" si="6"/>
        <v>2</v>
      </c>
      <c r="F209" s="6">
        <f t="shared" si="7"/>
        <v>1</v>
      </c>
      <c r="G209">
        <v>0</v>
      </c>
      <c r="H209" s="4">
        <v>60149</v>
      </c>
      <c r="I209" s="3">
        <f>IF(AND(Table1[[#This Row],[High Income]]&gt;=71082,Table1[[#This Row],[QCT Status]]=0),1,0)</f>
        <v>0</v>
      </c>
      <c r="J209" s="6">
        <v>79.799300000000002</v>
      </c>
      <c r="K209" s="6">
        <f>IF(Table1[[#This Row],[Life Expectancy]]&gt;77.4,1,0)</f>
        <v>1</v>
      </c>
      <c r="L209" s="4">
        <v>0</v>
      </c>
      <c r="M209" s="4">
        <v>13.3</v>
      </c>
      <c r="N209" s="4">
        <f>IF(AND(Table1[[#This Row],[Low Poverty]]&lt;=6.3,Table1[[#This Row],[QCT Status]]=0),1,0)</f>
        <v>0</v>
      </c>
      <c r="O209" s="6">
        <f>VLOOKUP(C209,'County Data Only'!$A$2:$F$93,3,FALSE)</f>
        <v>2</v>
      </c>
      <c r="P209" s="6">
        <f>IF(Table1[[#This Row],[Census Tract Low Unemployment Rate]]&lt;2.7,1,0)</f>
        <v>1</v>
      </c>
      <c r="Q209" s="3">
        <f>VLOOKUP($C209,'County Data Only'!$A$2:$F$93,4,FALSE)</f>
        <v>2070</v>
      </c>
      <c r="R209" s="3">
        <f>IF(AND(Table1[[#This Row],[Census Tract Access to Primary Care]]&lt;=2000,Table1[[#This Row],[Census Tract Access to Primary Care]]&lt;&gt;0),1,0)</f>
        <v>0</v>
      </c>
      <c r="S209" s="6">
        <f>VLOOKUP($C209,'County Data Only'!$A$2:$F$93,5,FALSE)</f>
        <v>5.6240345510000003</v>
      </c>
      <c r="T209" s="6">
        <f>VLOOKUP($C209,'County Data Only'!$A$2:$F$93,6,FALSE)</f>
        <v>1.7968899999999999E-2</v>
      </c>
      <c r="U209" s="1">
        <f>IF(AND(Table1[[#This Row],[Census Tract Population Growth 2010 - 2020]]&gt;=5,Table1[[#This Row],[Census Tract Population Growth 2020 - 2021]]&gt;0),1,0)</f>
        <v>1</v>
      </c>
      <c r="V209" s="3">
        <f>SUM(Table1[[#This Row],[High Income Point Value]],Table1[[#This Row],[Life Expectancy Point Value]],Table1[[#This Row],["R/ECAP" (Point Value)]],Table1[[#This Row],[Low Poverty Point Value]])</f>
        <v>1</v>
      </c>
      <c r="W209" s="3">
        <f>SUM(Table1[[#This Row],[Census Tract Low Unemployment Point Value]],Table1[[#This Row],[Census Tract Access to Primary Care Point Value]])</f>
        <v>1</v>
      </c>
    </row>
    <row r="210" spans="1:23" x14ac:dyDescent="0.25">
      <c r="A210" t="s">
        <v>210</v>
      </c>
      <c r="B210">
        <v>18027954501</v>
      </c>
      <c r="C210" t="s">
        <v>1724</v>
      </c>
      <c r="D210" t="s">
        <v>2083</v>
      </c>
      <c r="E210" s="8">
        <f t="shared" si="6"/>
        <v>1</v>
      </c>
      <c r="F210" s="6">
        <f t="shared" si="7"/>
        <v>1</v>
      </c>
      <c r="G210">
        <v>0</v>
      </c>
      <c r="H210" s="4">
        <v>66875</v>
      </c>
      <c r="I210" s="3">
        <f>IF(AND(Table1[[#This Row],[High Income]]&gt;=71082,Table1[[#This Row],[QCT Status]]=0),1,0)</f>
        <v>0</v>
      </c>
      <c r="J210" s="4">
        <v>76.400000000000006</v>
      </c>
      <c r="K210" s="3">
        <f>IF(Table1[[#This Row],[Life Expectancy]]&gt;77.4,1,0)</f>
        <v>0</v>
      </c>
      <c r="L210" s="4">
        <v>0</v>
      </c>
      <c r="M210" s="4">
        <v>6.6</v>
      </c>
      <c r="N210" s="4">
        <f>IF(AND(Table1[[#This Row],[Low Poverty]]&lt;=6.3,Table1[[#This Row],[QCT Status]]=0),1,0)</f>
        <v>0</v>
      </c>
      <c r="O210" s="6">
        <f>VLOOKUP(C210,'County Data Only'!$A$2:$F$93,3,FALSE)</f>
        <v>2</v>
      </c>
      <c r="P210" s="6">
        <f>IF(Table1[[#This Row],[Census Tract Low Unemployment Rate]]&lt;2.7,1,0)</f>
        <v>1</v>
      </c>
      <c r="Q210" s="3">
        <f>VLOOKUP($C210,'County Data Only'!$A$2:$F$93,4,FALSE)</f>
        <v>2070</v>
      </c>
      <c r="R210" s="3">
        <f>IF(AND(Table1[[#This Row],[Census Tract Access to Primary Care]]&lt;=2000,Table1[[#This Row],[Census Tract Access to Primary Care]]&lt;&gt;0),1,0)</f>
        <v>0</v>
      </c>
      <c r="S210" s="6">
        <f>VLOOKUP($C210,'County Data Only'!$A$2:$F$93,5,FALSE)</f>
        <v>5.6240345510000003</v>
      </c>
      <c r="T210" s="6">
        <f>VLOOKUP($C210,'County Data Only'!$A$2:$F$93,6,FALSE)</f>
        <v>1.7968899999999999E-2</v>
      </c>
      <c r="U210" s="1">
        <f>IF(AND(Table1[[#This Row],[Census Tract Population Growth 2010 - 2020]]&gt;=5,Table1[[#This Row],[Census Tract Population Growth 2020 - 2021]]&gt;0),1,0)</f>
        <v>1</v>
      </c>
      <c r="V210" s="3">
        <f>SUM(Table1[[#This Row],[High Income Point Value]],Table1[[#This Row],[Life Expectancy Point Value]],Table1[[#This Row],["R/ECAP" (Point Value)]],Table1[[#This Row],[Low Poverty Point Value]])</f>
        <v>0</v>
      </c>
      <c r="W210" s="3">
        <f>SUM(Table1[[#This Row],[Census Tract Low Unemployment Point Value]],Table1[[#This Row],[Census Tract Access to Primary Care Point Value]])</f>
        <v>1</v>
      </c>
    </row>
    <row r="211" spans="1:23" x14ac:dyDescent="0.25">
      <c r="A211" t="s">
        <v>211</v>
      </c>
      <c r="B211">
        <v>18027954502</v>
      </c>
      <c r="C211" t="s">
        <v>1724</v>
      </c>
      <c r="D211" t="s">
        <v>2084</v>
      </c>
      <c r="E211" s="8">
        <f t="shared" si="6"/>
        <v>1</v>
      </c>
      <c r="F211" s="6">
        <f t="shared" si="7"/>
        <v>1</v>
      </c>
      <c r="G211">
        <v>0</v>
      </c>
      <c r="H211" s="4">
        <v>66190</v>
      </c>
      <c r="I211" s="3">
        <f>IF(AND(Table1[[#This Row],[High Income]]&gt;=71082,Table1[[#This Row],[QCT Status]]=0),1,0)</f>
        <v>0</v>
      </c>
      <c r="J211" s="4">
        <v>76.406199999999998</v>
      </c>
      <c r="K211" s="3">
        <f>IF(Table1[[#This Row],[Life Expectancy]]&gt;77.4,1,0)</f>
        <v>0</v>
      </c>
      <c r="L211" s="4">
        <v>0</v>
      </c>
      <c r="M211" s="4">
        <v>7.7</v>
      </c>
      <c r="N211" s="4">
        <f>IF(AND(Table1[[#This Row],[Low Poverty]]&lt;=6.3,Table1[[#This Row],[QCT Status]]=0),1,0)</f>
        <v>0</v>
      </c>
      <c r="O211" s="6">
        <f>VLOOKUP(C211,'County Data Only'!$A$2:$F$93,3,FALSE)</f>
        <v>2</v>
      </c>
      <c r="P211" s="6">
        <f>IF(Table1[[#This Row],[Census Tract Low Unemployment Rate]]&lt;2.7,1,0)</f>
        <v>1</v>
      </c>
      <c r="Q211" s="3">
        <f>VLOOKUP($C211,'County Data Only'!$A$2:$F$93,4,FALSE)</f>
        <v>2070</v>
      </c>
      <c r="R211" s="3">
        <f>IF(AND(Table1[[#This Row],[Census Tract Access to Primary Care]]&lt;=2000,Table1[[#This Row],[Census Tract Access to Primary Care]]&lt;&gt;0),1,0)</f>
        <v>0</v>
      </c>
      <c r="S211" s="6">
        <f>VLOOKUP($C211,'County Data Only'!$A$2:$F$93,5,FALSE)</f>
        <v>5.6240345510000003</v>
      </c>
      <c r="T211" s="6">
        <f>VLOOKUP($C211,'County Data Only'!$A$2:$F$93,6,FALSE)</f>
        <v>1.7968899999999999E-2</v>
      </c>
      <c r="U211" s="1">
        <f>IF(AND(Table1[[#This Row],[Census Tract Population Growth 2010 - 2020]]&gt;=5,Table1[[#This Row],[Census Tract Population Growth 2020 - 2021]]&gt;0),1,0)</f>
        <v>1</v>
      </c>
      <c r="V211" s="3">
        <f>SUM(Table1[[#This Row],[High Income Point Value]],Table1[[#This Row],[Life Expectancy Point Value]],Table1[[#This Row],["R/ECAP" (Point Value)]],Table1[[#This Row],[Low Poverty Point Value]])</f>
        <v>0</v>
      </c>
      <c r="W211" s="3">
        <f>SUM(Table1[[#This Row],[Census Tract Low Unemployment Point Value]],Table1[[#This Row],[Census Tract Access to Primary Care Point Value]])</f>
        <v>1</v>
      </c>
    </row>
    <row r="212" spans="1:23" x14ac:dyDescent="0.25">
      <c r="A212" t="s">
        <v>214</v>
      </c>
      <c r="B212">
        <v>18027954800</v>
      </c>
      <c r="C212" t="s">
        <v>1724</v>
      </c>
      <c r="D212" t="s">
        <v>2087</v>
      </c>
      <c r="E212" s="8">
        <f t="shared" si="6"/>
        <v>1</v>
      </c>
      <c r="F212" s="6">
        <f t="shared" si="7"/>
        <v>1</v>
      </c>
      <c r="G212">
        <v>0</v>
      </c>
      <c r="H212" s="4">
        <v>41069</v>
      </c>
      <c r="I212" s="3">
        <f>IF(AND(Table1[[#This Row],[High Income]]&gt;=71082,Table1[[#This Row],[QCT Status]]=0),1,0)</f>
        <v>0</v>
      </c>
      <c r="J212" s="4">
        <v>75.2</v>
      </c>
      <c r="K212" s="3">
        <f>IF(Table1[[#This Row],[Life Expectancy]]&gt;77.4,1,0)</f>
        <v>0</v>
      </c>
      <c r="L212" s="4">
        <v>0</v>
      </c>
      <c r="M212" s="4">
        <v>18.5</v>
      </c>
      <c r="N212" s="4">
        <f>IF(AND(Table1[[#This Row],[Low Poverty]]&lt;=6.3,Table1[[#This Row],[QCT Status]]=0),1,0)</f>
        <v>0</v>
      </c>
      <c r="O212" s="6">
        <f>VLOOKUP(C212,'County Data Only'!$A$2:$F$93,3,FALSE)</f>
        <v>2</v>
      </c>
      <c r="P212" s="6">
        <f>IF(Table1[[#This Row],[Census Tract Low Unemployment Rate]]&lt;2.7,1,0)</f>
        <v>1</v>
      </c>
      <c r="Q212" s="3">
        <f>VLOOKUP($C212,'County Data Only'!$A$2:$F$93,4,FALSE)</f>
        <v>2070</v>
      </c>
      <c r="R212" s="3">
        <f>IF(AND(Table1[[#This Row],[Census Tract Access to Primary Care]]&lt;=2000,Table1[[#This Row],[Census Tract Access to Primary Care]]&lt;&gt;0),1,0)</f>
        <v>0</v>
      </c>
      <c r="S212" s="6">
        <f>VLOOKUP($C212,'County Data Only'!$A$2:$F$93,5,FALSE)</f>
        <v>5.6240345510000003</v>
      </c>
      <c r="T212" s="6">
        <f>VLOOKUP($C212,'County Data Only'!$A$2:$F$93,6,FALSE)</f>
        <v>1.7968899999999999E-2</v>
      </c>
      <c r="U212" s="1">
        <f>IF(AND(Table1[[#This Row],[Census Tract Population Growth 2010 - 2020]]&gt;=5,Table1[[#This Row],[Census Tract Population Growth 2020 - 2021]]&gt;0),1,0)</f>
        <v>1</v>
      </c>
      <c r="V212" s="3">
        <f>SUM(Table1[[#This Row],[High Income Point Value]],Table1[[#This Row],[Life Expectancy Point Value]],Table1[[#This Row],["R/ECAP" (Point Value)]],Table1[[#This Row],[Low Poverty Point Value]])</f>
        <v>0</v>
      </c>
      <c r="W212" s="3">
        <f>SUM(Table1[[#This Row],[Census Tract Low Unemployment Point Value]],Table1[[#This Row],[Census Tract Access to Primary Care Point Value]])</f>
        <v>1</v>
      </c>
    </row>
    <row r="213" spans="1:23" x14ac:dyDescent="0.25">
      <c r="A213" t="s">
        <v>213</v>
      </c>
      <c r="B213">
        <v>18027954700</v>
      </c>
      <c r="C213" t="s">
        <v>1724</v>
      </c>
      <c r="D213" t="s">
        <v>2086</v>
      </c>
      <c r="E213" s="8">
        <f t="shared" si="6"/>
        <v>1</v>
      </c>
      <c r="F213" s="6">
        <f t="shared" si="7"/>
        <v>1</v>
      </c>
      <c r="G213">
        <v>0</v>
      </c>
      <c r="H213" s="4">
        <v>30357</v>
      </c>
      <c r="I213" s="3">
        <f>IF(AND(Table1[[#This Row],[High Income]]&gt;=71082,Table1[[#This Row],[QCT Status]]=0),1,0)</f>
        <v>0</v>
      </c>
      <c r="J213" s="4">
        <v>70.5</v>
      </c>
      <c r="K213" s="3">
        <f>IF(Table1[[#This Row],[Life Expectancy]]&gt;77.4,1,0)</f>
        <v>0</v>
      </c>
      <c r="L213" s="4">
        <v>0</v>
      </c>
      <c r="M213" s="4">
        <v>22.7</v>
      </c>
      <c r="N213" s="4">
        <f>IF(AND(Table1[[#This Row],[Low Poverty]]&lt;=6.3,Table1[[#This Row],[QCT Status]]=0),1,0)</f>
        <v>0</v>
      </c>
      <c r="O213" s="6">
        <f>VLOOKUP(C213,'County Data Only'!$A$2:$F$93,3,FALSE)</f>
        <v>2</v>
      </c>
      <c r="P213" s="6">
        <f>IF(Table1[[#This Row],[Census Tract Low Unemployment Rate]]&lt;2.7,1,0)</f>
        <v>1</v>
      </c>
      <c r="Q213" s="3">
        <f>VLOOKUP($C213,'County Data Only'!$A$2:$F$93,4,FALSE)</f>
        <v>2070</v>
      </c>
      <c r="R213" s="3">
        <f>IF(AND(Table1[[#This Row],[Census Tract Access to Primary Care]]&lt;=2000,Table1[[#This Row],[Census Tract Access to Primary Care]]&lt;&gt;0),1,0)</f>
        <v>0</v>
      </c>
      <c r="S213" s="6">
        <f>VLOOKUP($C213,'County Data Only'!$A$2:$F$93,5,FALSE)</f>
        <v>5.6240345510000003</v>
      </c>
      <c r="T213" s="6">
        <f>VLOOKUP($C213,'County Data Only'!$A$2:$F$93,6,FALSE)</f>
        <v>1.7968899999999999E-2</v>
      </c>
      <c r="U213" s="1">
        <f>IF(AND(Table1[[#This Row],[Census Tract Population Growth 2010 - 2020]]&gt;=5,Table1[[#This Row],[Census Tract Population Growth 2020 - 2021]]&gt;0),1,0)</f>
        <v>1</v>
      </c>
      <c r="V213" s="3">
        <f>SUM(Table1[[#This Row],[High Income Point Value]],Table1[[#This Row],[Life Expectancy Point Value]],Table1[[#This Row],["R/ECAP" (Point Value)]],Table1[[#This Row],[Low Poverty Point Value]])</f>
        <v>0</v>
      </c>
      <c r="W213" s="3">
        <f>SUM(Table1[[#This Row],[Census Tract Low Unemployment Point Value]],Table1[[#This Row],[Census Tract Access to Primary Care Point Value]])</f>
        <v>1</v>
      </c>
    </row>
    <row r="214" spans="1:23" x14ac:dyDescent="0.25">
      <c r="A214" t="s">
        <v>218</v>
      </c>
      <c r="B214">
        <v>18029080104</v>
      </c>
      <c r="C214" t="s">
        <v>1726</v>
      </c>
      <c r="D214" t="s">
        <v>2091</v>
      </c>
      <c r="E214" s="5">
        <f t="shared" si="6"/>
        <v>4</v>
      </c>
      <c r="F214" s="3">
        <f t="shared" si="7"/>
        <v>0</v>
      </c>
      <c r="G214">
        <v>0</v>
      </c>
      <c r="H214" s="6">
        <v>89595</v>
      </c>
      <c r="I214" s="6">
        <f>IF(AND(Table1[[#This Row],[High Income]]&gt;=71082,Table1[[#This Row],[QCT Status]]=0),1,0)</f>
        <v>1</v>
      </c>
      <c r="J214" s="6">
        <v>78.599999999999994</v>
      </c>
      <c r="K214" s="6">
        <f>IF(Table1[[#This Row],[Life Expectancy]]&gt;77.4,1,0)</f>
        <v>1</v>
      </c>
      <c r="L214" s="4">
        <v>0</v>
      </c>
      <c r="M214" s="6">
        <v>1.6</v>
      </c>
      <c r="N214" s="6">
        <f>IF(AND(Table1[[#This Row],[Low Poverty]]&lt;=6.3,Table1[[#This Row],[QCT Status]]=0),1,0)</f>
        <v>1</v>
      </c>
      <c r="O214" s="6">
        <f>VLOOKUP(C214,'County Data Only'!$A$2:$F$93,3,FALSE)</f>
        <v>2.5</v>
      </c>
      <c r="P214" s="6">
        <f>IF(Table1[[#This Row],[Census Tract Low Unemployment Rate]]&lt;2.7,1,0)</f>
        <v>1</v>
      </c>
      <c r="Q214" s="3">
        <f>VLOOKUP($C214,'County Data Only'!$A$2:$F$93,4,FALSE)</f>
        <v>2160</v>
      </c>
      <c r="R214" s="3">
        <f>IF(AND(Table1[[#This Row],[Census Tract Access to Primary Care]]&lt;=2000,Table1[[#This Row],[Census Tract Access to Primary Care]]&lt;&gt;0),1,0)</f>
        <v>0</v>
      </c>
      <c r="S214" s="3">
        <f>VLOOKUP($C214,'County Data Only'!$A$2:$F$93,5,FALSE)</f>
        <v>-0.51515514600000001</v>
      </c>
      <c r="T214" s="6">
        <f>VLOOKUP($C214,'County Data Only'!$A$2:$F$93,6,FALSE)</f>
        <v>0.17742379999999999</v>
      </c>
      <c r="U214">
        <f>IF(AND(Table1[[#This Row],[Census Tract Population Growth 2010 - 2020]]&gt;=5,Table1[[#This Row],[Census Tract Population Growth 2020 - 2021]]&gt;0),1,0)</f>
        <v>0</v>
      </c>
      <c r="V214" s="3">
        <f>SUM(Table1[[#This Row],[High Income Point Value]],Table1[[#This Row],[Life Expectancy Point Value]],Table1[[#This Row],["R/ECAP" (Point Value)]],Table1[[#This Row],[Low Poverty Point Value]])</f>
        <v>3</v>
      </c>
      <c r="W214" s="3">
        <f>SUM(Table1[[#This Row],[Census Tract Low Unemployment Point Value]],Table1[[#This Row],[Census Tract Access to Primary Care Point Value]])</f>
        <v>1</v>
      </c>
    </row>
    <row r="215" spans="1:23" x14ac:dyDescent="0.25">
      <c r="A215" t="s">
        <v>220</v>
      </c>
      <c r="B215">
        <v>18029080203</v>
      </c>
      <c r="C215" t="s">
        <v>1726</v>
      </c>
      <c r="D215" t="s">
        <v>2093</v>
      </c>
      <c r="E215" s="5">
        <f t="shared" si="6"/>
        <v>4</v>
      </c>
      <c r="F215" s="3">
        <f t="shared" si="7"/>
        <v>0</v>
      </c>
      <c r="G215">
        <v>0</v>
      </c>
      <c r="H215" s="6">
        <v>79340</v>
      </c>
      <c r="I215" s="6">
        <f>IF(AND(Table1[[#This Row],[High Income]]&gt;=71082,Table1[[#This Row],[QCT Status]]=0),1,0)</f>
        <v>1</v>
      </c>
      <c r="J215" s="6">
        <v>77.7</v>
      </c>
      <c r="K215" s="6">
        <f>IF(Table1[[#This Row],[Life Expectancy]]&gt;77.4,1,0)</f>
        <v>1</v>
      </c>
      <c r="L215" s="4">
        <v>0</v>
      </c>
      <c r="M215" s="6">
        <v>2</v>
      </c>
      <c r="N215" s="6">
        <f>IF(AND(Table1[[#This Row],[Low Poverty]]&lt;=6.3,Table1[[#This Row],[QCT Status]]=0),1,0)</f>
        <v>1</v>
      </c>
      <c r="O215" s="6">
        <f>VLOOKUP(C215,'County Data Only'!$A$2:$F$93,3,FALSE)</f>
        <v>2.5</v>
      </c>
      <c r="P215" s="6">
        <f>IF(Table1[[#This Row],[Census Tract Low Unemployment Rate]]&lt;2.7,1,0)</f>
        <v>1</v>
      </c>
      <c r="Q215" s="3">
        <f>VLOOKUP($C215,'County Data Only'!$A$2:$F$93,4,FALSE)</f>
        <v>2160</v>
      </c>
      <c r="R215" s="3">
        <f>IF(AND(Table1[[#This Row],[Census Tract Access to Primary Care]]&lt;=2000,Table1[[#This Row],[Census Tract Access to Primary Care]]&lt;&gt;0),1,0)</f>
        <v>0</v>
      </c>
      <c r="S215" s="3">
        <f>VLOOKUP($C215,'County Data Only'!$A$2:$F$93,5,FALSE)</f>
        <v>-0.51515514600000001</v>
      </c>
      <c r="T215" s="6">
        <f>VLOOKUP($C215,'County Data Only'!$A$2:$F$93,6,FALSE)</f>
        <v>0.17742379999999999</v>
      </c>
      <c r="U215">
        <f>IF(AND(Table1[[#This Row],[Census Tract Population Growth 2010 - 2020]]&gt;=5,Table1[[#This Row],[Census Tract Population Growth 2020 - 2021]]&gt;0),1,0)</f>
        <v>0</v>
      </c>
      <c r="V215" s="3">
        <f>SUM(Table1[[#This Row],[High Income Point Value]],Table1[[#This Row],[Life Expectancy Point Value]],Table1[[#This Row],["R/ECAP" (Point Value)]],Table1[[#This Row],[Low Poverty Point Value]])</f>
        <v>3</v>
      </c>
      <c r="W215" s="3">
        <f>SUM(Table1[[#This Row],[Census Tract Low Unemployment Point Value]],Table1[[#This Row],[Census Tract Access to Primary Care Point Value]])</f>
        <v>1</v>
      </c>
    </row>
    <row r="216" spans="1:23" x14ac:dyDescent="0.25">
      <c r="A216" t="s">
        <v>216</v>
      </c>
      <c r="B216">
        <v>18029080101</v>
      </c>
      <c r="C216" t="s">
        <v>1726</v>
      </c>
      <c r="D216" t="s">
        <v>2089</v>
      </c>
      <c r="E216" s="5">
        <f t="shared" si="6"/>
        <v>4</v>
      </c>
      <c r="F216" s="3">
        <f t="shared" si="7"/>
        <v>0</v>
      </c>
      <c r="G216">
        <v>0</v>
      </c>
      <c r="H216" s="6">
        <v>82333</v>
      </c>
      <c r="I216" s="6">
        <f>IF(AND(Table1[[#This Row],[High Income]]&gt;=71082,Table1[[#This Row],[QCT Status]]=0),1,0)</f>
        <v>1</v>
      </c>
      <c r="J216" s="6">
        <v>81.8</v>
      </c>
      <c r="K216" s="6">
        <f>IF(Table1[[#This Row],[Life Expectancy]]&gt;77.4,1,0)</f>
        <v>1</v>
      </c>
      <c r="L216" s="4">
        <v>0</v>
      </c>
      <c r="M216" s="6">
        <v>2.6</v>
      </c>
      <c r="N216" s="6">
        <f>IF(AND(Table1[[#This Row],[Low Poverty]]&lt;=6.3,Table1[[#This Row],[QCT Status]]=0),1,0)</f>
        <v>1</v>
      </c>
      <c r="O216" s="6">
        <f>VLOOKUP(C216,'County Data Only'!$A$2:$F$93,3,FALSE)</f>
        <v>2.5</v>
      </c>
      <c r="P216" s="6">
        <f>IF(Table1[[#This Row],[Census Tract Low Unemployment Rate]]&lt;2.7,1,0)</f>
        <v>1</v>
      </c>
      <c r="Q216" s="3">
        <f>VLOOKUP($C216,'County Data Only'!$A$2:$F$93,4,FALSE)</f>
        <v>2160</v>
      </c>
      <c r="R216" s="3">
        <f>IF(AND(Table1[[#This Row],[Census Tract Access to Primary Care]]&lt;=2000,Table1[[#This Row],[Census Tract Access to Primary Care]]&lt;&gt;0),1,0)</f>
        <v>0</v>
      </c>
      <c r="S216" s="3">
        <f>VLOOKUP($C216,'County Data Only'!$A$2:$F$93,5,FALSE)</f>
        <v>-0.51515514600000001</v>
      </c>
      <c r="T216" s="6">
        <f>VLOOKUP($C216,'County Data Only'!$A$2:$F$93,6,FALSE)</f>
        <v>0.17742379999999999</v>
      </c>
      <c r="U216">
        <f>IF(AND(Table1[[#This Row],[Census Tract Population Growth 2010 - 2020]]&gt;=5,Table1[[#This Row],[Census Tract Population Growth 2020 - 2021]]&gt;0),1,0)</f>
        <v>0</v>
      </c>
      <c r="V216" s="3">
        <f>SUM(Table1[[#This Row],[High Income Point Value]],Table1[[#This Row],[Life Expectancy Point Value]],Table1[[#This Row],["R/ECAP" (Point Value)]],Table1[[#This Row],[Low Poverty Point Value]])</f>
        <v>3</v>
      </c>
      <c r="W216" s="3">
        <f>SUM(Table1[[#This Row],[Census Tract Low Unemployment Point Value]],Table1[[#This Row],[Census Tract Access to Primary Care Point Value]])</f>
        <v>1</v>
      </c>
    </row>
    <row r="217" spans="1:23" x14ac:dyDescent="0.25">
      <c r="A217" t="s">
        <v>217</v>
      </c>
      <c r="B217">
        <v>18029080103</v>
      </c>
      <c r="C217" t="s">
        <v>1726</v>
      </c>
      <c r="D217" t="s">
        <v>2090</v>
      </c>
      <c r="E217" s="5">
        <f t="shared" si="6"/>
        <v>4</v>
      </c>
      <c r="F217" s="3">
        <f t="shared" si="7"/>
        <v>0</v>
      </c>
      <c r="G217">
        <v>0</v>
      </c>
      <c r="H217" s="6">
        <v>96591</v>
      </c>
      <c r="I217" s="6">
        <f>IF(AND(Table1[[#This Row],[High Income]]&gt;=71082,Table1[[#This Row],[QCT Status]]=0),1,0)</f>
        <v>1</v>
      </c>
      <c r="J217" s="6">
        <v>80.599999999999994</v>
      </c>
      <c r="K217" s="6">
        <f>IF(Table1[[#This Row],[Life Expectancy]]&gt;77.4,1,0)</f>
        <v>1</v>
      </c>
      <c r="L217" s="4">
        <v>0</v>
      </c>
      <c r="M217" s="6">
        <v>4</v>
      </c>
      <c r="N217" s="6">
        <f>IF(AND(Table1[[#This Row],[Low Poverty]]&lt;=6.3,Table1[[#This Row],[QCT Status]]=0),1,0)</f>
        <v>1</v>
      </c>
      <c r="O217" s="6">
        <f>VLOOKUP(C217,'County Data Only'!$A$2:$F$93,3,FALSE)</f>
        <v>2.5</v>
      </c>
      <c r="P217" s="6">
        <f>IF(Table1[[#This Row],[Census Tract Low Unemployment Rate]]&lt;2.7,1,0)</f>
        <v>1</v>
      </c>
      <c r="Q217" s="3">
        <f>VLOOKUP($C217,'County Data Only'!$A$2:$F$93,4,FALSE)</f>
        <v>2160</v>
      </c>
      <c r="R217" s="3">
        <f>IF(AND(Table1[[#This Row],[Census Tract Access to Primary Care]]&lt;=2000,Table1[[#This Row],[Census Tract Access to Primary Care]]&lt;&gt;0),1,0)</f>
        <v>0</v>
      </c>
      <c r="S217" s="3">
        <f>VLOOKUP($C217,'County Data Only'!$A$2:$F$93,5,FALSE)</f>
        <v>-0.51515514600000001</v>
      </c>
      <c r="T217" s="6">
        <f>VLOOKUP($C217,'County Data Only'!$A$2:$F$93,6,FALSE)</f>
        <v>0.17742379999999999</v>
      </c>
      <c r="U217">
        <f>IF(AND(Table1[[#This Row],[Census Tract Population Growth 2010 - 2020]]&gt;=5,Table1[[#This Row],[Census Tract Population Growth 2020 - 2021]]&gt;0),1,0)</f>
        <v>0</v>
      </c>
      <c r="V217" s="3">
        <f>SUM(Table1[[#This Row],[High Income Point Value]],Table1[[#This Row],[Life Expectancy Point Value]],Table1[[#This Row],["R/ECAP" (Point Value)]],Table1[[#This Row],[Low Poverty Point Value]])</f>
        <v>3</v>
      </c>
      <c r="W217" s="3">
        <f>SUM(Table1[[#This Row],[Census Tract Low Unemployment Point Value]],Table1[[#This Row],[Census Tract Access to Primary Care Point Value]])</f>
        <v>1</v>
      </c>
    </row>
    <row r="218" spans="1:23" x14ac:dyDescent="0.25">
      <c r="A218" t="s">
        <v>219</v>
      </c>
      <c r="B218">
        <v>18029080201</v>
      </c>
      <c r="C218" t="s">
        <v>1726</v>
      </c>
      <c r="D218" t="s">
        <v>2092</v>
      </c>
      <c r="E218" s="5">
        <f t="shared" si="6"/>
        <v>4</v>
      </c>
      <c r="F218" s="3">
        <f t="shared" si="7"/>
        <v>0</v>
      </c>
      <c r="G218">
        <v>0</v>
      </c>
      <c r="H218" s="6">
        <v>95536</v>
      </c>
      <c r="I218" s="6">
        <f>IF(AND(Table1[[#This Row],[High Income]]&gt;=71082,Table1[[#This Row],[QCT Status]]=0),1,0)</f>
        <v>1</v>
      </c>
      <c r="J218" s="6">
        <v>85.7</v>
      </c>
      <c r="K218" s="6">
        <f>IF(Table1[[#This Row],[Life Expectancy]]&gt;77.4,1,0)</f>
        <v>1</v>
      </c>
      <c r="L218" s="4">
        <v>0</v>
      </c>
      <c r="M218" s="6">
        <v>6</v>
      </c>
      <c r="N218" s="6">
        <f>IF(AND(Table1[[#This Row],[Low Poverty]]&lt;=6.3,Table1[[#This Row],[QCT Status]]=0),1,0)</f>
        <v>1</v>
      </c>
      <c r="O218" s="6">
        <f>VLOOKUP(C218,'County Data Only'!$A$2:$F$93,3,FALSE)</f>
        <v>2.5</v>
      </c>
      <c r="P218" s="6">
        <f>IF(Table1[[#This Row],[Census Tract Low Unemployment Rate]]&lt;2.7,1,0)</f>
        <v>1</v>
      </c>
      <c r="Q218" s="3">
        <f>VLOOKUP($C218,'County Data Only'!$A$2:$F$93,4,FALSE)</f>
        <v>2160</v>
      </c>
      <c r="R218" s="3">
        <f>IF(AND(Table1[[#This Row],[Census Tract Access to Primary Care]]&lt;=2000,Table1[[#This Row],[Census Tract Access to Primary Care]]&lt;&gt;0),1,0)</f>
        <v>0</v>
      </c>
      <c r="S218" s="3">
        <f>VLOOKUP($C218,'County Data Only'!$A$2:$F$93,5,FALSE)</f>
        <v>-0.51515514600000001</v>
      </c>
      <c r="T218" s="6">
        <f>VLOOKUP($C218,'County Data Only'!$A$2:$F$93,6,FALSE)</f>
        <v>0.17742379999999999</v>
      </c>
      <c r="U218">
        <f>IF(AND(Table1[[#This Row],[Census Tract Population Growth 2010 - 2020]]&gt;=5,Table1[[#This Row],[Census Tract Population Growth 2020 - 2021]]&gt;0),1,0)</f>
        <v>0</v>
      </c>
      <c r="V218" s="3">
        <f>SUM(Table1[[#This Row],[High Income Point Value]],Table1[[#This Row],[Life Expectancy Point Value]],Table1[[#This Row],["R/ECAP" (Point Value)]],Table1[[#This Row],[Low Poverty Point Value]])</f>
        <v>3</v>
      </c>
      <c r="W218" s="3">
        <f>SUM(Table1[[#This Row],[Census Tract Low Unemployment Point Value]],Table1[[#This Row],[Census Tract Access to Primary Care Point Value]])</f>
        <v>1</v>
      </c>
    </row>
    <row r="219" spans="1:23" x14ac:dyDescent="0.25">
      <c r="A219" t="s">
        <v>224</v>
      </c>
      <c r="B219">
        <v>18029080400</v>
      </c>
      <c r="C219" t="s">
        <v>1726</v>
      </c>
      <c r="D219" t="s">
        <v>2097</v>
      </c>
      <c r="E219" s="5">
        <f t="shared" si="6"/>
        <v>4</v>
      </c>
      <c r="F219" s="3">
        <f t="shared" si="7"/>
        <v>0</v>
      </c>
      <c r="G219">
        <v>0</v>
      </c>
      <c r="H219" s="6">
        <v>71082</v>
      </c>
      <c r="I219" s="6">
        <f>IF(AND(Table1[[#This Row],[High Income]]&gt;=71082,Table1[[#This Row],[QCT Status]]=0),1,0)</f>
        <v>1</v>
      </c>
      <c r="J219" s="6">
        <v>78.510000000000005</v>
      </c>
      <c r="K219" s="6">
        <f>IF(Table1[[#This Row],[Life Expectancy]]&gt;77.4,1,0)</f>
        <v>1</v>
      </c>
      <c r="L219" s="4">
        <v>0</v>
      </c>
      <c r="M219" s="6">
        <v>6.3</v>
      </c>
      <c r="N219" s="6">
        <f>IF(AND(Table1[[#This Row],[Low Poverty]]&lt;=6.3,Table1[[#This Row],[QCT Status]]=0),1,0)</f>
        <v>1</v>
      </c>
      <c r="O219" s="6">
        <f>VLOOKUP(C219,'County Data Only'!$A$2:$F$93,3,FALSE)</f>
        <v>2.5</v>
      </c>
      <c r="P219" s="6">
        <f>IF(Table1[[#This Row],[Census Tract Low Unemployment Rate]]&lt;2.7,1,0)</f>
        <v>1</v>
      </c>
      <c r="Q219" s="3">
        <f>VLOOKUP($C219,'County Data Only'!$A$2:$F$93,4,FALSE)</f>
        <v>2160</v>
      </c>
      <c r="R219" s="3">
        <f>IF(AND(Table1[[#This Row],[Census Tract Access to Primary Care]]&lt;=2000,Table1[[#This Row],[Census Tract Access to Primary Care]]&lt;&gt;0),1,0)</f>
        <v>0</v>
      </c>
      <c r="S219" s="3">
        <f>VLOOKUP($C219,'County Data Only'!$A$2:$F$93,5,FALSE)</f>
        <v>-0.51515514600000001</v>
      </c>
      <c r="T219" s="6">
        <f>VLOOKUP($C219,'County Data Only'!$A$2:$F$93,6,FALSE)</f>
        <v>0.17742379999999999</v>
      </c>
      <c r="U219">
        <f>IF(AND(Table1[[#This Row],[Census Tract Population Growth 2010 - 2020]]&gt;=5,Table1[[#This Row],[Census Tract Population Growth 2020 - 2021]]&gt;0),1,0)</f>
        <v>0</v>
      </c>
      <c r="V219" s="3">
        <f>SUM(Table1[[#This Row],[High Income Point Value]],Table1[[#This Row],[Life Expectancy Point Value]],Table1[[#This Row],["R/ECAP" (Point Value)]],Table1[[#This Row],[Low Poverty Point Value]])</f>
        <v>3</v>
      </c>
      <c r="W219" s="3">
        <f>SUM(Table1[[#This Row],[Census Tract Low Unemployment Point Value]],Table1[[#This Row],[Census Tract Access to Primary Care Point Value]])</f>
        <v>1</v>
      </c>
    </row>
    <row r="220" spans="1:23" x14ac:dyDescent="0.25">
      <c r="A220" t="s">
        <v>227</v>
      </c>
      <c r="B220">
        <v>18029080602</v>
      </c>
      <c r="C220" t="s">
        <v>1726</v>
      </c>
      <c r="D220" t="s">
        <v>2100</v>
      </c>
      <c r="E220" s="9">
        <f t="shared" si="6"/>
        <v>3</v>
      </c>
      <c r="F220" s="3">
        <f t="shared" si="7"/>
        <v>0</v>
      </c>
      <c r="G220">
        <v>0</v>
      </c>
      <c r="H220" s="6">
        <v>71530</v>
      </c>
      <c r="I220" s="6">
        <f>IF(AND(Table1[[#This Row],[High Income]]&gt;=71082,Table1[[#This Row],[QCT Status]]=0),1,0)</f>
        <v>1</v>
      </c>
      <c r="J220" s="4">
        <v>75.751900000000006</v>
      </c>
      <c r="K220" s="6">
        <f>IF(Table1[[#This Row],[Life Expectancy]]&gt;77.4,1,0)</f>
        <v>0</v>
      </c>
      <c r="L220" s="4">
        <v>0</v>
      </c>
      <c r="M220" s="6">
        <v>2.7</v>
      </c>
      <c r="N220" s="6">
        <f>IF(AND(Table1[[#This Row],[Low Poverty]]&lt;=6.3,Table1[[#This Row],[QCT Status]]=0),1,0)</f>
        <v>1</v>
      </c>
      <c r="O220" s="6">
        <f>VLOOKUP(C220,'County Data Only'!$A$2:$F$93,3,FALSE)</f>
        <v>2.5</v>
      </c>
      <c r="P220" s="6">
        <f>IF(Table1[[#This Row],[Census Tract Low Unemployment Rate]]&lt;2.7,1,0)</f>
        <v>1</v>
      </c>
      <c r="Q220" s="3">
        <f>VLOOKUP($C220,'County Data Only'!$A$2:$F$93,4,FALSE)</f>
        <v>2160</v>
      </c>
      <c r="R220" s="3">
        <f>IF(AND(Table1[[#This Row],[Census Tract Access to Primary Care]]&lt;=2000,Table1[[#This Row],[Census Tract Access to Primary Care]]&lt;&gt;0),1,0)</f>
        <v>0</v>
      </c>
      <c r="S220" s="3">
        <f>VLOOKUP($C220,'County Data Only'!$A$2:$F$93,5,FALSE)</f>
        <v>-0.51515514600000001</v>
      </c>
      <c r="T220" s="6">
        <f>VLOOKUP($C220,'County Data Only'!$A$2:$F$93,6,FALSE)</f>
        <v>0.17742379999999999</v>
      </c>
      <c r="U220">
        <f>IF(AND(Table1[[#This Row],[Census Tract Population Growth 2010 - 2020]]&gt;=5,Table1[[#This Row],[Census Tract Population Growth 2020 - 2021]]&gt;0),1,0)</f>
        <v>0</v>
      </c>
      <c r="V220" s="3">
        <f>SUM(Table1[[#This Row],[High Income Point Value]],Table1[[#This Row],[Life Expectancy Point Value]],Table1[[#This Row],["R/ECAP" (Point Value)]],Table1[[#This Row],[Low Poverty Point Value]])</f>
        <v>2</v>
      </c>
      <c r="W220" s="3">
        <f>SUM(Table1[[#This Row],[Census Tract Low Unemployment Point Value]],Table1[[#This Row],[Census Tract Access to Primary Care Point Value]])</f>
        <v>1</v>
      </c>
    </row>
    <row r="221" spans="1:23" x14ac:dyDescent="0.25">
      <c r="A221" t="s">
        <v>221</v>
      </c>
      <c r="B221">
        <v>18029080204</v>
      </c>
      <c r="C221" t="s">
        <v>1726</v>
      </c>
      <c r="D221" t="s">
        <v>2094</v>
      </c>
      <c r="E221" s="9">
        <f t="shared" si="6"/>
        <v>3</v>
      </c>
      <c r="F221" s="3">
        <f t="shared" si="7"/>
        <v>0</v>
      </c>
      <c r="G221">
        <v>0</v>
      </c>
      <c r="H221" s="4">
        <v>70728</v>
      </c>
      <c r="I221" s="3">
        <f>IF(AND(Table1[[#This Row],[High Income]]&gt;=71082,Table1[[#This Row],[QCT Status]]=0),1,0)</f>
        <v>0</v>
      </c>
      <c r="J221" s="6">
        <v>77.7</v>
      </c>
      <c r="K221" s="6">
        <f>IF(Table1[[#This Row],[Life Expectancy]]&gt;77.4,1,0)</f>
        <v>1</v>
      </c>
      <c r="L221" s="4">
        <v>0</v>
      </c>
      <c r="M221" s="6">
        <v>5.8</v>
      </c>
      <c r="N221" s="6">
        <f>IF(AND(Table1[[#This Row],[Low Poverty]]&lt;=6.3,Table1[[#This Row],[QCT Status]]=0),1,0)</f>
        <v>1</v>
      </c>
      <c r="O221" s="6">
        <f>VLOOKUP(C221,'County Data Only'!$A$2:$F$93,3,FALSE)</f>
        <v>2.5</v>
      </c>
      <c r="P221" s="6">
        <f>IF(Table1[[#This Row],[Census Tract Low Unemployment Rate]]&lt;2.7,1,0)</f>
        <v>1</v>
      </c>
      <c r="Q221" s="3">
        <f>VLOOKUP($C221,'County Data Only'!$A$2:$F$93,4,FALSE)</f>
        <v>2160</v>
      </c>
      <c r="R221" s="3">
        <f>IF(AND(Table1[[#This Row],[Census Tract Access to Primary Care]]&lt;=2000,Table1[[#This Row],[Census Tract Access to Primary Care]]&lt;&gt;0),1,0)</f>
        <v>0</v>
      </c>
      <c r="S221" s="3">
        <f>VLOOKUP($C221,'County Data Only'!$A$2:$F$93,5,FALSE)</f>
        <v>-0.51515514600000001</v>
      </c>
      <c r="T221" s="6">
        <f>VLOOKUP($C221,'County Data Only'!$A$2:$F$93,6,FALSE)</f>
        <v>0.17742379999999999</v>
      </c>
      <c r="U221">
        <f>IF(AND(Table1[[#This Row],[Census Tract Population Growth 2010 - 2020]]&gt;=5,Table1[[#This Row],[Census Tract Population Growth 2020 - 2021]]&gt;0),1,0)</f>
        <v>0</v>
      </c>
      <c r="V221" s="3">
        <f>SUM(Table1[[#This Row],[High Income Point Value]],Table1[[#This Row],[Life Expectancy Point Value]],Table1[[#This Row],["R/ECAP" (Point Value)]],Table1[[#This Row],[Low Poverty Point Value]])</f>
        <v>2</v>
      </c>
      <c r="W221" s="3">
        <f>SUM(Table1[[#This Row],[Census Tract Low Unemployment Point Value]],Table1[[#This Row],[Census Tract Access to Primary Care Point Value]])</f>
        <v>1</v>
      </c>
    </row>
    <row r="222" spans="1:23" x14ac:dyDescent="0.25">
      <c r="A222" t="s">
        <v>223</v>
      </c>
      <c r="B222">
        <v>18029080302</v>
      </c>
      <c r="C222" t="s">
        <v>1726</v>
      </c>
      <c r="D222" t="s">
        <v>2096</v>
      </c>
      <c r="E222" s="8">
        <f t="shared" si="6"/>
        <v>1</v>
      </c>
      <c r="F222" s="3">
        <f t="shared" si="7"/>
        <v>0</v>
      </c>
      <c r="G222" s="14">
        <v>1</v>
      </c>
      <c r="H222" s="4">
        <v>22256</v>
      </c>
      <c r="I222" s="3">
        <f>IF(AND(Table1[[#This Row],[High Income]]&gt;=71082,Table1[[#This Row],[QCT Status]]=0),1,0)</f>
        <v>0</v>
      </c>
      <c r="J222" s="4">
        <v>72.099999999999994</v>
      </c>
      <c r="K222" s="3">
        <f>IF(Table1[[#This Row],[Life Expectancy]]&gt;77.4,1,0)</f>
        <v>0</v>
      </c>
      <c r="L222" s="4">
        <v>0</v>
      </c>
      <c r="M222" s="4">
        <v>19.7</v>
      </c>
      <c r="N222" s="4">
        <f>IF(AND(Table1[[#This Row],[Low Poverty]]&lt;=6.3,Table1[[#This Row],[QCT Status]]=0),1,0)</f>
        <v>0</v>
      </c>
      <c r="O222" s="6">
        <f>VLOOKUP(C222,'County Data Only'!$A$2:$F$93,3,FALSE)</f>
        <v>2.5</v>
      </c>
      <c r="P222" s="6">
        <f>IF(Table1[[#This Row],[Census Tract Low Unemployment Rate]]&lt;2.7,1,0)</f>
        <v>1</v>
      </c>
      <c r="Q222" s="3">
        <f>VLOOKUP($C222,'County Data Only'!$A$2:$F$93,4,FALSE)</f>
        <v>2160</v>
      </c>
      <c r="R222" s="3">
        <f>IF(AND(Table1[[#This Row],[Census Tract Access to Primary Care]]&lt;=2000,Table1[[#This Row],[Census Tract Access to Primary Care]]&lt;&gt;0),1,0)</f>
        <v>0</v>
      </c>
      <c r="S222" s="3">
        <f>VLOOKUP($C222,'County Data Only'!$A$2:$F$93,5,FALSE)</f>
        <v>-0.51515514600000001</v>
      </c>
      <c r="T222" s="6">
        <f>VLOOKUP($C222,'County Data Only'!$A$2:$F$93,6,FALSE)</f>
        <v>0.17742379999999999</v>
      </c>
      <c r="U222">
        <f>IF(AND(Table1[[#This Row],[Census Tract Population Growth 2010 - 2020]]&gt;=5,Table1[[#This Row],[Census Tract Population Growth 2020 - 2021]]&gt;0),1,0)</f>
        <v>0</v>
      </c>
      <c r="V222" s="3">
        <f>SUM(Table1[[#This Row],[High Income Point Value]],Table1[[#This Row],[Life Expectancy Point Value]],Table1[[#This Row],["R/ECAP" (Point Value)]],Table1[[#This Row],[Low Poverty Point Value]])</f>
        <v>0</v>
      </c>
      <c r="W222" s="3">
        <f>SUM(Table1[[#This Row],[Census Tract Low Unemployment Point Value]],Table1[[#This Row],[Census Tract Access to Primary Care Point Value]])</f>
        <v>1</v>
      </c>
    </row>
    <row r="223" spans="1:23" x14ac:dyDescent="0.25">
      <c r="A223" t="s">
        <v>225</v>
      </c>
      <c r="B223">
        <v>18029080500</v>
      </c>
      <c r="C223" t="s">
        <v>1726</v>
      </c>
      <c r="D223" t="s">
        <v>2098</v>
      </c>
      <c r="E223" s="8">
        <f t="shared" si="6"/>
        <v>1</v>
      </c>
      <c r="F223" s="3">
        <f t="shared" si="7"/>
        <v>0</v>
      </c>
      <c r="G223" s="14">
        <v>1</v>
      </c>
      <c r="H223" s="4">
        <v>36556</v>
      </c>
      <c r="I223" s="3">
        <f>IF(AND(Table1[[#This Row],[High Income]]&gt;=71082,Table1[[#This Row],[QCT Status]]=0),1,0)</f>
        <v>0</v>
      </c>
      <c r="J223" s="4">
        <v>77.281300000000002</v>
      </c>
      <c r="K223" s="3">
        <f>IF(Table1[[#This Row],[Life Expectancy]]&gt;77.4,1,0)</f>
        <v>0</v>
      </c>
      <c r="L223" s="4">
        <v>0</v>
      </c>
      <c r="M223" s="4">
        <v>21.7</v>
      </c>
      <c r="N223" s="4">
        <f>IF(AND(Table1[[#This Row],[Low Poverty]]&lt;=6.3,Table1[[#This Row],[QCT Status]]=0),1,0)</f>
        <v>0</v>
      </c>
      <c r="O223" s="6">
        <f>VLOOKUP(C223,'County Data Only'!$A$2:$F$93,3,FALSE)</f>
        <v>2.5</v>
      </c>
      <c r="P223" s="6">
        <f>IF(Table1[[#This Row],[Census Tract Low Unemployment Rate]]&lt;2.7,1,0)</f>
        <v>1</v>
      </c>
      <c r="Q223" s="3">
        <f>VLOOKUP($C223,'County Data Only'!$A$2:$F$93,4,FALSE)</f>
        <v>2160</v>
      </c>
      <c r="R223" s="3">
        <f>IF(AND(Table1[[#This Row],[Census Tract Access to Primary Care]]&lt;=2000,Table1[[#This Row],[Census Tract Access to Primary Care]]&lt;&gt;0),1,0)</f>
        <v>0</v>
      </c>
      <c r="S223" s="3">
        <f>VLOOKUP($C223,'County Data Only'!$A$2:$F$93,5,FALSE)</f>
        <v>-0.51515514600000001</v>
      </c>
      <c r="T223" s="6">
        <f>VLOOKUP($C223,'County Data Only'!$A$2:$F$93,6,FALSE)</f>
        <v>0.17742379999999999</v>
      </c>
      <c r="U223">
        <f>IF(AND(Table1[[#This Row],[Census Tract Population Growth 2010 - 2020]]&gt;=5,Table1[[#This Row],[Census Tract Population Growth 2020 - 2021]]&gt;0),1,0)</f>
        <v>0</v>
      </c>
      <c r="V223" s="3">
        <f>SUM(Table1[[#This Row],[High Income Point Value]],Table1[[#This Row],[Life Expectancy Point Value]],Table1[[#This Row],["R/ECAP" (Point Value)]],Table1[[#This Row],[Low Poverty Point Value]])</f>
        <v>0</v>
      </c>
      <c r="W223" s="3">
        <f>SUM(Table1[[#This Row],[Census Tract Low Unemployment Point Value]],Table1[[#This Row],[Census Tract Access to Primary Care Point Value]])</f>
        <v>1</v>
      </c>
    </row>
    <row r="224" spans="1:23" x14ac:dyDescent="0.25">
      <c r="A224" t="s">
        <v>222</v>
      </c>
      <c r="B224">
        <v>18029080301</v>
      </c>
      <c r="C224" t="s">
        <v>1726</v>
      </c>
      <c r="D224" t="s">
        <v>2095</v>
      </c>
      <c r="E224" s="8">
        <f t="shared" si="6"/>
        <v>1</v>
      </c>
      <c r="F224" s="3">
        <f t="shared" si="7"/>
        <v>0</v>
      </c>
      <c r="G224" s="14">
        <v>1</v>
      </c>
      <c r="H224" s="4">
        <v>41250</v>
      </c>
      <c r="I224" s="3">
        <f>IF(AND(Table1[[#This Row],[High Income]]&gt;=71082,Table1[[#This Row],[QCT Status]]=0),1,0)</f>
        <v>0</v>
      </c>
      <c r="J224" s="4">
        <v>72.099999999999994</v>
      </c>
      <c r="K224" s="3">
        <f>IF(Table1[[#This Row],[Life Expectancy]]&gt;77.4,1,0)</f>
        <v>0</v>
      </c>
      <c r="L224" s="4">
        <v>0</v>
      </c>
      <c r="M224" s="4">
        <v>24.1</v>
      </c>
      <c r="N224" s="4">
        <f>IF(AND(Table1[[#This Row],[Low Poverty]]&lt;=6.3,Table1[[#This Row],[QCT Status]]=0),1,0)</f>
        <v>0</v>
      </c>
      <c r="O224" s="6">
        <f>VLOOKUP(C224,'County Data Only'!$A$2:$F$93,3,FALSE)</f>
        <v>2.5</v>
      </c>
      <c r="P224" s="6">
        <f>IF(Table1[[#This Row],[Census Tract Low Unemployment Rate]]&lt;2.7,1,0)</f>
        <v>1</v>
      </c>
      <c r="Q224" s="3">
        <f>VLOOKUP($C224,'County Data Only'!$A$2:$F$93,4,FALSE)</f>
        <v>2160</v>
      </c>
      <c r="R224" s="3">
        <f>IF(AND(Table1[[#This Row],[Census Tract Access to Primary Care]]&lt;=2000,Table1[[#This Row],[Census Tract Access to Primary Care]]&lt;&gt;0),1,0)</f>
        <v>0</v>
      </c>
      <c r="S224" s="3">
        <f>VLOOKUP($C224,'County Data Only'!$A$2:$F$93,5,FALSE)</f>
        <v>-0.51515514600000001</v>
      </c>
      <c r="T224" s="6">
        <f>VLOOKUP($C224,'County Data Only'!$A$2:$F$93,6,FALSE)</f>
        <v>0.17742379999999999</v>
      </c>
      <c r="U224">
        <f>IF(AND(Table1[[#This Row],[Census Tract Population Growth 2010 - 2020]]&gt;=5,Table1[[#This Row],[Census Tract Population Growth 2020 - 2021]]&gt;0),1,0)</f>
        <v>0</v>
      </c>
      <c r="V224" s="3">
        <f>SUM(Table1[[#This Row],[High Income Point Value]],Table1[[#This Row],[Life Expectancy Point Value]],Table1[[#This Row],["R/ECAP" (Point Value)]],Table1[[#This Row],[Low Poverty Point Value]])</f>
        <v>0</v>
      </c>
      <c r="W224" s="3">
        <f>SUM(Table1[[#This Row],[Census Tract Low Unemployment Point Value]],Table1[[#This Row],[Census Tract Access to Primary Care Point Value]])</f>
        <v>1</v>
      </c>
    </row>
    <row r="225" spans="1:23" x14ac:dyDescent="0.25">
      <c r="A225" t="s">
        <v>228</v>
      </c>
      <c r="B225">
        <v>18029080700</v>
      </c>
      <c r="C225" t="s">
        <v>1726</v>
      </c>
      <c r="D225" t="s">
        <v>2101</v>
      </c>
      <c r="E225" s="8">
        <f t="shared" si="6"/>
        <v>1</v>
      </c>
      <c r="F225" s="3">
        <f t="shared" si="7"/>
        <v>0</v>
      </c>
      <c r="G225">
        <v>0</v>
      </c>
      <c r="H225" s="4">
        <v>70000</v>
      </c>
      <c r="I225" s="3">
        <f>IF(AND(Table1[[#This Row],[High Income]]&gt;=71082,Table1[[#This Row],[QCT Status]]=0),1,0)</f>
        <v>0</v>
      </c>
      <c r="J225" s="4">
        <v>77.099999999999994</v>
      </c>
      <c r="K225" s="3">
        <f>IF(Table1[[#This Row],[Life Expectancy]]&gt;77.4,1,0)</f>
        <v>0</v>
      </c>
      <c r="L225" s="4">
        <v>0</v>
      </c>
      <c r="M225" s="4">
        <v>9.9</v>
      </c>
      <c r="N225" s="4">
        <f>IF(AND(Table1[[#This Row],[Low Poverty]]&lt;=6.3,Table1[[#This Row],[QCT Status]]=0),1,0)</f>
        <v>0</v>
      </c>
      <c r="O225" s="6">
        <f>VLOOKUP(C225,'County Data Only'!$A$2:$F$93,3,FALSE)</f>
        <v>2.5</v>
      </c>
      <c r="P225" s="6">
        <f>IF(Table1[[#This Row],[Census Tract Low Unemployment Rate]]&lt;2.7,1,0)</f>
        <v>1</v>
      </c>
      <c r="Q225" s="3">
        <f>VLOOKUP($C225,'County Data Only'!$A$2:$F$93,4,FALSE)</f>
        <v>2160</v>
      </c>
      <c r="R225" s="3">
        <f>IF(AND(Table1[[#This Row],[Census Tract Access to Primary Care]]&lt;=2000,Table1[[#This Row],[Census Tract Access to Primary Care]]&lt;&gt;0),1,0)</f>
        <v>0</v>
      </c>
      <c r="S225" s="3">
        <f>VLOOKUP($C225,'County Data Only'!$A$2:$F$93,5,FALSE)</f>
        <v>-0.51515514600000001</v>
      </c>
      <c r="T225" s="6">
        <f>VLOOKUP($C225,'County Data Only'!$A$2:$F$93,6,FALSE)</f>
        <v>0.17742379999999999</v>
      </c>
      <c r="U225">
        <f>IF(AND(Table1[[#This Row],[Census Tract Population Growth 2010 - 2020]]&gt;=5,Table1[[#This Row],[Census Tract Population Growth 2020 - 2021]]&gt;0),1,0)</f>
        <v>0</v>
      </c>
      <c r="V225" s="3">
        <f>SUM(Table1[[#This Row],[High Income Point Value]],Table1[[#This Row],[Life Expectancy Point Value]],Table1[[#This Row],["R/ECAP" (Point Value)]],Table1[[#This Row],[Low Poverty Point Value]])</f>
        <v>0</v>
      </c>
      <c r="W225" s="3">
        <f>SUM(Table1[[#This Row],[Census Tract Low Unemployment Point Value]],Table1[[#This Row],[Census Tract Access to Primary Care Point Value]])</f>
        <v>1</v>
      </c>
    </row>
    <row r="226" spans="1:23" x14ac:dyDescent="0.25">
      <c r="A226" t="s">
        <v>226</v>
      </c>
      <c r="B226">
        <v>18029080601</v>
      </c>
      <c r="C226" t="s">
        <v>1726</v>
      </c>
      <c r="D226" t="s">
        <v>2099</v>
      </c>
      <c r="E226" s="8">
        <f t="shared" si="6"/>
        <v>1</v>
      </c>
      <c r="F226" s="3">
        <f t="shared" si="7"/>
        <v>0</v>
      </c>
      <c r="G226">
        <v>0</v>
      </c>
      <c r="H226" s="4">
        <v>61759</v>
      </c>
      <c r="I226" s="3">
        <f>IF(AND(Table1[[#This Row],[High Income]]&gt;=71082,Table1[[#This Row],[QCT Status]]=0),1,0)</f>
        <v>0</v>
      </c>
      <c r="J226" s="4">
        <v>75.7</v>
      </c>
      <c r="K226" s="3">
        <f>IF(Table1[[#This Row],[Life Expectancy]]&gt;77.4,1,0)</f>
        <v>0</v>
      </c>
      <c r="L226" s="4">
        <v>0</v>
      </c>
      <c r="M226" s="4">
        <v>11</v>
      </c>
      <c r="N226" s="4">
        <f>IF(AND(Table1[[#This Row],[Low Poverty]]&lt;=6.3,Table1[[#This Row],[QCT Status]]=0),1,0)</f>
        <v>0</v>
      </c>
      <c r="O226" s="6">
        <f>VLOOKUP(C226,'County Data Only'!$A$2:$F$93,3,FALSE)</f>
        <v>2.5</v>
      </c>
      <c r="P226" s="6">
        <f>IF(Table1[[#This Row],[Census Tract Low Unemployment Rate]]&lt;2.7,1,0)</f>
        <v>1</v>
      </c>
      <c r="Q226" s="3">
        <f>VLOOKUP($C226,'County Data Only'!$A$2:$F$93,4,FALSE)</f>
        <v>2160</v>
      </c>
      <c r="R226" s="3">
        <f>IF(AND(Table1[[#This Row],[Census Tract Access to Primary Care]]&lt;=2000,Table1[[#This Row],[Census Tract Access to Primary Care]]&lt;&gt;0),1,0)</f>
        <v>0</v>
      </c>
      <c r="S226" s="3">
        <f>VLOOKUP($C226,'County Data Only'!$A$2:$F$93,5,FALSE)</f>
        <v>-0.51515514600000001</v>
      </c>
      <c r="T226" s="6">
        <f>VLOOKUP($C226,'County Data Only'!$A$2:$F$93,6,FALSE)</f>
        <v>0.17742379999999999</v>
      </c>
      <c r="U226">
        <f>IF(AND(Table1[[#This Row],[Census Tract Population Growth 2010 - 2020]]&gt;=5,Table1[[#This Row],[Census Tract Population Growth 2020 - 2021]]&gt;0),1,0)</f>
        <v>0</v>
      </c>
      <c r="V226" s="3">
        <f>SUM(Table1[[#This Row],[High Income Point Value]],Table1[[#This Row],[Life Expectancy Point Value]],Table1[[#This Row],["R/ECAP" (Point Value)]],Table1[[#This Row],[Low Poverty Point Value]])</f>
        <v>0</v>
      </c>
      <c r="W226" s="3">
        <f>SUM(Table1[[#This Row],[Census Tract Low Unemployment Point Value]],Table1[[#This Row],[Census Tract Access to Primary Care Point Value]])</f>
        <v>1</v>
      </c>
    </row>
    <row r="227" spans="1:23" x14ac:dyDescent="0.25">
      <c r="A227" t="s">
        <v>229</v>
      </c>
      <c r="B227">
        <v>18031969000</v>
      </c>
      <c r="C227" t="s">
        <v>1728</v>
      </c>
      <c r="D227" t="s">
        <v>2102</v>
      </c>
      <c r="E227" s="9">
        <f t="shared" si="6"/>
        <v>3</v>
      </c>
      <c r="F227" s="3">
        <f t="shared" si="7"/>
        <v>0</v>
      </c>
      <c r="G227">
        <v>0</v>
      </c>
      <c r="H227" s="4">
        <v>68550</v>
      </c>
      <c r="I227" s="3">
        <f>IF(AND(Table1[[#This Row],[High Income]]&gt;=71082,Table1[[#This Row],[QCT Status]]=0),1,0)</f>
        <v>0</v>
      </c>
      <c r="J227" s="6">
        <v>80.398700000000005</v>
      </c>
      <c r="K227" s="6">
        <f>IF(Table1[[#This Row],[Life Expectancy]]&gt;77.4,1,0)</f>
        <v>1</v>
      </c>
      <c r="L227" s="4">
        <v>0</v>
      </c>
      <c r="M227" s="4">
        <v>8.9</v>
      </c>
      <c r="N227" s="4">
        <f>IF(AND(Table1[[#This Row],[Low Poverty]]&lt;=6.3,Table1[[#This Row],[QCT Status]]=0),1,0)</f>
        <v>0</v>
      </c>
      <c r="O227" s="6">
        <f>VLOOKUP(C227,'County Data Only'!$A$2:$F$93,3,FALSE)</f>
        <v>2.4</v>
      </c>
      <c r="P227" s="6">
        <f>IF(Table1[[#This Row],[Census Tract Low Unemployment Rate]]&lt;2.7,1,0)</f>
        <v>1</v>
      </c>
      <c r="Q227" s="6">
        <f>VLOOKUP($C227,'County Data Only'!$A$2:$F$93,4,FALSE)</f>
        <v>1790</v>
      </c>
      <c r="R227" s="6">
        <f>IF(AND(Table1[[#This Row],[Census Tract Access to Primary Care]]&lt;=2000,Table1[[#This Row],[Census Tract Access to Primary Care]]&lt;&gt;0),1,0)</f>
        <v>1</v>
      </c>
      <c r="S227" s="3">
        <f>VLOOKUP($C227,'County Data Only'!$A$2:$F$93,5,FALSE)</f>
        <v>3.0587323120000001</v>
      </c>
      <c r="T227" s="3">
        <f>VLOOKUP($C227,'County Data Only'!$A$2:$F$93,6,FALSE)</f>
        <v>-0.59296749999999998</v>
      </c>
      <c r="U227">
        <f>IF(AND(Table1[[#This Row],[Census Tract Population Growth 2010 - 2020]]&gt;=5,Table1[[#This Row],[Census Tract Population Growth 2020 - 2021]]&gt;0),1,0)</f>
        <v>0</v>
      </c>
      <c r="V227" s="3">
        <f>SUM(Table1[[#This Row],[High Income Point Value]],Table1[[#This Row],[Life Expectancy Point Value]],Table1[[#This Row],["R/ECAP" (Point Value)]],Table1[[#This Row],[Low Poverty Point Value]])</f>
        <v>1</v>
      </c>
      <c r="W227" s="3">
        <f>SUM(Table1[[#This Row],[Census Tract Low Unemployment Point Value]],Table1[[#This Row],[Census Tract Access to Primary Care Point Value]])</f>
        <v>2</v>
      </c>
    </row>
    <row r="228" spans="1:23" x14ac:dyDescent="0.25">
      <c r="A228" t="s">
        <v>230</v>
      </c>
      <c r="B228">
        <v>18031969100</v>
      </c>
      <c r="C228" t="s">
        <v>1728</v>
      </c>
      <c r="D228" t="s">
        <v>2103</v>
      </c>
      <c r="E228" s="9">
        <f t="shared" si="6"/>
        <v>3</v>
      </c>
      <c r="F228" s="3">
        <f t="shared" si="7"/>
        <v>0</v>
      </c>
      <c r="G228">
        <v>0</v>
      </c>
      <c r="H228" s="4">
        <v>59145</v>
      </c>
      <c r="I228" s="3">
        <f>IF(AND(Table1[[#This Row],[High Income]]&gt;=71082,Table1[[#This Row],[QCT Status]]=0),1,0)</f>
        <v>0</v>
      </c>
      <c r="J228" s="6">
        <v>83.6</v>
      </c>
      <c r="K228" s="6">
        <f>IF(Table1[[#This Row],[Life Expectancy]]&gt;77.4,1,0)</f>
        <v>1</v>
      </c>
      <c r="L228" s="4">
        <v>0</v>
      </c>
      <c r="M228" s="4">
        <v>9.1</v>
      </c>
      <c r="N228" s="4">
        <f>IF(AND(Table1[[#This Row],[Low Poverty]]&lt;=6.3,Table1[[#This Row],[QCT Status]]=0),1,0)</f>
        <v>0</v>
      </c>
      <c r="O228" s="6">
        <f>VLOOKUP(C228,'County Data Only'!$A$2:$F$93,3,FALSE)</f>
        <v>2.4</v>
      </c>
      <c r="P228" s="6">
        <f>IF(Table1[[#This Row],[Census Tract Low Unemployment Rate]]&lt;2.7,1,0)</f>
        <v>1</v>
      </c>
      <c r="Q228" s="6">
        <f>VLOOKUP($C228,'County Data Only'!$A$2:$F$93,4,FALSE)</f>
        <v>1790</v>
      </c>
      <c r="R228" s="6">
        <f>IF(AND(Table1[[#This Row],[Census Tract Access to Primary Care]]&lt;=2000,Table1[[#This Row],[Census Tract Access to Primary Care]]&lt;&gt;0),1,0)</f>
        <v>1</v>
      </c>
      <c r="S228" s="3">
        <f>VLOOKUP($C228,'County Data Only'!$A$2:$F$93,5,FALSE)</f>
        <v>3.0587323120000001</v>
      </c>
      <c r="T228" s="3">
        <f>VLOOKUP($C228,'County Data Only'!$A$2:$F$93,6,FALSE)</f>
        <v>-0.59296749999999998</v>
      </c>
      <c r="U228">
        <f>IF(AND(Table1[[#This Row],[Census Tract Population Growth 2010 - 2020]]&gt;=5,Table1[[#This Row],[Census Tract Population Growth 2020 - 2021]]&gt;0),1,0)</f>
        <v>0</v>
      </c>
      <c r="V228" s="3">
        <f>SUM(Table1[[#This Row],[High Income Point Value]],Table1[[#This Row],[Life Expectancy Point Value]],Table1[[#This Row],["R/ECAP" (Point Value)]],Table1[[#This Row],[Low Poverty Point Value]])</f>
        <v>1</v>
      </c>
      <c r="W228" s="3">
        <f>SUM(Table1[[#This Row],[Census Tract Low Unemployment Point Value]],Table1[[#This Row],[Census Tract Access to Primary Care Point Value]])</f>
        <v>2</v>
      </c>
    </row>
    <row r="229" spans="1:23" x14ac:dyDescent="0.25">
      <c r="A229" t="s">
        <v>232</v>
      </c>
      <c r="B229">
        <v>18031969300</v>
      </c>
      <c r="C229" t="s">
        <v>1728</v>
      </c>
      <c r="D229" t="s">
        <v>2105</v>
      </c>
      <c r="E229" s="9">
        <f t="shared" si="6"/>
        <v>3</v>
      </c>
      <c r="F229" s="3">
        <f t="shared" si="7"/>
        <v>0</v>
      </c>
      <c r="G229">
        <v>0</v>
      </c>
      <c r="H229" s="4">
        <v>52054</v>
      </c>
      <c r="I229" s="3">
        <f>IF(AND(Table1[[#This Row],[High Income]]&gt;=71082,Table1[[#This Row],[QCT Status]]=0),1,0)</f>
        <v>0</v>
      </c>
      <c r="J229" s="6">
        <v>79.2</v>
      </c>
      <c r="K229" s="6">
        <f>IF(Table1[[#This Row],[Life Expectancy]]&gt;77.4,1,0)</f>
        <v>1</v>
      </c>
      <c r="L229" s="4">
        <v>0</v>
      </c>
      <c r="M229" s="4">
        <v>11.6</v>
      </c>
      <c r="N229" s="4">
        <f>IF(AND(Table1[[#This Row],[Low Poverty]]&lt;=6.3,Table1[[#This Row],[QCT Status]]=0),1,0)</f>
        <v>0</v>
      </c>
      <c r="O229" s="6">
        <f>VLOOKUP(C229,'County Data Only'!$A$2:$F$93,3,FALSE)</f>
        <v>2.4</v>
      </c>
      <c r="P229" s="6">
        <f>IF(Table1[[#This Row],[Census Tract Low Unemployment Rate]]&lt;2.7,1,0)</f>
        <v>1</v>
      </c>
      <c r="Q229" s="6">
        <f>VLOOKUP($C229,'County Data Only'!$A$2:$F$93,4,FALSE)</f>
        <v>1790</v>
      </c>
      <c r="R229" s="6">
        <f>IF(AND(Table1[[#This Row],[Census Tract Access to Primary Care]]&lt;=2000,Table1[[#This Row],[Census Tract Access to Primary Care]]&lt;&gt;0),1,0)</f>
        <v>1</v>
      </c>
      <c r="S229" s="3">
        <f>VLOOKUP($C229,'County Data Only'!$A$2:$F$93,5,FALSE)</f>
        <v>3.0587323120000001</v>
      </c>
      <c r="T229" s="3">
        <f>VLOOKUP($C229,'County Data Only'!$A$2:$F$93,6,FALSE)</f>
        <v>-0.59296749999999998</v>
      </c>
      <c r="U229">
        <f>IF(AND(Table1[[#This Row],[Census Tract Population Growth 2010 - 2020]]&gt;=5,Table1[[#This Row],[Census Tract Population Growth 2020 - 2021]]&gt;0),1,0)</f>
        <v>0</v>
      </c>
      <c r="V229" s="3">
        <f>SUM(Table1[[#This Row],[High Income Point Value]],Table1[[#This Row],[Life Expectancy Point Value]],Table1[[#This Row],["R/ECAP" (Point Value)]],Table1[[#This Row],[Low Poverty Point Value]])</f>
        <v>1</v>
      </c>
      <c r="W229" s="3">
        <f>SUM(Table1[[#This Row],[Census Tract Low Unemployment Point Value]],Table1[[#This Row],[Census Tract Access to Primary Care Point Value]])</f>
        <v>2</v>
      </c>
    </row>
    <row r="230" spans="1:23" x14ac:dyDescent="0.25">
      <c r="A230" t="s">
        <v>233</v>
      </c>
      <c r="B230">
        <v>18031969400</v>
      </c>
      <c r="C230" t="s">
        <v>1728</v>
      </c>
      <c r="D230" t="s">
        <v>2106</v>
      </c>
      <c r="E230" s="9">
        <f t="shared" si="6"/>
        <v>3</v>
      </c>
      <c r="F230" s="3">
        <f t="shared" si="7"/>
        <v>0</v>
      </c>
      <c r="G230">
        <v>0</v>
      </c>
      <c r="H230" s="4">
        <v>63569</v>
      </c>
      <c r="I230" s="3">
        <f>IF(AND(Table1[[#This Row],[High Income]]&gt;=71082,Table1[[#This Row],[QCT Status]]=0),1,0)</f>
        <v>0</v>
      </c>
      <c r="J230" s="6">
        <v>78.888900000000007</v>
      </c>
      <c r="K230" s="6">
        <f>IF(Table1[[#This Row],[Life Expectancy]]&gt;77.4,1,0)</f>
        <v>1</v>
      </c>
      <c r="L230" s="4">
        <v>0</v>
      </c>
      <c r="M230" s="4">
        <v>12.8</v>
      </c>
      <c r="N230" s="4">
        <f>IF(AND(Table1[[#This Row],[Low Poverty]]&lt;=6.3,Table1[[#This Row],[QCT Status]]=0),1,0)</f>
        <v>0</v>
      </c>
      <c r="O230" s="6">
        <f>VLOOKUP(C230,'County Data Only'!$A$2:$F$93,3,FALSE)</f>
        <v>2.4</v>
      </c>
      <c r="P230" s="6">
        <f>IF(Table1[[#This Row],[Census Tract Low Unemployment Rate]]&lt;2.7,1,0)</f>
        <v>1</v>
      </c>
      <c r="Q230" s="6">
        <f>VLOOKUP($C230,'County Data Only'!$A$2:$F$93,4,FALSE)</f>
        <v>1790</v>
      </c>
      <c r="R230" s="6">
        <f>IF(AND(Table1[[#This Row],[Census Tract Access to Primary Care]]&lt;=2000,Table1[[#This Row],[Census Tract Access to Primary Care]]&lt;&gt;0),1,0)</f>
        <v>1</v>
      </c>
      <c r="S230" s="3">
        <f>VLOOKUP($C230,'County Data Only'!$A$2:$F$93,5,FALSE)</f>
        <v>3.0587323120000001</v>
      </c>
      <c r="T230" s="3">
        <f>VLOOKUP($C230,'County Data Only'!$A$2:$F$93,6,FALSE)</f>
        <v>-0.59296749999999998</v>
      </c>
      <c r="U230">
        <f>IF(AND(Table1[[#This Row],[Census Tract Population Growth 2010 - 2020]]&gt;=5,Table1[[#This Row],[Census Tract Population Growth 2020 - 2021]]&gt;0),1,0)</f>
        <v>0</v>
      </c>
      <c r="V230" s="3">
        <f>SUM(Table1[[#This Row],[High Income Point Value]],Table1[[#This Row],[Life Expectancy Point Value]],Table1[[#This Row],["R/ECAP" (Point Value)]],Table1[[#This Row],[Low Poverty Point Value]])</f>
        <v>1</v>
      </c>
      <c r="W230" s="3">
        <f>SUM(Table1[[#This Row],[Census Tract Low Unemployment Point Value]],Table1[[#This Row],[Census Tract Access to Primary Care Point Value]])</f>
        <v>2</v>
      </c>
    </row>
    <row r="231" spans="1:23" x14ac:dyDescent="0.25">
      <c r="A231" t="s">
        <v>234</v>
      </c>
      <c r="B231">
        <v>18031969500</v>
      </c>
      <c r="C231" t="s">
        <v>1728</v>
      </c>
      <c r="D231" t="s">
        <v>2107</v>
      </c>
      <c r="E231" s="9">
        <f t="shared" si="6"/>
        <v>3</v>
      </c>
      <c r="F231" s="3">
        <f t="shared" si="7"/>
        <v>0</v>
      </c>
      <c r="G231">
        <v>0</v>
      </c>
      <c r="H231" s="4">
        <v>53827</v>
      </c>
      <c r="I231" s="3">
        <f>IF(AND(Table1[[#This Row],[High Income]]&gt;=71082,Table1[[#This Row],[QCT Status]]=0),1,0)</f>
        <v>0</v>
      </c>
      <c r="J231" s="6">
        <v>80.3</v>
      </c>
      <c r="K231" s="6">
        <f>IF(Table1[[#This Row],[Life Expectancy]]&gt;77.4,1,0)</f>
        <v>1</v>
      </c>
      <c r="L231" s="4">
        <v>0</v>
      </c>
      <c r="M231" s="4">
        <v>13.6</v>
      </c>
      <c r="N231" s="4">
        <f>IF(AND(Table1[[#This Row],[Low Poverty]]&lt;=6.3,Table1[[#This Row],[QCT Status]]=0),1,0)</f>
        <v>0</v>
      </c>
      <c r="O231" s="6">
        <f>VLOOKUP(C231,'County Data Only'!$A$2:$F$93,3,FALSE)</f>
        <v>2.4</v>
      </c>
      <c r="P231" s="6">
        <f>IF(Table1[[#This Row],[Census Tract Low Unemployment Rate]]&lt;2.7,1,0)</f>
        <v>1</v>
      </c>
      <c r="Q231" s="6">
        <f>VLOOKUP($C231,'County Data Only'!$A$2:$F$93,4,FALSE)</f>
        <v>1790</v>
      </c>
      <c r="R231" s="6">
        <f>IF(AND(Table1[[#This Row],[Census Tract Access to Primary Care]]&lt;=2000,Table1[[#This Row],[Census Tract Access to Primary Care]]&lt;&gt;0),1,0)</f>
        <v>1</v>
      </c>
      <c r="S231" s="3">
        <f>VLOOKUP($C231,'County Data Only'!$A$2:$F$93,5,FALSE)</f>
        <v>3.0587323120000001</v>
      </c>
      <c r="T231" s="3">
        <f>VLOOKUP($C231,'County Data Only'!$A$2:$F$93,6,FALSE)</f>
        <v>-0.59296749999999998</v>
      </c>
      <c r="U231">
        <f>IF(AND(Table1[[#This Row],[Census Tract Population Growth 2010 - 2020]]&gt;=5,Table1[[#This Row],[Census Tract Population Growth 2020 - 2021]]&gt;0),1,0)</f>
        <v>0</v>
      </c>
      <c r="V231" s="3">
        <f>SUM(Table1[[#This Row],[High Income Point Value]],Table1[[#This Row],[Life Expectancy Point Value]],Table1[[#This Row],["R/ECAP" (Point Value)]],Table1[[#This Row],[Low Poverty Point Value]])</f>
        <v>1</v>
      </c>
      <c r="W231" s="3">
        <f>SUM(Table1[[#This Row],[Census Tract Low Unemployment Point Value]],Table1[[#This Row],[Census Tract Access to Primary Care Point Value]])</f>
        <v>2</v>
      </c>
    </row>
    <row r="232" spans="1:23" x14ac:dyDescent="0.25">
      <c r="A232" t="s">
        <v>231</v>
      </c>
      <c r="B232">
        <v>18031969200</v>
      </c>
      <c r="C232" t="s">
        <v>1728</v>
      </c>
      <c r="D232" t="s">
        <v>2104</v>
      </c>
      <c r="E232" s="7">
        <f t="shared" si="6"/>
        <v>2</v>
      </c>
      <c r="F232" s="3">
        <f t="shared" si="7"/>
        <v>0</v>
      </c>
      <c r="G232">
        <v>0</v>
      </c>
      <c r="H232" s="4">
        <v>60494</v>
      </c>
      <c r="I232" s="3">
        <f>IF(AND(Table1[[#This Row],[High Income]]&gt;=71082,Table1[[#This Row],[QCT Status]]=0),1,0)</f>
        <v>0</v>
      </c>
      <c r="J232" s="4">
        <v>73.5154</v>
      </c>
      <c r="K232" s="3">
        <f>IF(Table1[[#This Row],[Life Expectancy]]&gt;77.4,1,0)</f>
        <v>0</v>
      </c>
      <c r="L232" s="4">
        <v>0</v>
      </c>
      <c r="M232" s="4">
        <v>6.8</v>
      </c>
      <c r="N232" s="4">
        <f>IF(AND(Table1[[#This Row],[Low Poverty]]&lt;=6.3,Table1[[#This Row],[QCT Status]]=0),1,0)</f>
        <v>0</v>
      </c>
      <c r="O232" s="6">
        <f>VLOOKUP(C232,'County Data Only'!$A$2:$F$93,3,FALSE)</f>
        <v>2.4</v>
      </c>
      <c r="P232" s="6">
        <f>IF(Table1[[#This Row],[Census Tract Low Unemployment Rate]]&lt;2.7,1,0)</f>
        <v>1</v>
      </c>
      <c r="Q232" s="6">
        <f>VLOOKUP($C232,'County Data Only'!$A$2:$F$93,4,FALSE)</f>
        <v>1790</v>
      </c>
      <c r="R232" s="6">
        <f>IF(AND(Table1[[#This Row],[Census Tract Access to Primary Care]]&lt;=2000,Table1[[#This Row],[Census Tract Access to Primary Care]]&lt;&gt;0),1,0)</f>
        <v>1</v>
      </c>
      <c r="S232" s="3">
        <f>VLOOKUP($C232,'County Data Only'!$A$2:$F$93,5,FALSE)</f>
        <v>3.0587323120000001</v>
      </c>
      <c r="T232" s="3">
        <f>VLOOKUP($C232,'County Data Only'!$A$2:$F$93,6,FALSE)</f>
        <v>-0.59296749999999998</v>
      </c>
      <c r="U232">
        <f>IF(AND(Table1[[#This Row],[Census Tract Population Growth 2010 - 2020]]&gt;=5,Table1[[#This Row],[Census Tract Population Growth 2020 - 2021]]&gt;0),1,0)</f>
        <v>0</v>
      </c>
      <c r="V232" s="3">
        <f>SUM(Table1[[#This Row],[High Income Point Value]],Table1[[#This Row],[Life Expectancy Point Value]],Table1[[#This Row],["R/ECAP" (Point Value)]],Table1[[#This Row],[Low Poverty Point Value]])</f>
        <v>0</v>
      </c>
      <c r="W232" s="3">
        <f>SUM(Table1[[#This Row],[Census Tract Low Unemployment Point Value]],Table1[[#This Row],[Census Tract Access to Primary Care Point Value]])</f>
        <v>2</v>
      </c>
    </row>
    <row r="233" spans="1:23" x14ac:dyDescent="0.25">
      <c r="A233" t="s">
        <v>242</v>
      </c>
      <c r="B233">
        <v>18033020700</v>
      </c>
      <c r="C233" t="s">
        <v>1730</v>
      </c>
      <c r="D233" t="s">
        <v>2115</v>
      </c>
      <c r="E233" s="9">
        <f t="shared" si="6"/>
        <v>3</v>
      </c>
      <c r="F233" s="3">
        <f t="shared" si="7"/>
        <v>0</v>
      </c>
      <c r="G233">
        <v>0</v>
      </c>
      <c r="H233" s="6">
        <v>81802</v>
      </c>
      <c r="I233" s="6">
        <f>IF(AND(Table1[[#This Row],[High Income]]&gt;=71082,Table1[[#This Row],[QCT Status]]=0),1,0)</f>
        <v>1</v>
      </c>
      <c r="J233" s="6">
        <v>82.4</v>
      </c>
      <c r="K233" s="6">
        <f>IF(Table1[[#This Row],[Life Expectancy]]&gt;77.4,1,0)</f>
        <v>1</v>
      </c>
      <c r="L233" s="4">
        <v>0</v>
      </c>
      <c r="M233" s="4">
        <v>7.3</v>
      </c>
      <c r="N233" s="4">
        <f>IF(AND(Table1[[#This Row],[Low Poverty]]&lt;=6.3,Table1[[#This Row],[QCT Status]]=0),1,0)</f>
        <v>0</v>
      </c>
      <c r="O233" s="6">
        <f>VLOOKUP(C233,'County Data Only'!$A$2:$F$93,3,FALSE)</f>
        <v>2.1</v>
      </c>
      <c r="P233" s="6">
        <f>IF(Table1[[#This Row],[Census Tract Low Unemployment Rate]]&lt;2.7,1,0)</f>
        <v>1</v>
      </c>
      <c r="Q233" s="3">
        <f>VLOOKUP($C233,'County Data Only'!$A$2:$F$93,4,FALSE)</f>
        <v>2160</v>
      </c>
      <c r="R233" s="3">
        <f>IF(AND(Table1[[#This Row],[Census Tract Access to Primary Care]]&lt;=2000,Table1[[#This Row],[Census Tract Access to Primary Care]]&lt;&gt;0),1,0)</f>
        <v>0</v>
      </c>
      <c r="S233" s="3">
        <f>VLOOKUP($C233,'County Data Only'!$A$2:$F$93,5,FALSE)</f>
        <v>3.1534191570000001</v>
      </c>
      <c r="T233" s="6">
        <f>VLOOKUP($C233,'County Data Only'!$A$2:$F$93,6,FALSE)</f>
        <v>0.1363405</v>
      </c>
      <c r="U233">
        <f>IF(AND(Table1[[#This Row],[Census Tract Population Growth 2010 - 2020]]&gt;=5,Table1[[#This Row],[Census Tract Population Growth 2020 - 2021]]&gt;0),1,0)</f>
        <v>0</v>
      </c>
      <c r="V233" s="3">
        <f>SUM(Table1[[#This Row],[High Income Point Value]],Table1[[#This Row],[Life Expectancy Point Value]],Table1[[#This Row],["R/ECAP" (Point Value)]],Table1[[#This Row],[Low Poverty Point Value]])</f>
        <v>2</v>
      </c>
      <c r="W233" s="3">
        <f>SUM(Table1[[#This Row],[Census Tract Low Unemployment Point Value]],Table1[[#This Row],[Census Tract Access to Primary Care Point Value]])</f>
        <v>1</v>
      </c>
    </row>
    <row r="234" spans="1:23" x14ac:dyDescent="0.25">
      <c r="A234" t="s">
        <v>238</v>
      </c>
      <c r="B234">
        <v>18033020400</v>
      </c>
      <c r="C234" t="s">
        <v>1730</v>
      </c>
      <c r="D234" t="s">
        <v>2111</v>
      </c>
      <c r="E234" s="7">
        <f t="shared" si="6"/>
        <v>2</v>
      </c>
      <c r="F234" s="3">
        <f t="shared" si="7"/>
        <v>0</v>
      </c>
      <c r="G234">
        <v>0</v>
      </c>
      <c r="H234" s="4">
        <v>62160</v>
      </c>
      <c r="I234" s="3">
        <f>IF(AND(Table1[[#This Row],[High Income]]&gt;=71082,Table1[[#This Row],[QCT Status]]=0),1,0)</f>
        <v>0</v>
      </c>
      <c r="J234" s="6">
        <v>79.047600000000003</v>
      </c>
      <c r="K234" s="6">
        <f>IF(Table1[[#This Row],[Life Expectancy]]&gt;77.4,1,0)</f>
        <v>1</v>
      </c>
      <c r="L234" s="4">
        <v>0</v>
      </c>
      <c r="M234" s="4">
        <v>7.9</v>
      </c>
      <c r="N234" s="4">
        <f>IF(AND(Table1[[#This Row],[Low Poverty]]&lt;=6.3,Table1[[#This Row],[QCT Status]]=0),1,0)</f>
        <v>0</v>
      </c>
      <c r="O234" s="6">
        <f>VLOOKUP(C234,'County Data Only'!$A$2:$F$93,3,FALSE)</f>
        <v>2.1</v>
      </c>
      <c r="P234" s="6">
        <f>IF(Table1[[#This Row],[Census Tract Low Unemployment Rate]]&lt;2.7,1,0)</f>
        <v>1</v>
      </c>
      <c r="Q234" s="3">
        <f>VLOOKUP($C234,'County Data Only'!$A$2:$F$93,4,FALSE)</f>
        <v>2160</v>
      </c>
      <c r="R234" s="3">
        <f>IF(AND(Table1[[#This Row],[Census Tract Access to Primary Care]]&lt;=2000,Table1[[#This Row],[Census Tract Access to Primary Care]]&lt;&gt;0),1,0)</f>
        <v>0</v>
      </c>
      <c r="S234" s="3">
        <f>VLOOKUP($C234,'County Data Only'!$A$2:$F$93,5,FALSE)</f>
        <v>3.1534191570000001</v>
      </c>
      <c r="T234" s="6">
        <f>VLOOKUP($C234,'County Data Only'!$A$2:$F$93,6,FALSE)</f>
        <v>0.1363405</v>
      </c>
      <c r="U234">
        <f>IF(AND(Table1[[#This Row],[Census Tract Population Growth 2010 - 2020]]&gt;=5,Table1[[#This Row],[Census Tract Population Growth 2020 - 2021]]&gt;0),1,0)</f>
        <v>0</v>
      </c>
      <c r="V234" s="3">
        <f>SUM(Table1[[#This Row],[High Income Point Value]],Table1[[#This Row],[Life Expectancy Point Value]],Table1[[#This Row],["R/ECAP" (Point Value)]],Table1[[#This Row],[Low Poverty Point Value]])</f>
        <v>1</v>
      </c>
      <c r="W234" s="3">
        <f>SUM(Table1[[#This Row],[Census Tract Low Unemployment Point Value]],Table1[[#This Row],[Census Tract Access to Primary Care Point Value]])</f>
        <v>1</v>
      </c>
    </row>
    <row r="235" spans="1:23" x14ac:dyDescent="0.25">
      <c r="A235" t="s">
        <v>235</v>
      </c>
      <c r="B235">
        <v>18033020100</v>
      </c>
      <c r="C235" t="s">
        <v>1730</v>
      </c>
      <c r="D235" t="s">
        <v>2108</v>
      </c>
      <c r="E235" s="7">
        <f t="shared" si="6"/>
        <v>2</v>
      </c>
      <c r="F235" s="3">
        <f t="shared" si="7"/>
        <v>0</v>
      </c>
      <c r="G235">
        <v>0</v>
      </c>
      <c r="H235" s="4">
        <v>61299</v>
      </c>
      <c r="I235" s="3">
        <f>IF(AND(Table1[[#This Row],[High Income]]&gt;=71082,Table1[[#This Row],[QCT Status]]=0),1,0)</f>
        <v>0</v>
      </c>
      <c r="J235" s="6">
        <v>83.4953</v>
      </c>
      <c r="K235" s="6">
        <f>IF(Table1[[#This Row],[Life Expectancy]]&gt;77.4,1,0)</f>
        <v>1</v>
      </c>
      <c r="L235" s="4">
        <v>0</v>
      </c>
      <c r="M235" s="4">
        <v>9.5</v>
      </c>
      <c r="N235" s="4">
        <f>IF(AND(Table1[[#This Row],[Low Poverty]]&lt;=6.3,Table1[[#This Row],[QCT Status]]=0),1,0)</f>
        <v>0</v>
      </c>
      <c r="O235" s="6">
        <f>VLOOKUP(C235,'County Data Only'!$A$2:$F$93,3,FALSE)</f>
        <v>2.1</v>
      </c>
      <c r="P235" s="6">
        <f>IF(Table1[[#This Row],[Census Tract Low Unemployment Rate]]&lt;2.7,1,0)</f>
        <v>1</v>
      </c>
      <c r="Q235" s="3">
        <f>VLOOKUP($C235,'County Data Only'!$A$2:$F$93,4,FALSE)</f>
        <v>2160</v>
      </c>
      <c r="R235" s="3">
        <f>IF(AND(Table1[[#This Row],[Census Tract Access to Primary Care]]&lt;=2000,Table1[[#This Row],[Census Tract Access to Primary Care]]&lt;&gt;0),1,0)</f>
        <v>0</v>
      </c>
      <c r="S235" s="3">
        <f>VLOOKUP($C235,'County Data Only'!$A$2:$F$93,5,FALSE)</f>
        <v>3.1534191570000001</v>
      </c>
      <c r="T235" s="6">
        <f>VLOOKUP($C235,'County Data Only'!$A$2:$F$93,6,FALSE)</f>
        <v>0.1363405</v>
      </c>
      <c r="U235">
        <f>IF(AND(Table1[[#This Row],[Census Tract Population Growth 2010 - 2020]]&gt;=5,Table1[[#This Row],[Census Tract Population Growth 2020 - 2021]]&gt;0),1,0)</f>
        <v>0</v>
      </c>
      <c r="V235" s="3">
        <f>SUM(Table1[[#This Row],[High Income Point Value]],Table1[[#This Row],[Life Expectancy Point Value]],Table1[[#This Row],["R/ECAP" (Point Value)]],Table1[[#This Row],[Low Poverty Point Value]])</f>
        <v>1</v>
      </c>
      <c r="W235" s="3">
        <f>SUM(Table1[[#This Row],[Census Tract Low Unemployment Point Value]],Table1[[#This Row],[Census Tract Access to Primary Care Point Value]])</f>
        <v>1</v>
      </c>
    </row>
    <row r="236" spans="1:23" x14ac:dyDescent="0.25">
      <c r="A236" t="s">
        <v>243</v>
      </c>
      <c r="B236">
        <v>18033020800</v>
      </c>
      <c r="C236" t="s">
        <v>1730</v>
      </c>
      <c r="D236" t="s">
        <v>2116</v>
      </c>
      <c r="E236" s="7">
        <f t="shared" si="6"/>
        <v>2</v>
      </c>
      <c r="F236" s="3">
        <f t="shared" si="7"/>
        <v>0</v>
      </c>
      <c r="G236">
        <v>0</v>
      </c>
      <c r="H236" s="4">
        <v>63988</v>
      </c>
      <c r="I236" s="3">
        <f>IF(AND(Table1[[#This Row],[High Income]]&gt;=71082,Table1[[#This Row],[QCT Status]]=0),1,0)</f>
        <v>0</v>
      </c>
      <c r="J236" s="6">
        <v>78.346100000000007</v>
      </c>
      <c r="K236" s="6">
        <f>IF(Table1[[#This Row],[Life Expectancy]]&gt;77.4,1,0)</f>
        <v>1</v>
      </c>
      <c r="L236" s="4">
        <v>0</v>
      </c>
      <c r="M236" s="4">
        <v>10.4</v>
      </c>
      <c r="N236" s="4">
        <f>IF(AND(Table1[[#This Row],[Low Poverty]]&lt;=6.3,Table1[[#This Row],[QCT Status]]=0),1,0)</f>
        <v>0</v>
      </c>
      <c r="O236" s="6">
        <f>VLOOKUP(C236,'County Data Only'!$A$2:$F$93,3,FALSE)</f>
        <v>2.1</v>
      </c>
      <c r="P236" s="6">
        <f>IF(Table1[[#This Row],[Census Tract Low Unemployment Rate]]&lt;2.7,1,0)</f>
        <v>1</v>
      </c>
      <c r="Q236" s="3">
        <f>VLOOKUP($C236,'County Data Only'!$A$2:$F$93,4,FALSE)</f>
        <v>2160</v>
      </c>
      <c r="R236" s="3">
        <f>IF(AND(Table1[[#This Row],[Census Tract Access to Primary Care]]&lt;=2000,Table1[[#This Row],[Census Tract Access to Primary Care]]&lt;&gt;0),1,0)</f>
        <v>0</v>
      </c>
      <c r="S236" s="3">
        <f>VLOOKUP($C236,'County Data Only'!$A$2:$F$93,5,FALSE)</f>
        <v>3.1534191570000001</v>
      </c>
      <c r="T236" s="6">
        <f>VLOOKUP($C236,'County Data Only'!$A$2:$F$93,6,FALSE)</f>
        <v>0.1363405</v>
      </c>
      <c r="U236">
        <f>IF(AND(Table1[[#This Row],[Census Tract Population Growth 2010 - 2020]]&gt;=5,Table1[[#This Row],[Census Tract Population Growth 2020 - 2021]]&gt;0),1,0)</f>
        <v>0</v>
      </c>
      <c r="V236" s="3">
        <f>SUM(Table1[[#This Row],[High Income Point Value]],Table1[[#This Row],[Life Expectancy Point Value]],Table1[[#This Row],["R/ECAP" (Point Value)]],Table1[[#This Row],[Low Poverty Point Value]])</f>
        <v>1</v>
      </c>
      <c r="W236" s="3">
        <f>SUM(Table1[[#This Row],[Census Tract Low Unemployment Point Value]],Table1[[#This Row],[Census Tract Access to Primary Care Point Value]])</f>
        <v>1</v>
      </c>
    </row>
    <row r="237" spans="1:23" x14ac:dyDescent="0.25">
      <c r="A237" t="s">
        <v>240</v>
      </c>
      <c r="B237">
        <v>18033020601</v>
      </c>
      <c r="C237" t="s">
        <v>1730</v>
      </c>
      <c r="D237" t="s">
        <v>2113</v>
      </c>
      <c r="E237" s="8">
        <f t="shared" si="6"/>
        <v>1</v>
      </c>
      <c r="F237" s="3">
        <f t="shared" si="7"/>
        <v>0</v>
      </c>
      <c r="G237">
        <v>0</v>
      </c>
      <c r="H237" s="4">
        <v>46447</v>
      </c>
      <c r="I237" s="3">
        <f>IF(AND(Table1[[#This Row],[High Income]]&gt;=71082,Table1[[#This Row],[QCT Status]]=0),1,0)</f>
        <v>0</v>
      </c>
      <c r="J237" s="4">
        <v>76.400000000000006</v>
      </c>
      <c r="K237" s="3">
        <f>IF(Table1[[#This Row],[Life Expectancy]]&gt;77.4,1,0)</f>
        <v>0</v>
      </c>
      <c r="L237" s="4">
        <v>0</v>
      </c>
      <c r="M237" s="4">
        <v>7.8</v>
      </c>
      <c r="N237" s="4">
        <f>IF(AND(Table1[[#This Row],[Low Poverty]]&lt;=6.3,Table1[[#This Row],[QCT Status]]=0),1,0)</f>
        <v>0</v>
      </c>
      <c r="O237" s="6">
        <f>VLOOKUP(C237,'County Data Only'!$A$2:$F$93,3,FALSE)</f>
        <v>2.1</v>
      </c>
      <c r="P237" s="6">
        <f>IF(Table1[[#This Row],[Census Tract Low Unemployment Rate]]&lt;2.7,1,0)</f>
        <v>1</v>
      </c>
      <c r="Q237" s="3">
        <f>VLOOKUP($C237,'County Data Only'!$A$2:$F$93,4,FALSE)</f>
        <v>2160</v>
      </c>
      <c r="R237" s="3">
        <f>IF(AND(Table1[[#This Row],[Census Tract Access to Primary Care]]&lt;=2000,Table1[[#This Row],[Census Tract Access to Primary Care]]&lt;&gt;0),1,0)</f>
        <v>0</v>
      </c>
      <c r="S237" s="3">
        <f>VLOOKUP($C237,'County Data Only'!$A$2:$F$93,5,FALSE)</f>
        <v>3.1534191570000001</v>
      </c>
      <c r="T237" s="6">
        <f>VLOOKUP($C237,'County Data Only'!$A$2:$F$93,6,FALSE)</f>
        <v>0.1363405</v>
      </c>
      <c r="U237">
        <f>IF(AND(Table1[[#This Row],[Census Tract Population Growth 2010 - 2020]]&gt;=5,Table1[[#This Row],[Census Tract Population Growth 2020 - 2021]]&gt;0),1,0)</f>
        <v>0</v>
      </c>
      <c r="V237" s="3">
        <f>SUM(Table1[[#This Row],[High Income Point Value]],Table1[[#This Row],[Life Expectancy Point Value]],Table1[[#This Row],["R/ECAP" (Point Value)]],Table1[[#This Row],[Low Poverty Point Value]])</f>
        <v>0</v>
      </c>
      <c r="W237" s="3">
        <f>SUM(Table1[[#This Row],[Census Tract Low Unemployment Point Value]],Table1[[#This Row],[Census Tract Access to Primary Care Point Value]])</f>
        <v>1</v>
      </c>
    </row>
    <row r="238" spans="1:23" x14ac:dyDescent="0.25">
      <c r="A238" t="s">
        <v>236</v>
      </c>
      <c r="B238">
        <v>18033020200</v>
      </c>
      <c r="C238" t="s">
        <v>1730</v>
      </c>
      <c r="D238" t="s">
        <v>2109</v>
      </c>
      <c r="E238" s="8">
        <f t="shared" si="6"/>
        <v>1</v>
      </c>
      <c r="F238" s="3">
        <f t="shared" si="7"/>
        <v>0</v>
      </c>
      <c r="G238">
        <v>0</v>
      </c>
      <c r="H238" s="4">
        <v>68313</v>
      </c>
      <c r="I238" s="3">
        <f>IF(AND(Table1[[#This Row],[High Income]]&gt;=71082,Table1[[#This Row],[QCT Status]]=0),1,0)</f>
        <v>0</v>
      </c>
      <c r="J238" s="4">
        <v>76.599999999999994</v>
      </c>
      <c r="K238" s="3">
        <f>IF(Table1[[#This Row],[Life Expectancy]]&gt;77.4,1,0)</f>
        <v>0</v>
      </c>
      <c r="L238" s="4">
        <v>0</v>
      </c>
      <c r="M238" s="4">
        <v>9.3000000000000007</v>
      </c>
      <c r="N238" s="4">
        <f>IF(AND(Table1[[#This Row],[Low Poverty]]&lt;=6.3,Table1[[#This Row],[QCT Status]]=0),1,0)</f>
        <v>0</v>
      </c>
      <c r="O238" s="6">
        <f>VLOOKUP(C238,'County Data Only'!$A$2:$F$93,3,FALSE)</f>
        <v>2.1</v>
      </c>
      <c r="P238" s="6">
        <f>IF(Table1[[#This Row],[Census Tract Low Unemployment Rate]]&lt;2.7,1,0)</f>
        <v>1</v>
      </c>
      <c r="Q238" s="3">
        <f>VLOOKUP($C238,'County Data Only'!$A$2:$F$93,4,FALSE)</f>
        <v>2160</v>
      </c>
      <c r="R238" s="3">
        <f>IF(AND(Table1[[#This Row],[Census Tract Access to Primary Care]]&lt;=2000,Table1[[#This Row],[Census Tract Access to Primary Care]]&lt;&gt;0),1,0)</f>
        <v>0</v>
      </c>
      <c r="S238" s="3">
        <f>VLOOKUP($C238,'County Data Only'!$A$2:$F$93,5,FALSE)</f>
        <v>3.1534191570000001</v>
      </c>
      <c r="T238" s="6">
        <f>VLOOKUP($C238,'County Data Only'!$A$2:$F$93,6,FALSE)</f>
        <v>0.1363405</v>
      </c>
      <c r="U238">
        <f>IF(AND(Table1[[#This Row],[Census Tract Population Growth 2010 - 2020]]&gt;=5,Table1[[#This Row],[Census Tract Population Growth 2020 - 2021]]&gt;0),1,0)</f>
        <v>0</v>
      </c>
      <c r="V238" s="3">
        <f>SUM(Table1[[#This Row],[High Income Point Value]],Table1[[#This Row],[Life Expectancy Point Value]],Table1[[#This Row],["R/ECAP" (Point Value)]],Table1[[#This Row],[Low Poverty Point Value]])</f>
        <v>0</v>
      </c>
      <c r="W238" s="3">
        <f>SUM(Table1[[#This Row],[Census Tract Low Unemployment Point Value]],Table1[[#This Row],[Census Tract Access to Primary Care Point Value]])</f>
        <v>1</v>
      </c>
    </row>
    <row r="239" spans="1:23" x14ac:dyDescent="0.25">
      <c r="A239" t="s">
        <v>241</v>
      </c>
      <c r="B239">
        <v>18033020602</v>
      </c>
      <c r="C239" t="s">
        <v>1730</v>
      </c>
      <c r="D239" t="s">
        <v>2114</v>
      </c>
      <c r="E239" s="8">
        <f t="shared" si="6"/>
        <v>1</v>
      </c>
      <c r="F239" s="3">
        <f t="shared" si="7"/>
        <v>0</v>
      </c>
      <c r="G239">
        <v>0</v>
      </c>
      <c r="H239" s="4">
        <v>54708</v>
      </c>
      <c r="I239" s="3">
        <f>IF(AND(Table1[[#This Row],[High Income]]&gt;=71082,Table1[[#This Row],[QCT Status]]=0),1,0)</f>
        <v>0</v>
      </c>
      <c r="J239" s="4">
        <v>75.599999999999994</v>
      </c>
      <c r="K239" s="3">
        <f>IF(Table1[[#This Row],[Life Expectancy]]&gt;77.4,1,0)</f>
        <v>0</v>
      </c>
      <c r="L239" s="4">
        <v>0</v>
      </c>
      <c r="M239" s="4">
        <v>11.9</v>
      </c>
      <c r="N239" s="4">
        <f>IF(AND(Table1[[#This Row],[Low Poverty]]&lt;=6.3,Table1[[#This Row],[QCT Status]]=0),1,0)</f>
        <v>0</v>
      </c>
      <c r="O239" s="6">
        <f>VLOOKUP(C239,'County Data Only'!$A$2:$F$93,3,FALSE)</f>
        <v>2.1</v>
      </c>
      <c r="P239" s="6">
        <f>IF(Table1[[#This Row],[Census Tract Low Unemployment Rate]]&lt;2.7,1,0)</f>
        <v>1</v>
      </c>
      <c r="Q239" s="3">
        <f>VLOOKUP($C239,'County Data Only'!$A$2:$F$93,4,FALSE)</f>
        <v>2160</v>
      </c>
      <c r="R239" s="3">
        <f>IF(AND(Table1[[#This Row],[Census Tract Access to Primary Care]]&lt;=2000,Table1[[#This Row],[Census Tract Access to Primary Care]]&lt;&gt;0),1,0)</f>
        <v>0</v>
      </c>
      <c r="S239" s="3">
        <f>VLOOKUP($C239,'County Data Only'!$A$2:$F$93,5,FALSE)</f>
        <v>3.1534191570000001</v>
      </c>
      <c r="T239" s="6">
        <f>VLOOKUP($C239,'County Data Only'!$A$2:$F$93,6,FALSE)</f>
        <v>0.1363405</v>
      </c>
      <c r="U239">
        <f>IF(AND(Table1[[#This Row],[Census Tract Population Growth 2010 - 2020]]&gt;=5,Table1[[#This Row],[Census Tract Population Growth 2020 - 2021]]&gt;0),1,0)</f>
        <v>0</v>
      </c>
      <c r="V239" s="3">
        <f>SUM(Table1[[#This Row],[High Income Point Value]],Table1[[#This Row],[Life Expectancy Point Value]],Table1[[#This Row],["R/ECAP" (Point Value)]],Table1[[#This Row],[Low Poverty Point Value]])</f>
        <v>0</v>
      </c>
      <c r="W239" s="3">
        <f>SUM(Table1[[#This Row],[Census Tract Low Unemployment Point Value]],Table1[[#This Row],[Census Tract Access to Primary Care Point Value]])</f>
        <v>1</v>
      </c>
    </row>
    <row r="240" spans="1:23" x14ac:dyDescent="0.25">
      <c r="A240" t="s">
        <v>237</v>
      </c>
      <c r="B240">
        <v>18033020300</v>
      </c>
      <c r="C240" t="s">
        <v>1730</v>
      </c>
      <c r="D240" t="s">
        <v>2110</v>
      </c>
      <c r="E240" s="8">
        <f t="shared" si="6"/>
        <v>1</v>
      </c>
      <c r="F240" s="3">
        <f t="shared" si="7"/>
        <v>0</v>
      </c>
      <c r="G240">
        <v>0</v>
      </c>
      <c r="H240" s="4">
        <v>67878</v>
      </c>
      <c r="I240" s="3">
        <f>IF(AND(Table1[[#This Row],[High Income]]&gt;=71082,Table1[[#This Row],[QCT Status]]=0),1,0)</f>
        <v>0</v>
      </c>
      <c r="J240" s="4">
        <v>74.8</v>
      </c>
      <c r="K240" s="3">
        <f>IF(Table1[[#This Row],[Life Expectancy]]&gt;77.4,1,0)</f>
        <v>0</v>
      </c>
      <c r="L240" s="4">
        <v>0</v>
      </c>
      <c r="M240" s="4">
        <v>16.399999999999999</v>
      </c>
      <c r="N240" s="4">
        <f>IF(AND(Table1[[#This Row],[Low Poverty]]&lt;=6.3,Table1[[#This Row],[QCT Status]]=0),1,0)</f>
        <v>0</v>
      </c>
      <c r="O240" s="6">
        <f>VLOOKUP(C240,'County Data Only'!$A$2:$F$93,3,FALSE)</f>
        <v>2.1</v>
      </c>
      <c r="P240" s="6">
        <f>IF(Table1[[#This Row],[Census Tract Low Unemployment Rate]]&lt;2.7,1,0)</f>
        <v>1</v>
      </c>
      <c r="Q240" s="3">
        <f>VLOOKUP($C240,'County Data Only'!$A$2:$F$93,4,FALSE)</f>
        <v>2160</v>
      </c>
      <c r="R240" s="3">
        <f>IF(AND(Table1[[#This Row],[Census Tract Access to Primary Care]]&lt;=2000,Table1[[#This Row],[Census Tract Access to Primary Care]]&lt;&gt;0),1,0)</f>
        <v>0</v>
      </c>
      <c r="S240" s="3">
        <f>VLOOKUP($C240,'County Data Only'!$A$2:$F$93,5,FALSE)</f>
        <v>3.1534191570000001</v>
      </c>
      <c r="T240" s="6">
        <f>VLOOKUP($C240,'County Data Only'!$A$2:$F$93,6,FALSE)</f>
        <v>0.1363405</v>
      </c>
      <c r="U240">
        <f>IF(AND(Table1[[#This Row],[Census Tract Population Growth 2010 - 2020]]&gt;=5,Table1[[#This Row],[Census Tract Population Growth 2020 - 2021]]&gt;0),1,0)</f>
        <v>0</v>
      </c>
      <c r="V240" s="3">
        <f>SUM(Table1[[#This Row],[High Income Point Value]],Table1[[#This Row],[Life Expectancy Point Value]],Table1[[#This Row],["R/ECAP" (Point Value)]],Table1[[#This Row],[Low Poverty Point Value]])</f>
        <v>0</v>
      </c>
      <c r="W240" s="3">
        <f>SUM(Table1[[#This Row],[Census Tract Low Unemployment Point Value]],Table1[[#This Row],[Census Tract Access to Primary Care Point Value]])</f>
        <v>1</v>
      </c>
    </row>
    <row r="241" spans="1:23" x14ac:dyDescent="0.25">
      <c r="A241" t="s">
        <v>239</v>
      </c>
      <c r="B241">
        <v>18033020500</v>
      </c>
      <c r="C241" t="s">
        <v>1730</v>
      </c>
      <c r="D241" t="s">
        <v>2112</v>
      </c>
      <c r="E241" s="8">
        <f t="shared" si="6"/>
        <v>1</v>
      </c>
      <c r="F241" s="3">
        <f t="shared" si="7"/>
        <v>0</v>
      </c>
      <c r="G241">
        <v>0</v>
      </c>
      <c r="H241" s="4">
        <v>40679</v>
      </c>
      <c r="I241" s="3">
        <f>IF(AND(Table1[[#This Row],[High Income]]&gt;=71082,Table1[[#This Row],[QCT Status]]=0),1,0)</f>
        <v>0</v>
      </c>
      <c r="J241" s="4">
        <v>75.201099999999997</v>
      </c>
      <c r="K241" s="3">
        <f>IF(Table1[[#This Row],[Life Expectancy]]&gt;77.4,1,0)</f>
        <v>0</v>
      </c>
      <c r="L241" s="4">
        <v>0</v>
      </c>
      <c r="M241" s="4">
        <v>17.3</v>
      </c>
      <c r="N241" s="4">
        <f>IF(AND(Table1[[#This Row],[Low Poverty]]&lt;=6.3,Table1[[#This Row],[QCT Status]]=0),1,0)</f>
        <v>0</v>
      </c>
      <c r="O241" s="6">
        <f>VLOOKUP(C241,'County Data Only'!$A$2:$F$93,3,FALSE)</f>
        <v>2.1</v>
      </c>
      <c r="P241" s="6">
        <f>IF(Table1[[#This Row],[Census Tract Low Unemployment Rate]]&lt;2.7,1,0)</f>
        <v>1</v>
      </c>
      <c r="Q241" s="3">
        <f>VLOOKUP($C241,'County Data Only'!$A$2:$F$93,4,FALSE)</f>
        <v>2160</v>
      </c>
      <c r="R241" s="3">
        <f>IF(AND(Table1[[#This Row],[Census Tract Access to Primary Care]]&lt;=2000,Table1[[#This Row],[Census Tract Access to Primary Care]]&lt;&gt;0),1,0)</f>
        <v>0</v>
      </c>
      <c r="S241" s="3">
        <f>VLOOKUP($C241,'County Data Only'!$A$2:$F$93,5,FALSE)</f>
        <v>3.1534191570000001</v>
      </c>
      <c r="T241" s="6">
        <f>VLOOKUP($C241,'County Data Only'!$A$2:$F$93,6,FALSE)</f>
        <v>0.1363405</v>
      </c>
      <c r="U241">
        <f>IF(AND(Table1[[#This Row],[Census Tract Population Growth 2010 - 2020]]&gt;=5,Table1[[#This Row],[Census Tract Population Growth 2020 - 2021]]&gt;0),1,0)</f>
        <v>0</v>
      </c>
      <c r="V241" s="3">
        <f>SUM(Table1[[#This Row],[High Income Point Value]],Table1[[#This Row],[Life Expectancy Point Value]],Table1[[#This Row],["R/ECAP" (Point Value)]],Table1[[#This Row],[Low Poverty Point Value]])</f>
        <v>0</v>
      </c>
      <c r="W241" s="3">
        <f>SUM(Table1[[#This Row],[Census Tract Low Unemployment Point Value]],Table1[[#This Row],[Census Tract Access to Primary Care Point Value]])</f>
        <v>1</v>
      </c>
    </row>
    <row r="242" spans="1:23" x14ac:dyDescent="0.25">
      <c r="A242" t="s">
        <v>268</v>
      </c>
      <c r="B242">
        <v>18035002403</v>
      </c>
      <c r="C242" t="s">
        <v>1732</v>
      </c>
      <c r="D242" t="s">
        <v>2128</v>
      </c>
      <c r="E242" s="5">
        <f t="shared" si="6"/>
        <v>4</v>
      </c>
      <c r="F242" s="3">
        <f t="shared" si="7"/>
        <v>0</v>
      </c>
      <c r="G242">
        <v>0</v>
      </c>
      <c r="H242" s="6">
        <v>94531</v>
      </c>
      <c r="I242" s="6">
        <f>IF(AND(Table1[[#This Row],[High Income]]&gt;=71082,Table1[[#This Row],[QCT Status]]=0),1,0)</f>
        <v>1</v>
      </c>
      <c r="J242" s="6">
        <v>80.400000000000006</v>
      </c>
      <c r="K242" s="6">
        <f>IF(Table1[[#This Row],[Life Expectancy]]&gt;77.4,1,0)</f>
        <v>1</v>
      </c>
      <c r="L242" s="4">
        <v>0</v>
      </c>
      <c r="M242" s="6">
        <v>2</v>
      </c>
      <c r="N242" s="6">
        <f>IF(AND(Table1[[#This Row],[Low Poverty]]&lt;=6.3,Table1[[#This Row],[QCT Status]]=0),1,0)</f>
        <v>1</v>
      </c>
      <c r="O242" s="3">
        <f>VLOOKUP(C242,'County Data Only'!$A$2:$F$93,3,FALSE)</f>
        <v>3.1</v>
      </c>
      <c r="P242" s="3">
        <f>IF(Table1[[#This Row],[Census Tract Low Unemployment Rate]]&lt;2.7,1,0)</f>
        <v>0</v>
      </c>
      <c r="Q242" s="6">
        <f>VLOOKUP($C242,'County Data Only'!$A$2:$F$93,4,FALSE)</f>
        <v>910</v>
      </c>
      <c r="R242" s="6">
        <f>IF(AND(Table1[[#This Row],[Census Tract Access to Primary Care]]&lt;=2000,Table1[[#This Row],[Census Tract Access to Primary Care]]&lt;&gt;0),1,0)</f>
        <v>1</v>
      </c>
      <c r="S242" s="3">
        <f>VLOOKUP($C242,'County Data Only'!$A$2:$F$93,5,FALSE)</f>
        <v>-3.5837207129999999</v>
      </c>
      <c r="T242" s="6">
        <f>VLOOKUP($C242,'County Data Only'!$A$2:$F$93,6,FALSE)</f>
        <v>0.18089169999999999</v>
      </c>
      <c r="U242">
        <f>IF(AND(Table1[[#This Row],[Census Tract Population Growth 2010 - 2020]]&gt;=5,Table1[[#This Row],[Census Tract Population Growth 2020 - 2021]]&gt;0),1,0)</f>
        <v>0</v>
      </c>
      <c r="V242" s="3">
        <f>SUM(Table1[[#This Row],[High Income Point Value]],Table1[[#This Row],[Life Expectancy Point Value]],Table1[[#This Row],["R/ECAP" (Point Value)]],Table1[[#This Row],[Low Poverty Point Value]])</f>
        <v>3</v>
      </c>
      <c r="W242" s="3">
        <f>SUM(Table1[[#This Row],[Census Tract Low Unemployment Point Value]],Table1[[#This Row],[Census Tract Access to Primary Care Point Value]])</f>
        <v>1</v>
      </c>
    </row>
    <row r="243" spans="1:23" x14ac:dyDescent="0.25">
      <c r="A243" t="s">
        <v>265</v>
      </c>
      <c r="B243">
        <v>18035002301</v>
      </c>
      <c r="C243" t="s">
        <v>1732</v>
      </c>
      <c r="D243" t="s">
        <v>2125</v>
      </c>
      <c r="E243" s="9">
        <f t="shared" si="6"/>
        <v>3</v>
      </c>
      <c r="F243" s="3">
        <f t="shared" si="7"/>
        <v>0</v>
      </c>
      <c r="G243">
        <v>0</v>
      </c>
      <c r="H243" s="4">
        <v>69375</v>
      </c>
      <c r="I243" s="3">
        <f>IF(AND(Table1[[#This Row],[High Income]]&gt;=71082,Table1[[#This Row],[QCT Status]]=0),1,0)</f>
        <v>0</v>
      </c>
      <c r="J243" s="6">
        <v>80.3</v>
      </c>
      <c r="K243" s="6">
        <f>IF(Table1[[#This Row],[Life Expectancy]]&gt;77.4,1,0)</f>
        <v>1</v>
      </c>
      <c r="L243" s="4">
        <v>0</v>
      </c>
      <c r="M243" s="6">
        <v>2.1</v>
      </c>
      <c r="N243" s="6">
        <f>IF(AND(Table1[[#This Row],[Low Poverty]]&lt;=6.3,Table1[[#This Row],[QCT Status]]=0),1,0)</f>
        <v>1</v>
      </c>
      <c r="O243" s="3">
        <f>VLOOKUP(C243,'County Data Only'!$A$2:$F$93,3,FALSE)</f>
        <v>3.1</v>
      </c>
      <c r="P243" s="3">
        <f>IF(Table1[[#This Row],[Census Tract Low Unemployment Rate]]&lt;2.7,1,0)</f>
        <v>0</v>
      </c>
      <c r="Q243" s="6">
        <f>VLOOKUP($C243,'County Data Only'!$A$2:$F$93,4,FALSE)</f>
        <v>910</v>
      </c>
      <c r="R243" s="6">
        <f>IF(AND(Table1[[#This Row],[Census Tract Access to Primary Care]]&lt;=2000,Table1[[#This Row],[Census Tract Access to Primary Care]]&lt;&gt;0),1,0)</f>
        <v>1</v>
      </c>
      <c r="S243" s="3">
        <f>VLOOKUP($C243,'County Data Only'!$A$2:$F$93,5,FALSE)</f>
        <v>-3.5837207129999999</v>
      </c>
      <c r="T243" s="6">
        <f>VLOOKUP($C243,'County Data Only'!$A$2:$F$93,6,FALSE)</f>
        <v>0.18089169999999999</v>
      </c>
      <c r="U243">
        <f>IF(AND(Table1[[#This Row],[Census Tract Population Growth 2010 - 2020]]&gt;=5,Table1[[#This Row],[Census Tract Population Growth 2020 - 2021]]&gt;0),1,0)</f>
        <v>0</v>
      </c>
      <c r="V243" s="3">
        <f>SUM(Table1[[#This Row],[High Income Point Value]],Table1[[#This Row],[Life Expectancy Point Value]],Table1[[#This Row],["R/ECAP" (Point Value)]],Table1[[#This Row],[Low Poverty Point Value]])</f>
        <v>2</v>
      </c>
      <c r="W243" s="3">
        <f>SUM(Table1[[#This Row],[Census Tract Low Unemployment Point Value]],Table1[[#This Row],[Census Tract Access to Primary Care Point Value]])</f>
        <v>1</v>
      </c>
    </row>
    <row r="244" spans="1:23" x14ac:dyDescent="0.25">
      <c r="A244" t="s">
        <v>274</v>
      </c>
      <c r="B244">
        <v>18035002604</v>
      </c>
      <c r="C244" t="s">
        <v>1732</v>
      </c>
      <c r="D244" t="s">
        <v>2134</v>
      </c>
      <c r="E244" s="9">
        <f t="shared" si="6"/>
        <v>3</v>
      </c>
      <c r="F244" s="3">
        <f t="shared" si="7"/>
        <v>0</v>
      </c>
      <c r="G244">
        <v>0</v>
      </c>
      <c r="H244" s="4">
        <v>69575</v>
      </c>
      <c r="I244" s="3">
        <f>IF(AND(Table1[[#This Row],[High Income]]&gt;=71082,Table1[[#This Row],[QCT Status]]=0),1,0)</f>
        <v>0</v>
      </c>
      <c r="J244" s="6">
        <v>81.3</v>
      </c>
      <c r="K244" s="6">
        <f>IF(Table1[[#This Row],[Life Expectancy]]&gt;77.4,1,0)</f>
        <v>1</v>
      </c>
      <c r="L244" s="4">
        <v>0</v>
      </c>
      <c r="M244" s="6">
        <v>3</v>
      </c>
      <c r="N244" s="6">
        <f>IF(AND(Table1[[#This Row],[Low Poverty]]&lt;=6.3,Table1[[#This Row],[QCT Status]]=0),1,0)</f>
        <v>1</v>
      </c>
      <c r="O244" s="3">
        <f>VLOOKUP(C244,'County Data Only'!$A$2:$F$93,3,FALSE)</f>
        <v>3.1</v>
      </c>
      <c r="P244" s="3">
        <f>IF(Table1[[#This Row],[Census Tract Low Unemployment Rate]]&lt;2.7,1,0)</f>
        <v>0</v>
      </c>
      <c r="Q244" s="6">
        <f>VLOOKUP($C244,'County Data Only'!$A$2:$F$93,4,FALSE)</f>
        <v>910</v>
      </c>
      <c r="R244" s="6">
        <f>IF(AND(Table1[[#This Row],[Census Tract Access to Primary Care]]&lt;=2000,Table1[[#This Row],[Census Tract Access to Primary Care]]&lt;&gt;0),1,0)</f>
        <v>1</v>
      </c>
      <c r="S244" s="3">
        <f>VLOOKUP($C244,'County Data Only'!$A$2:$F$93,5,FALSE)</f>
        <v>-3.5837207129999999</v>
      </c>
      <c r="T244" s="6">
        <f>VLOOKUP($C244,'County Data Only'!$A$2:$F$93,6,FALSE)</f>
        <v>0.18089169999999999</v>
      </c>
      <c r="U244">
        <f>IF(AND(Table1[[#This Row],[Census Tract Population Growth 2010 - 2020]]&gt;=5,Table1[[#This Row],[Census Tract Population Growth 2020 - 2021]]&gt;0),1,0)</f>
        <v>0</v>
      </c>
      <c r="V244" s="3">
        <f>SUM(Table1[[#This Row],[High Income Point Value]],Table1[[#This Row],[Life Expectancy Point Value]],Table1[[#This Row],["R/ECAP" (Point Value)]],Table1[[#This Row],[Low Poverty Point Value]])</f>
        <v>2</v>
      </c>
      <c r="W244" s="3">
        <f>SUM(Table1[[#This Row],[Census Tract Low Unemployment Point Value]],Table1[[#This Row],[Census Tract Access to Primary Care Point Value]])</f>
        <v>1</v>
      </c>
    </row>
    <row r="245" spans="1:23" x14ac:dyDescent="0.25">
      <c r="A245" t="s">
        <v>271</v>
      </c>
      <c r="B245">
        <v>18035002502</v>
      </c>
      <c r="C245" t="s">
        <v>1732</v>
      </c>
      <c r="D245" t="s">
        <v>2131</v>
      </c>
      <c r="E245" s="9">
        <f t="shared" si="6"/>
        <v>3</v>
      </c>
      <c r="F245" s="3">
        <f t="shared" si="7"/>
        <v>0</v>
      </c>
      <c r="G245">
        <v>0</v>
      </c>
      <c r="H245" s="6">
        <v>71595</v>
      </c>
      <c r="I245" s="6">
        <f>IF(AND(Table1[[#This Row],[High Income]]&gt;=71082,Table1[[#This Row],[QCT Status]]=0),1,0)</f>
        <v>1</v>
      </c>
      <c r="J245" s="6">
        <v>78.7</v>
      </c>
      <c r="K245" s="6">
        <f>IF(Table1[[#This Row],[Life Expectancy]]&gt;77.4,1,0)</f>
        <v>1</v>
      </c>
      <c r="L245" s="4">
        <v>0</v>
      </c>
      <c r="M245" s="4">
        <v>15</v>
      </c>
      <c r="N245" s="4">
        <f>IF(AND(Table1[[#This Row],[Low Poverty]]&lt;=6.3,Table1[[#This Row],[QCT Status]]=0),1,0)</f>
        <v>0</v>
      </c>
      <c r="O245" s="3">
        <f>VLOOKUP(C245,'County Data Only'!$A$2:$F$93,3,FALSE)</f>
        <v>3.1</v>
      </c>
      <c r="P245" s="3">
        <f>IF(Table1[[#This Row],[Census Tract Low Unemployment Rate]]&lt;2.7,1,0)</f>
        <v>0</v>
      </c>
      <c r="Q245" s="6">
        <f>VLOOKUP($C245,'County Data Only'!$A$2:$F$93,4,FALSE)</f>
        <v>910</v>
      </c>
      <c r="R245" s="6">
        <f>IF(AND(Table1[[#This Row],[Census Tract Access to Primary Care]]&lt;=2000,Table1[[#This Row],[Census Tract Access to Primary Care]]&lt;&gt;0),1,0)</f>
        <v>1</v>
      </c>
      <c r="S245" s="3">
        <f>VLOOKUP($C245,'County Data Only'!$A$2:$F$93,5,FALSE)</f>
        <v>-3.5837207129999999</v>
      </c>
      <c r="T245" s="6">
        <f>VLOOKUP($C245,'County Data Only'!$A$2:$F$93,6,FALSE)</f>
        <v>0.18089169999999999</v>
      </c>
      <c r="U245">
        <f>IF(AND(Table1[[#This Row],[Census Tract Population Growth 2010 - 2020]]&gt;=5,Table1[[#This Row],[Census Tract Population Growth 2020 - 2021]]&gt;0),1,0)</f>
        <v>0</v>
      </c>
      <c r="V245" s="3">
        <f>SUM(Table1[[#This Row],[High Income Point Value]],Table1[[#This Row],[Life Expectancy Point Value]],Table1[[#This Row],["R/ECAP" (Point Value)]],Table1[[#This Row],[Low Poverty Point Value]])</f>
        <v>2</v>
      </c>
      <c r="W245" s="3">
        <f>SUM(Table1[[#This Row],[Census Tract Low Unemployment Point Value]],Table1[[#This Row],[Census Tract Access to Primary Care Point Value]])</f>
        <v>1</v>
      </c>
    </row>
    <row r="246" spans="1:23" x14ac:dyDescent="0.25">
      <c r="A246" t="s">
        <v>277</v>
      </c>
      <c r="B246">
        <v>18035002900</v>
      </c>
      <c r="C246" t="s">
        <v>1732</v>
      </c>
      <c r="D246" t="s">
        <v>1912</v>
      </c>
      <c r="E246" s="7">
        <f t="shared" si="6"/>
        <v>2</v>
      </c>
      <c r="F246" s="3">
        <f t="shared" si="7"/>
        <v>0</v>
      </c>
      <c r="G246">
        <v>0</v>
      </c>
      <c r="H246" s="4">
        <v>60263</v>
      </c>
      <c r="I246" s="3">
        <f>IF(AND(Table1[[#This Row],[High Income]]&gt;=71082,Table1[[#This Row],[QCT Status]]=0),1,0)</f>
        <v>0</v>
      </c>
      <c r="J246" s="6">
        <v>79.5</v>
      </c>
      <c r="K246" s="6">
        <f>IF(Table1[[#This Row],[Life Expectancy]]&gt;77.4,1,0)</f>
        <v>1</v>
      </c>
      <c r="L246" s="4">
        <v>0</v>
      </c>
      <c r="M246" s="4">
        <v>7.8</v>
      </c>
      <c r="N246" s="4">
        <f>IF(AND(Table1[[#This Row],[Low Poverty]]&lt;=6.3,Table1[[#This Row],[QCT Status]]=0),1,0)</f>
        <v>0</v>
      </c>
      <c r="O246" s="3">
        <f>VLOOKUP(C246,'County Data Only'!$A$2:$F$93,3,FALSE)</f>
        <v>3.1</v>
      </c>
      <c r="P246" s="3">
        <f>IF(Table1[[#This Row],[Census Tract Low Unemployment Rate]]&lt;2.7,1,0)</f>
        <v>0</v>
      </c>
      <c r="Q246" s="6">
        <f>VLOOKUP($C246,'County Data Only'!$A$2:$F$93,4,FALSE)</f>
        <v>910</v>
      </c>
      <c r="R246" s="6">
        <f>IF(AND(Table1[[#This Row],[Census Tract Access to Primary Care]]&lt;=2000,Table1[[#This Row],[Census Tract Access to Primary Care]]&lt;&gt;0),1,0)</f>
        <v>1</v>
      </c>
      <c r="S246" s="3">
        <f>VLOOKUP($C246,'County Data Only'!$A$2:$F$93,5,FALSE)</f>
        <v>-3.5837207129999999</v>
      </c>
      <c r="T246" s="6">
        <f>VLOOKUP($C246,'County Data Only'!$A$2:$F$93,6,FALSE)</f>
        <v>0.18089169999999999</v>
      </c>
      <c r="U246">
        <f>IF(AND(Table1[[#This Row],[Census Tract Population Growth 2010 - 2020]]&gt;=5,Table1[[#This Row],[Census Tract Population Growth 2020 - 2021]]&gt;0),1,0)</f>
        <v>0</v>
      </c>
      <c r="V246" s="3">
        <f>SUM(Table1[[#This Row],[High Income Point Value]],Table1[[#This Row],[Life Expectancy Point Value]],Table1[[#This Row],["R/ECAP" (Point Value)]],Table1[[#This Row],[Low Poverty Point Value]])</f>
        <v>1</v>
      </c>
      <c r="W246" s="3">
        <f>SUM(Table1[[#This Row],[Census Tract Low Unemployment Point Value]],Table1[[#This Row],[Census Tract Access to Primary Care Point Value]])</f>
        <v>1</v>
      </c>
    </row>
    <row r="247" spans="1:23" x14ac:dyDescent="0.25">
      <c r="A247" t="s">
        <v>266</v>
      </c>
      <c r="B247">
        <v>18035002302</v>
      </c>
      <c r="C247" t="s">
        <v>1732</v>
      </c>
      <c r="D247" t="s">
        <v>2126</v>
      </c>
      <c r="E247" s="7">
        <f t="shared" si="6"/>
        <v>2</v>
      </c>
      <c r="F247" s="3">
        <f t="shared" si="7"/>
        <v>0</v>
      </c>
      <c r="G247">
        <v>0</v>
      </c>
      <c r="H247" s="4">
        <v>61498</v>
      </c>
      <c r="I247" s="3">
        <f>IF(AND(Table1[[#This Row],[High Income]]&gt;=71082,Table1[[#This Row],[QCT Status]]=0),1,0)</f>
        <v>0</v>
      </c>
      <c r="J247" s="6">
        <v>81.5</v>
      </c>
      <c r="K247" s="6">
        <f>IF(Table1[[#This Row],[Life Expectancy]]&gt;77.4,1,0)</f>
        <v>1</v>
      </c>
      <c r="L247" s="4">
        <v>0</v>
      </c>
      <c r="M247" s="4">
        <v>8.8000000000000007</v>
      </c>
      <c r="N247" s="4">
        <f>IF(AND(Table1[[#This Row],[Low Poverty]]&lt;=6.3,Table1[[#This Row],[QCT Status]]=0),1,0)</f>
        <v>0</v>
      </c>
      <c r="O247" s="3">
        <f>VLOOKUP(C247,'County Data Only'!$A$2:$F$93,3,FALSE)</f>
        <v>3.1</v>
      </c>
      <c r="P247" s="3">
        <f>IF(Table1[[#This Row],[Census Tract Low Unemployment Rate]]&lt;2.7,1,0)</f>
        <v>0</v>
      </c>
      <c r="Q247" s="6">
        <f>VLOOKUP($C247,'County Data Only'!$A$2:$F$93,4,FALSE)</f>
        <v>910</v>
      </c>
      <c r="R247" s="6">
        <f>IF(AND(Table1[[#This Row],[Census Tract Access to Primary Care]]&lt;=2000,Table1[[#This Row],[Census Tract Access to Primary Care]]&lt;&gt;0),1,0)</f>
        <v>1</v>
      </c>
      <c r="S247" s="3">
        <f>VLOOKUP($C247,'County Data Only'!$A$2:$F$93,5,FALSE)</f>
        <v>-3.5837207129999999</v>
      </c>
      <c r="T247" s="6">
        <f>VLOOKUP($C247,'County Data Only'!$A$2:$F$93,6,FALSE)</f>
        <v>0.18089169999999999</v>
      </c>
      <c r="U247">
        <f>IF(AND(Table1[[#This Row],[Census Tract Population Growth 2010 - 2020]]&gt;=5,Table1[[#This Row],[Census Tract Population Growth 2020 - 2021]]&gt;0),1,0)</f>
        <v>0</v>
      </c>
      <c r="V247" s="3">
        <f>SUM(Table1[[#This Row],[High Income Point Value]],Table1[[#This Row],[Life Expectancy Point Value]],Table1[[#This Row],["R/ECAP" (Point Value)]],Table1[[#This Row],[Low Poverty Point Value]])</f>
        <v>1</v>
      </c>
      <c r="W247" s="3">
        <f>SUM(Table1[[#This Row],[Census Tract Low Unemployment Point Value]],Table1[[#This Row],[Census Tract Access to Primary Care Point Value]])</f>
        <v>1</v>
      </c>
    </row>
    <row r="248" spans="1:23" x14ac:dyDescent="0.25">
      <c r="A248" t="s">
        <v>270</v>
      </c>
      <c r="B248">
        <v>18035002501</v>
      </c>
      <c r="C248" t="s">
        <v>1732</v>
      </c>
      <c r="D248" t="s">
        <v>2130</v>
      </c>
      <c r="E248" s="7">
        <f t="shared" si="6"/>
        <v>2</v>
      </c>
      <c r="F248" s="3">
        <f t="shared" si="7"/>
        <v>0</v>
      </c>
      <c r="G248">
        <v>0</v>
      </c>
      <c r="H248" s="4">
        <v>38929</v>
      </c>
      <c r="I248" s="3">
        <f>IF(AND(Table1[[#This Row],[High Income]]&gt;=71082,Table1[[#This Row],[QCT Status]]=0),1,0)</f>
        <v>0</v>
      </c>
      <c r="J248" s="6">
        <v>78.7</v>
      </c>
      <c r="K248" s="6">
        <f>IF(Table1[[#This Row],[Life Expectancy]]&gt;77.4,1,0)</f>
        <v>1</v>
      </c>
      <c r="L248" s="4">
        <v>0</v>
      </c>
      <c r="M248" s="4">
        <v>8.8000000000000007</v>
      </c>
      <c r="N248" s="4">
        <f>IF(AND(Table1[[#This Row],[Low Poverty]]&lt;=6.3,Table1[[#This Row],[QCT Status]]=0),1,0)</f>
        <v>0</v>
      </c>
      <c r="O248" s="3">
        <f>VLOOKUP(C248,'County Data Only'!$A$2:$F$93,3,FALSE)</f>
        <v>3.1</v>
      </c>
      <c r="P248" s="3">
        <f>IF(Table1[[#This Row],[Census Tract Low Unemployment Rate]]&lt;2.7,1,0)</f>
        <v>0</v>
      </c>
      <c r="Q248" s="6">
        <f>VLOOKUP($C248,'County Data Only'!$A$2:$F$93,4,FALSE)</f>
        <v>910</v>
      </c>
      <c r="R248" s="6">
        <f>IF(AND(Table1[[#This Row],[Census Tract Access to Primary Care]]&lt;=2000,Table1[[#This Row],[Census Tract Access to Primary Care]]&lt;&gt;0),1,0)</f>
        <v>1</v>
      </c>
      <c r="S248" s="3">
        <f>VLOOKUP($C248,'County Data Only'!$A$2:$F$93,5,FALSE)</f>
        <v>-3.5837207129999999</v>
      </c>
      <c r="T248" s="6">
        <f>VLOOKUP($C248,'County Data Only'!$A$2:$F$93,6,FALSE)</f>
        <v>0.18089169999999999</v>
      </c>
      <c r="U248">
        <f>IF(AND(Table1[[#This Row],[Census Tract Population Growth 2010 - 2020]]&gt;=5,Table1[[#This Row],[Census Tract Population Growth 2020 - 2021]]&gt;0),1,0)</f>
        <v>0</v>
      </c>
      <c r="V248" s="3">
        <f>SUM(Table1[[#This Row],[High Income Point Value]],Table1[[#This Row],[Life Expectancy Point Value]],Table1[[#This Row],["R/ECAP" (Point Value)]],Table1[[#This Row],[Low Poverty Point Value]])</f>
        <v>1</v>
      </c>
      <c r="W248" s="3">
        <f>SUM(Table1[[#This Row],[Census Tract Low Unemployment Point Value]],Table1[[#This Row],[Census Tract Access to Primary Care Point Value]])</f>
        <v>1</v>
      </c>
    </row>
    <row r="249" spans="1:23" x14ac:dyDescent="0.25">
      <c r="A249" t="s">
        <v>272</v>
      </c>
      <c r="B249">
        <v>18035002602</v>
      </c>
      <c r="C249" t="s">
        <v>1732</v>
      </c>
      <c r="D249" t="s">
        <v>2132</v>
      </c>
      <c r="E249" s="7">
        <f t="shared" si="6"/>
        <v>2</v>
      </c>
      <c r="F249" s="3">
        <f t="shared" si="7"/>
        <v>0</v>
      </c>
      <c r="G249">
        <v>0</v>
      </c>
      <c r="H249" s="4">
        <v>55192</v>
      </c>
      <c r="I249" s="3">
        <f>IF(AND(Table1[[#This Row],[High Income]]&gt;=71082,Table1[[#This Row],[QCT Status]]=0),1,0)</f>
        <v>0</v>
      </c>
      <c r="J249" s="6">
        <v>83.4</v>
      </c>
      <c r="K249" s="6">
        <f>IF(Table1[[#This Row],[Life Expectancy]]&gt;77.4,1,0)</f>
        <v>1</v>
      </c>
      <c r="L249" s="4">
        <v>0</v>
      </c>
      <c r="M249" s="4">
        <v>9.1</v>
      </c>
      <c r="N249" s="4">
        <f>IF(AND(Table1[[#This Row],[Low Poverty]]&lt;=6.3,Table1[[#This Row],[QCT Status]]=0),1,0)</f>
        <v>0</v>
      </c>
      <c r="O249" s="3">
        <f>VLOOKUP(C249,'County Data Only'!$A$2:$F$93,3,FALSE)</f>
        <v>3.1</v>
      </c>
      <c r="P249" s="3">
        <f>IF(Table1[[#This Row],[Census Tract Low Unemployment Rate]]&lt;2.7,1,0)</f>
        <v>0</v>
      </c>
      <c r="Q249" s="6">
        <f>VLOOKUP($C249,'County Data Only'!$A$2:$F$93,4,FALSE)</f>
        <v>910</v>
      </c>
      <c r="R249" s="6">
        <f>IF(AND(Table1[[#This Row],[Census Tract Access to Primary Care]]&lt;=2000,Table1[[#This Row],[Census Tract Access to Primary Care]]&lt;&gt;0),1,0)</f>
        <v>1</v>
      </c>
      <c r="S249" s="3">
        <f>VLOOKUP($C249,'County Data Only'!$A$2:$F$93,5,FALSE)</f>
        <v>-3.5837207129999999</v>
      </c>
      <c r="T249" s="6">
        <f>VLOOKUP($C249,'County Data Only'!$A$2:$F$93,6,FALSE)</f>
        <v>0.18089169999999999</v>
      </c>
      <c r="U249">
        <f>IF(AND(Table1[[#This Row],[Census Tract Population Growth 2010 - 2020]]&gt;=5,Table1[[#This Row],[Census Tract Population Growth 2020 - 2021]]&gt;0),1,0)</f>
        <v>0</v>
      </c>
      <c r="V249" s="3">
        <f>SUM(Table1[[#This Row],[High Income Point Value]],Table1[[#This Row],[Life Expectancy Point Value]],Table1[[#This Row],["R/ECAP" (Point Value)]],Table1[[#This Row],[Low Poverty Point Value]])</f>
        <v>1</v>
      </c>
      <c r="W249" s="3">
        <f>SUM(Table1[[#This Row],[Census Tract Low Unemployment Point Value]],Table1[[#This Row],[Census Tract Access to Primary Care Point Value]])</f>
        <v>1</v>
      </c>
    </row>
    <row r="250" spans="1:23" x14ac:dyDescent="0.25">
      <c r="A250" t="s">
        <v>269</v>
      </c>
      <c r="B250">
        <v>18035002404</v>
      </c>
      <c r="C250" t="s">
        <v>1732</v>
      </c>
      <c r="D250" t="s">
        <v>2129</v>
      </c>
      <c r="E250" s="7">
        <f t="shared" si="6"/>
        <v>2</v>
      </c>
      <c r="F250" s="3">
        <f t="shared" si="7"/>
        <v>0</v>
      </c>
      <c r="G250">
        <v>0</v>
      </c>
      <c r="H250" s="4">
        <v>59020</v>
      </c>
      <c r="I250" s="3">
        <f>IF(AND(Table1[[#This Row],[High Income]]&gt;=71082,Table1[[#This Row],[QCT Status]]=0),1,0)</f>
        <v>0</v>
      </c>
      <c r="J250" s="6">
        <v>80.400000000000006</v>
      </c>
      <c r="K250" s="6">
        <f>IF(Table1[[#This Row],[Life Expectancy]]&gt;77.4,1,0)</f>
        <v>1</v>
      </c>
      <c r="L250" s="4">
        <v>0</v>
      </c>
      <c r="M250" s="4">
        <v>10.8</v>
      </c>
      <c r="N250" s="4">
        <f>IF(AND(Table1[[#This Row],[Low Poverty]]&lt;=6.3,Table1[[#This Row],[QCT Status]]=0),1,0)</f>
        <v>0</v>
      </c>
      <c r="O250" s="3">
        <f>VLOOKUP(C250,'County Data Only'!$A$2:$F$93,3,FALSE)</f>
        <v>3.1</v>
      </c>
      <c r="P250" s="3">
        <f>IF(Table1[[#This Row],[Census Tract Low Unemployment Rate]]&lt;2.7,1,0)</f>
        <v>0</v>
      </c>
      <c r="Q250" s="6">
        <f>VLOOKUP($C250,'County Data Only'!$A$2:$F$93,4,FALSE)</f>
        <v>910</v>
      </c>
      <c r="R250" s="6">
        <f>IF(AND(Table1[[#This Row],[Census Tract Access to Primary Care]]&lt;=2000,Table1[[#This Row],[Census Tract Access to Primary Care]]&lt;&gt;0),1,0)</f>
        <v>1</v>
      </c>
      <c r="S250" s="3">
        <f>VLOOKUP($C250,'County Data Only'!$A$2:$F$93,5,FALSE)</f>
        <v>-3.5837207129999999</v>
      </c>
      <c r="T250" s="6">
        <f>VLOOKUP($C250,'County Data Only'!$A$2:$F$93,6,FALSE)</f>
        <v>0.18089169999999999</v>
      </c>
      <c r="U250">
        <f>IF(AND(Table1[[#This Row],[Census Tract Population Growth 2010 - 2020]]&gt;=5,Table1[[#This Row],[Census Tract Population Growth 2020 - 2021]]&gt;0),1,0)</f>
        <v>0</v>
      </c>
      <c r="V250" s="3">
        <f>SUM(Table1[[#This Row],[High Income Point Value]],Table1[[#This Row],[Life Expectancy Point Value]],Table1[[#This Row],["R/ECAP" (Point Value)]],Table1[[#This Row],[Low Poverty Point Value]])</f>
        <v>1</v>
      </c>
      <c r="W250" s="3">
        <f>SUM(Table1[[#This Row],[Census Tract Low Unemployment Point Value]],Table1[[#This Row],[Census Tract Access to Primary Care Point Value]])</f>
        <v>1</v>
      </c>
    </row>
    <row r="251" spans="1:23" x14ac:dyDescent="0.25">
      <c r="A251" t="s">
        <v>275</v>
      </c>
      <c r="B251">
        <v>18035002700</v>
      </c>
      <c r="C251" t="s">
        <v>1732</v>
      </c>
      <c r="D251" t="s">
        <v>2135</v>
      </c>
      <c r="E251" s="7">
        <f t="shared" si="6"/>
        <v>2</v>
      </c>
      <c r="F251" s="3">
        <f t="shared" si="7"/>
        <v>0</v>
      </c>
      <c r="G251">
        <v>0</v>
      </c>
      <c r="H251" s="4">
        <v>51301</v>
      </c>
      <c r="I251" s="3">
        <f>IF(AND(Table1[[#This Row],[High Income]]&gt;=71082,Table1[[#This Row],[QCT Status]]=0),1,0)</f>
        <v>0</v>
      </c>
      <c r="J251" s="6">
        <v>81</v>
      </c>
      <c r="K251" s="6">
        <f>IF(Table1[[#This Row],[Life Expectancy]]&gt;77.4,1,0)</f>
        <v>1</v>
      </c>
      <c r="L251" s="4">
        <v>0</v>
      </c>
      <c r="M251" s="4">
        <v>11.1</v>
      </c>
      <c r="N251" s="4">
        <f>IF(AND(Table1[[#This Row],[Low Poverty]]&lt;=6.3,Table1[[#This Row],[QCT Status]]=0),1,0)</f>
        <v>0</v>
      </c>
      <c r="O251" s="3">
        <f>VLOOKUP(C251,'County Data Only'!$A$2:$F$93,3,FALSE)</f>
        <v>3.1</v>
      </c>
      <c r="P251" s="3">
        <f>IF(Table1[[#This Row],[Census Tract Low Unemployment Rate]]&lt;2.7,1,0)</f>
        <v>0</v>
      </c>
      <c r="Q251" s="6">
        <f>VLOOKUP($C251,'County Data Only'!$A$2:$F$93,4,FALSE)</f>
        <v>910</v>
      </c>
      <c r="R251" s="6">
        <f>IF(AND(Table1[[#This Row],[Census Tract Access to Primary Care]]&lt;=2000,Table1[[#This Row],[Census Tract Access to Primary Care]]&lt;&gt;0),1,0)</f>
        <v>1</v>
      </c>
      <c r="S251" s="3">
        <f>VLOOKUP($C251,'County Data Only'!$A$2:$F$93,5,FALSE)</f>
        <v>-3.5837207129999999</v>
      </c>
      <c r="T251" s="6">
        <f>VLOOKUP($C251,'County Data Only'!$A$2:$F$93,6,FALSE)</f>
        <v>0.18089169999999999</v>
      </c>
      <c r="U251">
        <f>IF(AND(Table1[[#This Row],[Census Tract Population Growth 2010 - 2020]]&gt;=5,Table1[[#This Row],[Census Tract Population Growth 2020 - 2021]]&gt;0),1,0)</f>
        <v>0</v>
      </c>
      <c r="V251" s="3">
        <f>SUM(Table1[[#This Row],[High Income Point Value]],Table1[[#This Row],[Life Expectancy Point Value]],Table1[[#This Row],["R/ECAP" (Point Value)]],Table1[[#This Row],[Low Poverty Point Value]])</f>
        <v>1</v>
      </c>
      <c r="W251" s="3">
        <f>SUM(Table1[[#This Row],[Census Tract Low Unemployment Point Value]],Table1[[#This Row],[Census Tract Access to Primary Care Point Value]])</f>
        <v>1</v>
      </c>
    </row>
    <row r="252" spans="1:23" x14ac:dyDescent="0.25">
      <c r="A252" t="s">
        <v>273</v>
      </c>
      <c r="B252">
        <v>18035002603</v>
      </c>
      <c r="C252" t="s">
        <v>1732</v>
      </c>
      <c r="D252" t="s">
        <v>2133</v>
      </c>
      <c r="E252" s="7">
        <f t="shared" si="6"/>
        <v>2</v>
      </c>
      <c r="F252" s="3">
        <f t="shared" si="7"/>
        <v>0</v>
      </c>
      <c r="G252">
        <v>0</v>
      </c>
      <c r="H252" s="4">
        <v>66898</v>
      </c>
      <c r="I252" s="3">
        <f>IF(AND(Table1[[#This Row],[High Income]]&gt;=71082,Table1[[#This Row],[QCT Status]]=0),1,0)</f>
        <v>0</v>
      </c>
      <c r="J252" s="6">
        <v>81.3</v>
      </c>
      <c r="K252" s="6">
        <f>IF(Table1[[#This Row],[Life Expectancy]]&gt;77.4,1,0)</f>
        <v>1</v>
      </c>
      <c r="L252" s="4">
        <v>0</v>
      </c>
      <c r="M252" s="4">
        <v>12.5</v>
      </c>
      <c r="N252" s="4">
        <f>IF(AND(Table1[[#This Row],[Low Poverty]]&lt;=6.3,Table1[[#This Row],[QCT Status]]=0),1,0)</f>
        <v>0</v>
      </c>
      <c r="O252" s="3">
        <f>VLOOKUP(C252,'County Data Only'!$A$2:$F$93,3,FALSE)</f>
        <v>3.1</v>
      </c>
      <c r="P252" s="3">
        <f>IF(Table1[[#This Row],[Census Tract Low Unemployment Rate]]&lt;2.7,1,0)</f>
        <v>0</v>
      </c>
      <c r="Q252" s="6">
        <f>VLOOKUP($C252,'County Data Only'!$A$2:$F$93,4,FALSE)</f>
        <v>910</v>
      </c>
      <c r="R252" s="6">
        <f>IF(AND(Table1[[#This Row],[Census Tract Access to Primary Care]]&lt;=2000,Table1[[#This Row],[Census Tract Access to Primary Care]]&lt;&gt;0),1,0)</f>
        <v>1</v>
      </c>
      <c r="S252" s="3">
        <f>VLOOKUP($C252,'County Data Only'!$A$2:$F$93,5,FALSE)</f>
        <v>-3.5837207129999999</v>
      </c>
      <c r="T252" s="6">
        <f>VLOOKUP($C252,'County Data Only'!$A$2:$F$93,6,FALSE)</f>
        <v>0.18089169999999999</v>
      </c>
      <c r="U252">
        <f>IF(AND(Table1[[#This Row],[Census Tract Population Growth 2010 - 2020]]&gt;=5,Table1[[#This Row],[Census Tract Population Growth 2020 - 2021]]&gt;0),1,0)</f>
        <v>0</v>
      </c>
      <c r="V252" s="3">
        <f>SUM(Table1[[#This Row],[High Income Point Value]],Table1[[#This Row],[Life Expectancy Point Value]],Table1[[#This Row],["R/ECAP" (Point Value)]],Table1[[#This Row],[Low Poverty Point Value]])</f>
        <v>1</v>
      </c>
      <c r="W252" s="3">
        <f>SUM(Table1[[#This Row],[Census Tract Low Unemployment Point Value]],Table1[[#This Row],[Census Tract Access to Primary Care Point Value]])</f>
        <v>1</v>
      </c>
    </row>
    <row r="253" spans="1:23" x14ac:dyDescent="0.25">
      <c r="A253" t="s">
        <v>263</v>
      </c>
      <c r="B253">
        <v>18035002201</v>
      </c>
      <c r="C253" t="s">
        <v>1732</v>
      </c>
      <c r="D253" t="s">
        <v>2123</v>
      </c>
      <c r="E253" s="7">
        <f t="shared" si="6"/>
        <v>2</v>
      </c>
      <c r="F253" s="3">
        <f t="shared" si="7"/>
        <v>0</v>
      </c>
      <c r="G253">
        <v>0</v>
      </c>
      <c r="H253" s="4">
        <v>49541</v>
      </c>
      <c r="I253" s="3">
        <f>IF(AND(Table1[[#This Row],[High Income]]&gt;=71082,Table1[[#This Row],[QCT Status]]=0),1,0)</f>
        <v>0</v>
      </c>
      <c r="J253" s="6">
        <v>79.900000000000006</v>
      </c>
      <c r="K253" s="6">
        <f>IF(Table1[[#This Row],[Life Expectancy]]&gt;77.4,1,0)</f>
        <v>1</v>
      </c>
      <c r="L253" s="4">
        <v>0</v>
      </c>
      <c r="M253" s="4">
        <v>14.2</v>
      </c>
      <c r="N253" s="4">
        <f>IF(AND(Table1[[#This Row],[Low Poverty]]&lt;=6.3,Table1[[#This Row],[QCT Status]]=0),1,0)</f>
        <v>0</v>
      </c>
      <c r="O253" s="3">
        <f>VLOOKUP(C253,'County Data Only'!$A$2:$F$93,3,FALSE)</f>
        <v>3.1</v>
      </c>
      <c r="P253" s="3">
        <f>IF(Table1[[#This Row],[Census Tract Low Unemployment Rate]]&lt;2.7,1,0)</f>
        <v>0</v>
      </c>
      <c r="Q253" s="6">
        <f>VLOOKUP($C253,'County Data Only'!$A$2:$F$93,4,FALSE)</f>
        <v>910</v>
      </c>
      <c r="R253" s="6">
        <f>IF(AND(Table1[[#This Row],[Census Tract Access to Primary Care]]&lt;=2000,Table1[[#This Row],[Census Tract Access to Primary Care]]&lt;&gt;0),1,0)</f>
        <v>1</v>
      </c>
      <c r="S253" s="3">
        <f>VLOOKUP($C253,'County Data Only'!$A$2:$F$93,5,FALSE)</f>
        <v>-3.5837207129999999</v>
      </c>
      <c r="T253" s="6">
        <f>VLOOKUP($C253,'County Data Only'!$A$2:$F$93,6,FALSE)</f>
        <v>0.18089169999999999</v>
      </c>
      <c r="U253">
        <f>IF(AND(Table1[[#This Row],[Census Tract Population Growth 2010 - 2020]]&gt;=5,Table1[[#This Row],[Census Tract Population Growth 2020 - 2021]]&gt;0),1,0)</f>
        <v>0</v>
      </c>
      <c r="V253" s="3">
        <f>SUM(Table1[[#This Row],[High Income Point Value]],Table1[[#This Row],[Life Expectancy Point Value]],Table1[[#This Row],["R/ECAP" (Point Value)]],Table1[[#This Row],[Low Poverty Point Value]])</f>
        <v>1</v>
      </c>
      <c r="W253" s="3">
        <f>SUM(Table1[[#This Row],[Census Tract Low Unemployment Point Value]],Table1[[#This Row],[Census Tract Access to Primary Care Point Value]])</f>
        <v>1</v>
      </c>
    </row>
    <row r="254" spans="1:23" x14ac:dyDescent="0.25">
      <c r="A254" t="s">
        <v>264</v>
      </c>
      <c r="B254">
        <v>18035002202</v>
      </c>
      <c r="C254" t="s">
        <v>1732</v>
      </c>
      <c r="D254" t="s">
        <v>2124</v>
      </c>
      <c r="E254" s="7">
        <f t="shared" si="6"/>
        <v>2</v>
      </c>
      <c r="F254" s="3">
        <f t="shared" si="7"/>
        <v>0</v>
      </c>
      <c r="G254">
        <v>0</v>
      </c>
      <c r="H254" s="4">
        <v>53967</v>
      </c>
      <c r="I254" s="3">
        <f>IF(AND(Table1[[#This Row],[High Income]]&gt;=71082,Table1[[#This Row],[QCT Status]]=0),1,0)</f>
        <v>0</v>
      </c>
      <c r="J254" s="6">
        <v>79.900000000000006</v>
      </c>
      <c r="K254" s="6">
        <f>IF(Table1[[#This Row],[Life Expectancy]]&gt;77.4,1,0)</f>
        <v>1</v>
      </c>
      <c r="L254" s="4">
        <v>0</v>
      </c>
      <c r="M254" s="4">
        <v>14.4</v>
      </c>
      <c r="N254" s="4">
        <f>IF(AND(Table1[[#This Row],[Low Poverty]]&lt;=6.3,Table1[[#This Row],[QCT Status]]=0),1,0)</f>
        <v>0</v>
      </c>
      <c r="O254" s="3">
        <f>VLOOKUP(C254,'County Data Only'!$A$2:$F$93,3,FALSE)</f>
        <v>3.1</v>
      </c>
      <c r="P254" s="3">
        <f>IF(Table1[[#This Row],[Census Tract Low Unemployment Rate]]&lt;2.7,1,0)</f>
        <v>0</v>
      </c>
      <c r="Q254" s="6">
        <f>VLOOKUP($C254,'County Data Only'!$A$2:$F$93,4,FALSE)</f>
        <v>910</v>
      </c>
      <c r="R254" s="6">
        <f>IF(AND(Table1[[#This Row],[Census Tract Access to Primary Care]]&lt;=2000,Table1[[#This Row],[Census Tract Access to Primary Care]]&lt;&gt;0),1,0)</f>
        <v>1</v>
      </c>
      <c r="S254" s="3">
        <f>VLOOKUP($C254,'County Data Only'!$A$2:$F$93,5,FALSE)</f>
        <v>-3.5837207129999999</v>
      </c>
      <c r="T254" s="6">
        <f>VLOOKUP($C254,'County Data Only'!$A$2:$F$93,6,FALSE)</f>
        <v>0.18089169999999999</v>
      </c>
      <c r="U254">
        <f>IF(AND(Table1[[#This Row],[Census Tract Population Growth 2010 - 2020]]&gt;=5,Table1[[#This Row],[Census Tract Population Growth 2020 - 2021]]&gt;0),1,0)</f>
        <v>0</v>
      </c>
      <c r="V254" s="3">
        <f>SUM(Table1[[#This Row],[High Income Point Value]],Table1[[#This Row],[Life Expectancy Point Value]],Table1[[#This Row],["R/ECAP" (Point Value)]],Table1[[#This Row],[Low Poverty Point Value]])</f>
        <v>1</v>
      </c>
      <c r="W254" s="3">
        <f>SUM(Table1[[#This Row],[Census Tract Low Unemployment Point Value]],Table1[[#This Row],[Census Tract Access to Primary Care Point Value]])</f>
        <v>1</v>
      </c>
    </row>
    <row r="255" spans="1:23" x14ac:dyDescent="0.25">
      <c r="A255" t="s">
        <v>252</v>
      </c>
      <c r="B255">
        <v>18035000904</v>
      </c>
      <c r="C255" t="s">
        <v>1732</v>
      </c>
      <c r="D255" t="s">
        <v>2120</v>
      </c>
      <c r="E255" s="7">
        <f t="shared" si="6"/>
        <v>2</v>
      </c>
      <c r="F255" s="3">
        <f t="shared" si="7"/>
        <v>0</v>
      </c>
      <c r="G255">
        <v>0</v>
      </c>
      <c r="H255" s="4">
        <v>67431</v>
      </c>
      <c r="I255" s="3">
        <f>IF(AND(Table1[[#This Row],[High Income]]&gt;=71082,Table1[[#This Row],[QCT Status]]=0),1,0)</f>
        <v>0</v>
      </c>
      <c r="J255" s="6">
        <v>80.599999999999994</v>
      </c>
      <c r="K255" s="6">
        <f>IF(Table1[[#This Row],[Life Expectancy]]&gt;77.4,1,0)</f>
        <v>1</v>
      </c>
      <c r="L255" s="4">
        <v>0</v>
      </c>
      <c r="M255" s="4">
        <v>14.6</v>
      </c>
      <c r="N255" s="4">
        <f>IF(AND(Table1[[#This Row],[Low Poverty]]&lt;=6.3,Table1[[#This Row],[QCT Status]]=0),1,0)</f>
        <v>0</v>
      </c>
      <c r="O255" s="3">
        <f>VLOOKUP(C255,'County Data Only'!$A$2:$F$93,3,FALSE)</f>
        <v>3.1</v>
      </c>
      <c r="P255" s="3">
        <f>IF(Table1[[#This Row],[Census Tract Low Unemployment Rate]]&lt;2.7,1,0)</f>
        <v>0</v>
      </c>
      <c r="Q255" s="6">
        <f>VLOOKUP($C255,'County Data Only'!$A$2:$F$93,4,FALSE)</f>
        <v>910</v>
      </c>
      <c r="R255" s="6">
        <f>IF(AND(Table1[[#This Row],[Census Tract Access to Primary Care]]&lt;=2000,Table1[[#This Row],[Census Tract Access to Primary Care]]&lt;&gt;0),1,0)</f>
        <v>1</v>
      </c>
      <c r="S255" s="3">
        <f>VLOOKUP($C255,'County Data Only'!$A$2:$F$93,5,FALSE)</f>
        <v>-3.5837207129999999</v>
      </c>
      <c r="T255" s="6">
        <f>VLOOKUP($C255,'County Data Only'!$A$2:$F$93,6,FALSE)</f>
        <v>0.18089169999999999</v>
      </c>
      <c r="U255">
        <f>IF(AND(Table1[[#This Row],[Census Tract Population Growth 2010 - 2020]]&gt;=5,Table1[[#This Row],[Census Tract Population Growth 2020 - 2021]]&gt;0),1,0)</f>
        <v>0</v>
      </c>
      <c r="V255" s="3">
        <f>SUM(Table1[[#This Row],[High Income Point Value]],Table1[[#This Row],[Life Expectancy Point Value]],Table1[[#This Row],["R/ECAP" (Point Value)]],Table1[[#This Row],[Low Poverty Point Value]])</f>
        <v>1</v>
      </c>
      <c r="W255" s="3">
        <f>SUM(Table1[[#This Row],[Census Tract Low Unemployment Point Value]],Table1[[#This Row],[Census Tract Access to Primary Care Point Value]])</f>
        <v>1</v>
      </c>
    </row>
    <row r="256" spans="1:23" x14ac:dyDescent="0.25">
      <c r="A256" t="s">
        <v>260</v>
      </c>
      <c r="B256">
        <v>18035001700</v>
      </c>
      <c r="C256" t="s">
        <v>1732</v>
      </c>
      <c r="D256" t="s">
        <v>1904</v>
      </c>
      <c r="E256" s="8">
        <f t="shared" si="6"/>
        <v>1</v>
      </c>
      <c r="F256" s="3">
        <f t="shared" si="7"/>
        <v>0</v>
      </c>
      <c r="G256" s="14">
        <v>1</v>
      </c>
      <c r="H256" s="4">
        <v>30221</v>
      </c>
      <c r="I256" s="3">
        <f>IF(AND(Table1[[#This Row],[High Income]]&gt;=71082,Table1[[#This Row],[QCT Status]]=0),1,0)</f>
        <v>0</v>
      </c>
      <c r="K256" s="3">
        <f>IF(Table1[[#This Row],[Life Expectancy]]&gt;77.4,1,0)</f>
        <v>0</v>
      </c>
      <c r="L256" s="4">
        <v>0</v>
      </c>
      <c r="M256" s="4">
        <v>28.3</v>
      </c>
      <c r="N256" s="4">
        <f>IF(AND(Table1[[#This Row],[Low Poverty]]&lt;=6.3,Table1[[#This Row],[QCT Status]]=0),1,0)</f>
        <v>0</v>
      </c>
      <c r="O256" s="3">
        <f>VLOOKUP(C256,'County Data Only'!$A$2:$F$93,3,FALSE)</f>
        <v>3.1</v>
      </c>
      <c r="P256" s="3">
        <f>IF(Table1[[#This Row],[Census Tract Low Unemployment Rate]]&lt;2.7,1,0)</f>
        <v>0</v>
      </c>
      <c r="Q256" s="6">
        <f>VLOOKUP($C256,'County Data Only'!$A$2:$F$93,4,FALSE)</f>
        <v>910</v>
      </c>
      <c r="R256" s="6">
        <f>IF(AND(Table1[[#This Row],[Census Tract Access to Primary Care]]&lt;=2000,Table1[[#This Row],[Census Tract Access to Primary Care]]&lt;&gt;0),1,0)</f>
        <v>1</v>
      </c>
      <c r="S256" s="3">
        <f>VLOOKUP($C256,'County Data Only'!$A$2:$F$93,5,FALSE)</f>
        <v>-3.5837207129999999</v>
      </c>
      <c r="T256" s="6">
        <f>VLOOKUP($C256,'County Data Only'!$A$2:$F$93,6,FALSE)</f>
        <v>0.18089169999999999</v>
      </c>
      <c r="U256">
        <f>IF(AND(Table1[[#This Row],[Census Tract Population Growth 2010 - 2020]]&gt;=5,Table1[[#This Row],[Census Tract Population Growth 2020 - 2021]]&gt;0),1,0)</f>
        <v>0</v>
      </c>
      <c r="V256" s="3">
        <f>SUM(Table1[[#This Row],[High Income Point Value]],Table1[[#This Row],[Life Expectancy Point Value]],Table1[[#This Row],["R/ECAP" (Point Value)]],Table1[[#This Row],[Low Poverty Point Value]])</f>
        <v>0</v>
      </c>
      <c r="W256" s="3">
        <f>SUM(Table1[[#This Row],[Census Tract Low Unemployment Point Value]],Table1[[#This Row],[Census Tract Access to Primary Care Point Value]])</f>
        <v>1</v>
      </c>
    </row>
    <row r="257" spans="1:23" x14ac:dyDescent="0.25">
      <c r="A257" t="s">
        <v>276</v>
      </c>
      <c r="B257">
        <v>18035002800</v>
      </c>
      <c r="C257" t="s">
        <v>1732</v>
      </c>
      <c r="D257" t="s">
        <v>1911</v>
      </c>
      <c r="E257" s="8">
        <f t="shared" si="6"/>
        <v>1</v>
      </c>
      <c r="F257" s="3">
        <f t="shared" si="7"/>
        <v>0</v>
      </c>
      <c r="G257" s="14">
        <v>1</v>
      </c>
      <c r="H257" s="4">
        <v>26313</v>
      </c>
      <c r="I257" s="3">
        <f>IF(AND(Table1[[#This Row],[High Income]]&gt;=71082,Table1[[#This Row],[QCT Status]]=0),1,0)</f>
        <v>0</v>
      </c>
      <c r="J257" s="4">
        <v>76</v>
      </c>
      <c r="K257" s="3">
        <f>IF(Table1[[#This Row],[Life Expectancy]]&gt;77.4,1,0)</f>
        <v>0</v>
      </c>
      <c r="L257" s="4">
        <v>0</v>
      </c>
      <c r="M257" s="4">
        <v>34.4</v>
      </c>
      <c r="N257" s="4">
        <f>IF(AND(Table1[[#This Row],[Low Poverty]]&lt;=6.3,Table1[[#This Row],[QCT Status]]=0),1,0)</f>
        <v>0</v>
      </c>
      <c r="O257" s="3">
        <f>VLOOKUP(C257,'County Data Only'!$A$2:$F$93,3,FALSE)</f>
        <v>3.1</v>
      </c>
      <c r="P257" s="3">
        <f>IF(Table1[[#This Row],[Census Tract Low Unemployment Rate]]&lt;2.7,1,0)</f>
        <v>0</v>
      </c>
      <c r="Q257" s="6">
        <f>VLOOKUP($C257,'County Data Only'!$A$2:$F$93,4,FALSE)</f>
        <v>910</v>
      </c>
      <c r="R257" s="6">
        <f>IF(AND(Table1[[#This Row],[Census Tract Access to Primary Care]]&lt;=2000,Table1[[#This Row],[Census Tract Access to Primary Care]]&lt;&gt;0),1,0)</f>
        <v>1</v>
      </c>
      <c r="S257" s="3">
        <f>VLOOKUP($C257,'County Data Only'!$A$2:$F$93,5,FALSE)</f>
        <v>-3.5837207129999999</v>
      </c>
      <c r="T257" s="6">
        <f>VLOOKUP($C257,'County Data Only'!$A$2:$F$93,6,FALSE)</f>
        <v>0.18089169999999999</v>
      </c>
      <c r="U257">
        <f>IF(AND(Table1[[#This Row],[Census Tract Population Growth 2010 - 2020]]&gt;=5,Table1[[#This Row],[Census Tract Population Growth 2020 - 2021]]&gt;0),1,0)</f>
        <v>0</v>
      </c>
      <c r="V257" s="3">
        <f>SUM(Table1[[#This Row],[High Income Point Value]],Table1[[#This Row],[Life Expectancy Point Value]],Table1[[#This Row],["R/ECAP" (Point Value)]],Table1[[#This Row],[Low Poverty Point Value]])</f>
        <v>0</v>
      </c>
      <c r="W257" s="3">
        <f>SUM(Table1[[#This Row],[Census Tract Low Unemployment Point Value]],Table1[[#This Row],[Census Tract Access to Primary Care Point Value]])</f>
        <v>1</v>
      </c>
    </row>
    <row r="258" spans="1:23" x14ac:dyDescent="0.25">
      <c r="A258" t="s">
        <v>247</v>
      </c>
      <c r="B258">
        <v>18035000600</v>
      </c>
      <c r="C258" t="s">
        <v>1732</v>
      </c>
      <c r="D258" t="s">
        <v>1894</v>
      </c>
      <c r="E258" s="8">
        <f t="shared" ref="E258:E321" si="8">SUM(V258,W258)</f>
        <v>1</v>
      </c>
      <c r="F258" s="3">
        <f t="shared" ref="F258:F321" si="9">IF(AND(S258&gt;=5,T258&gt;0),1,0)</f>
        <v>0</v>
      </c>
      <c r="G258" s="14">
        <v>1</v>
      </c>
      <c r="H258" s="4">
        <v>27016</v>
      </c>
      <c r="I258" s="3">
        <f>IF(AND(Table1[[#This Row],[High Income]]&gt;=71082,Table1[[#This Row],[QCT Status]]=0),1,0)</f>
        <v>0</v>
      </c>
      <c r="J258" s="4">
        <v>63.5</v>
      </c>
      <c r="K258" s="3">
        <f>IF(Table1[[#This Row],[Life Expectancy]]&gt;77.4,1,0)</f>
        <v>0</v>
      </c>
      <c r="L258" s="4">
        <v>0</v>
      </c>
      <c r="M258" s="4">
        <v>42.7</v>
      </c>
      <c r="N258" s="4">
        <f>IF(AND(Table1[[#This Row],[Low Poverty]]&lt;=6.3,Table1[[#This Row],[QCT Status]]=0),1,0)</f>
        <v>0</v>
      </c>
      <c r="O258" s="3">
        <f>VLOOKUP(C258,'County Data Only'!$A$2:$F$93,3,FALSE)</f>
        <v>3.1</v>
      </c>
      <c r="P258" s="3">
        <f>IF(Table1[[#This Row],[Census Tract Low Unemployment Rate]]&lt;2.7,1,0)</f>
        <v>0</v>
      </c>
      <c r="Q258" s="6">
        <f>VLOOKUP($C258,'County Data Only'!$A$2:$F$93,4,FALSE)</f>
        <v>910</v>
      </c>
      <c r="R258" s="6">
        <f>IF(AND(Table1[[#This Row],[Census Tract Access to Primary Care]]&lt;=2000,Table1[[#This Row],[Census Tract Access to Primary Care]]&lt;&gt;0),1,0)</f>
        <v>1</v>
      </c>
      <c r="S258" s="3">
        <f>VLOOKUP($C258,'County Data Only'!$A$2:$F$93,5,FALSE)</f>
        <v>-3.5837207129999999</v>
      </c>
      <c r="T258" s="6">
        <f>VLOOKUP($C258,'County Data Only'!$A$2:$F$93,6,FALSE)</f>
        <v>0.18089169999999999</v>
      </c>
      <c r="U258">
        <f>IF(AND(Table1[[#This Row],[Census Tract Population Growth 2010 - 2020]]&gt;=5,Table1[[#This Row],[Census Tract Population Growth 2020 - 2021]]&gt;0),1,0)</f>
        <v>0</v>
      </c>
      <c r="V258" s="3">
        <f>SUM(Table1[[#This Row],[High Income Point Value]],Table1[[#This Row],[Life Expectancy Point Value]],Table1[[#This Row],["R/ECAP" (Point Value)]],Table1[[#This Row],[Low Poverty Point Value]])</f>
        <v>0</v>
      </c>
      <c r="W258" s="3">
        <f>SUM(Table1[[#This Row],[Census Tract Low Unemployment Point Value]],Table1[[#This Row],[Census Tract Access to Primary Care Point Value]])</f>
        <v>1</v>
      </c>
    </row>
    <row r="259" spans="1:23" x14ac:dyDescent="0.25">
      <c r="A259" t="s">
        <v>245</v>
      </c>
      <c r="B259">
        <v>18035000400</v>
      </c>
      <c r="C259" t="s">
        <v>1732</v>
      </c>
      <c r="D259" t="s">
        <v>1892</v>
      </c>
      <c r="E259" s="8">
        <f t="shared" si="8"/>
        <v>1</v>
      </c>
      <c r="F259" s="3">
        <f t="shared" si="9"/>
        <v>0</v>
      </c>
      <c r="G259" s="14">
        <v>1</v>
      </c>
      <c r="H259" s="4">
        <v>24643</v>
      </c>
      <c r="I259" s="3">
        <f>IF(AND(Table1[[#This Row],[High Income]]&gt;=71082,Table1[[#This Row],[QCT Status]]=0),1,0)</f>
        <v>0</v>
      </c>
      <c r="J259" s="4">
        <v>69.900000000000006</v>
      </c>
      <c r="K259" s="3">
        <f>IF(Table1[[#This Row],[Life Expectancy]]&gt;77.4,1,0)</f>
        <v>0</v>
      </c>
      <c r="L259" s="4">
        <v>0</v>
      </c>
      <c r="M259" s="4">
        <v>42.8</v>
      </c>
      <c r="N259" s="4">
        <f>IF(AND(Table1[[#This Row],[Low Poverty]]&lt;=6.3,Table1[[#This Row],[QCT Status]]=0),1,0)</f>
        <v>0</v>
      </c>
      <c r="O259" s="3">
        <f>VLOOKUP(C259,'County Data Only'!$A$2:$F$93,3,FALSE)</f>
        <v>3.1</v>
      </c>
      <c r="P259" s="3">
        <f>IF(Table1[[#This Row],[Census Tract Low Unemployment Rate]]&lt;2.7,1,0)</f>
        <v>0</v>
      </c>
      <c r="Q259" s="6">
        <f>VLOOKUP($C259,'County Data Only'!$A$2:$F$93,4,FALSE)</f>
        <v>910</v>
      </c>
      <c r="R259" s="6">
        <f>IF(AND(Table1[[#This Row],[Census Tract Access to Primary Care]]&lt;=2000,Table1[[#This Row],[Census Tract Access to Primary Care]]&lt;&gt;0),1,0)</f>
        <v>1</v>
      </c>
      <c r="S259" s="3">
        <f>VLOOKUP($C259,'County Data Only'!$A$2:$F$93,5,FALSE)</f>
        <v>-3.5837207129999999</v>
      </c>
      <c r="T259" s="6">
        <f>VLOOKUP($C259,'County Data Only'!$A$2:$F$93,6,FALSE)</f>
        <v>0.18089169999999999</v>
      </c>
      <c r="U259">
        <f>IF(AND(Table1[[#This Row],[Census Tract Population Growth 2010 - 2020]]&gt;=5,Table1[[#This Row],[Census Tract Population Growth 2020 - 2021]]&gt;0),1,0)</f>
        <v>0</v>
      </c>
      <c r="V259" s="3">
        <f>SUM(Table1[[#This Row],[High Income Point Value]],Table1[[#This Row],[Life Expectancy Point Value]],Table1[[#This Row],["R/ECAP" (Point Value)]],Table1[[#This Row],[Low Poverty Point Value]])</f>
        <v>0</v>
      </c>
      <c r="W259" s="3">
        <f>SUM(Table1[[#This Row],[Census Tract Low Unemployment Point Value]],Table1[[#This Row],[Census Tract Access to Primary Care Point Value]])</f>
        <v>1</v>
      </c>
    </row>
    <row r="260" spans="1:23" x14ac:dyDescent="0.25">
      <c r="A260" t="s">
        <v>244</v>
      </c>
      <c r="B260">
        <v>18035000300</v>
      </c>
      <c r="C260" t="s">
        <v>1732</v>
      </c>
      <c r="D260" t="s">
        <v>1891</v>
      </c>
      <c r="E260" s="8">
        <f t="shared" si="8"/>
        <v>1</v>
      </c>
      <c r="F260" s="3">
        <f t="shared" si="9"/>
        <v>0</v>
      </c>
      <c r="G260" s="14">
        <v>1</v>
      </c>
      <c r="H260" s="4">
        <v>22205</v>
      </c>
      <c r="I260" s="3">
        <f>IF(AND(Table1[[#This Row],[High Income]]&gt;=71082,Table1[[#This Row],[QCT Status]]=0),1,0)</f>
        <v>0</v>
      </c>
      <c r="J260" s="4">
        <v>70.099999999999994</v>
      </c>
      <c r="K260" s="3">
        <f>IF(Table1[[#This Row],[Life Expectancy]]&gt;77.4,1,0)</f>
        <v>0</v>
      </c>
      <c r="L260" s="4">
        <v>0</v>
      </c>
      <c r="M260" s="4">
        <v>43.8</v>
      </c>
      <c r="N260" s="4">
        <f>IF(AND(Table1[[#This Row],[Low Poverty]]&lt;=6.3,Table1[[#This Row],[QCT Status]]=0),1,0)</f>
        <v>0</v>
      </c>
      <c r="O260" s="3">
        <f>VLOOKUP(C260,'County Data Only'!$A$2:$F$93,3,FALSE)</f>
        <v>3.1</v>
      </c>
      <c r="P260" s="3">
        <f>IF(Table1[[#This Row],[Census Tract Low Unemployment Rate]]&lt;2.7,1,0)</f>
        <v>0</v>
      </c>
      <c r="Q260" s="6">
        <f>VLOOKUP($C260,'County Data Only'!$A$2:$F$93,4,FALSE)</f>
        <v>910</v>
      </c>
      <c r="R260" s="6">
        <f>IF(AND(Table1[[#This Row],[Census Tract Access to Primary Care]]&lt;=2000,Table1[[#This Row],[Census Tract Access to Primary Care]]&lt;&gt;0),1,0)</f>
        <v>1</v>
      </c>
      <c r="S260" s="3">
        <f>VLOOKUP($C260,'County Data Only'!$A$2:$F$93,5,FALSE)</f>
        <v>-3.5837207129999999</v>
      </c>
      <c r="T260" s="6">
        <f>VLOOKUP($C260,'County Data Only'!$A$2:$F$93,6,FALSE)</f>
        <v>0.18089169999999999</v>
      </c>
      <c r="U260">
        <f>IF(AND(Table1[[#This Row],[Census Tract Population Growth 2010 - 2020]]&gt;=5,Table1[[#This Row],[Census Tract Population Growth 2020 - 2021]]&gt;0),1,0)</f>
        <v>0</v>
      </c>
      <c r="V260" s="3">
        <f>SUM(Table1[[#This Row],[High Income Point Value]],Table1[[#This Row],[Life Expectancy Point Value]],Table1[[#This Row],["R/ECAP" (Point Value)]],Table1[[#This Row],[Low Poverty Point Value]])</f>
        <v>0</v>
      </c>
      <c r="W260" s="3">
        <f>SUM(Table1[[#This Row],[Census Tract Low Unemployment Point Value]],Table1[[#This Row],[Census Tract Access to Primary Care Point Value]])</f>
        <v>1</v>
      </c>
    </row>
    <row r="261" spans="1:23" x14ac:dyDescent="0.25">
      <c r="A261" t="s">
        <v>255</v>
      </c>
      <c r="B261">
        <v>18035001200</v>
      </c>
      <c r="C261" t="s">
        <v>1732</v>
      </c>
      <c r="D261" t="s">
        <v>1901</v>
      </c>
      <c r="E261" s="8">
        <f t="shared" si="8"/>
        <v>1</v>
      </c>
      <c r="F261" s="3">
        <f t="shared" si="9"/>
        <v>0</v>
      </c>
      <c r="G261" s="14">
        <v>1</v>
      </c>
      <c r="H261" s="4">
        <v>15719</v>
      </c>
      <c r="I261" s="3">
        <f>IF(AND(Table1[[#This Row],[High Income]]&gt;=71082,Table1[[#This Row],[QCT Status]]=0),1,0)</f>
        <v>0</v>
      </c>
      <c r="J261" s="4">
        <v>71.8</v>
      </c>
      <c r="K261" s="3">
        <f>IF(Table1[[#This Row],[Life Expectancy]]&gt;77.4,1,0)</f>
        <v>0</v>
      </c>
      <c r="L261" s="4">
        <v>0</v>
      </c>
      <c r="M261" s="4">
        <v>46.6</v>
      </c>
      <c r="N261" s="4">
        <f>IF(AND(Table1[[#This Row],[Low Poverty]]&lt;=6.3,Table1[[#This Row],[QCT Status]]=0),1,0)</f>
        <v>0</v>
      </c>
      <c r="O261" s="3">
        <f>VLOOKUP(C261,'County Data Only'!$A$2:$F$93,3,FALSE)</f>
        <v>3.1</v>
      </c>
      <c r="P261" s="3">
        <f>IF(Table1[[#This Row],[Census Tract Low Unemployment Rate]]&lt;2.7,1,0)</f>
        <v>0</v>
      </c>
      <c r="Q261" s="6">
        <f>VLOOKUP($C261,'County Data Only'!$A$2:$F$93,4,FALSE)</f>
        <v>910</v>
      </c>
      <c r="R261" s="6">
        <f>IF(AND(Table1[[#This Row],[Census Tract Access to Primary Care]]&lt;=2000,Table1[[#This Row],[Census Tract Access to Primary Care]]&lt;&gt;0),1,0)</f>
        <v>1</v>
      </c>
      <c r="S261" s="3">
        <f>VLOOKUP($C261,'County Data Only'!$A$2:$F$93,5,FALSE)</f>
        <v>-3.5837207129999999</v>
      </c>
      <c r="T261" s="6">
        <f>VLOOKUP($C261,'County Data Only'!$A$2:$F$93,6,FALSE)</f>
        <v>0.18089169999999999</v>
      </c>
      <c r="U261">
        <f>IF(AND(Table1[[#This Row],[Census Tract Population Growth 2010 - 2020]]&gt;=5,Table1[[#This Row],[Census Tract Population Growth 2020 - 2021]]&gt;0),1,0)</f>
        <v>0</v>
      </c>
      <c r="V261" s="3">
        <f>SUM(Table1[[#This Row],[High Income Point Value]],Table1[[#This Row],[Life Expectancy Point Value]],Table1[[#This Row],["R/ECAP" (Point Value)]],Table1[[#This Row],[Low Poverty Point Value]])</f>
        <v>0</v>
      </c>
      <c r="W261" s="3">
        <f>SUM(Table1[[#This Row],[Census Tract Low Unemployment Point Value]],Table1[[#This Row],[Census Tract Access to Primary Care Point Value]])</f>
        <v>1</v>
      </c>
    </row>
    <row r="262" spans="1:23" x14ac:dyDescent="0.25">
      <c r="A262" t="s">
        <v>251</v>
      </c>
      <c r="B262">
        <v>18035000903</v>
      </c>
      <c r="C262" t="s">
        <v>1732</v>
      </c>
      <c r="D262" t="s">
        <v>2119</v>
      </c>
      <c r="E262" s="8">
        <f t="shared" si="8"/>
        <v>1</v>
      </c>
      <c r="F262" s="3">
        <f t="shared" si="9"/>
        <v>0</v>
      </c>
      <c r="G262" s="14">
        <v>1</v>
      </c>
      <c r="H262" s="4">
        <v>28272</v>
      </c>
      <c r="I262" s="3">
        <f>IF(AND(Table1[[#This Row],[High Income]]&gt;=71082,Table1[[#This Row],[QCT Status]]=0),1,0)</f>
        <v>0</v>
      </c>
      <c r="K262" s="3">
        <f>IF(Table1[[#This Row],[Life Expectancy]]&gt;77.4,1,0)</f>
        <v>0</v>
      </c>
      <c r="L262" s="4">
        <v>0</v>
      </c>
      <c r="M262" s="4">
        <v>48.7</v>
      </c>
      <c r="N262" s="4">
        <f>IF(AND(Table1[[#This Row],[Low Poverty]]&lt;=6.3,Table1[[#This Row],[QCT Status]]=0),1,0)</f>
        <v>0</v>
      </c>
      <c r="O262" s="3">
        <f>VLOOKUP(C262,'County Data Only'!$A$2:$F$93,3,FALSE)</f>
        <v>3.1</v>
      </c>
      <c r="P262" s="3">
        <f>IF(Table1[[#This Row],[Census Tract Low Unemployment Rate]]&lt;2.7,1,0)</f>
        <v>0</v>
      </c>
      <c r="Q262" s="6">
        <f>VLOOKUP($C262,'County Data Only'!$A$2:$F$93,4,FALSE)</f>
        <v>910</v>
      </c>
      <c r="R262" s="6">
        <f>IF(AND(Table1[[#This Row],[Census Tract Access to Primary Care]]&lt;=2000,Table1[[#This Row],[Census Tract Access to Primary Care]]&lt;&gt;0),1,0)</f>
        <v>1</v>
      </c>
      <c r="S262" s="3">
        <f>VLOOKUP($C262,'County Data Only'!$A$2:$F$93,5,FALSE)</f>
        <v>-3.5837207129999999</v>
      </c>
      <c r="T262" s="6">
        <f>VLOOKUP($C262,'County Data Only'!$A$2:$F$93,6,FALSE)</f>
        <v>0.18089169999999999</v>
      </c>
      <c r="U262">
        <f>IF(AND(Table1[[#This Row],[Census Tract Population Growth 2010 - 2020]]&gt;=5,Table1[[#This Row],[Census Tract Population Growth 2020 - 2021]]&gt;0),1,0)</f>
        <v>0</v>
      </c>
      <c r="V262" s="3">
        <f>SUM(Table1[[#This Row],[High Income Point Value]],Table1[[#This Row],[Life Expectancy Point Value]],Table1[[#This Row],["R/ECAP" (Point Value)]],Table1[[#This Row],[Low Poverty Point Value]])</f>
        <v>0</v>
      </c>
      <c r="W262" s="3">
        <f>SUM(Table1[[#This Row],[Census Tract Low Unemployment Point Value]],Table1[[#This Row],[Census Tract Access to Primary Care Point Value]])</f>
        <v>1</v>
      </c>
    </row>
    <row r="263" spans="1:23" x14ac:dyDescent="0.25">
      <c r="A263" t="s">
        <v>248</v>
      </c>
      <c r="B263">
        <v>18035000700</v>
      </c>
      <c r="C263" t="s">
        <v>1732</v>
      </c>
      <c r="D263" t="s">
        <v>2117</v>
      </c>
      <c r="E263" s="8">
        <f t="shared" si="8"/>
        <v>1</v>
      </c>
      <c r="F263" s="3">
        <f t="shared" si="9"/>
        <v>0</v>
      </c>
      <c r="G263" s="14">
        <v>1</v>
      </c>
      <c r="H263" s="4">
        <v>21578</v>
      </c>
      <c r="I263" s="3">
        <f>IF(AND(Table1[[#This Row],[High Income]]&gt;=71082,Table1[[#This Row],[QCT Status]]=0),1,0)</f>
        <v>0</v>
      </c>
      <c r="K263" s="3">
        <f>IF(Table1[[#This Row],[Life Expectancy]]&gt;77.4,1,0)</f>
        <v>0</v>
      </c>
      <c r="L263" s="4">
        <v>0</v>
      </c>
      <c r="M263" s="4">
        <v>52.7</v>
      </c>
      <c r="N263" s="4">
        <f>IF(AND(Table1[[#This Row],[Low Poverty]]&lt;=6.3,Table1[[#This Row],[QCT Status]]=0),1,0)</f>
        <v>0</v>
      </c>
      <c r="O263" s="3">
        <f>VLOOKUP(C263,'County Data Only'!$A$2:$F$93,3,FALSE)</f>
        <v>3.1</v>
      </c>
      <c r="P263" s="3">
        <f>IF(Table1[[#This Row],[Census Tract Low Unemployment Rate]]&lt;2.7,1,0)</f>
        <v>0</v>
      </c>
      <c r="Q263" s="6">
        <f>VLOOKUP($C263,'County Data Only'!$A$2:$F$93,4,FALSE)</f>
        <v>910</v>
      </c>
      <c r="R263" s="6">
        <f>IF(AND(Table1[[#This Row],[Census Tract Access to Primary Care]]&lt;=2000,Table1[[#This Row],[Census Tract Access to Primary Care]]&lt;&gt;0),1,0)</f>
        <v>1</v>
      </c>
      <c r="S263" s="3">
        <f>VLOOKUP($C263,'County Data Only'!$A$2:$F$93,5,FALSE)</f>
        <v>-3.5837207129999999</v>
      </c>
      <c r="T263" s="6">
        <f>VLOOKUP($C263,'County Data Only'!$A$2:$F$93,6,FALSE)</f>
        <v>0.18089169999999999</v>
      </c>
      <c r="U263">
        <f>IF(AND(Table1[[#This Row],[Census Tract Population Growth 2010 - 2020]]&gt;=5,Table1[[#This Row],[Census Tract Population Growth 2020 - 2021]]&gt;0),1,0)</f>
        <v>0</v>
      </c>
      <c r="V263" s="3">
        <f>SUM(Table1[[#This Row],[High Income Point Value]],Table1[[#This Row],[Life Expectancy Point Value]],Table1[[#This Row],["R/ECAP" (Point Value)]],Table1[[#This Row],[Low Poverty Point Value]])</f>
        <v>0</v>
      </c>
      <c r="W263" s="3">
        <f>SUM(Table1[[#This Row],[Census Tract Low Unemployment Point Value]],Table1[[#This Row],[Census Tract Access to Primary Care Point Value]])</f>
        <v>1</v>
      </c>
    </row>
    <row r="264" spans="1:23" x14ac:dyDescent="0.25">
      <c r="A264" t="s">
        <v>253</v>
      </c>
      <c r="B264">
        <v>18035001000</v>
      </c>
      <c r="C264" t="s">
        <v>1732</v>
      </c>
      <c r="D264" t="s">
        <v>1899</v>
      </c>
      <c r="E264" s="8">
        <f t="shared" si="8"/>
        <v>1</v>
      </c>
      <c r="F264" s="3">
        <f t="shared" si="9"/>
        <v>0</v>
      </c>
      <c r="G264" s="14">
        <v>1</v>
      </c>
      <c r="H264" s="4">
        <v>22117</v>
      </c>
      <c r="I264" s="3">
        <f>IF(AND(Table1[[#This Row],[High Income]]&gt;=71082,Table1[[#This Row],[QCT Status]]=0),1,0)</f>
        <v>0</v>
      </c>
      <c r="K264" s="3">
        <f>IF(Table1[[#This Row],[Life Expectancy]]&gt;77.4,1,0)</f>
        <v>0</v>
      </c>
      <c r="L264" s="4">
        <v>0</v>
      </c>
      <c r="M264" s="4">
        <v>61.9</v>
      </c>
      <c r="N264" s="4">
        <f>IF(AND(Table1[[#This Row],[Low Poverty]]&lt;=6.3,Table1[[#This Row],[QCT Status]]=0),1,0)</f>
        <v>0</v>
      </c>
      <c r="O264" s="3">
        <f>VLOOKUP(C264,'County Data Only'!$A$2:$F$93,3,FALSE)</f>
        <v>3.1</v>
      </c>
      <c r="P264" s="3">
        <f>IF(Table1[[#This Row],[Census Tract Low Unemployment Rate]]&lt;2.7,1,0)</f>
        <v>0</v>
      </c>
      <c r="Q264" s="6">
        <f>VLOOKUP($C264,'County Data Only'!$A$2:$F$93,4,FALSE)</f>
        <v>910</v>
      </c>
      <c r="R264" s="6">
        <f>IF(AND(Table1[[#This Row],[Census Tract Access to Primary Care]]&lt;=2000,Table1[[#This Row],[Census Tract Access to Primary Care]]&lt;&gt;0),1,0)</f>
        <v>1</v>
      </c>
      <c r="S264" s="3">
        <f>VLOOKUP($C264,'County Data Only'!$A$2:$F$93,5,FALSE)</f>
        <v>-3.5837207129999999</v>
      </c>
      <c r="T264" s="6">
        <f>VLOOKUP($C264,'County Data Only'!$A$2:$F$93,6,FALSE)</f>
        <v>0.18089169999999999</v>
      </c>
      <c r="U264">
        <f>IF(AND(Table1[[#This Row],[Census Tract Population Growth 2010 - 2020]]&gt;=5,Table1[[#This Row],[Census Tract Population Growth 2020 - 2021]]&gt;0),1,0)</f>
        <v>0</v>
      </c>
      <c r="V264" s="3">
        <f>SUM(Table1[[#This Row],[High Income Point Value]],Table1[[#This Row],[Life Expectancy Point Value]],Table1[[#This Row],["R/ECAP" (Point Value)]],Table1[[#This Row],[Low Poverty Point Value]])</f>
        <v>0</v>
      </c>
      <c r="W264" s="3">
        <f>SUM(Table1[[#This Row],[Census Tract Low Unemployment Point Value]],Table1[[#This Row],[Census Tract Access to Primary Care Point Value]])</f>
        <v>1</v>
      </c>
    </row>
    <row r="265" spans="1:23" x14ac:dyDescent="0.25">
      <c r="A265" t="s">
        <v>261</v>
      </c>
      <c r="B265">
        <v>18035002000</v>
      </c>
      <c r="C265" t="s">
        <v>1732</v>
      </c>
      <c r="D265" t="s">
        <v>1905</v>
      </c>
      <c r="E265" s="8">
        <f t="shared" si="8"/>
        <v>1</v>
      </c>
      <c r="F265" s="3">
        <f t="shared" si="9"/>
        <v>0</v>
      </c>
      <c r="G265">
        <v>0</v>
      </c>
      <c r="H265" s="4">
        <v>41662</v>
      </c>
      <c r="I265" s="3">
        <f>IF(AND(Table1[[#This Row],[High Income]]&gt;=71082,Table1[[#This Row],[QCT Status]]=0),1,0)</f>
        <v>0</v>
      </c>
      <c r="J265" s="4">
        <v>72.678200000000004</v>
      </c>
      <c r="K265" s="3">
        <f>IF(Table1[[#This Row],[Life Expectancy]]&gt;77.4,1,0)</f>
        <v>0</v>
      </c>
      <c r="L265" s="4">
        <v>0</v>
      </c>
      <c r="M265" s="4">
        <v>14.1</v>
      </c>
      <c r="N265" s="4">
        <f>IF(AND(Table1[[#This Row],[Low Poverty]]&lt;=6.3,Table1[[#This Row],[QCT Status]]=0),1,0)</f>
        <v>0</v>
      </c>
      <c r="O265" s="3">
        <f>VLOOKUP(C265,'County Data Only'!$A$2:$F$93,3,FALSE)</f>
        <v>3.1</v>
      </c>
      <c r="P265" s="3">
        <f>IF(Table1[[#This Row],[Census Tract Low Unemployment Rate]]&lt;2.7,1,0)</f>
        <v>0</v>
      </c>
      <c r="Q265" s="6">
        <f>VLOOKUP($C265,'County Data Only'!$A$2:$F$93,4,FALSE)</f>
        <v>910</v>
      </c>
      <c r="R265" s="6">
        <f>IF(AND(Table1[[#This Row],[Census Tract Access to Primary Care]]&lt;=2000,Table1[[#This Row],[Census Tract Access to Primary Care]]&lt;&gt;0),1,0)</f>
        <v>1</v>
      </c>
      <c r="S265" s="3">
        <f>VLOOKUP($C265,'County Data Only'!$A$2:$F$93,5,FALSE)</f>
        <v>-3.5837207129999999</v>
      </c>
      <c r="T265" s="6">
        <f>VLOOKUP($C265,'County Data Only'!$A$2:$F$93,6,FALSE)</f>
        <v>0.18089169999999999</v>
      </c>
      <c r="U265">
        <f>IF(AND(Table1[[#This Row],[Census Tract Population Growth 2010 - 2020]]&gt;=5,Table1[[#This Row],[Census Tract Population Growth 2020 - 2021]]&gt;0),1,0)</f>
        <v>0</v>
      </c>
      <c r="V265" s="3">
        <f>SUM(Table1[[#This Row],[High Income Point Value]],Table1[[#This Row],[Life Expectancy Point Value]],Table1[[#This Row],["R/ECAP" (Point Value)]],Table1[[#This Row],[Low Poverty Point Value]])</f>
        <v>0</v>
      </c>
      <c r="W265" s="3">
        <f>SUM(Table1[[#This Row],[Census Tract Low Unemployment Point Value]],Table1[[#This Row],[Census Tract Access to Primary Care Point Value]])</f>
        <v>1</v>
      </c>
    </row>
    <row r="266" spans="1:23" x14ac:dyDescent="0.25">
      <c r="A266" t="s">
        <v>254</v>
      </c>
      <c r="B266">
        <v>18035001100</v>
      </c>
      <c r="C266" t="s">
        <v>1732</v>
      </c>
      <c r="D266" t="s">
        <v>1900</v>
      </c>
      <c r="E266" s="8">
        <f t="shared" si="8"/>
        <v>1</v>
      </c>
      <c r="F266" s="3">
        <f t="shared" si="9"/>
        <v>0</v>
      </c>
      <c r="G266">
        <v>0</v>
      </c>
      <c r="H266" s="4">
        <v>43026</v>
      </c>
      <c r="I266" s="3">
        <f>IF(AND(Table1[[#This Row],[High Income]]&gt;=71082,Table1[[#This Row],[QCT Status]]=0),1,0)</f>
        <v>0</v>
      </c>
      <c r="J266" s="4">
        <v>75.099999999999994</v>
      </c>
      <c r="K266" s="3">
        <f>IF(Table1[[#This Row],[Life Expectancy]]&gt;77.4,1,0)</f>
        <v>0</v>
      </c>
      <c r="L266" s="4">
        <v>0</v>
      </c>
      <c r="M266" s="4">
        <v>15</v>
      </c>
      <c r="N266" s="4">
        <f>IF(AND(Table1[[#This Row],[Low Poverty]]&lt;=6.3,Table1[[#This Row],[QCT Status]]=0),1,0)</f>
        <v>0</v>
      </c>
      <c r="O266" s="3">
        <f>VLOOKUP(C266,'County Data Only'!$A$2:$F$93,3,FALSE)</f>
        <v>3.1</v>
      </c>
      <c r="P266" s="3">
        <f>IF(Table1[[#This Row],[Census Tract Low Unemployment Rate]]&lt;2.7,1,0)</f>
        <v>0</v>
      </c>
      <c r="Q266" s="6">
        <f>VLOOKUP($C266,'County Data Only'!$A$2:$F$93,4,FALSE)</f>
        <v>910</v>
      </c>
      <c r="R266" s="6">
        <f>IF(AND(Table1[[#This Row],[Census Tract Access to Primary Care]]&lt;=2000,Table1[[#This Row],[Census Tract Access to Primary Care]]&lt;&gt;0),1,0)</f>
        <v>1</v>
      </c>
      <c r="S266" s="3">
        <f>VLOOKUP($C266,'County Data Only'!$A$2:$F$93,5,FALSE)</f>
        <v>-3.5837207129999999</v>
      </c>
      <c r="T266" s="6">
        <f>VLOOKUP($C266,'County Data Only'!$A$2:$F$93,6,FALSE)</f>
        <v>0.18089169999999999</v>
      </c>
      <c r="U266">
        <f>IF(AND(Table1[[#This Row],[Census Tract Population Growth 2010 - 2020]]&gt;=5,Table1[[#This Row],[Census Tract Population Growth 2020 - 2021]]&gt;0),1,0)</f>
        <v>0</v>
      </c>
      <c r="V266" s="3">
        <f>SUM(Table1[[#This Row],[High Income Point Value]],Table1[[#This Row],[Life Expectancy Point Value]],Table1[[#This Row],["R/ECAP" (Point Value)]],Table1[[#This Row],[Low Poverty Point Value]])</f>
        <v>0</v>
      </c>
      <c r="W266" s="3">
        <f>SUM(Table1[[#This Row],[Census Tract Low Unemployment Point Value]],Table1[[#This Row],[Census Tract Access to Primary Care Point Value]])</f>
        <v>1</v>
      </c>
    </row>
    <row r="267" spans="1:23" x14ac:dyDescent="0.25">
      <c r="A267" t="s">
        <v>267</v>
      </c>
      <c r="B267">
        <v>18035002401</v>
      </c>
      <c r="C267" t="s">
        <v>1732</v>
      </c>
      <c r="D267" t="s">
        <v>2127</v>
      </c>
      <c r="E267" s="8">
        <f t="shared" si="8"/>
        <v>1</v>
      </c>
      <c r="F267" s="3">
        <f t="shared" si="9"/>
        <v>0</v>
      </c>
      <c r="G267">
        <v>0</v>
      </c>
      <c r="H267" s="4">
        <v>50186</v>
      </c>
      <c r="I267" s="3">
        <f>IF(AND(Table1[[#This Row],[High Income]]&gt;=71082,Table1[[#This Row],[QCT Status]]=0),1,0)</f>
        <v>0</v>
      </c>
      <c r="K267" s="3">
        <f>IF(Table1[[#This Row],[Life Expectancy]]&gt;77.4,1,0)</f>
        <v>0</v>
      </c>
      <c r="L267" s="4">
        <v>0</v>
      </c>
      <c r="M267" s="4">
        <v>16.3</v>
      </c>
      <c r="N267" s="4">
        <f>IF(AND(Table1[[#This Row],[Low Poverty]]&lt;=6.3,Table1[[#This Row],[QCT Status]]=0),1,0)</f>
        <v>0</v>
      </c>
      <c r="O267" s="3">
        <f>VLOOKUP(C267,'County Data Only'!$A$2:$F$93,3,FALSE)</f>
        <v>3.1</v>
      </c>
      <c r="P267" s="3">
        <f>IF(Table1[[#This Row],[Census Tract Low Unemployment Rate]]&lt;2.7,1,0)</f>
        <v>0</v>
      </c>
      <c r="Q267" s="6">
        <f>VLOOKUP($C267,'County Data Only'!$A$2:$F$93,4,FALSE)</f>
        <v>910</v>
      </c>
      <c r="R267" s="6">
        <f>IF(AND(Table1[[#This Row],[Census Tract Access to Primary Care]]&lt;=2000,Table1[[#This Row],[Census Tract Access to Primary Care]]&lt;&gt;0),1,0)</f>
        <v>1</v>
      </c>
      <c r="S267" s="3">
        <f>VLOOKUP($C267,'County Data Only'!$A$2:$F$93,5,FALSE)</f>
        <v>-3.5837207129999999</v>
      </c>
      <c r="T267" s="6">
        <f>VLOOKUP($C267,'County Data Only'!$A$2:$F$93,6,FALSE)</f>
        <v>0.18089169999999999</v>
      </c>
      <c r="U267">
        <f>IF(AND(Table1[[#This Row],[Census Tract Population Growth 2010 - 2020]]&gt;=5,Table1[[#This Row],[Census Tract Population Growth 2020 - 2021]]&gt;0),1,0)</f>
        <v>0</v>
      </c>
      <c r="V267" s="3">
        <f>SUM(Table1[[#This Row],[High Income Point Value]],Table1[[#This Row],[Life Expectancy Point Value]],Table1[[#This Row],["R/ECAP" (Point Value)]],Table1[[#This Row],[Low Poverty Point Value]])</f>
        <v>0</v>
      </c>
      <c r="W267" s="3">
        <f>SUM(Table1[[#This Row],[Census Tract Low Unemployment Point Value]],Table1[[#This Row],[Census Tract Access to Primary Care Point Value]])</f>
        <v>1</v>
      </c>
    </row>
    <row r="268" spans="1:23" x14ac:dyDescent="0.25">
      <c r="A268" t="s">
        <v>246</v>
      </c>
      <c r="B268">
        <v>18035000500</v>
      </c>
      <c r="C268" t="s">
        <v>1732</v>
      </c>
      <c r="D268" t="s">
        <v>1893</v>
      </c>
      <c r="E268" s="8">
        <f t="shared" si="8"/>
        <v>1</v>
      </c>
      <c r="F268" s="3">
        <f t="shared" si="9"/>
        <v>0</v>
      </c>
      <c r="G268">
        <v>0</v>
      </c>
      <c r="H268" s="4">
        <v>37560</v>
      </c>
      <c r="I268" s="3">
        <f>IF(AND(Table1[[#This Row],[High Income]]&gt;=71082,Table1[[#This Row],[QCT Status]]=0),1,0)</f>
        <v>0</v>
      </c>
      <c r="J268" s="4">
        <v>73.2</v>
      </c>
      <c r="K268" s="3">
        <f>IF(Table1[[#This Row],[Life Expectancy]]&gt;77.4,1,0)</f>
        <v>0</v>
      </c>
      <c r="L268" s="4">
        <v>0</v>
      </c>
      <c r="M268" s="4">
        <v>20.7</v>
      </c>
      <c r="N268" s="4">
        <f>IF(AND(Table1[[#This Row],[Low Poverty]]&lt;=6.3,Table1[[#This Row],[QCT Status]]=0),1,0)</f>
        <v>0</v>
      </c>
      <c r="O268" s="3">
        <f>VLOOKUP(C268,'County Data Only'!$A$2:$F$93,3,FALSE)</f>
        <v>3.1</v>
      </c>
      <c r="P268" s="3">
        <f>IF(Table1[[#This Row],[Census Tract Low Unemployment Rate]]&lt;2.7,1,0)</f>
        <v>0</v>
      </c>
      <c r="Q268" s="6">
        <f>VLOOKUP($C268,'County Data Only'!$A$2:$F$93,4,FALSE)</f>
        <v>910</v>
      </c>
      <c r="R268" s="6">
        <f>IF(AND(Table1[[#This Row],[Census Tract Access to Primary Care]]&lt;=2000,Table1[[#This Row],[Census Tract Access to Primary Care]]&lt;&gt;0),1,0)</f>
        <v>1</v>
      </c>
      <c r="S268" s="3">
        <f>VLOOKUP($C268,'County Data Only'!$A$2:$F$93,5,FALSE)</f>
        <v>-3.5837207129999999</v>
      </c>
      <c r="T268" s="6">
        <f>VLOOKUP($C268,'County Data Only'!$A$2:$F$93,6,FALSE)</f>
        <v>0.18089169999999999</v>
      </c>
      <c r="U268">
        <f>IF(AND(Table1[[#This Row],[Census Tract Population Growth 2010 - 2020]]&gt;=5,Table1[[#This Row],[Census Tract Population Growth 2020 - 2021]]&gt;0),1,0)</f>
        <v>0</v>
      </c>
      <c r="V268" s="3">
        <f>SUM(Table1[[#This Row],[High Income Point Value]],Table1[[#This Row],[Life Expectancy Point Value]],Table1[[#This Row],["R/ECAP" (Point Value)]],Table1[[#This Row],[Low Poverty Point Value]])</f>
        <v>0</v>
      </c>
      <c r="W268" s="3">
        <f>SUM(Table1[[#This Row],[Census Tract Low Unemployment Point Value]],Table1[[#This Row],[Census Tract Access to Primary Care Point Value]])</f>
        <v>1</v>
      </c>
    </row>
    <row r="269" spans="1:23" x14ac:dyDescent="0.25">
      <c r="A269" t="s">
        <v>256</v>
      </c>
      <c r="B269">
        <v>18035001300</v>
      </c>
      <c r="C269" t="s">
        <v>1732</v>
      </c>
      <c r="D269" t="s">
        <v>1902</v>
      </c>
      <c r="E269" s="8">
        <f t="shared" si="8"/>
        <v>1</v>
      </c>
      <c r="F269" s="3">
        <f t="shared" si="9"/>
        <v>0</v>
      </c>
      <c r="G269">
        <v>0</v>
      </c>
      <c r="H269" s="4">
        <v>35000</v>
      </c>
      <c r="I269" s="3">
        <f>IF(AND(Table1[[#This Row],[High Income]]&gt;=71082,Table1[[#This Row],[QCT Status]]=0),1,0)</f>
        <v>0</v>
      </c>
      <c r="J269" s="4">
        <v>71.400000000000006</v>
      </c>
      <c r="K269" s="3">
        <f>IF(Table1[[#This Row],[Life Expectancy]]&gt;77.4,1,0)</f>
        <v>0</v>
      </c>
      <c r="L269" s="4">
        <v>0</v>
      </c>
      <c r="M269" s="4">
        <v>21.2</v>
      </c>
      <c r="N269" s="4">
        <f>IF(AND(Table1[[#This Row],[Low Poverty]]&lt;=6.3,Table1[[#This Row],[QCT Status]]=0),1,0)</f>
        <v>0</v>
      </c>
      <c r="O269" s="3">
        <f>VLOOKUP(C269,'County Data Only'!$A$2:$F$93,3,FALSE)</f>
        <v>3.1</v>
      </c>
      <c r="P269" s="3">
        <f>IF(Table1[[#This Row],[Census Tract Low Unemployment Rate]]&lt;2.7,1,0)</f>
        <v>0</v>
      </c>
      <c r="Q269" s="6">
        <f>VLOOKUP($C269,'County Data Only'!$A$2:$F$93,4,FALSE)</f>
        <v>910</v>
      </c>
      <c r="R269" s="6">
        <f>IF(AND(Table1[[#This Row],[Census Tract Access to Primary Care]]&lt;=2000,Table1[[#This Row],[Census Tract Access to Primary Care]]&lt;&gt;0),1,0)</f>
        <v>1</v>
      </c>
      <c r="S269" s="3">
        <f>VLOOKUP($C269,'County Data Only'!$A$2:$F$93,5,FALSE)</f>
        <v>-3.5837207129999999</v>
      </c>
      <c r="T269" s="6">
        <f>VLOOKUP($C269,'County Data Only'!$A$2:$F$93,6,FALSE)</f>
        <v>0.18089169999999999</v>
      </c>
      <c r="U269">
        <f>IF(AND(Table1[[#This Row],[Census Tract Population Growth 2010 - 2020]]&gt;=5,Table1[[#This Row],[Census Tract Population Growth 2020 - 2021]]&gt;0),1,0)</f>
        <v>0</v>
      </c>
      <c r="V269" s="3">
        <f>SUM(Table1[[#This Row],[High Income Point Value]],Table1[[#This Row],[Life Expectancy Point Value]],Table1[[#This Row],["R/ECAP" (Point Value)]],Table1[[#This Row],[Low Poverty Point Value]])</f>
        <v>0</v>
      </c>
      <c r="W269" s="3">
        <f>SUM(Table1[[#This Row],[Census Tract Low Unemployment Point Value]],Table1[[#This Row],[Census Tract Access to Primary Care Point Value]])</f>
        <v>1</v>
      </c>
    </row>
    <row r="270" spans="1:23" x14ac:dyDescent="0.25">
      <c r="A270" t="s">
        <v>249</v>
      </c>
      <c r="B270">
        <v>18035000800</v>
      </c>
      <c r="C270" t="s">
        <v>1732</v>
      </c>
      <c r="D270" t="s">
        <v>1897</v>
      </c>
      <c r="E270" s="8">
        <f t="shared" si="8"/>
        <v>1</v>
      </c>
      <c r="F270" s="3">
        <f t="shared" si="9"/>
        <v>0</v>
      </c>
      <c r="G270">
        <v>0</v>
      </c>
      <c r="H270" s="4">
        <v>45536</v>
      </c>
      <c r="I270" s="3">
        <f>IF(AND(Table1[[#This Row],[High Income]]&gt;=71082,Table1[[#This Row],[QCT Status]]=0),1,0)</f>
        <v>0</v>
      </c>
      <c r="J270" s="4">
        <v>75.7</v>
      </c>
      <c r="K270" s="3">
        <f>IF(Table1[[#This Row],[Life Expectancy]]&gt;77.4,1,0)</f>
        <v>0</v>
      </c>
      <c r="L270" s="4">
        <v>0</v>
      </c>
      <c r="M270" s="4">
        <v>21.3</v>
      </c>
      <c r="N270" s="4">
        <f>IF(AND(Table1[[#This Row],[Low Poverty]]&lt;=6.3,Table1[[#This Row],[QCT Status]]=0),1,0)</f>
        <v>0</v>
      </c>
      <c r="O270" s="3">
        <f>VLOOKUP(C270,'County Data Only'!$A$2:$F$93,3,FALSE)</f>
        <v>3.1</v>
      </c>
      <c r="P270" s="3">
        <f>IF(Table1[[#This Row],[Census Tract Low Unemployment Rate]]&lt;2.7,1,0)</f>
        <v>0</v>
      </c>
      <c r="Q270" s="6">
        <f>VLOOKUP($C270,'County Data Only'!$A$2:$F$93,4,FALSE)</f>
        <v>910</v>
      </c>
      <c r="R270" s="6">
        <f>IF(AND(Table1[[#This Row],[Census Tract Access to Primary Care]]&lt;=2000,Table1[[#This Row],[Census Tract Access to Primary Care]]&lt;&gt;0),1,0)</f>
        <v>1</v>
      </c>
      <c r="S270" s="3">
        <f>VLOOKUP($C270,'County Data Only'!$A$2:$F$93,5,FALSE)</f>
        <v>-3.5837207129999999</v>
      </c>
      <c r="T270" s="6">
        <f>VLOOKUP($C270,'County Data Only'!$A$2:$F$93,6,FALSE)</f>
        <v>0.18089169999999999</v>
      </c>
      <c r="U270">
        <f>IF(AND(Table1[[#This Row],[Census Tract Population Growth 2010 - 2020]]&gt;=5,Table1[[#This Row],[Census Tract Population Growth 2020 - 2021]]&gt;0),1,0)</f>
        <v>0</v>
      </c>
      <c r="V270" s="3">
        <f>SUM(Table1[[#This Row],[High Income Point Value]],Table1[[#This Row],[Life Expectancy Point Value]],Table1[[#This Row],["R/ECAP" (Point Value)]],Table1[[#This Row],[Low Poverty Point Value]])</f>
        <v>0</v>
      </c>
      <c r="W270" s="3">
        <f>SUM(Table1[[#This Row],[Census Tract Low Unemployment Point Value]],Table1[[#This Row],[Census Tract Access to Primary Care Point Value]])</f>
        <v>1</v>
      </c>
    </row>
    <row r="271" spans="1:23" x14ac:dyDescent="0.25">
      <c r="A271" t="s">
        <v>259</v>
      </c>
      <c r="B271">
        <v>18035001600</v>
      </c>
      <c r="C271" t="s">
        <v>1732</v>
      </c>
      <c r="D271" t="s">
        <v>1903</v>
      </c>
      <c r="E271" s="8">
        <f t="shared" si="8"/>
        <v>1</v>
      </c>
      <c r="F271" s="3">
        <f t="shared" si="9"/>
        <v>0</v>
      </c>
      <c r="G271">
        <v>0</v>
      </c>
      <c r="H271" s="4">
        <v>33583</v>
      </c>
      <c r="I271" s="3">
        <f>IF(AND(Table1[[#This Row],[High Income]]&gt;=71082,Table1[[#This Row],[QCT Status]]=0),1,0)</f>
        <v>0</v>
      </c>
      <c r="J271" s="4">
        <v>66.599999999999994</v>
      </c>
      <c r="K271" s="3">
        <f>IF(Table1[[#This Row],[Life Expectancy]]&gt;77.4,1,0)</f>
        <v>0</v>
      </c>
      <c r="L271" s="4">
        <v>0</v>
      </c>
      <c r="M271" s="4">
        <v>24.3</v>
      </c>
      <c r="N271" s="4">
        <f>IF(AND(Table1[[#This Row],[Low Poverty]]&lt;=6.3,Table1[[#This Row],[QCT Status]]=0),1,0)</f>
        <v>0</v>
      </c>
      <c r="O271" s="3">
        <f>VLOOKUP(C271,'County Data Only'!$A$2:$F$93,3,FALSE)</f>
        <v>3.1</v>
      </c>
      <c r="P271" s="3">
        <f>IF(Table1[[#This Row],[Census Tract Low Unemployment Rate]]&lt;2.7,1,0)</f>
        <v>0</v>
      </c>
      <c r="Q271" s="6">
        <f>VLOOKUP($C271,'County Data Only'!$A$2:$F$93,4,FALSE)</f>
        <v>910</v>
      </c>
      <c r="R271" s="6">
        <f>IF(AND(Table1[[#This Row],[Census Tract Access to Primary Care]]&lt;=2000,Table1[[#This Row],[Census Tract Access to Primary Care]]&lt;&gt;0),1,0)</f>
        <v>1</v>
      </c>
      <c r="S271" s="3">
        <f>VLOOKUP($C271,'County Data Only'!$A$2:$F$93,5,FALSE)</f>
        <v>-3.5837207129999999</v>
      </c>
      <c r="T271" s="6">
        <f>VLOOKUP($C271,'County Data Only'!$A$2:$F$93,6,FALSE)</f>
        <v>0.18089169999999999</v>
      </c>
      <c r="U271">
        <f>IF(AND(Table1[[#This Row],[Census Tract Population Growth 2010 - 2020]]&gt;=5,Table1[[#This Row],[Census Tract Population Growth 2020 - 2021]]&gt;0),1,0)</f>
        <v>0</v>
      </c>
      <c r="V271" s="3">
        <f>SUM(Table1[[#This Row],[High Income Point Value]],Table1[[#This Row],[Life Expectancy Point Value]],Table1[[#This Row],["R/ECAP" (Point Value)]],Table1[[#This Row],[Low Poverty Point Value]])</f>
        <v>0</v>
      </c>
      <c r="W271" s="3">
        <f>SUM(Table1[[#This Row],[Census Tract Low Unemployment Point Value]],Table1[[#This Row],[Census Tract Access to Primary Care Point Value]])</f>
        <v>1</v>
      </c>
    </row>
    <row r="272" spans="1:23" x14ac:dyDescent="0.25">
      <c r="A272" t="s">
        <v>262</v>
      </c>
      <c r="B272">
        <v>18035002100</v>
      </c>
      <c r="C272" t="s">
        <v>1732</v>
      </c>
      <c r="D272" t="s">
        <v>1906</v>
      </c>
      <c r="E272" s="8">
        <f t="shared" si="8"/>
        <v>1</v>
      </c>
      <c r="F272" s="3">
        <f t="shared" si="9"/>
        <v>0</v>
      </c>
      <c r="G272">
        <v>0</v>
      </c>
      <c r="H272" s="4">
        <v>34904</v>
      </c>
      <c r="I272" s="3">
        <f>IF(AND(Table1[[#This Row],[High Income]]&gt;=71082,Table1[[#This Row],[QCT Status]]=0),1,0)</f>
        <v>0</v>
      </c>
      <c r="J272" s="4">
        <v>77.099999999999994</v>
      </c>
      <c r="K272" s="3">
        <f>IF(Table1[[#This Row],[Life Expectancy]]&gt;77.4,1,0)</f>
        <v>0</v>
      </c>
      <c r="L272" s="4">
        <v>0</v>
      </c>
      <c r="M272" s="4">
        <v>28.3</v>
      </c>
      <c r="N272" s="4">
        <f>IF(AND(Table1[[#This Row],[Low Poverty]]&lt;=6.3,Table1[[#This Row],[QCT Status]]=0),1,0)</f>
        <v>0</v>
      </c>
      <c r="O272" s="3">
        <f>VLOOKUP(C272,'County Data Only'!$A$2:$F$93,3,FALSE)</f>
        <v>3.1</v>
      </c>
      <c r="P272" s="3">
        <f>IF(Table1[[#This Row],[Census Tract Low Unemployment Rate]]&lt;2.7,1,0)</f>
        <v>0</v>
      </c>
      <c r="Q272" s="6">
        <f>VLOOKUP($C272,'County Data Only'!$A$2:$F$93,4,FALSE)</f>
        <v>910</v>
      </c>
      <c r="R272" s="6">
        <f>IF(AND(Table1[[#This Row],[Census Tract Access to Primary Care]]&lt;=2000,Table1[[#This Row],[Census Tract Access to Primary Care]]&lt;&gt;0),1,0)</f>
        <v>1</v>
      </c>
      <c r="S272" s="3">
        <f>VLOOKUP($C272,'County Data Only'!$A$2:$F$93,5,FALSE)</f>
        <v>-3.5837207129999999</v>
      </c>
      <c r="T272" s="6">
        <f>VLOOKUP($C272,'County Data Only'!$A$2:$F$93,6,FALSE)</f>
        <v>0.18089169999999999</v>
      </c>
      <c r="U272">
        <f>IF(AND(Table1[[#This Row],[Census Tract Population Growth 2010 - 2020]]&gt;=5,Table1[[#This Row],[Census Tract Population Growth 2020 - 2021]]&gt;0),1,0)</f>
        <v>0</v>
      </c>
      <c r="V272" s="3">
        <f>SUM(Table1[[#This Row],[High Income Point Value]],Table1[[#This Row],[Life Expectancy Point Value]],Table1[[#This Row],["R/ECAP" (Point Value)]],Table1[[#This Row],[Low Poverty Point Value]])</f>
        <v>0</v>
      </c>
      <c r="W272" s="3">
        <f>SUM(Table1[[#This Row],[Census Tract Low Unemployment Point Value]],Table1[[#This Row],[Census Tract Access to Primary Care Point Value]])</f>
        <v>1</v>
      </c>
    </row>
    <row r="273" spans="1:23" x14ac:dyDescent="0.25">
      <c r="A273" t="s">
        <v>258</v>
      </c>
      <c r="B273">
        <v>18035001500</v>
      </c>
      <c r="C273" t="s">
        <v>1732</v>
      </c>
      <c r="D273" t="s">
        <v>2122</v>
      </c>
      <c r="E273" s="8">
        <f t="shared" si="8"/>
        <v>1</v>
      </c>
      <c r="F273" s="3">
        <f t="shared" si="9"/>
        <v>0</v>
      </c>
      <c r="G273">
        <v>0</v>
      </c>
      <c r="H273" s="4">
        <v>25543</v>
      </c>
      <c r="I273" s="3">
        <f>IF(AND(Table1[[#This Row],[High Income]]&gt;=71082,Table1[[#This Row],[QCT Status]]=0),1,0)</f>
        <v>0</v>
      </c>
      <c r="J273" s="4">
        <v>69.3</v>
      </c>
      <c r="K273" s="3">
        <f>IF(Table1[[#This Row],[Life Expectancy]]&gt;77.4,1,0)</f>
        <v>0</v>
      </c>
      <c r="L273" s="4">
        <v>0</v>
      </c>
      <c r="M273" s="4">
        <v>30.3</v>
      </c>
      <c r="N273" s="4">
        <f>IF(AND(Table1[[#This Row],[Low Poverty]]&lt;=6.3,Table1[[#This Row],[QCT Status]]=0),1,0)</f>
        <v>0</v>
      </c>
      <c r="O273" s="3">
        <f>VLOOKUP(C273,'County Data Only'!$A$2:$F$93,3,FALSE)</f>
        <v>3.1</v>
      </c>
      <c r="P273" s="3">
        <f>IF(Table1[[#This Row],[Census Tract Low Unemployment Rate]]&lt;2.7,1,0)</f>
        <v>0</v>
      </c>
      <c r="Q273" s="6">
        <f>VLOOKUP($C273,'County Data Only'!$A$2:$F$93,4,FALSE)</f>
        <v>910</v>
      </c>
      <c r="R273" s="6">
        <f>IF(AND(Table1[[#This Row],[Census Tract Access to Primary Care]]&lt;=2000,Table1[[#This Row],[Census Tract Access to Primary Care]]&lt;&gt;0),1,0)</f>
        <v>1</v>
      </c>
      <c r="S273" s="3">
        <f>VLOOKUP($C273,'County Data Only'!$A$2:$F$93,5,FALSE)</f>
        <v>-3.5837207129999999</v>
      </c>
      <c r="T273" s="6">
        <f>VLOOKUP($C273,'County Data Only'!$A$2:$F$93,6,FALSE)</f>
        <v>0.18089169999999999</v>
      </c>
      <c r="U273">
        <f>IF(AND(Table1[[#This Row],[Census Tract Population Growth 2010 - 2020]]&gt;=5,Table1[[#This Row],[Census Tract Population Growth 2020 - 2021]]&gt;0),1,0)</f>
        <v>0</v>
      </c>
      <c r="V273" s="3">
        <f>SUM(Table1[[#This Row],[High Income Point Value]],Table1[[#This Row],[Life Expectancy Point Value]],Table1[[#This Row],["R/ECAP" (Point Value)]],Table1[[#This Row],[Low Poverty Point Value]])</f>
        <v>0</v>
      </c>
      <c r="W273" s="3">
        <f>SUM(Table1[[#This Row],[Census Tract Low Unemployment Point Value]],Table1[[#This Row],[Census Tract Access to Primary Care Point Value]])</f>
        <v>1</v>
      </c>
    </row>
    <row r="274" spans="1:23" x14ac:dyDescent="0.25">
      <c r="A274" t="s">
        <v>257</v>
      </c>
      <c r="B274">
        <v>18035001400</v>
      </c>
      <c r="C274" t="s">
        <v>1732</v>
      </c>
      <c r="D274" t="s">
        <v>2121</v>
      </c>
      <c r="E274" s="8">
        <f t="shared" si="8"/>
        <v>1</v>
      </c>
      <c r="F274" s="3">
        <f t="shared" si="9"/>
        <v>0</v>
      </c>
      <c r="G274">
        <v>0</v>
      </c>
      <c r="H274" s="4">
        <v>31903</v>
      </c>
      <c r="I274" s="3">
        <f>IF(AND(Table1[[#This Row],[High Income]]&gt;=71082,Table1[[#This Row],[QCT Status]]=0),1,0)</f>
        <v>0</v>
      </c>
      <c r="J274" s="4">
        <v>72.095500000000001</v>
      </c>
      <c r="K274" s="3">
        <f>IF(Table1[[#This Row],[Life Expectancy]]&gt;77.4,1,0)</f>
        <v>0</v>
      </c>
      <c r="L274" s="4">
        <v>0</v>
      </c>
      <c r="M274" s="4">
        <v>32.6</v>
      </c>
      <c r="N274" s="4">
        <f>IF(AND(Table1[[#This Row],[Low Poverty]]&lt;=6.3,Table1[[#This Row],[QCT Status]]=0),1,0)</f>
        <v>0</v>
      </c>
      <c r="O274" s="3">
        <f>VLOOKUP(C274,'County Data Only'!$A$2:$F$93,3,FALSE)</f>
        <v>3.1</v>
      </c>
      <c r="P274" s="3">
        <f>IF(Table1[[#This Row],[Census Tract Low Unemployment Rate]]&lt;2.7,1,0)</f>
        <v>0</v>
      </c>
      <c r="Q274" s="6">
        <f>VLOOKUP($C274,'County Data Only'!$A$2:$F$93,4,FALSE)</f>
        <v>910</v>
      </c>
      <c r="R274" s="6">
        <f>IF(AND(Table1[[#This Row],[Census Tract Access to Primary Care]]&lt;=2000,Table1[[#This Row],[Census Tract Access to Primary Care]]&lt;&gt;0),1,0)</f>
        <v>1</v>
      </c>
      <c r="S274" s="3">
        <f>VLOOKUP($C274,'County Data Only'!$A$2:$F$93,5,FALSE)</f>
        <v>-3.5837207129999999</v>
      </c>
      <c r="T274" s="6">
        <f>VLOOKUP($C274,'County Data Only'!$A$2:$F$93,6,FALSE)</f>
        <v>0.18089169999999999</v>
      </c>
      <c r="U274">
        <f>IF(AND(Table1[[#This Row],[Census Tract Population Growth 2010 - 2020]]&gt;=5,Table1[[#This Row],[Census Tract Population Growth 2020 - 2021]]&gt;0),1,0)</f>
        <v>0</v>
      </c>
      <c r="V274" s="3">
        <f>SUM(Table1[[#This Row],[High Income Point Value]],Table1[[#This Row],[Life Expectancy Point Value]],Table1[[#This Row],["R/ECAP" (Point Value)]],Table1[[#This Row],[Low Poverty Point Value]])</f>
        <v>0</v>
      </c>
      <c r="W274" s="3">
        <f>SUM(Table1[[#This Row],[Census Tract Low Unemployment Point Value]],Table1[[#This Row],[Census Tract Access to Primary Care Point Value]])</f>
        <v>1</v>
      </c>
    </row>
    <row r="275" spans="1:23" x14ac:dyDescent="0.25">
      <c r="A275" t="s">
        <v>250</v>
      </c>
      <c r="B275">
        <v>18035000902</v>
      </c>
      <c r="C275" t="s">
        <v>1732</v>
      </c>
      <c r="D275" t="s">
        <v>2118</v>
      </c>
      <c r="E275" s="8">
        <f t="shared" si="8"/>
        <v>1</v>
      </c>
      <c r="F275" s="3">
        <f t="shared" si="9"/>
        <v>0</v>
      </c>
      <c r="G275">
        <v>0</v>
      </c>
      <c r="H275" s="4">
        <v>8029</v>
      </c>
      <c r="I275" s="3">
        <f>IF(AND(Table1[[#This Row],[High Income]]&gt;=71082,Table1[[#This Row],[QCT Status]]=0),1,0)</f>
        <v>0</v>
      </c>
      <c r="K275" s="3">
        <f>IF(Table1[[#This Row],[Life Expectancy]]&gt;77.4,1,0)</f>
        <v>0</v>
      </c>
      <c r="L275" s="4">
        <v>0</v>
      </c>
      <c r="M275" s="4">
        <v>79.099999999999994</v>
      </c>
      <c r="N275" s="4">
        <f>IF(AND(Table1[[#This Row],[Low Poverty]]&lt;=6.3,Table1[[#This Row],[QCT Status]]=0),1,0)</f>
        <v>0</v>
      </c>
      <c r="O275" s="3">
        <f>VLOOKUP(C275,'County Data Only'!$A$2:$F$93,3,FALSE)</f>
        <v>3.1</v>
      </c>
      <c r="P275" s="3">
        <f>IF(Table1[[#This Row],[Census Tract Low Unemployment Rate]]&lt;2.7,1,0)</f>
        <v>0</v>
      </c>
      <c r="Q275" s="6">
        <f>VLOOKUP($C275,'County Data Only'!$A$2:$F$93,4,FALSE)</f>
        <v>910</v>
      </c>
      <c r="R275" s="6">
        <f>IF(AND(Table1[[#This Row],[Census Tract Access to Primary Care]]&lt;=2000,Table1[[#This Row],[Census Tract Access to Primary Care]]&lt;&gt;0),1,0)</f>
        <v>1</v>
      </c>
      <c r="S275" s="3">
        <f>VLOOKUP($C275,'County Data Only'!$A$2:$F$93,5,FALSE)</f>
        <v>-3.5837207129999999</v>
      </c>
      <c r="T275" s="6">
        <f>VLOOKUP($C275,'County Data Only'!$A$2:$F$93,6,FALSE)</f>
        <v>0.18089169999999999</v>
      </c>
      <c r="U275">
        <f>IF(AND(Table1[[#This Row],[Census Tract Population Growth 2010 - 2020]]&gt;=5,Table1[[#This Row],[Census Tract Population Growth 2020 - 2021]]&gt;0),1,0)</f>
        <v>0</v>
      </c>
      <c r="V275" s="3">
        <f>SUM(Table1[[#This Row],[High Income Point Value]],Table1[[#This Row],[Life Expectancy Point Value]],Table1[[#This Row],["R/ECAP" (Point Value)]],Table1[[#This Row],[Low Poverty Point Value]])</f>
        <v>0</v>
      </c>
      <c r="W275" s="3">
        <f>SUM(Table1[[#This Row],[Census Tract Low Unemployment Point Value]],Table1[[#This Row],[Census Tract Access to Primary Care Point Value]])</f>
        <v>1</v>
      </c>
    </row>
    <row r="276" spans="1:23" x14ac:dyDescent="0.25">
      <c r="A276" t="s">
        <v>285</v>
      </c>
      <c r="B276">
        <v>18037953702</v>
      </c>
      <c r="C276" t="s">
        <v>1734</v>
      </c>
      <c r="D276" t="s">
        <v>2143</v>
      </c>
      <c r="E276" s="6">
        <f t="shared" si="8"/>
        <v>5</v>
      </c>
      <c r="F276" s="3">
        <f t="shared" si="9"/>
        <v>0</v>
      </c>
      <c r="G276">
        <v>0</v>
      </c>
      <c r="H276" s="6">
        <v>78882</v>
      </c>
      <c r="I276" s="6">
        <f>IF(AND(Table1[[#This Row],[High Income]]&gt;=71082,Table1[[#This Row],[QCT Status]]=0),1,0)</f>
        <v>1</v>
      </c>
      <c r="J276" s="6">
        <v>80.500600000000006</v>
      </c>
      <c r="K276" s="6">
        <f>IF(Table1[[#This Row],[Life Expectancy]]&gt;77.4,1,0)</f>
        <v>1</v>
      </c>
      <c r="L276" s="4">
        <v>0</v>
      </c>
      <c r="M276" s="6">
        <v>5.6</v>
      </c>
      <c r="N276" s="6">
        <f>IF(AND(Table1[[#This Row],[Low Poverty]]&lt;=6.3,Table1[[#This Row],[QCT Status]]=0),1,0)</f>
        <v>1</v>
      </c>
      <c r="O276" s="6">
        <f>VLOOKUP(C276,'County Data Only'!$A$2:$F$93,3,FALSE)</f>
        <v>2</v>
      </c>
      <c r="P276" s="6">
        <f>IF(Table1[[#This Row],[Census Tract Low Unemployment Rate]]&lt;2.7,1,0)</f>
        <v>1</v>
      </c>
      <c r="Q276" s="6">
        <f>VLOOKUP($C276,'County Data Only'!$A$2:$F$93,4,FALSE)</f>
        <v>1180</v>
      </c>
      <c r="R276" s="6">
        <f>IF(AND(Table1[[#This Row],[Census Tract Access to Primary Care]]&lt;=2000,Table1[[#This Row],[Census Tract Access to Primary Care]]&lt;&gt;0),1,0)</f>
        <v>1</v>
      </c>
      <c r="S276" s="3">
        <f>VLOOKUP($C276,'County Data Only'!$A$2:$F$93,5,FALSE)</f>
        <v>1.520104999</v>
      </c>
      <c r="T276" s="3">
        <f>VLOOKUP($C276,'County Data Only'!$A$2:$F$93,6,FALSE)</f>
        <v>-0.1261352</v>
      </c>
      <c r="U276">
        <f>IF(AND(Table1[[#This Row],[Census Tract Population Growth 2010 - 2020]]&gt;=5,Table1[[#This Row],[Census Tract Population Growth 2020 - 2021]]&gt;0),1,0)</f>
        <v>0</v>
      </c>
      <c r="V276" s="3">
        <f>SUM(Table1[[#This Row],[High Income Point Value]],Table1[[#This Row],[Life Expectancy Point Value]],Table1[[#This Row],["R/ECAP" (Point Value)]],Table1[[#This Row],[Low Poverty Point Value]])</f>
        <v>3</v>
      </c>
      <c r="W276" s="3">
        <f>SUM(Table1[[#This Row],[Census Tract Low Unemployment Point Value]],Table1[[#This Row],[Census Tract Access to Primary Care Point Value]])</f>
        <v>2</v>
      </c>
    </row>
    <row r="277" spans="1:23" x14ac:dyDescent="0.25">
      <c r="A277" t="s">
        <v>278</v>
      </c>
      <c r="B277">
        <v>18037953200</v>
      </c>
      <c r="C277" t="s">
        <v>1734</v>
      </c>
      <c r="D277" t="s">
        <v>2136</v>
      </c>
      <c r="E277" s="6">
        <f t="shared" si="8"/>
        <v>5</v>
      </c>
      <c r="F277" s="3">
        <f t="shared" si="9"/>
        <v>0</v>
      </c>
      <c r="G277">
        <v>0</v>
      </c>
      <c r="H277" s="6">
        <v>85948</v>
      </c>
      <c r="I277" s="6">
        <f>IF(AND(Table1[[#This Row],[High Income]]&gt;=71082,Table1[[#This Row],[QCT Status]]=0),1,0)</f>
        <v>1</v>
      </c>
      <c r="J277" s="6">
        <v>79.400000000000006</v>
      </c>
      <c r="K277" s="6">
        <f>IF(Table1[[#This Row],[Life Expectancy]]&gt;77.4,1,0)</f>
        <v>1</v>
      </c>
      <c r="L277" s="4">
        <v>0</v>
      </c>
      <c r="M277" s="6">
        <v>6.2</v>
      </c>
      <c r="N277" s="6">
        <f>IF(AND(Table1[[#This Row],[Low Poverty]]&lt;=6.3,Table1[[#This Row],[QCT Status]]=0),1,0)</f>
        <v>1</v>
      </c>
      <c r="O277" s="6">
        <f>VLOOKUP(C277,'County Data Only'!$A$2:$F$93,3,FALSE)</f>
        <v>2</v>
      </c>
      <c r="P277" s="6">
        <f>IF(Table1[[#This Row],[Census Tract Low Unemployment Rate]]&lt;2.7,1,0)</f>
        <v>1</v>
      </c>
      <c r="Q277" s="6">
        <f>VLOOKUP($C277,'County Data Only'!$A$2:$F$93,4,FALSE)</f>
        <v>1180</v>
      </c>
      <c r="R277" s="6">
        <f>IF(AND(Table1[[#This Row],[Census Tract Access to Primary Care]]&lt;=2000,Table1[[#This Row],[Census Tract Access to Primary Care]]&lt;&gt;0),1,0)</f>
        <v>1</v>
      </c>
      <c r="S277" s="3">
        <f>VLOOKUP($C277,'County Data Only'!$A$2:$F$93,5,FALSE)</f>
        <v>1.520104999</v>
      </c>
      <c r="T277" s="3">
        <f>VLOOKUP($C277,'County Data Only'!$A$2:$F$93,6,FALSE)</f>
        <v>-0.1261352</v>
      </c>
      <c r="U277">
        <f>IF(AND(Table1[[#This Row],[Census Tract Population Growth 2010 - 2020]]&gt;=5,Table1[[#This Row],[Census Tract Population Growth 2020 - 2021]]&gt;0),1,0)</f>
        <v>0</v>
      </c>
      <c r="V277" s="3">
        <f>SUM(Table1[[#This Row],[High Income Point Value]],Table1[[#This Row],[Life Expectancy Point Value]],Table1[[#This Row],["R/ECAP" (Point Value)]],Table1[[#This Row],[Low Poverty Point Value]])</f>
        <v>3</v>
      </c>
      <c r="W277" s="3">
        <f>SUM(Table1[[#This Row],[Census Tract Low Unemployment Point Value]],Table1[[#This Row],[Census Tract Access to Primary Care Point Value]])</f>
        <v>2</v>
      </c>
    </row>
    <row r="278" spans="1:23" x14ac:dyDescent="0.25">
      <c r="A278" t="s">
        <v>283</v>
      </c>
      <c r="B278">
        <v>18037953600</v>
      </c>
      <c r="C278" t="s">
        <v>1734</v>
      </c>
      <c r="D278" t="s">
        <v>2141</v>
      </c>
      <c r="E278" s="5">
        <f t="shared" si="8"/>
        <v>4</v>
      </c>
      <c r="F278" s="3">
        <f t="shared" si="9"/>
        <v>0</v>
      </c>
      <c r="G278">
        <v>0</v>
      </c>
      <c r="H278" s="4">
        <v>69375</v>
      </c>
      <c r="I278" s="3">
        <f>IF(AND(Table1[[#This Row],[High Income]]&gt;=71082,Table1[[#This Row],[QCT Status]]=0),1,0)</f>
        <v>0</v>
      </c>
      <c r="J278" s="6">
        <v>82.294899999999998</v>
      </c>
      <c r="K278" s="6">
        <f>IF(Table1[[#This Row],[Life Expectancy]]&gt;77.4,1,0)</f>
        <v>1</v>
      </c>
      <c r="L278" s="4">
        <v>0</v>
      </c>
      <c r="M278" s="6">
        <v>4.9000000000000004</v>
      </c>
      <c r="N278" s="6">
        <f>IF(AND(Table1[[#This Row],[Low Poverty]]&lt;=6.3,Table1[[#This Row],[QCT Status]]=0),1,0)</f>
        <v>1</v>
      </c>
      <c r="O278" s="6">
        <f>VLOOKUP(C278,'County Data Only'!$A$2:$F$93,3,FALSE)</f>
        <v>2</v>
      </c>
      <c r="P278" s="6">
        <f>IF(Table1[[#This Row],[Census Tract Low Unemployment Rate]]&lt;2.7,1,0)</f>
        <v>1</v>
      </c>
      <c r="Q278" s="6">
        <f>VLOOKUP($C278,'County Data Only'!$A$2:$F$93,4,FALSE)</f>
        <v>1180</v>
      </c>
      <c r="R278" s="6">
        <f>IF(AND(Table1[[#This Row],[Census Tract Access to Primary Care]]&lt;=2000,Table1[[#This Row],[Census Tract Access to Primary Care]]&lt;&gt;0),1,0)</f>
        <v>1</v>
      </c>
      <c r="S278" s="3">
        <f>VLOOKUP($C278,'County Data Only'!$A$2:$F$93,5,FALSE)</f>
        <v>1.520104999</v>
      </c>
      <c r="T278" s="3">
        <f>VLOOKUP($C278,'County Data Only'!$A$2:$F$93,6,FALSE)</f>
        <v>-0.1261352</v>
      </c>
      <c r="U278">
        <f>IF(AND(Table1[[#This Row],[Census Tract Population Growth 2010 - 2020]]&gt;=5,Table1[[#This Row],[Census Tract Population Growth 2020 - 2021]]&gt;0),1,0)</f>
        <v>0</v>
      </c>
      <c r="V278" s="3">
        <f>SUM(Table1[[#This Row],[High Income Point Value]],Table1[[#This Row],[Life Expectancy Point Value]],Table1[[#This Row],["R/ECAP" (Point Value)]],Table1[[#This Row],[Low Poverty Point Value]])</f>
        <v>2</v>
      </c>
      <c r="W278" s="3">
        <f>SUM(Table1[[#This Row],[Census Tract Low Unemployment Point Value]],Table1[[#This Row],[Census Tract Access to Primary Care Point Value]])</f>
        <v>2</v>
      </c>
    </row>
    <row r="279" spans="1:23" x14ac:dyDescent="0.25">
      <c r="A279" t="s">
        <v>281</v>
      </c>
      <c r="B279">
        <v>18037953400</v>
      </c>
      <c r="C279" t="s">
        <v>1734</v>
      </c>
      <c r="D279" t="s">
        <v>2139</v>
      </c>
      <c r="E279" s="5">
        <f t="shared" si="8"/>
        <v>4</v>
      </c>
      <c r="F279" s="3">
        <f t="shared" si="9"/>
        <v>0</v>
      </c>
      <c r="G279">
        <v>0</v>
      </c>
      <c r="H279" s="4">
        <v>55757</v>
      </c>
      <c r="I279" s="3">
        <f>IF(AND(Table1[[#This Row],[High Income]]&gt;=71082,Table1[[#This Row],[QCT Status]]=0),1,0)</f>
        <v>0</v>
      </c>
      <c r="J279" s="6">
        <v>78.599999999999994</v>
      </c>
      <c r="K279" s="6">
        <f>IF(Table1[[#This Row],[Life Expectancy]]&gt;77.4,1,0)</f>
        <v>1</v>
      </c>
      <c r="L279" s="4">
        <v>0</v>
      </c>
      <c r="M279" s="6">
        <v>5.5</v>
      </c>
      <c r="N279" s="6">
        <f>IF(AND(Table1[[#This Row],[Low Poverty]]&lt;=6.3,Table1[[#This Row],[QCT Status]]=0),1,0)</f>
        <v>1</v>
      </c>
      <c r="O279" s="6">
        <f>VLOOKUP(C279,'County Data Only'!$A$2:$F$93,3,FALSE)</f>
        <v>2</v>
      </c>
      <c r="P279" s="6">
        <f>IF(Table1[[#This Row],[Census Tract Low Unemployment Rate]]&lt;2.7,1,0)</f>
        <v>1</v>
      </c>
      <c r="Q279" s="6">
        <f>VLOOKUP($C279,'County Data Only'!$A$2:$F$93,4,FALSE)</f>
        <v>1180</v>
      </c>
      <c r="R279" s="6">
        <f>IF(AND(Table1[[#This Row],[Census Tract Access to Primary Care]]&lt;=2000,Table1[[#This Row],[Census Tract Access to Primary Care]]&lt;&gt;0),1,0)</f>
        <v>1</v>
      </c>
      <c r="S279" s="3">
        <f>VLOOKUP($C279,'County Data Only'!$A$2:$F$93,5,FALSE)</f>
        <v>1.520104999</v>
      </c>
      <c r="T279" s="3">
        <f>VLOOKUP($C279,'County Data Only'!$A$2:$F$93,6,FALSE)</f>
        <v>-0.1261352</v>
      </c>
      <c r="U279">
        <f>IF(AND(Table1[[#This Row],[Census Tract Population Growth 2010 - 2020]]&gt;=5,Table1[[#This Row],[Census Tract Population Growth 2020 - 2021]]&gt;0),1,0)</f>
        <v>0</v>
      </c>
      <c r="V279" s="3">
        <f>SUM(Table1[[#This Row],[High Income Point Value]],Table1[[#This Row],[Life Expectancy Point Value]],Table1[[#This Row],["R/ECAP" (Point Value)]],Table1[[#This Row],[Low Poverty Point Value]])</f>
        <v>2</v>
      </c>
      <c r="W279" s="3">
        <f>SUM(Table1[[#This Row],[Census Tract Low Unemployment Point Value]],Table1[[#This Row],[Census Tract Access to Primary Care Point Value]])</f>
        <v>2</v>
      </c>
    </row>
    <row r="280" spans="1:23" x14ac:dyDescent="0.25">
      <c r="A280" t="s">
        <v>284</v>
      </c>
      <c r="B280">
        <v>18037953701</v>
      </c>
      <c r="C280" t="s">
        <v>1734</v>
      </c>
      <c r="D280" t="s">
        <v>2142</v>
      </c>
      <c r="E280" s="5">
        <f t="shared" si="8"/>
        <v>4</v>
      </c>
      <c r="F280" s="3">
        <f t="shared" si="9"/>
        <v>0</v>
      </c>
      <c r="G280">
        <v>0</v>
      </c>
      <c r="H280" s="4">
        <v>58650</v>
      </c>
      <c r="I280" s="3">
        <f>IF(AND(Table1[[#This Row],[High Income]]&gt;=71082,Table1[[#This Row],[QCT Status]]=0),1,0)</f>
        <v>0</v>
      </c>
      <c r="J280" s="6">
        <v>80.5</v>
      </c>
      <c r="K280" s="6">
        <f>IF(Table1[[#This Row],[Life Expectancy]]&gt;77.4,1,0)</f>
        <v>1</v>
      </c>
      <c r="L280" s="4">
        <v>0</v>
      </c>
      <c r="M280" s="6">
        <v>6</v>
      </c>
      <c r="N280" s="6">
        <f>IF(AND(Table1[[#This Row],[Low Poverty]]&lt;=6.3,Table1[[#This Row],[QCT Status]]=0),1,0)</f>
        <v>1</v>
      </c>
      <c r="O280" s="6">
        <f>VLOOKUP(C280,'County Data Only'!$A$2:$F$93,3,FALSE)</f>
        <v>2</v>
      </c>
      <c r="P280" s="6">
        <f>IF(Table1[[#This Row],[Census Tract Low Unemployment Rate]]&lt;2.7,1,0)</f>
        <v>1</v>
      </c>
      <c r="Q280" s="6">
        <f>VLOOKUP($C280,'County Data Only'!$A$2:$F$93,4,FALSE)</f>
        <v>1180</v>
      </c>
      <c r="R280" s="6">
        <f>IF(AND(Table1[[#This Row],[Census Tract Access to Primary Care]]&lt;=2000,Table1[[#This Row],[Census Tract Access to Primary Care]]&lt;&gt;0),1,0)</f>
        <v>1</v>
      </c>
      <c r="S280" s="3">
        <f>VLOOKUP($C280,'County Data Only'!$A$2:$F$93,5,FALSE)</f>
        <v>1.520104999</v>
      </c>
      <c r="T280" s="3">
        <f>VLOOKUP($C280,'County Data Only'!$A$2:$F$93,6,FALSE)</f>
        <v>-0.1261352</v>
      </c>
      <c r="U280">
        <f>IF(AND(Table1[[#This Row],[Census Tract Population Growth 2010 - 2020]]&gt;=5,Table1[[#This Row],[Census Tract Population Growth 2020 - 2021]]&gt;0),1,0)</f>
        <v>0</v>
      </c>
      <c r="V280" s="3">
        <f>SUM(Table1[[#This Row],[High Income Point Value]],Table1[[#This Row],[Life Expectancy Point Value]],Table1[[#This Row],["R/ECAP" (Point Value)]],Table1[[#This Row],[Low Poverty Point Value]])</f>
        <v>2</v>
      </c>
      <c r="W280" s="3">
        <f>SUM(Table1[[#This Row],[Census Tract Low Unemployment Point Value]],Table1[[#This Row],[Census Tract Access to Primary Care Point Value]])</f>
        <v>2</v>
      </c>
    </row>
    <row r="281" spans="1:23" x14ac:dyDescent="0.25">
      <c r="A281" t="s">
        <v>282</v>
      </c>
      <c r="B281">
        <v>18037953500</v>
      </c>
      <c r="C281" t="s">
        <v>1734</v>
      </c>
      <c r="D281" t="s">
        <v>2140</v>
      </c>
      <c r="E281" s="9">
        <f t="shared" si="8"/>
        <v>3</v>
      </c>
      <c r="F281" s="3">
        <f t="shared" si="9"/>
        <v>0</v>
      </c>
      <c r="G281">
        <v>0</v>
      </c>
      <c r="H281" s="4">
        <v>67750</v>
      </c>
      <c r="I281" s="3">
        <f>IF(AND(Table1[[#This Row],[High Income]]&gt;=71082,Table1[[#This Row],[QCT Status]]=0),1,0)</f>
        <v>0</v>
      </c>
      <c r="J281" s="6">
        <v>79.205399999999997</v>
      </c>
      <c r="K281" s="6">
        <f>IF(Table1[[#This Row],[Life Expectancy]]&gt;77.4,1,0)</f>
        <v>1</v>
      </c>
      <c r="L281" s="4">
        <v>0</v>
      </c>
      <c r="M281" s="4">
        <v>7.2</v>
      </c>
      <c r="N281" s="4">
        <f>IF(AND(Table1[[#This Row],[Low Poverty]]&lt;=6.3,Table1[[#This Row],[QCT Status]]=0),1,0)</f>
        <v>0</v>
      </c>
      <c r="O281" s="6">
        <f>VLOOKUP(C281,'County Data Only'!$A$2:$F$93,3,FALSE)</f>
        <v>2</v>
      </c>
      <c r="P281" s="6">
        <f>IF(Table1[[#This Row],[Census Tract Low Unemployment Rate]]&lt;2.7,1,0)</f>
        <v>1</v>
      </c>
      <c r="Q281" s="6">
        <f>VLOOKUP($C281,'County Data Only'!$A$2:$F$93,4,FALSE)</f>
        <v>1180</v>
      </c>
      <c r="R281" s="6">
        <f>IF(AND(Table1[[#This Row],[Census Tract Access to Primary Care]]&lt;=2000,Table1[[#This Row],[Census Tract Access to Primary Care]]&lt;&gt;0),1,0)</f>
        <v>1</v>
      </c>
      <c r="S281" s="3">
        <f>VLOOKUP($C281,'County Data Only'!$A$2:$F$93,5,FALSE)</f>
        <v>1.520104999</v>
      </c>
      <c r="T281" s="3">
        <f>VLOOKUP($C281,'County Data Only'!$A$2:$F$93,6,FALSE)</f>
        <v>-0.1261352</v>
      </c>
      <c r="U281">
        <f>IF(AND(Table1[[#This Row],[Census Tract Population Growth 2010 - 2020]]&gt;=5,Table1[[#This Row],[Census Tract Population Growth 2020 - 2021]]&gt;0),1,0)</f>
        <v>0</v>
      </c>
      <c r="V281" s="3">
        <f>SUM(Table1[[#This Row],[High Income Point Value]],Table1[[#This Row],[Life Expectancy Point Value]],Table1[[#This Row],["R/ECAP" (Point Value)]],Table1[[#This Row],[Low Poverty Point Value]])</f>
        <v>1</v>
      </c>
      <c r="W281" s="3">
        <f>SUM(Table1[[#This Row],[Census Tract Low Unemployment Point Value]],Table1[[#This Row],[Census Tract Access to Primary Care Point Value]])</f>
        <v>2</v>
      </c>
    </row>
    <row r="282" spans="1:23" x14ac:dyDescent="0.25">
      <c r="A282" t="s">
        <v>279</v>
      </c>
      <c r="B282">
        <v>18037953301</v>
      </c>
      <c r="C282" t="s">
        <v>1734</v>
      </c>
      <c r="D282" t="s">
        <v>2137</v>
      </c>
      <c r="E282" s="7">
        <f t="shared" si="8"/>
        <v>2</v>
      </c>
      <c r="F282" s="3">
        <f t="shared" si="9"/>
        <v>0</v>
      </c>
      <c r="G282">
        <v>0</v>
      </c>
      <c r="H282" s="4">
        <v>42674</v>
      </c>
      <c r="I282" s="3">
        <f>IF(AND(Table1[[#This Row],[High Income]]&gt;=71082,Table1[[#This Row],[QCT Status]]=0),1,0)</f>
        <v>0</v>
      </c>
      <c r="J282" s="4">
        <v>77.099999999999994</v>
      </c>
      <c r="K282" s="3">
        <f>IF(Table1[[#This Row],[Life Expectancy]]&gt;77.4,1,0)</f>
        <v>0</v>
      </c>
      <c r="L282" s="4">
        <v>0</v>
      </c>
      <c r="M282" s="4">
        <v>9.6</v>
      </c>
      <c r="N282" s="4">
        <f>IF(AND(Table1[[#This Row],[Low Poverty]]&lt;=6.3,Table1[[#This Row],[QCT Status]]=0),1,0)</f>
        <v>0</v>
      </c>
      <c r="O282" s="6">
        <f>VLOOKUP(C282,'County Data Only'!$A$2:$F$93,3,FALSE)</f>
        <v>2</v>
      </c>
      <c r="P282" s="6">
        <f>IF(Table1[[#This Row],[Census Tract Low Unemployment Rate]]&lt;2.7,1,0)</f>
        <v>1</v>
      </c>
      <c r="Q282" s="6">
        <f>VLOOKUP($C282,'County Data Only'!$A$2:$F$93,4,FALSE)</f>
        <v>1180</v>
      </c>
      <c r="R282" s="6">
        <f>IF(AND(Table1[[#This Row],[Census Tract Access to Primary Care]]&lt;=2000,Table1[[#This Row],[Census Tract Access to Primary Care]]&lt;&gt;0),1,0)</f>
        <v>1</v>
      </c>
      <c r="S282" s="3">
        <f>VLOOKUP($C282,'County Data Only'!$A$2:$F$93,5,FALSE)</f>
        <v>1.520104999</v>
      </c>
      <c r="T282" s="3">
        <f>VLOOKUP($C282,'County Data Only'!$A$2:$F$93,6,FALSE)</f>
        <v>-0.1261352</v>
      </c>
      <c r="U282">
        <f>IF(AND(Table1[[#This Row],[Census Tract Population Growth 2010 - 2020]]&gt;=5,Table1[[#This Row],[Census Tract Population Growth 2020 - 2021]]&gt;0),1,0)</f>
        <v>0</v>
      </c>
      <c r="V282" s="3">
        <f>SUM(Table1[[#This Row],[High Income Point Value]],Table1[[#This Row],[Life Expectancy Point Value]],Table1[[#This Row],["R/ECAP" (Point Value)]],Table1[[#This Row],[Low Poverty Point Value]])</f>
        <v>0</v>
      </c>
      <c r="W282" s="3">
        <f>SUM(Table1[[#This Row],[Census Tract Low Unemployment Point Value]],Table1[[#This Row],[Census Tract Access to Primary Care Point Value]])</f>
        <v>2</v>
      </c>
    </row>
    <row r="283" spans="1:23" x14ac:dyDescent="0.25">
      <c r="A283" t="s">
        <v>286</v>
      </c>
      <c r="B283">
        <v>18037953800</v>
      </c>
      <c r="C283" t="s">
        <v>1734</v>
      </c>
      <c r="D283" t="s">
        <v>2144</v>
      </c>
      <c r="E283" s="7">
        <f t="shared" si="8"/>
        <v>2</v>
      </c>
      <c r="F283" s="3">
        <f t="shared" si="9"/>
        <v>0</v>
      </c>
      <c r="G283">
        <v>0</v>
      </c>
      <c r="H283" s="4">
        <v>41229</v>
      </c>
      <c r="I283" s="3">
        <f>IF(AND(Table1[[#This Row],[High Income]]&gt;=71082,Table1[[#This Row],[QCT Status]]=0),1,0)</f>
        <v>0</v>
      </c>
      <c r="J283" s="4">
        <v>75.8</v>
      </c>
      <c r="K283" s="3">
        <f>IF(Table1[[#This Row],[Life Expectancy]]&gt;77.4,1,0)</f>
        <v>0</v>
      </c>
      <c r="L283" s="4">
        <v>0</v>
      </c>
      <c r="M283" s="4">
        <v>15.6</v>
      </c>
      <c r="N283" s="4">
        <f>IF(AND(Table1[[#This Row],[Low Poverty]]&lt;=6.3,Table1[[#This Row],[QCT Status]]=0),1,0)</f>
        <v>0</v>
      </c>
      <c r="O283" s="6">
        <f>VLOOKUP(C283,'County Data Only'!$A$2:$F$93,3,FALSE)</f>
        <v>2</v>
      </c>
      <c r="P283" s="6">
        <f>IF(Table1[[#This Row],[Census Tract Low Unemployment Rate]]&lt;2.7,1,0)</f>
        <v>1</v>
      </c>
      <c r="Q283" s="6">
        <f>VLOOKUP($C283,'County Data Only'!$A$2:$F$93,4,FALSE)</f>
        <v>1180</v>
      </c>
      <c r="R283" s="6">
        <f>IF(AND(Table1[[#This Row],[Census Tract Access to Primary Care]]&lt;=2000,Table1[[#This Row],[Census Tract Access to Primary Care]]&lt;&gt;0),1,0)</f>
        <v>1</v>
      </c>
      <c r="S283" s="3">
        <f>VLOOKUP($C283,'County Data Only'!$A$2:$F$93,5,FALSE)</f>
        <v>1.520104999</v>
      </c>
      <c r="T283" s="3">
        <f>VLOOKUP($C283,'County Data Only'!$A$2:$F$93,6,FALSE)</f>
        <v>-0.1261352</v>
      </c>
      <c r="U283">
        <f>IF(AND(Table1[[#This Row],[Census Tract Population Growth 2010 - 2020]]&gt;=5,Table1[[#This Row],[Census Tract Population Growth 2020 - 2021]]&gt;0),1,0)</f>
        <v>0</v>
      </c>
      <c r="V283" s="3">
        <f>SUM(Table1[[#This Row],[High Income Point Value]],Table1[[#This Row],[Life Expectancy Point Value]],Table1[[#This Row],["R/ECAP" (Point Value)]],Table1[[#This Row],[Low Poverty Point Value]])</f>
        <v>0</v>
      </c>
      <c r="W283" s="3">
        <f>SUM(Table1[[#This Row],[Census Tract Low Unemployment Point Value]],Table1[[#This Row],[Census Tract Access to Primary Care Point Value]])</f>
        <v>2</v>
      </c>
    </row>
    <row r="284" spans="1:23" x14ac:dyDescent="0.25">
      <c r="A284" t="s">
        <v>280</v>
      </c>
      <c r="B284">
        <v>18037953302</v>
      </c>
      <c r="C284" t="s">
        <v>1734</v>
      </c>
      <c r="D284" t="s">
        <v>2138</v>
      </c>
      <c r="E284" s="7">
        <f t="shared" si="8"/>
        <v>2</v>
      </c>
      <c r="F284" s="3">
        <f t="shared" si="9"/>
        <v>0</v>
      </c>
      <c r="G284">
        <v>0</v>
      </c>
      <c r="H284" s="4">
        <v>62238</v>
      </c>
      <c r="I284" s="3">
        <f>IF(AND(Table1[[#This Row],[High Income]]&gt;=71082,Table1[[#This Row],[QCT Status]]=0),1,0)</f>
        <v>0</v>
      </c>
      <c r="J284" s="4">
        <v>77.113500000000002</v>
      </c>
      <c r="K284" s="3">
        <f>IF(Table1[[#This Row],[Life Expectancy]]&gt;77.4,1,0)</f>
        <v>0</v>
      </c>
      <c r="L284" s="4">
        <v>0</v>
      </c>
      <c r="M284" s="4">
        <v>22.7</v>
      </c>
      <c r="N284" s="4">
        <f>IF(AND(Table1[[#This Row],[Low Poverty]]&lt;=6.3,Table1[[#This Row],[QCT Status]]=0),1,0)</f>
        <v>0</v>
      </c>
      <c r="O284" s="6">
        <f>VLOOKUP(C284,'County Data Only'!$A$2:$F$93,3,FALSE)</f>
        <v>2</v>
      </c>
      <c r="P284" s="6">
        <f>IF(Table1[[#This Row],[Census Tract Low Unemployment Rate]]&lt;2.7,1,0)</f>
        <v>1</v>
      </c>
      <c r="Q284" s="6">
        <f>VLOOKUP($C284,'County Data Only'!$A$2:$F$93,4,FALSE)</f>
        <v>1180</v>
      </c>
      <c r="R284" s="6">
        <f>IF(AND(Table1[[#This Row],[Census Tract Access to Primary Care]]&lt;=2000,Table1[[#This Row],[Census Tract Access to Primary Care]]&lt;&gt;0),1,0)</f>
        <v>1</v>
      </c>
      <c r="S284" s="3">
        <f>VLOOKUP($C284,'County Data Only'!$A$2:$F$93,5,FALSE)</f>
        <v>1.520104999</v>
      </c>
      <c r="T284" s="3">
        <f>VLOOKUP($C284,'County Data Only'!$A$2:$F$93,6,FALSE)</f>
        <v>-0.1261352</v>
      </c>
      <c r="U284">
        <f>IF(AND(Table1[[#This Row],[Census Tract Population Growth 2010 - 2020]]&gt;=5,Table1[[#This Row],[Census Tract Population Growth 2020 - 2021]]&gt;0),1,0)</f>
        <v>0</v>
      </c>
      <c r="V284" s="3">
        <f>SUM(Table1[[#This Row],[High Income Point Value]],Table1[[#This Row],[Life Expectancy Point Value]],Table1[[#This Row],["R/ECAP" (Point Value)]],Table1[[#This Row],[Low Poverty Point Value]])</f>
        <v>0</v>
      </c>
      <c r="W284" s="3">
        <f>SUM(Table1[[#This Row],[Census Tract Low Unemployment Point Value]],Table1[[#This Row],[Census Tract Access to Primary Care Point Value]])</f>
        <v>2</v>
      </c>
    </row>
    <row r="285" spans="1:23" x14ac:dyDescent="0.25">
      <c r="A285" t="s">
        <v>290</v>
      </c>
      <c r="B285">
        <v>18039000301</v>
      </c>
      <c r="C285" t="s">
        <v>1736</v>
      </c>
      <c r="D285" t="s">
        <v>2147</v>
      </c>
      <c r="E285" s="5">
        <f t="shared" si="8"/>
        <v>4</v>
      </c>
      <c r="F285" s="3">
        <f t="shared" si="9"/>
        <v>0</v>
      </c>
      <c r="G285">
        <v>0</v>
      </c>
      <c r="H285" s="6">
        <v>80664</v>
      </c>
      <c r="I285" s="6">
        <f>IF(AND(Table1[[#This Row],[High Income]]&gt;=71082,Table1[[#This Row],[QCT Status]]=0),1,0)</f>
        <v>1</v>
      </c>
      <c r="J285" s="6">
        <v>78.3</v>
      </c>
      <c r="K285" s="6">
        <f>IF(Table1[[#This Row],[Life Expectancy]]&gt;77.4,1,0)</f>
        <v>1</v>
      </c>
      <c r="L285" s="4">
        <v>0</v>
      </c>
      <c r="M285" s="6">
        <v>1.1000000000000001</v>
      </c>
      <c r="N285" s="6">
        <f>IF(AND(Table1[[#This Row],[Low Poverty]]&lt;=6.3,Table1[[#This Row],[QCT Status]]=0),1,0)</f>
        <v>1</v>
      </c>
      <c r="O285" s="6">
        <f>VLOOKUP(C285,'County Data Only'!$A$2:$F$93,3,FALSE)</f>
        <v>1.8</v>
      </c>
      <c r="P285" s="6">
        <f>IF(Table1[[#This Row],[Census Tract Low Unemployment Rate]]&lt;2.7,1,0)</f>
        <v>1</v>
      </c>
      <c r="Q285" s="3">
        <f>VLOOKUP($C285,'County Data Only'!$A$2:$F$93,4,FALSE)</f>
        <v>2020</v>
      </c>
      <c r="R285" s="3">
        <f>IF(AND(Table1[[#This Row],[Census Tract Access to Primary Care]]&lt;=2000,Table1[[#This Row],[Census Tract Access to Primary Care]]&lt;&gt;0),1,0)</f>
        <v>0</v>
      </c>
      <c r="S285" s="3">
        <f>VLOOKUP($C285,'County Data Only'!$A$2:$F$93,5,FALSE)</f>
        <v>4.410163431</v>
      </c>
      <c r="T285" s="6">
        <f>VLOOKUP($C285,'County Data Only'!$A$2:$F$93,6,FALSE)</f>
        <v>3.8193400000000002E-2</v>
      </c>
      <c r="U285">
        <f>IF(AND(Table1[[#This Row],[Census Tract Population Growth 2010 - 2020]]&gt;=5,Table1[[#This Row],[Census Tract Population Growth 2020 - 2021]]&gt;0),1,0)</f>
        <v>0</v>
      </c>
      <c r="V285" s="3">
        <f>SUM(Table1[[#This Row],[High Income Point Value]],Table1[[#This Row],[Life Expectancy Point Value]],Table1[[#This Row],["R/ECAP" (Point Value)]],Table1[[#This Row],[Low Poverty Point Value]])</f>
        <v>3</v>
      </c>
      <c r="W285" s="3">
        <f>SUM(Table1[[#This Row],[Census Tract Low Unemployment Point Value]],Table1[[#This Row],[Census Tract Access to Primary Care Point Value]])</f>
        <v>1</v>
      </c>
    </row>
    <row r="286" spans="1:23" x14ac:dyDescent="0.25">
      <c r="A286" t="s">
        <v>299</v>
      </c>
      <c r="B286">
        <v>18039000801</v>
      </c>
      <c r="C286" t="s">
        <v>1736</v>
      </c>
      <c r="D286" t="s">
        <v>2154</v>
      </c>
      <c r="E286" s="5">
        <f t="shared" si="8"/>
        <v>4</v>
      </c>
      <c r="F286" s="3">
        <f t="shared" si="9"/>
        <v>0</v>
      </c>
      <c r="G286">
        <v>0</v>
      </c>
      <c r="H286" s="6">
        <v>77228</v>
      </c>
      <c r="I286" s="6">
        <f>IF(AND(Table1[[#This Row],[High Income]]&gt;=71082,Table1[[#This Row],[QCT Status]]=0),1,0)</f>
        <v>1</v>
      </c>
      <c r="J286" s="6">
        <v>85.1</v>
      </c>
      <c r="K286" s="6">
        <f>IF(Table1[[#This Row],[Life Expectancy]]&gt;77.4,1,0)</f>
        <v>1</v>
      </c>
      <c r="L286" s="4">
        <v>0</v>
      </c>
      <c r="M286" s="6">
        <v>2.1</v>
      </c>
      <c r="N286" s="6">
        <f>IF(AND(Table1[[#This Row],[Low Poverty]]&lt;=6.3,Table1[[#This Row],[QCT Status]]=0),1,0)</f>
        <v>1</v>
      </c>
      <c r="O286" s="6">
        <f>VLOOKUP(C286,'County Data Only'!$A$2:$F$93,3,FALSE)</f>
        <v>1.8</v>
      </c>
      <c r="P286" s="6">
        <f>IF(Table1[[#This Row],[Census Tract Low Unemployment Rate]]&lt;2.7,1,0)</f>
        <v>1</v>
      </c>
      <c r="Q286" s="3">
        <f>VLOOKUP($C286,'County Data Only'!$A$2:$F$93,4,FALSE)</f>
        <v>2020</v>
      </c>
      <c r="R286" s="3">
        <f>IF(AND(Table1[[#This Row],[Census Tract Access to Primary Care]]&lt;=2000,Table1[[#This Row],[Census Tract Access to Primary Care]]&lt;&gt;0),1,0)</f>
        <v>0</v>
      </c>
      <c r="S286" s="3">
        <f>VLOOKUP($C286,'County Data Only'!$A$2:$F$93,5,FALSE)</f>
        <v>4.410163431</v>
      </c>
      <c r="T286" s="6">
        <f>VLOOKUP($C286,'County Data Only'!$A$2:$F$93,6,FALSE)</f>
        <v>3.8193400000000002E-2</v>
      </c>
      <c r="U286">
        <f>IF(AND(Table1[[#This Row],[Census Tract Population Growth 2010 - 2020]]&gt;=5,Table1[[#This Row],[Census Tract Population Growth 2020 - 2021]]&gt;0),1,0)</f>
        <v>0</v>
      </c>
      <c r="V286" s="3">
        <f>SUM(Table1[[#This Row],[High Income Point Value]],Table1[[#This Row],[Life Expectancy Point Value]],Table1[[#This Row],["R/ECAP" (Point Value)]],Table1[[#This Row],[Low Poverty Point Value]])</f>
        <v>3</v>
      </c>
      <c r="W286" s="3">
        <f>SUM(Table1[[#This Row],[Census Tract Low Unemployment Point Value]],Table1[[#This Row],[Census Tract Access to Primary Care Point Value]])</f>
        <v>1</v>
      </c>
    </row>
    <row r="287" spans="1:23" x14ac:dyDescent="0.25">
      <c r="A287" t="s">
        <v>297</v>
      </c>
      <c r="B287">
        <v>18039000701</v>
      </c>
      <c r="C287" t="s">
        <v>1736</v>
      </c>
      <c r="D287" t="s">
        <v>1895</v>
      </c>
      <c r="E287" s="5">
        <f t="shared" si="8"/>
        <v>4</v>
      </c>
      <c r="F287" s="3">
        <f t="shared" si="9"/>
        <v>0</v>
      </c>
      <c r="G287">
        <v>0</v>
      </c>
      <c r="H287" s="6">
        <v>77188</v>
      </c>
      <c r="I287" s="6">
        <f>IF(AND(Table1[[#This Row],[High Income]]&gt;=71082,Table1[[#This Row],[QCT Status]]=0),1,0)</f>
        <v>1</v>
      </c>
      <c r="J287" s="6">
        <v>78.773300000000006</v>
      </c>
      <c r="K287" s="6">
        <f>IF(Table1[[#This Row],[Life Expectancy]]&gt;77.4,1,0)</f>
        <v>1</v>
      </c>
      <c r="L287" s="4">
        <v>0</v>
      </c>
      <c r="M287" s="6">
        <v>2.2999999999999998</v>
      </c>
      <c r="N287" s="6">
        <f>IF(AND(Table1[[#This Row],[Low Poverty]]&lt;=6.3,Table1[[#This Row],[QCT Status]]=0),1,0)</f>
        <v>1</v>
      </c>
      <c r="O287" s="6">
        <f>VLOOKUP(C287,'County Data Only'!$A$2:$F$93,3,FALSE)</f>
        <v>1.8</v>
      </c>
      <c r="P287" s="6">
        <f>IF(Table1[[#This Row],[Census Tract Low Unemployment Rate]]&lt;2.7,1,0)</f>
        <v>1</v>
      </c>
      <c r="Q287" s="3">
        <f>VLOOKUP($C287,'County Data Only'!$A$2:$F$93,4,FALSE)</f>
        <v>2020</v>
      </c>
      <c r="R287" s="3">
        <f>IF(AND(Table1[[#This Row],[Census Tract Access to Primary Care]]&lt;=2000,Table1[[#This Row],[Census Tract Access to Primary Care]]&lt;&gt;0),1,0)</f>
        <v>0</v>
      </c>
      <c r="S287" s="3">
        <f>VLOOKUP($C287,'County Data Only'!$A$2:$F$93,5,FALSE)</f>
        <v>4.410163431</v>
      </c>
      <c r="T287" s="6">
        <f>VLOOKUP($C287,'County Data Only'!$A$2:$F$93,6,FALSE)</f>
        <v>3.8193400000000002E-2</v>
      </c>
      <c r="U287">
        <f>IF(AND(Table1[[#This Row],[Census Tract Population Growth 2010 - 2020]]&gt;=5,Table1[[#This Row],[Census Tract Population Growth 2020 - 2021]]&gt;0),1,0)</f>
        <v>0</v>
      </c>
      <c r="V287" s="3">
        <f>SUM(Table1[[#This Row],[High Income Point Value]],Table1[[#This Row],[Life Expectancy Point Value]],Table1[[#This Row],["R/ECAP" (Point Value)]],Table1[[#This Row],[Low Poverty Point Value]])</f>
        <v>3</v>
      </c>
      <c r="W287" s="3">
        <f>SUM(Table1[[#This Row],[Census Tract Low Unemployment Point Value]],Table1[[#This Row],[Census Tract Access to Primary Care Point Value]])</f>
        <v>1</v>
      </c>
    </row>
    <row r="288" spans="1:23" x14ac:dyDescent="0.25">
      <c r="A288" t="s">
        <v>296</v>
      </c>
      <c r="B288">
        <v>18039000602</v>
      </c>
      <c r="C288" t="s">
        <v>1736</v>
      </c>
      <c r="D288" t="s">
        <v>2152</v>
      </c>
      <c r="E288" s="5">
        <f t="shared" si="8"/>
        <v>4</v>
      </c>
      <c r="F288" s="3">
        <f t="shared" si="9"/>
        <v>0</v>
      </c>
      <c r="G288">
        <v>0</v>
      </c>
      <c r="H288" s="6">
        <v>96875</v>
      </c>
      <c r="I288" s="6">
        <f>IF(AND(Table1[[#This Row],[High Income]]&gt;=71082,Table1[[#This Row],[QCT Status]]=0),1,0)</f>
        <v>1</v>
      </c>
      <c r="J288" s="6">
        <v>83.645499999999998</v>
      </c>
      <c r="K288" s="6">
        <f>IF(Table1[[#This Row],[Life Expectancy]]&gt;77.4,1,0)</f>
        <v>1</v>
      </c>
      <c r="L288" s="4">
        <v>0</v>
      </c>
      <c r="M288" s="6">
        <v>2.5</v>
      </c>
      <c r="N288" s="6">
        <f>IF(AND(Table1[[#This Row],[Low Poverty]]&lt;=6.3,Table1[[#This Row],[QCT Status]]=0),1,0)</f>
        <v>1</v>
      </c>
      <c r="O288" s="6">
        <f>VLOOKUP(C288,'County Data Only'!$A$2:$F$93,3,FALSE)</f>
        <v>1.8</v>
      </c>
      <c r="P288" s="6">
        <f>IF(Table1[[#This Row],[Census Tract Low Unemployment Rate]]&lt;2.7,1,0)</f>
        <v>1</v>
      </c>
      <c r="Q288" s="3">
        <f>VLOOKUP($C288,'County Data Only'!$A$2:$F$93,4,FALSE)</f>
        <v>2020</v>
      </c>
      <c r="R288" s="3">
        <f>IF(AND(Table1[[#This Row],[Census Tract Access to Primary Care]]&lt;=2000,Table1[[#This Row],[Census Tract Access to Primary Care]]&lt;&gt;0),1,0)</f>
        <v>0</v>
      </c>
      <c r="S288" s="3">
        <f>VLOOKUP($C288,'County Data Only'!$A$2:$F$93,5,FALSE)</f>
        <v>4.410163431</v>
      </c>
      <c r="T288" s="6">
        <f>VLOOKUP($C288,'County Data Only'!$A$2:$F$93,6,FALSE)</f>
        <v>3.8193400000000002E-2</v>
      </c>
      <c r="U288">
        <f>IF(AND(Table1[[#This Row],[Census Tract Population Growth 2010 - 2020]]&gt;=5,Table1[[#This Row],[Census Tract Population Growth 2020 - 2021]]&gt;0),1,0)</f>
        <v>0</v>
      </c>
      <c r="V288" s="3">
        <f>SUM(Table1[[#This Row],[High Income Point Value]],Table1[[#This Row],[Life Expectancy Point Value]],Table1[[#This Row],["R/ECAP" (Point Value)]],Table1[[#This Row],[Low Poverty Point Value]])</f>
        <v>3</v>
      </c>
      <c r="W288" s="3">
        <f>SUM(Table1[[#This Row],[Census Tract Low Unemployment Point Value]],Table1[[#This Row],[Census Tract Access to Primary Care Point Value]])</f>
        <v>1</v>
      </c>
    </row>
    <row r="289" spans="1:23" x14ac:dyDescent="0.25">
      <c r="A289" t="s">
        <v>301</v>
      </c>
      <c r="B289">
        <v>18039000804</v>
      </c>
      <c r="C289" t="s">
        <v>1736</v>
      </c>
      <c r="D289" t="s">
        <v>2156</v>
      </c>
      <c r="E289" s="5">
        <f t="shared" si="8"/>
        <v>4</v>
      </c>
      <c r="F289" s="3">
        <f t="shared" si="9"/>
        <v>0</v>
      </c>
      <c r="G289">
        <v>0</v>
      </c>
      <c r="H289" s="6">
        <v>89945</v>
      </c>
      <c r="I289" s="6">
        <f>IF(AND(Table1[[#This Row],[High Income]]&gt;=71082,Table1[[#This Row],[QCT Status]]=0),1,0)</f>
        <v>1</v>
      </c>
      <c r="J289" s="6">
        <v>82.7</v>
      </c>
      <c r="K289" s="6">
        <f>IF(Table1[[#This Row],[Life Expectancy]]&gt;77.4,1,0)</f>
        <v>1</v>
      </c>
      <c r="L289" s="4">
        <v>0</v>
      </c>
      <c r="M289" s="6">
        <v>2.9</v>
      </c>
      <c r="N289" s="6">
        <f>IF(AND(Table1[[#This Row],[Low Poverty]]&lt;=6.3,Table1[[#This Row],[QCT Status]]=0),1,0)</f>
        <v>1</v>
      </c>
      <c r="O289" s="6">
        <f>VLOOKUP(C289,'County Data Only'!$A$2:$F$93,3,FALSE)</f>
        <v>1.8</v>
      </c>
      <c r="P289" s="6">
        <f>IF(Table1[[#This Row],[Census Tract Low Unemployment Rate]]&lt;2.7,1,0)</f>
        <v>1</v>
      </c>
      <c r="Q289" s="3">
        <f>VLOOKUP($C289,'County Data Only'!$A$2:$F$93,4,FALSE)</f>
        <v>2020</v>
      </c>
      <c r="R289" s="3">
        <f>IF(AND(Table1[[#This Row],[Census Tract Access to Primary Care]]&lt;=2000,Table1[[#This Row],[Census Tract Access to Primary Care]]&lt;&gt;0),1,0)</f>
        <v>0</v>
      </c>
      <c r="S289" s="3">
        <f>VLOOKUP($C289,'County Data Only'!$A$2:$F$93,5,FALSE)</f>
        <v>4.410163431</v>
      </c>
      <c r="T289" s="6">
        <f>VLOOKUP($C289,'County Data Only'!$A$2:$F$93,6,FALSE)</f>
        <v>3.8193400000000002E-2</v>
      </c>
      <c r="U289">
        <f>IF(AND(Table1[[#This Row],[Census Tract Population Growth 2010 - 2020]]&gt;=5,Table1[[#This Row],[Census Tract Population Growth 2020 - 2021]]&gt;0),1,0)</f>
        <v>0</v>
      </c>
      <c r="V289" s="3">
        <f>SUM(Table1[[#This Row],[High Income Point Value]],Table1[[#This Row],[Life Expectancy Point Value]],Table1[[#This Row],["R/ECAP" (Point Value)]],Table1[[#This Row],[Low Poverty Point Value]])</f>
        <v>3</v>
      </c>
      <c r="W289" s="3">
        <f>SUM(Table1[[#This Row],[Census Tract Low Unemployment Point Value]],Table1[[#This Row],[Census Tract Access to Primary Care Point Value]])</f>
        <v>1</v>
      </c>
    </row>
    <row r="290" spans="1:23" x14ac:dyDescent="0.25">
      <c r="A290" t="s">
        <v>295</v>
      </c>
      <c r="B290">
        <v>18039000601</v>
      </c>
      <c r="C290" t="s">
        <v>1736</v>
      </c>
      <c r="D290" t="s">
        <v>2151</v>
      </c>
      <c r="E290" s="5">
        <f t="shared" si="8"/>
        <v>4</v>
      </c>
      <c r="F290" s="3">
        <f t="shared" si="9"/>
        <v>0</v>
      </c>
      <c r="G290">
        <v>0</v>
      </c>
      <c r="H290" s="6">
        <v>103028</v>
      </c>
      <c r="I290" s="6">
        <f>IF(AND(Table1[[#This Row],[High Income]]&gt;=71082,Table1[[#This Row],[QCT Status]]=0),1,0)</f>
        <v>1</v>
      </c>
      <c r="J290" s="6">
        <v>83.8</v>
      </c>
      <c r="K290" s="6">
        <f>IF(Table1[[#This Row],[Life Expectancy]]&gt;77.4,1,0)</f>
        <v>1</v>
      </c>
      <c r="L290" s="4">
        <v>0</v>
      </c>
      <c r="M290" s="6">
        <v>3.1</v>
      </c>
      <c r="N290" s="6">
        <f>IF(AND(Table1[[#This Row],[Low Poverty]]&lt;=6.3,Table1[[#This Row],[QCT Status]]=0),1,0)</f>
        <v>1</v>
      </c>
      <c r="O290" s="6">
        <f>VLOOKUP(C290,'County Data Only'!$A$2:$F$93,3,FALSE)</f>
        <v>1.8</v>
      </c>
      <c r="P290" s="6">
        <f>IF(Table1[[#This Row],[Census Tract Low Unemployment Rate]]&lt;2.7,1,0)</f>
        <v>1</v>
      </c>
      <c r="Q290" s="3">
        <f>VLOOKUP($C290,'County Data Only'!$A$2:$F$93,4,FALSE)</f>
        <v>2020</v>
      </c>
      <c r="R290" s="3">
        <f>IF(AND(Table1[[#This Row],[Census Tract Access to Primary Care]]&lt;=2000,Table1[[#This Row],[Census Tract Access to Primary Care]]&lt;&gt;0),1,0)</f>
        <v>0</v>
      </c>
      <c r="S290" s="3">
        <f>VLOOKUP($C290,'County Data Only'!$A$2:$F$93,5,FALSE)</f>
        <v>4.410163431</v>
      </c>
      <c r="T290" s="6">
        <f>VLOOKUP($C290,'County Data Only'!$A$2:$F$93,6,FALSE)</f>
        <v>3.8193400000000002E-2</v>
      </c>
      <c r="U290">
        <f>IF(AND(Table1[[#This Row],[Census Tract Population Growth 2010 - 2020]]&gt;=5,Table1[[#This Row],[Census Tract Population Growth 2020 - 2021]]&gt;0),1,0)</f>
        <v>0</v>
      </c>
      <c r="V290" s="3">
        <f>SUM(Table1[[#This Row],[High Income Point Value]],Table1[[#This Row],[Life Expectancy Point Value]],Table1[[#This Row],["R/ECAP" (Point Value)]],Table1[[#This Row],[Low Poverty Point Value]])</f>
        <v>3</v>
      </c>
      <c r="W290" s="3">
        <f>SUM(Table1[[#This Row],[Census Tract Low Unemployment Point Value]],Table1[[#This Row],[Census Tract Access to Primary Care Point Value]])</f>
        <v>1</v>
      </c>
    </row>
    <row r="291" spans="1:23" x14ac:dyDescent="0.25">
      <c r="A291" t="s">
        <v>302</v>
      </c>
      <c r="B291">
        <v>18039000901</v>
      </c>
      <c r="C291" t="s">
        <v>1736</v>
      </c>
      <c r="D291" t="s">
        <v>2157</v>
      </c>
      <c r="E291" s="5">
        <f t="shared" si="8"/>
        <v>4</v>
      </c>
      <c r="F291" s="3">
        <f t="shared" si="9"/>
        <v>0</v>
      </c>
      <c r="G291">
        <v>0</v>
      </c>
      <c r="H291" s="6">
        <v>84286</v>
      </c>
      <c r="I291" s="6">
        <f>IF(AND(Table1[[#This Row],[High Income]]&gt;=71082,Table1[[#This Row],[QCT Status]]=0),1,0)</f>
        <v>1</v>
      </c>
      <c r="J291" s="6">
        <v>86.4</v>
      </c>
      <c r="K291" s="6">
        <f>IF(Table1[[#This Row],[Life Expectancy]]&gt;77.4,1,0)</f>
        <v>1</v>
      </c>
      <c r="L291" s="4">
        <v>0</v>
      </c>
      <c r="M291" s="6">
        <v>3.7</v>
      </c>
      <c r="N291" s="6">
        <f>IF(AND(Table1[[#This Row],[Low Poverty]]&lt;=6.3,Table1[[#This Row],[QCT Status]]=0),1,0)</f>
        <v>1</v>
      </c>
      <c r="O291" s="6">
        <f>VLOOKUP(C291,'County Data Only'!$A$2:$F$93,3,FALSE)</f>
        <v>1.8</v>
      </c>
      <c r="P291" s="6">
        <f>IF(Table1[[#This Row],[Census Tract Low Unemployment Rate]]&lt;2.7,1,0)</f>
        <v>1</v>
      </c>
      <c r="Q291" s="3">
        <f>VLOOKUP($C291,'County Data Only'!$A$2:$F$93,4,FALSE)</f>
        <v>2020</v>
      </c>
      <c r="R291" s="3">
        <f>IF(AND(Table1[[#This Row],[Census Tract Access to Primary Care]]&lt;=2000,Table1[[#This Row],[Census Tract Access to Primary Care]]&lt;&gt;0),1,0)</f>
        <v>0</v>
      </c>
      <c r="S291" s="3">
        <f>VLOOKUP($C291,'County Data Only'!$A$2:$F$93,5,FALSE)</f>
        <v>4.410163431</v>
      </c>
      <c r="T291" s="6">
        <f>VLOOKUP($C291,'County Data Only'!$A$2:$F$93,6,FALSE)</f>
        <v>3.8193400000000002E-2</v>
      </c>
      <c r="U291">
        <f>IF(AND(Table1[[#This Row],[Census Tract Population Growth 2010 - 2020]]&gt;=5,Table1[[#This Row],[Census Tract Population Growth 2020 - 2021]]&gt;0),1,0)</f>
        <v>0</v>
      </c>
      <c r="V291" s="3">
        <f>SUM(Table1[[#This Row],[High Income Point Value]],Table1[[#This Row],[Life Expectancy Point Value]],Table1[[#This Row],["R/ECAP" (Point Value)]],Table1[[#This Row],[Low Poverty Point Value]])</f>
        <v>3</v>
      </c>
      <c r="W291" s="3">
        <f>SUM(Table1[[#This Row],[Census Tract Low Unemployment Point Value]],Table1[[#This Row],[Census Tract Access to Primary Care Point Value]])</f>
        <v>1</v>
      </c>
    </row>
    <row r="292" spans="1:23" x14ac:dyDescent="0.25">
      <c r="A292" t="s">
        <v>300</v>
      </c>
      <c r="B292">
        <v>18039000803</v>
      </c>
      <c r="C292" t="s">
        <v>1736</v>
      </c>
      <c r="D292" t="s">
        <v>2155</v>
      </c>
      <c r="E292" s="5">
        <f t="shared" si="8"/>
        <v>4</v>
      </c>
      <c r="F292" s="3">
        <f t="shared" si="9"/>
        <v>0</v>
      </c>
      <c r="G292">
        <v>0</v>
      </c>
      <c r="H292" s="6">
        <v>86622</v>
      </c>
      <c r="I292" s="6">
        <f>IF(AND(Table1[[#This Row],[High Income]]&gt;=71082,Table1[[#This Row],[QCT Status]]=0),1,0)</f>
        <v>1</v>
      </c>
      <c r="J292" s="6">
        <v>82.7</v>
      </c>
      <c r="K292" s="6">
        <f>IF(Table1[[#This Row],[Life Expectancy]]&gt;77.4,1,0)</f>
        <v>1</v>
      </c>
      <c r="L292" s="4">
        <v>0</v>
      </c>
      <c r="M292" s="6">
        <v>3.8</v>
      </c>
      <c r="N292" s="6">
        <f>IF(AND(Table1[[#This Row],[Low Poverty]]&lt;=6.3,Table1[[#This Row],[QCT Status]]=0),1,0)</f>
        <v>1</v>
      </c>
      <c r="O292" s="6">
        <f>VLOOKUP(C292,'County Data Only'!$A$2:$F$93,3,FALSE)</f>
        <v>1.8</v>
      </c>
      <c r="P292" s="6">
        <f>IF(Table1[[#This Row],[Census Tract Low Unemployment Rate]]&lt;2.7,1,0)</f>
        <v>1</v>
      </c>
      <c r="Q292" s="3">
        <f>VLOOKUP($C292,'County Data Only'!$A$2:$F$93,4,FALSE)</f>
        <v>2020</v>
      </c>
      <c r="R292" s="3">
        <f>IF(AND(Table1[[#This Row],[Census Tract Access to Primary Care]]&lt;=2000,Table1[[#This Row],[Census Tract Access to Primary Care]]&lt;&gt;0),1,0)</f>
        <v>0</v>
      </c>
      <c r="S292" s="3">
        <f>VLOOKUP($C292,'County Data Only'!$A$2:$F$93,5,FALSE)</f>
        <v>4.410163431</v>
      </c>
      <c r="T292" s="6">
        <f>VLOOKUP($C292,'County Data Only'!$A$2:$F$93,6,FALSE)</f>
        <v>3.8193400000000002E-2</v>
      </c>
      <c r="U292">
        <f>IF(AND(Table1[[#This Row],[Census Tract Population Growth 2010 - 2020]]&gt;=5,Table1[[#This Row],[Census Tract Population Growth 2020 - 2021]]&gt;0),1,0)</f>
        <v>0</v>
      </c>
      <c r="V292" s="3">
        <f>SUM(Table1[[#This Row],[High Income Point Value]],Table1[[#This Row],[Life Expectancy Point Value]],Table1[[#This Row],["R/ECAP" (Point Value)]],Table1[[#This Row],[Low Poverty Point Value]])</f>
        <v>3</v>
      </c>
      <c r="W292" s="3">
        <f>SUM(Table1[[#This Row],[Census Tract Low Unemployment Point Value]],Table1[[#This Row],[Census Tract Access to Primary Care Point Value]])</f>
        <v>1</v>
      </c>
    </row>
    <row r="293" spans="1:23" x14ac:dyDescent="0.25">
      <c r="A293" t="s">
        <v>305</v>
      </c>
      <c r="B293">
        <v>18039001100</v>
      </c>
      <c r="C293" t="s">
        <v>1736</v>
      </c>
      <c r="D293" t="s">
        <v>1900</v>
      </c>
      <c r="E293" s="5">
        <f t="shared" si="8"/>
        <v>4</v>
      </c>
      <c r="F293" s="3">
        <f t="shared" si="9"/>
        <v>0</v>
      </c>
      <c r="G293">
        <v>0</v>
      </c>
      <c r="H293" s="6">
        <v>79013</v>
      </c>
      <c r="I293" s="6">
        <f>IF(AND(Table1[[#This Row],[High Income]]&gt;=71082,Table1[[#This Row],[QCT Status]]=0),1,0)</f>
        <v>1</v>
      </c>
      <c r="J293" s="6">
        <v>80.099999999999994</v>
      </c>
      <c r="K293" s="6">
        <f>IF(Table1[[#This Row],[Life Expectancy]]&gt;77.4,1,0)</f>
        <v>1</v>
      </c>
      <c r="L293" s="4">
        <v>0</v>
      </c>
      <c r="M293" s="6">
        <v>4.8</v>
      </c>
      <c r="N293" s="6">
        <f>IF(AND(Table1[[#This Row],[Low Poverty]]&lt;=6.3,Table1[[#This Row],[QCT Status]]=0),1,0)</f>
        <v>1</v>
      </c>
      <c r="O293" s="6">
        <f>VLOOKUP(C293,'County Data Only'!$A$2:$F$93,3,FALSE)</f>
        <v>1.8</v>
      </c>
      <c r="P293" s="6">
        <f>IF(Table1[[#This Row],[Census Tract Low Unemployment Rate]]&lt;2.7,1,0)</f>
        <v>1</v>
      </c>
      <c r="Q293" s="3">
        <f>VLOOKUP($C293,'County Data Only'!$A$2:$F$93,4,FALSE)</f>
        <v>2020</v>
      </c>
      <c r="R293" s="3">
        <f>IF(AND(Table1[[#This Row],[Census Tract Access to Primary Care]]&lt;=2000,Table1[[#This Row],[Census Tract Access to Primary Care]]&lt;&gt;0),1,0)</f>
        <v>0</v>
      </c>
      <c r="S293" s="3">
        <f>VLOOKUP($C293,'County Data Only'!$A$2:$F$93,5,FALSE)</f>
        <v>4.410163431</v>
      </c>
      <c r="T293" s="6">
        <f>VLOOKUP($C293,'County Data Only'!$A$2:$F$93,6,FALSE)</f>
        <v>3.8193400000000002E-2</v>
      </c>
      <c r="U293">
        <f>IF(AND(Table1[[#This Row],[Census Tract Population Growth 2010 - 2020]]&gt;=5,Table1[[#This Row],[Census Tract Population Growth 2020 - 2021]]&gt;0),1,0)</f>
        <v>0</v>
      </c>
      <c r="V293" s="3">
        <f>SUM(Table1[[#This Row],[High Income Point Value]],Table1[[#This Row],[Life Expectancy Point Value]],Table1[[#This Row],["R/ECAP" (Point Value)]],Table1[[#This Row],[Low Poverty Point Value]])</f>
        <v>3</v>
      </c>
      <c r="W293" s="3">
        <f>SUM(Table1[[#This Row],[Census Tract Low Unemployment Point Value]],Table1[[#This Row],[Census Tract Access to Primary Care Point Value]])</f>
        <v>1</v>
      </c>
    </row>
    <row r="294" spans="1:23" x14ac:dyDescent="0.25">
      <c r="A294" t="s">
        <v>304</v>
      </c>
      <c r="B294">
        <v>18039001000</v>
      </c>
      <c r="C294" t="s">
        <v>1736</v>
      </c>
      <c r="D294" t="s">
        <v>1899</v>
      </c>
      <c r="E294" s="5">
        <f t="shared" si="8"/>
        <v>4</v>
      </c>
      <c r="F294" s="3">
        <f t="shared" si="9"/>
        <v>0</v>
      </c>
      <c r="G294">
        <v>0</v>
      </c>
      <c r="H294" s="6">
        <v>82419</v>
      </c>
      <c r="I294" s="6">
        <f>IF(AND(Table1[[#This Row],[High Income]]&gt;=71082,Table1[[#This Row],[QCT Status]]=0),1,0)</f>
        <v>1</v>
      </c>
      <c r="J294" s="6">
        <v>81.900000000000006</v>
      </c>
      <c r="K294" s="6">
        <f>IF(Table1[[#This Row],[Life Expectancy]]&gt;77.4,1,0)</f>
        <v>1</v>
      </c>
      <c r="L294" s="4">
        <v>0</v>
      </c>
      <c r="M294" s="6">
        <v>6</v>
      </c>
      <c r="N294" s="6">
        <f>IF(AND(Table1[[#This Row],[Low Poverty]]&lt;=6.3,Table1[[#This Row],[QCT Status]]=0),1,0)</f>
        <v>1</v>
      </c>
      <c r="O294" s="6">
        <f>VLOOKUP(C294,'County Data Only'!$A$2:$F$93,3,FALSE)</f>
        <v>1.8</v>
      </c>
      <c r="P294" s="6">
        <f>IF(Table1[[#This Row],[Census Tract Low Unemployment Rate]]&lt;2.7,1,0)</f>
        <v>1</v>
      </c>
      <c r="Q294" s="3">
        <f>VLOOKUP($C294,'County Data Only'!$A$2:$F$93,4,FALSE)</f>
        <v>2020</v>
      </c>
      <c r="R294" s="3">
        <f>IF(AND(Table1[[#This Row],[Census Tract Access to Primary Care]]&lt;=2000,Table1[[#This Row],[Census Tract Access to Primary Care]]&lt;&gt;0),1,0)</f>
        <v>0</v>
      </c>
      <c r="S294" s="3">
        <f>VLOOKUP($C294,'County Data Only'!$A$2:$F$93,5,FALSE)</f>
        <v>4.410163431</v>
      </c>
      <c r="T294" s="6">
        <f>VLOOKUP($C294,'County Data Only'!$A$2:$F$93,6,FALSE)</f>
        <v>3.8193400000000002E-2</v>
      </c>
      <c r="U294">
        <f>IF(AND(Table1[[#This Row],[Census Tract Population Growth 2010 - 2020]]&gt;=5,Table1[[#This Row],[Census Tract Population Growth 2020 - 2021]]&gt;0),1,0)</f>
        <v>0</v>
      </c>
      <c r="V294" s="3">
        <f>SUM(Table1[[#This Row],[High Income Point Value]],Table1[[#This Row],[Life Expectancy Point Value]],Table1[[#This Row],["R/ECAP" (Point Value)]],Table1[[#This Row],[Low Poverty Point Value]])</f>
        <v>3</v>
      </c>
      <c r="W294" s="3">
        <f>SUM(Table1[[#This Row],[Census Tract Low Unemployment Point Value]],Table1[[#This Row],[Census Tract Access to Primary Care Point Value]])</f>
        <v>1</v>
      </c>
    </row>
    <row r="295" spans="1:23" x14ac:dyDescent="0.25">
      <c r="A295" t="s">
        <v>309</v>
      </c>
      <c r="B295">
        <v>18039001401</v>
      </c>
      <c r="C295" t="s">
        <v>1736</v>
      </c>
      <c r="D295" t="s">
        <v>2160</v>
      </c>
      <c r="E295" s="9">
        <f t="shared" si="8"/>
        <v>3</v>
      </c>
      <c r="F295" s="3">
        <f t="shared" si="9"/>
        <v>0</v>
      </c>
      <c r="G295">
        <v>0</v>
      </c>
      <c r="H295" s="4">
        <v>64299</v>
      </c>
      <c r="I295" s="3">
        <f>IF(AND(Table1[[#This Row],[High Income]]&gt;=71082,Table1[[#This Row],[QCT Status]]=0),1,0)</f>
        <v>0</v>
      </c>
      <c r="J295" s="6">
        <v>81</v>
      </c>
      <c r="K295" s="6">
        <f>IF(Table1[[#This Row],[Life Expectancy]]&gt;77.4,1,0)</f>
        <v>1</v>
      </c>
      <c r="L295" s="4">
        <v>0</v>
      </c>
      <c r="M295" s="6">
        <v>1.6</v>
      </c>
      <c r="N295" s="6">
        <f>IF(AND(Table1[[#This Row],[Low Poverty]]&lt;=6.3,Table1[[#This Row],[QCT Status]]=0),1,0)</f>
        <v>1</v>
      </c>
      <c r="O295" s="6">
        <f>VLOOKUP(C295,'County Data Only'!$A$2:$F$93,3,FALSE)</f>
        <v>1.8</v>
      </c>
      <c r="P295" s="6">
        <f>IF(Table1[[#This Row],[Census Tract Low Unemployment Rate]]&lt;2.7,1,0)</f>
        <v>1</v>
      </c>
      <c r="Q295" s="3">
        <f>VLOOKUP($C295,'County Data Only'!$A$2:$F$93,4,FALSE)</f>
        <v>2020</v>
      </c>
      <c r="R295" s="3">
        <f>IF(AND(Table1[[#This Row],[Census Tract Access to Primary Care]]&lt;=2000,Table1[[#This Row],[Census Tract Access to Primary Care]]&lt;&gt;0),1,0)</f>
        <v>0</v>
      </c>
      <c r="S295" s="3">
        <f>VLOOKUP($C295,'County Data Only'!$A$2:$F$93,5,FALSE)</f>
        <v>4.410163431</v>
      </c>
      <c r="T295" s="6">
        <f>VLOOKUP($C295,'County Data Only'!$A$2:$F$93,6,FALSE)</f>
        <v>3.8193400000000002E-2</v>
      </c>
      <c r="U295">
        <f>IF(AND(Table1[[#This Row],[Census Tract Population Growth 2010 - 2020]]&gt;=5,Table1[[#This Row],[Census Tract Population Growth 2020 - 2021]]&gt;0),1,0)</f>
        <v>0</v>
      </c>
      <c r="V295" s="3">
        <f>SUM(Table1[[#This Row],[High Income Point Value]],Table1[[#This Row],[Life Expectancy Point Value]],Table1[[#This Row],["R/ECAP" (Point Value)]],Table1[[#This Row],[Low Poverty Point Value]])</f>
        <v>2</v>
      </c>
      <c r="W295" s="3">
        <f>SUM(Table1[[#This Row],[Census Tract Low Unemployment Point Value]],Table1[[#This Row],[Census Tract Access to Primary Care Point Value]])</f>
        <v>1</v>
      </c>
    </row>
    <row r="296" spans="1:23" x14ac:dyDescent="0.25">
      <c r="A296" t="s">
        <v>306</v>
      </c>
      <c r="B296">
        <v>18039001200</v>
      </c>
      <c r="C296" t="s">
        <v>1736</v>
      </c>
      <c r="D296" t="s">
        <v>1901</v>
      </c>
      <c r="E296" s="9">
        <f t="shared" si="8"/>
        <v>3</v>
      </c>
      <c r="F296" s="3">
        <f t="shared" si="9"/>
        <v>0</v>
      </c>
      <c r="G296">
        <v>0</v>
      </c>
      <c r="H296" s="4">
        <v>54095</v>
      </c>
      <c r="I296" s="3">
        <f>IF(AND(Table1[[#This Row],[High Income]]&gt;=71082,Table1[[#This Row],[QCT Status]]=0),1,0)</f>
        <v>0</v>
      </c>
      <c r="J296" s="6">
        <v>79.599999999999994</v>
      </c>
      <c r="K296" s="6">
        <f>IF(Table1[[#This Row],[Life Expectancy]]&gt;77.4,1,0)</f>
        <v>1</v>
      </c>
      <c r="L296" s="4">
        <v>0</v>
      </c>
      <c r="M296" s="6">
        <v>2.6</v>
      </c>
      <c r="N296" s="6">
        <f>IF(AND(Table1[[#This Row],[Low Poverty]]&lt;=6.3,Table1[[#This Row],[QCT Status]]=0),1,0)</f>
        <v>1</v>
      </c>
      <c r="O296" s="6">
        <f>VLOOKUP(C296,'County Data Only'!$A$2:$F$93,3,FALSE)</f>
        <v>1.8</v>
      </c>
      <c r="P296" s="6">
        <f>IF(Table1[[#This Row],[Census Tract Low Unemployment Rate]]&lt;2.7,1,0)</f>
        <v>1</v>
      </c>
      <c r="Q296" s="3">
        <f>VLOOKUP($C296,'County Data Only'!$A$2:$F$93,4,FALSE)</f>
        <v>2020</v>
      </c>
      <c r="R296" s="3">
        <f>IF(AND(Table1[[#This Row],[Census Tract Access to Primary Care]]&lt;=2000,Table1[[#This Row],[Census Tract Access to Primary Care]]&lt;&gt;0),1,0)</f>
        <v>0</v>
      </c>
      <c r="S296" s="3">
        <f>VLOOKUP($C296,'County Data Only'!$A$2:$F$93,5,FALSE)</f>
        <v>4.410163431</v>
      </c>
      <c r="T296" s="6">
        <f>VLOOKUP($C296,'County Data Only'!$A$2:$F$93,6,FALSE)</f>
        <v>3.8193400000000002E-2</v>
      </c>
      <c r="U296">
        <f>IF(AND(Table1[[#This Row],[Census Tract Population Growth 2010 - 2020]]&gt;=5,Table1[[#This Row],[Census Tract Population Growth 2020 - 2021]]&gt;0),1,0)</f>
        <v>0</v>
      </c>
      <c r="V296" s="3">
        <f>SUM(Table1[[#This Row],[High Income Point Value]],Table1[[#This Row],[Life Expectancy Point Value]],Table1[[#This Row],["R/ECAP" (Point Value)]],Table1[[#This Row],[Low Poverty Point Value]])</f>
        <v>2</v>
      </c>
      <c r="W296" s="3">
        <f>SUM(Table1[[#This Row],[Census Tract Low Unemployment Point Value]],Table1[[#This Row],[Census Tract Access to Primary Care Point Value]])</f>
        <v>1</v>
      </c>
    </row>
    <row r="297" spans="1:23" x14ac:dyDescent="0.25">
      <c r="A297" t="s">
        <v>318</v>
      </c>
      <c r="B297">
        <v>18039001802</v>
      </c>
      <c r="C297" t="s">
        <v>1736</v>
      </c>
      <c r="D297" t="s">
        <v>2169</v>
      </c>
      <c r="E297" s="9">
        <f t="shared" si="8"/>
        <v>3</v>
      </c>
      <c r="F297" s="3">
        <f t="shared" si="9"/>
        <v>0</v>
      </c>
      <c r="G297">
        <v>0</v>
      </c>
      <c r="H297" s="4">
        <v>67167</v>
      </c>
      <c r="I297" s="3">
        <f>IF(AND(Table1[[#This Row],[High Income]]&gt;=71082,Table1[[#This Row],[QCT Status]]=0),1,0)</f>
        <v>0</v>
      </c>
      <c r="J297" s="6">
        <v>80.7</v>
      </c>
      <c r="K297" s="6">
        <f>IF(Table1[[#This Row],[Life Expectancy]]&gt;77.4,1,0)</f>
        <v>1</v>
      </c>
      <c r="L297" s="4">
        <v>0</v>
      </c>
      <c r="M297" s="6">
        <v>3.6</v>
      </c>
      <c r="N297" s="6">
        <f>IF(AND(Table1[[#This Row],[Low Poverty]]&lt;=6.3,Table1[[#This Row],[QCT Status]]=0),1,0)</f>
        <v>1</v>
      </c>
      <c r="O297" s="6">
        <f>VLOOKUP(C297,'County Data Only'!$A$2:$F$93,3,FALSE)</f>
        <v>1.8</v>
      </c>
      <c r="P297" s="6">
        <f>IF(Table1[[#This Row],[Census Tract Low Unemployment Rate]]&lt;2.7,1,0)</f>
        <v>1</v>
      </c>
      <c r="Q297" s="3">
        <f>VLOOKUP($C297,'County Data Only'!$A$2:$F$93,4,FALSE)</f>
        <v>2020</v>
      </c>
      <c r="R297" s="3">
        <f>IF(AND(Table1[[#This Row],[Census Tract Access to Primary Care]]&lt;=2000,Table1[[#This Row],[Census Tract Access to Primary Care]]&lt;&gt;0),1,0)</f>
        <v>0</v>
      </c>
      <c r="S297" s="3">
        <f>VLOOKUP($C297,'County Data Only'!$A$2:$F$93,5,FALSE)</f>
        <v>4.410163431</v>
      </c>
      <c r="T297" s="6">
        <f>VLOOKUP($C297,'County Data Only'!$A$2:$F$93,6,FALSE)</f>
        <v>3.8193400000000002E-2</v>
      </c>
      <c r="U297">
        <f>IF(AND(Table1[[#This Row],[Census Tract Population Growth 2010 - 2020]]&gt;=5,Table1[[#This Row],[Census Tract Population Growth 2020 - 2021]]&gt;0),1,0)</f>
        <v>0</v>
      </c>
      <c r="V297" s="3">
        <f>SUM(Table1[[#This Row],[High Income Point Value]],Table1[[#This Row],[Life Expectancy Point Value]],Table1[[#This Row],["R/ECAP" (Point Value)]],Table1[[#This Row],[Low Poverty Point Value]])</f>
        <v>2</v>
      </c>
      <c r="W297" s="3">
        <f>SUM(Table1[[#This Row],[Census Tract Low Unemployment Point Value]],Table1[[#This Row],[Census Tract Access to Primary Care Point Value]])</f>
        <v>1</v>
      </c>
    </row>
    <row r="298" spans="1:23" x14ac:dyDescent="0.25">
      <c r="A298" t="s">
        <v>312</v>
      </c>
      <c r="B298">
        <v>18039001502</v>
      </c>
      <c r="C298" t="s">
        <v>1736</v>
      </c>
      <c r="D298" t="s">
        <v>2163</v>
      </c>
      <c r="E298" s="9">
        <f t="shared" si="8"/>
        <v>3</v>
      </c>
      <c r="F298" s="3">
        <f t="shared" si="9"/>
        <v>0</v>
      </c>
      <c r="G298">
        <v>0</v>
      </c>
      <c r="H298" s="4">
        <v>68209</v>
      </c>
      <c r="I298" s="3">
        <f>IF(AND(Table1[[#This Row],[High Income]]&gt;=71082,Table1[[#This Row],[QCT Status]]=0),1,0)</f>
        <v>0</v>
      </c>
      <c r="J298" s="6">
        <v>80.400000000000006</v>
      </c>
      <c r="K298" s="6">
        <f>IF(Table1[[#This Row],[Life Expectancy]]&gt;77.4,1,0)</f>
        <v>1</v>
      </c>
      <c r="L298" s="4">
        <v>0</v>
      </c>
      <c r="M298" s="6">
        <v>4.5</v>
      </c>
      <c r="N298" s="6">
        <f>IF(AND(Table1[[#This Row],[Low Poverty]]&lt;=6.3,Table1[[#This Row],[QCT Status]]=0),1,0)</f>
        <v>1</v>
      </c>
      <c r="O298" s="6">
        <f>VLOOKUP(C298,'County Data Only'!$A$2:$F$93,3,FALSE)</f>
        <v>1.8</v>
      </c>
      <c r="P298" s="6">
        <f>IF(Table1[[#This Row],[Census Tract Low Unemployment Rate]]&lt;2.7,1,0)</f>
        <v>1</v>
      </c>
      <c r="Q298" s="3">
        <f>VLOOKUP($C298,'County Data Only'!$A$2:$F$93,4,FALSE)</f>
        <v>2020</v>
      </c>
      <c r="R298" s="3">
        <f>IF(AND(Table1[[#This Row],[Census Tract Access to Primary Care]]&lt;=2000,Table1[[#This Row],[Census Tract Access to Primary Care]]&lt;&gt;0),1,0)</f>
        <v>0</v>
      </c>
      <c r="S298" s="3">
        <f>VLOOKUP($C298,'County Data Only'!$A$2:$F$93,5,FALSE)</f>
        <v>4.410163431</v>
      </c>
      <c r="T298" s="6">
        <f>VLOOKUP($C298,'County Data Only'!$A$2:$F$93,6,FALSE)</f>
        <v>3.8193400000000002E-2</v>
      </c>
      <c r="U298">
        <f>IF(AND(Table1[[#This Row],[Census Tract Population Growth 2010 - 2020]]&gt;=5,Table1[[#This Row],[Census Tract Population Growth 2020 - 2021]]&gt;0),1,0)</f>
        <v>0</v>
      </c>
      <c r="V298" s="3">
        <f>SUM(Table1[[#This Row],[High Income Point Value]],Table1[[#This Row],[Life Expectancy Point Value]],Table1[[#This Row],["R/ECAP" (Point Value)]],Table1[[#This Row],[Low Poverty Point Value]])</f>
        <v>2</v>
      </c>
      <c r="W298" s="3">
        <f>SUM(Table1[[#This Row],[Census Tract Low Unemployment Point Value]],Table1[[#This Row],[Census Tract Access to Primary Care Point Value]])</f>
        <v>1</v>
      </c>
    </row>
    <row r="299" spans="1:23" x14ac:dyDescent="0.25">
      <c r="A299" t="s">
        <v>321</v>
      </c>
      <c r="B299">
        <v>18039002001</v>
      </c>
      <c r="C299" t="s">
        <v>1736</v>
      </c>
      <c r="D299" t="s">
        <v>2172</v>
      </c>
      <c r="E299" s="9">
        <f t="shared" si="8"/>
        <v>3</v>
      </c>
      <c r="F299" s="3">
        <f t="shared" si="9"/>
        <v>0</v>
      </c>
      <c r="G299">
        <v>0</v>
      </c>
      <c r="H299" s="4">
        <v>48008</v>
      </c>
      <c r="I299" s="3">
        <f>IF(AND(Table1[[#This Row],[High Income]]&gt;=71082,Table1[[#This Row],[QCT Status]]=0),1,0)</f>
        <v>0</v>
      </c>
      <c r="J299" s="6">
        <v>81.400000000000006</v>
      </c>
      <c r="K299" s="6">
        <f>IF(Table1[[#This Row],[Life Expectancy]]&gt;77.4,1,0)</f>
        <v>1</v>
      </c>
      <c r="L299" s="4">
        <v>0</v>
      </c>
      <c r="M299" s="6">
        <v>4.8</v>
      </c>
      <c r="N299" s="6">
        <f>IF(AND(Table1[[#This Row],[Low Poverty]]&lt;=6.3,Table1[[#This Row],[QCT Status]]=0),1,0)</f>
        <v>1</v>
      </c>
      <c r="O299" s="6">
        <f>VLOOKUP(C299,'County Data Only'!$A$2:$F$93,3,FALSE)</f>
        <v>1.8</v>
      </c>
      <c r="P299" s="6">
        <f>IF(Table1[[#This Row],[Census Tract Low Unemployment Rate]]&lt;2.7,1,0)</f>
        <v>1</v>
      </c>
      <c r="Q299" s="3">
        <f>VLOOKUP($C299,'County Data Only'!$A$2:$F$93,4,FALSE)</f>
        <v>2020</v>
      </c>
      <c r="R299" s="3">
        <f>IF(AND(Table1[[#This Row],[Census Tract Access to Primary Care]]&lt;=2000,Table1[[#This Row],[Census Tract Access to Primary Care]]&lt;&gt;0),1,0)</f>
        <v>0</v>
      </c>
      <c r="S299" s="3">
        <f>VLOOKUP($C299,'County Data Only'!$A$2:$F$93,5,FALSE)</f>
        <v>4.410163431</v>
      </c>
      <c r="T299" s="6">
        <f>VLOOKUP($C299,'County Data Only'!$A$2:$F$93,6,FALSE)</f>
        <v>3.8193400000000002E-2</v>
      </c>
      <c r="U299">
        <f>IF(AND(Table1[[#This Row],[Census Tract Population Growth 2010 - 2020]]&gt;=5,Table1[[#This Row],[Census Tract Population Growth 2020 - 2021]]&gt;0),1,0)</f>
        <v>0</v>
      </c>
      <c r="V299" s="3">
        <f>SUM(Table1[[#This Row],[High Income Point Value]],Table1[[#This Row],[Life Expectancy Point Value]],Table1[[#This Row],["R/ECAP" (Point Value)]],Table1[[#This Row],[Low Poverty Point Value]])</f>
        <v>2</v>
      </c>
      <c r="W299" s="3">
        <f>SUM(Table1[[#This Row],[Census Tract Low Unemployment Point Value]],Table1[[#This Row],[Census Tract Access to Primary Care Point Value]])</f>
        <v>1</v>
      </c>
    </row>
    <row r="300" spans="1:23" x14ac:dyDescent="0.25">
      <c r="A300" t="s">
        <v>320</v>
      </c>
      <c r="B300">
        <v>18039001902</v>
      </c>
      <c r="C300" t="s">
        <v>1736</v>
      </c>
      <c r="D300" t="s">
        <v>2171</v>
      </c>
      <c r="E300" s="9">
        <f t="shared" si="8"/>
        <v>3</v>
      </c>
      <c r="F300" s="3">
        <f t="shared" si="9"/>
        <v>0</v>
      </c>
      <c r="G300">
        <v>0</v>
      </c>
      <c r="H300" s="4">
        <v>60867</v>
      </c>
      <c r="I300" s="3">
        <f>IF(AND(Table1[[#This Row],[High Income]]&gt;=71082,Table1[[#This Row],[QCT Status]]=0),1,0)</f>
        <v>0</v>
      </c>
      <c r="J300" s="6">
        <v>78.400000000000006</v>
      </c>
      <c r="K300" s="6">
        <f>IF(Table1[[#This Row],[Life Expectancy]]&gt;77.4,1,0)</f>
        <v>1</v>
      </c>
      <c r="L300" s="4">
        <v>0</v>
      </c>
      <c r="M300" s="6">
        <v>5.0999999999999996</v>
      </c>
      <c r="N300" s="6">
        <f>IF(AND(Table1[[#This Row],[Low Poverty]]&lt;=6.3,Table1[[#This Row],[QCT Status]]=0),1,0)</f>
        <v>1</v>
      </c>
      <c r="O300" s="6">
        <f>VLOOKUP(C300,'County Data Only'!$A$2:$F$93,3,FALSE)</f>
        <v>1.8</v>
      </c>
      <c r="P300" s="6">
        <f>IF(Table1[[#This Row],[Census Tract Low Unemployment Rate]]&lt;2.7,1,0)</f>
        <v>1</v>
      </c>
      <c r="Q300" s="3">
        <f>VLOOKUP($C300,'County Data Only'!$A$2:$F$93,4,FALSE)</f>
        <v>2020</v>
      </c>
      <c r="R300" s="3">
        <f>IF(AND(Table1[[#This Row],[Census Tract Access to Primary Care]]&lt;=2000,Table1[[#This Row],[Census Tract Access to Primary Care]]&lt;&gt;0),1,0)</f>
        <v>0</v>
      </c>
      <c r="S300" s="3">
        <f>VLOOKUP($C300,'County Data Only'!$A$2:$F$93,5,FALSE)</f>
        <v>4.410163431</v>
      </c>
      <c r="T300" s="6">
        <f>VLOOKUP($C300,'County Data Only'!$A$2:$F$93,6,FALSE)</f>
        <v>3.8193400000000002E-2</v>
      </c>
      <c r="U300">
        <f>IF(AND(Table1[[#This Row],[Census Tract Population Growth 2010 - 2020]]&gt;=5,Table1[[#This Row],[Census Tract Population Growth 2020 - 2021]]&gt;0),1,0)</f>
        <v>0</v>
      </c>
      <c r="V300" s="3">
        <f>SUM(Table1[[#This Row],[High Income Point Value]],Table1[[#This Row],[Life Expectancy Point Value]],Table1[[#This Row],["R/ECAP" (Point Value)]],Table1[[#This Row],[Low Poverty Point Value]])</f>
        <v>2</v>
      </c>
      <c r="W300" s="3">
        <f>SUM(Table1[[#This Row],[Census Tract Low Unemployment Point Value]],Table1[[#This Row],[Census Tract Access to Primary Care Point Value]])</f>
        <v>1</v>
      </c>
    </row>
    <row r="301" spans="1:23" x14ac:dyDescent="0.25">
      <c r="A301" t="s">
        <v>307</v>
      </c>
      <c r="B301">
        <v>18039001301</v>
      </c>
      <c r="C301" t="s">
        <v>1736</v>
      </c>
      <c r="D301" t="s">
        <v>2158</v>
      </c>
      <c r="E301" s="9">
        <f t="shared" si="8"/>
        <v>3</v>
      </c>
      <c r="F301" s="3">
        <f t="shared" si="9"/>
        <v>0</v>
      </c>
      <c r="G301">
        <v>0</v>
      </c>
      <c r="H301" s="4">
        <v>68281</v>
      </c>
      <c r="I301" s="3">
        <f>IF(AND(Table1[[#This Row],[High Income]]&gt;=71082,Table1[[#This Row],[QCT Status]]=0),1,0)</f>
        <v>0</v>
      </c>
      <c r="J301" s="6">
        <v>79.7</v>
      </c>
      <c r="K301" s="6">
        <f>IF(Table1[[#This Row],[Life Expectancy]]&gt;77.4,1,0)</f>
        <v>1</v>
      </c>
      <c r="L301" s="4">
        <v>0</v>
      </c>
      <c r="M301" s="6">
        <v>5.7</v>
      </c>
      <c r="N301" s="6">
        <f>IF(AND(Table1[[#This Row],[Low Poverty]]&lt;=6.3,Table1[[#This Row],[QCT Status]]=0),1,0)</f>
        <v>1</v>
      </c>
      <c r="O301" s="6">
        <f>VLOOKUP(C301,'County Data Only'!$A$2:$F$93,3,FALSE)</f>
        <v>1.8</v>
      </c>
      <c r="P301" s="6">
        <f>IF(Table1[[#This Row],[Census Tract Low Unemployment Rate]]&lt;2.7,1,0)</f>
        <v>1</v>
      </c>
      <c r="Q301" s="3">
        <f>VLOOKUP($C301,'County Data Only'!$A$2:$F$93,4,FALSE)</f>
        <v>2020</v>
      </c>
      <c r="R301" s="3">
        <f>IF(AND(Table1[[#This Row],[Census Tract Access to Primary Care]]&lt;=2000,Table1[[#This Row],[Census Tract Access to Primary Care]]&lt;&gt;0),1,0)</f>
        <v>0</v>
      </c>
      <c r="S301" s="3">
        <f>VLOOKUP($C301,'County Data Only'!$A$2:$F$93,5,FALSE)</f>
        <v>4.410163431</v>
      </c>
      <c r="T301" s="6">
        <f>VLOOKUP($C301,'County Data Only'!$A$2:$F$93,6,FALSE)</f>
        <v>3.8193400000000002E-2</v>
      </c>
      <c r="U301">
        <f>IF(AND(Table1[[#This Row],[Census Tract Population Growth 2010 - 2020]]&gt;=5,Table1[[#This Row],[Census Tract Population Growth 2020 - 2021]]&gt;0),1,0)</f>
        <v>0</v>
      </c>
      <c r="V301" s="3">
        <f>SUM(Table1[[#This Row],[High Income Point Value]],Table1[[#This Row],[Life Expectancy Point Value]],Table1[[#This Row],["R/ECAP" (Point Value)]],Table1[[#This Row],[Low Poverty Point Value]])</f>
        <v>2</v>
      </c>
      <c r="W301" s="3">
        <f>SUM(Table1[[#This Row],[Census Tract Low Unemployment Point Value]],Table1[[#This Row],[Census Tract Access to Primary Care Point Value]])</f>
        <v>1</v>
      </c>
    </row>
    <row r="302" spans="1:23" x14ac:dyDescent="0.25">
      <c r="A302" t="s">
        <v>303</v>
      </c>
      <c r="B302">
        <v>18039000902</v>
      </c>
      <c r="C302" t="s">
        <v>1736</v>
      </c>
      <c r="D302" t="s">
        <v>2118</v>
      </c>
      <c r="E302" s="9">
        <f t="shared" si="8"/>
        <v>3</v>
      </c>
      <c r="F302" s="3">
        <f t="shared" si="9"/>
        <v>0</v>
      </c>
      <c r="G302">
        <v>0</v>
      </c>
      <c r="H302" s="6">
        <v>78583</v>
      </c>
      <c r="I302" s="6">
        <f>IF(AND(Table1[[#This Row],[High Income]]&gt;=71082,Table1[[#This Row],[QCT Status]]=0),1,0)</f>
        <v>1</v>
      </c>
      <c r="J302" s="6">
        <v>86.4</v>
      </c>
      <c r="K302" s="6">
        <f>IF(Table1[[#This Row],[Life Expectancy]]&gt;77.4,1,0)</f>
        <v>1</v>
      </c>
      <c r="L302" s="4">
        <v>0</v>
      </c>
      <c r="M302" s="4">
        <v>8.6</v>
      </c>
      <c r="N302" s="4">
        <f>IF(AND(Table1[[#This Row],[Low Poverty]]&lt;=6.3,Table1[[#This Row],[QCT Status]]=0),1,0)</f>
        <v>0</v>
      </c>
      <c r="O302" s="6">
        <f>VLOOKUP(C302,'County Data Only'!$A$2:$F$93,3,FALSE)</f>
        <v>1.8</v>
      </c>
      <c r="P302" s="6">
        <f>IF(Table1[[#This Row],[Census Tract Low Unemployment Rate]]&lt;2.7,1,0)</f>
        <v>1</v>
      </c>
      <c r="Q302" s="3">
        <f>VLOOKUP($C302,'County Data Only'!$A$2:$F$93,4,FALSE)</f>
        <v>2020</v>
      </c>
      <c r="R302" s="3">
        <f>IF(AND(Table1[[#This Row],[Census Tract Access to Primary Care]]&lt;=2000,Table1[[#This Row],[Census Tract Access to Primary Care]]&lt;&gt;0),1,0)</f>
        <v>0</v>
      </c>
      <c r="S302" s="3">
        <f>VLOOKUP($C302,'County Data Only'!$A$2:$F$93,5,FALSE)</f>
        <v>4.410163431</v>
      </c>
      <c r="T302" s="6">
        <f>VLOOKUP($C302,'County Data Only'!$A$2:$F$93,6,FALSE)</f>
        <v>3.8193400000000002E-2</v>
      </c>
      <c r="U302">
        <f>IF(AND(Table1[[#This Row],[Census Tract Population Growth 2010 - 2020]]&gt;=5,Table1[[#This Row],[Census Tract Population Growth 2020 - 2021]]&gt;0),1,0)</f>
        <v>0</v>
      </c>
      <c r="V302" s="3">
        <f>SUM(Table1[[#This Row],[High Income Point Value]],Table1[[#This Row],[Life Expectancy Point Value]],Table1[[#This Row],["R/ECAP" (Point Value)]],Table1[[#This Row],[Low Poverty Point Value]])</f>
        <v>2</v>
      </c>
      <c r="W302" s="3">
        <f>SUM(Table1[[#This Row],[Census Tract Low Unemployment Point Value]],Table1[[#This Row],[Census Tract Access to Primary Care Point Value]])</f>
        <v>1</v>
      </c>
    </row>
    <row r="303" spans="1:23" x14ac:dyDescent="0.25">
      <c r="A303" t="s">
        <v>323</v>
      </c>
      <c r="B303">
        <v>18039002101</v>
      </c>
      <c r="C303" t="s">
        <v>1736</v>
      </c>
      <c r="D303" t="s">
        <v>2174</v>
      </c>
      <c r="E303" s="9">
        <f t="shared" si="8"/>
        <v>3</v>
      </c>
      <c r="F303" s="3">
        <f t="shared" si="9"/>
        <v>0</v>
      </c>
      <c r="G303">
        <v>0</v>
      </c>
      <c r="H303" s="6">
        <v>81012</v>
      </c>
      <c r="I303" s="6">
        <f>IF(AND(Table1[[#This Row],[High Income]]&gt;=71082,Table1[[#This Row],[QCT Status]]=0),1,0)</f>
        <v>1</v>
      </c>
      <c r="J303" s="6">
        <v>82.3</v>
      </c>
      <c r="K303" s="6">
        <f>IF(Table1[[#This Row],[Life Expectancy]]&gt;77.4,1,0)</f>
        <v>1</v>
      </c>
      <c r="L303" s="4">
        <v>0</v>
      </c>
      <c r="M303" s="4">
        <v>8.6999999999999993</v>
      </c>
      <c r="N303" s="4">
        <f>IF(AND(Table1[[#This Row],[Low Poverty]]&lt;=6.3,Table1[[#This Row],[QCT Status]]=0),1,0)</f>
        <v>0</v>
      </c>
      <c r="O303" s="6">
        <f>VLOOKUP(C303,'County Data Only'!$A$2:$F$93,3,FALSE)</f>
        <v>1.8</v>
      </c>
      <c r="P303" s="6">
        <f>IF(Table1[[#This Row],[Census Tract Low Unemployment Rate]]&lt;2.7,1,0)</f>
        <v>1</v>
      </c>
      <c r="Q303" s="3">
        <f>VLOOKUP($C303,'County Data Only'!$A$2:$F$93,4,FALSE)</f>
        <v>2020</v>
      </c>
      <c r="R303" s="3">
        <f>IF(AND(Table1[[#This Row],[Census Tract Access to Primary Care]]&lt;=2000,Table1[[#This Row],[Census Tract Access to Primary Care]]&lt;&gt;0),1,0)</f>
        <v>0</v>
      </c>
      <c r="S303" s="3">
        <f>VLOOKUP($C303,'County Data Only'!$A$2:$F$93,5,FALSE)</f>
        <v>4.410163431</v>
      </c>
      <c r="T303" s="6">
        <f>VLOOKUP($C303,'County Data Only'!$A$2:$F$93,6,FALSE)</f>
        <v>3.8193400000000002E-2</v>
      </c>
      <c r="U303">
        <f>IF(AND(Table1[[#This Row],[Census Tract Population Growth 2010 - 2020]]&gt;=5,Table1[[#This Row],[Census Tract Population Growth 2020 - 2021]]&gt;0),1,0)</f>
        <v>0</v>
      </c>
      <c r="V303" s="3">
        <f>SUM(Table1[[#This Row],[High Income Point Value]],Table1[[#This Row],[Life Expectancy Point Value]],Table1[[#This Row],["R/ECAP" (Point Value)]],Table1[[#This Row],[Low Poverty Point Value]])</f>
        <v>2</v>
      </c>
      <c r="W303" s="3">
        <f>SUM(Table1[[#This Row],[Census Tract Low Unemployment Point Value]],Table1[[#This Row],[Census Tract Access to Primary Care Point Value]])</f>
        <v>1</v>
      </c>
    </row>
    <row r="304" spans="1:23" x14ac:dyDescent="0.25">
      <c r="A304" t="s">
        <v>314</v>
      </c>
      <c r="B304">
        <v>18039001602</v>
      </c>
      <c r="C304" t="s">
        <v>1736</v>
      </c>
      <c r="D304" t="s">
        <v>2165</v>
      </c>
      <c r="E304" s="7">
        <f t="shared" si="8"/>
        <v>2</v>
      </c>
      <c r="F304" s="3">
        <f t="shared" si="9"/>
        <v>0</v>
      </c>
      <c r="G304">
        <v>0</v>
      </c>
      <c r="H304" s="4">
        <v>60707</v>
      </c>
      <c r="I304" s="3">
        <f>IF(AND(Table1[[#This Row],[High Income]]&gt;=71082,Table1[[#This Row],[QCT Status]]=0),1,0)</f>
        <v>0</v>
      </c>
      <c r="J304" s="6">
        <v>78.2</v>
      </c>
      <c r="K304" s="6">
        <f>IF(Table1[[#This Row],[Life Expectancy]]&gt;77.4,1,0)</f>
        <v>1</v>
      </c>
      <c r="L304" s="4">
        <v>0</v>
      </c>
      <c r="M304" s="4">
        <v>6.8</v>
      </c>
      <c r="N304" s="4">
        <f>IF(AND(Table1[[#This Row],[Low Poverty]]&lt;=6.3,Table1[[#This Row],[QCT Status]]=0),1,0)</f>
        <v>0</v>
      </c>
      <c r="O304" s="6">
        <f>VLOOKUP(C304,'County Data Only'!$A$2:$F$93,3,FALSE)</f>
        <v>1.8</v>
      </c>
      <c r="P304" s="6">
        <f>IF(Table1[[#This Row],[Census Tract Low Unemployment Rate]]&lt;2.7,1,0)</f>
        <v>1</v>
      </c>
      <c r="Q304" s="3">
        <f>VLOOKUP($C304,'County Data Only'!$A$2:$F$93,4,FALSE)</f>
        <v>2020</v>
      </c>
      <c r="R304" s="3">
        <f>IF(AND(Table1[[#This Row],[Census Tract Access to Primary Care]]&lt;=2000,Table1[[#This Row],[Census Tract Access to Primary Care]]&lt;&gt;0),1,0)</f>
        <v>0</v>
      </c>
      <c r="S304" s="3">
        <f>VLOOKUP($C304,'County Data Only'!$A$2:$F$93,5,FALSE)</f>
        <v>4.410163431</v>
      </c>
      <c r="T304" s="6">
        <f>VLOOKUP($C304,'County Data Only'!$A$2:$F$93,6,FALSE)</f>
        <v>3.8193400000000002E-2</v>
      </c>
      <c r="U304">
        <f>IF(AND(Table1[[#This Row],[Census Tract Population Growth 2010 - 2020]]&gt;=5,Table1[[#This Row],[Census Tract Population Growth 2020 - 2021]]&gt;0),1,0)</f>
        <v>0</v>
      </c>
      <c r="V304" s="3">
        <f>SUM(Table1[[#This Row],[High Income Point Value]],Table1[[#This Row],[Life Expectancy Point Value]],Table1[[#This Row],["R/ECAP" (Point Value)]],Table1[[#This Row],[Low Poverty Point Value]])</f>
        <v>1</v>
      </c>
      <c r="W304" s="3">
        <f>SUM(Table1[[#This Row],[Census Tract Low Unemployment Point Value]],Table1[[#This Row],[Census Tract Access to Primary Care Point Value]])</f>
        <v>1</v>
      </c>
    </row>
    <row r="305" spans="1:23" x14ac:dyDescent="0.25">
      <c r="A305" t="s">
        <v>308</v>
      </c>
      <c r="B305">
        <v>18039001302</v>
      </c>
      <c r="C305" t="s">
        <v>1736</v>
      </c>
      <c r="D305" t="s">
        <v>2159</v>
      </c>
      <c r="E305" s="7">
        <f t="shared" si="8"/>
        <v>2</v>
      </c>
      <c r="F305" s="3">
        <f t="shared" si="9"/>
        <v>0</v>
      </c>
      <c r="G305">
        <v>0</v>
      </c>
      <c r="H305" s="4">
        <v>70098</v>
      </c>
      <c r="I305" s="3">
        <f>IF(AND(Table1[[#This Row],[High Income]]&gt;=71082,Table1[[#This Row],[QCT Status]]=0),1,0)</f>
        <v>0</v>
      </c>
      <c r="J305" s="6">
        <v>79.758499999999998</v>
      </c>
      <c r="K305" s="6">
        <f>IF(Table1[[#This Row],[Life Expectancy]]&gt;77.4,1,0)</f>
        <v>1</v>
      </c>
      <c r="L305" s="4">
        <v>0</v>
      </c>
      <c r="M305" s="4">
        <v>8.1999999999999993</v>
      </c>
      <c r="N305" s="4">
        <f>IF(AND(Table1[[#This Row],[Low Poverty]]&lt;=6.3,Table1[[#This Row],[QCT Status]]=0),1,0)</f>
        <v>0</v>
      </c>
      <c r="O305" s="6">
        <f>VLOOKUP(C305,'County Data Only'!$A$2:$F$93,3,FALSE)</f>
        <v>1.8</v>
      </c>
      <c r="P305" s="6">
        <f>IF(Table1[[#This Row],[Census Tract Low Unemployment Rate]]&lt;2.7,1,0)</f>
        <v>1</v>
      </c>
      <c r="Q305" s="3">
        <f>VLOOKUP($C305,'County Data Only'!$A$2:$F$93,4,FALSE)</f>
        <v>2020</v>
      </c>
      <c r="R305" s="3">
        <f>IF(AND(Table1[[#This Row],[Census Tract Access to Primary Care]]&lt;=2000,Table1[[#This Row],[Census Tract Access to Primary Care]]&lt;&gt;0),1,0)</f>
        <v>0</v>
      </c>
      <c r="S305" s="3">
        <f>VLOOKUP($C305,'County Data Only'!$A$2:$F$93,5,FALSE)</f>
        <v>4.410163431</v>
      </c>
      <c r="T305" s="6">
        <f>VLOOKUP($C305,'County Data Only'!$A$2:$F$93,6,FALSE)</f>
        <v>3.8193400000000002E-2</v>
      </c>
      <c r="U305">
        <f>IF(AND(Table1[[#This Row],[Census Tract Population Growth 2010 - 2020]]&gt;=5,Table1[[#This Row],[Census Tract Population Growth 2020 - 2021]]&gt;0),1,0)</f>
        <v>0</v>
      </c>
      <c r="V305" s="3">
        <f>SUM(Table1[[#This Row],[High Income Point Value]],Table1[[#This Row],[Life Expectancy Point Value]],Table1[[#This Row],["R/ECAP" (Point Value)]],Table1[[#This Row],[Low Poverty Point Value]])</f>
        <v>1</v>
      </c>
      <c r="W305" s="3">
        <f>SUM(Table1[[#This Row],[Census Tract Low Unemployment Point Value]],Table1[[#This Row],[Census Tract Access to Primary Care Point Value]])</f>
        <v>1</v>
      </c>
    </row>
    <row r="306" spans="1:23" x14ac:dyDescent="0.25">
      <c r="A306" t="s">
        <v>292</v>
      </c>
      <c r="B306">
        <v>18039000400</v>
      </c>
      <c r="C306" t="s">
        <v>1736</v>
      </c>
      <c r="D306" t="s">
        <v>1892</v>
      </c>
      <c r="E306" s="7">
        <f t="shared" si="8"/>
        <v>2</v>
      </c>
      <c r="F306" s="3">
        <f t="shared" si="9"/>
        <v>0</v>
      </c>
      <c r="G306">
        <v>0</v>
      </c>
      <c r="H306" s="4">
        <v>68934</v>
      </c>
      <c r="I306" s="3">
        <f>IF(AND(Table1[[#This Row],[High Income]]&gt;=71082,Table1[[#This Row],[QCT Status]]=0),1,0)</f>
        <v>0</v>
      </c>
      <c r="J306" s="6">
        <v>83.2</v>
      </c>
      <c r="K306" s="6">
        <f>IF(Table1[[#This Row],[Life Expectancy]]&gt;77.4,1,0)</f>
        <v>1</v>
      </c>
      <c r="L306" s="4">
        <v>0</v>
      </c>
      <c r="M306" s="4">
        <v>11.4</v>
      </c>
      <c r="N306" s="4">
        <f>IF(AND(Table1[[#This Row],[Low Poverty]]&lt;=6.3,Table1[[#This Row],[QCT Status]]=0),1,0)</f>
        <v>0</v>
      </c>
      <c r="O306" s="6">
        <f>VLOOKUP(C306,'County Data Only'!$A$2:$F$93,3,FALSE)</f>
        <v>1.8</v>
      </c>
      <c r="P306" s="6">
        <f>IF(Table1[[#This Row],[Census Tract Low Unemployment Rate]]&lt;2.7,1,0)</f>
        <v>1</v>
      </c>
      <c r="Q306" s="3">
        <f>VLOOKUP($C306,'County Data Only'!$A$2:$F$93,4,FALSE)</f>
        <v>2020</v>
      </c>
      <c r="R306" s="3">
        <f>IF(AND(Table1[[#This Row],[Census Tract Access to Primary Care]]&lt;=2000,Table1[[#This Row],[Census Tract Access to Primary Care]]&lt;&gt;0),1,0)</f>
        <v>0</v>
      </c>
      <c r="S306" s="3">
        <f>VLOOKUP($C306,'County Data Only'!$A$2:$F$93,5,FALSE)</f>
        <v>4.410163431</v>
      </c>
      <c r="T306" s="6">
        <f>VLOOKUP($C306,'County Data Only'!$A$2:$F$93,6,FALSE)</f>
        <v>3.8193400000000002E-2</v>
      </c>
      <c r="U306">
        <f>IF(AND(Table1[[#This Row],[Census Tract Population Growth 2010 - 2020]]&gt;=5,Table1[[#This Row],[Census Tract Population Growth 2020 - 2021]]&gt;0),1,0)</f>
        <v>0</v>
      </c>
      <c r="V306" s="3">
        <f>SUM(Table1[[#This Row],[High Income Point Value]],Table1[[#This Row],[Life Expectancy Point Value]],Table1[[#This Row],["R/ECAP" (Point Value)]],Table1[[#This Row],[Low Poverty Point Value]])</f>
        <v>1</v>
      </c>
      <c r="W306" s="3">
        <f>SUM(Table1[[#This Row],[Census Tract Low Unemployment Point Value]],Table1[[#This Row],[Census Tract Access to Primary Care Point Value]])</f>
        <v>1</v>
      </c>
    </row>
    <row r="307" spans="1:23" x14ac:dyDescent="0.25">
      <c r="A307" t="s">
        <v>322</v>
      </c>
      <c r="B307">
        <v>18039002002</v>
      </c>
      <c r="C307" t="s">
        <v>1736</v>
      </c>
      <c r="D307" t="s">
        <v>2173</v>
      </c>
      <c r="E307" s="7">
        <f t="shared" si="8"/>
        <v>2</v>
      </c>
      <c r="F307" s="3">
        <f t="shared" si="9"/>
        <v>0</v>
      </c>
      <c r="G307">
        <v>0</v>
      </c>
      <c r="H307" s="4">
        <v>63112</v>
      </c>
      <c r="I307" s="3">
        <f>IF(AND(Table1[[#This Row],[High Income]]&gt;=71082,Table1[[#This Row],[QCT Status]]=0),1,0)</f>
        <v>0</v>
      </c>
      <c r="J307" s="6">
        <v>81.400000000000006</v>
      </c>
      <c r="K307" s="6">
        <f>IF(Table1[[#This Row],[Life Expectancy]]&gt;77.4,1,0)</f>
        <v>1</v>
      </c>
      <c r="L307" s="4">
        <v>0</v>
      </c>
      <c r="M307" s="4">
        <v>11.8</v>
      </c>
      <c r="N307" s="4">
        <f>IF(AND(Table1[[#This Row],[Low Poverty]]&lt;=6.3,Table1[[#This Row],[QCT Status]]=0),1,0)</f>
        <v>0</v>
      </c>
      <c r="O307" s="6">
        <f>VLOOKUP(C307,'County Data Only'!$A$2:$F$93,3,FALSE)</f>
        <v>1.8</v>
      </c>
      <c r="P307" s="6">
        <f>IF(Table1[[#This Row],[Census Tract Low Unemployment Rate]]&lt;2.7,1,0)</f>
        <v>1</v>
      </c>
      <c r="Q307" s="3">
        <f>VLOOKUP($C307,'County Data Only'!$A$2:$F$93,4,FALSE)</f>
        <v>2020</v>
      </c>
      <c r="R307" s="3">
        <f>IF(AND(Table1[[#This Row],[Census Tract Access to Primary Care]]&lt;=2000,Table1[[#This Row],[Census Tract Access to Primary Care]]&lt;&gt;0),1,0)</f>
        <v>0</v>
      </c>
      <c r="S307" s="3">
        <f>VLOOKUP($C307,'County Data Only'!$A$2:$F$93,5,FALSE)</f>
        <v>4.410163431</v>
      </c>
      <c r="T307" s="6">
        <f>VLOOKUP($C307,'County Data Only'!$A$2:$F$93,6,FALSE)</f>
        <v>3.8193400000000002E-2</v>
      </c>
      <c r="U307">
        <f>IF(AND(Table1[[#This Row],[Census Tract Population Growth 2010 - 2020]]&gt;=5,Table1[[#This Row],[Census Tract Population Growth 2020 - 2021]]&gt;0),1,0)</f>
        <v>0</v>
      </c>
      <c r="V307" s="3">
        <f>SUM(Table1[[#This Row],[High Income Point Value]],Table1[[#This Row],[Life Expectancy Point Value]],Table1[[#This Row],["R/ECAP" (Point Value)]],Table1[[#This Row],[Low Poverty Point Value]])</f>
        <v>1</v>
      </c>
      <c r="W307" s="3">
        <f>SUM(Table1[[#This Row],[Census Tract Low Unemployment Point Value]],Table1[[#This Row],[Census Tract Access to Primary Care Point Value]])</f>
        <v>1</v>
      </c>
    </row>
    <row r="308" spans="1:23" x14ac:dyDescent="0.25">
      <c r="A308" t="s">
        <v>294</v>
      </c>
      <c r="B308">
        <v>18039000502</v>
      </c>
      <c r="C308" t="s">
        <v>1736</v>
      </c>
      <c r="D308" t="s">
        <v>2150</v>
      </c>
      <c r="E308" s="7">
        <f t="shared" si="8"/>
        <v>2</v>
      </c>
      <c r="F308" s="3">
        <f t="shared" si="9"/>
        <v>0</v>
      </c>
      <c r="G308">
        <v>0</v>
      </c>
      <c r="H308" s="4">
        <v>47470</v>
      </c>
      <c r="I308" s="3">
        <f>IF(AND(Table1[[#This Row],[High Income]]&gt;=71082,Table1[[#This Row],[QCT Status]]=0),1,0)</f>
        <v>0</v>
      </c>
      <c r="J308" s="6">
        <v>78.2</v>
      </c>
      <c r="K308" s="6">
        <f>IF(Table1[[#This Row],[Life Expectancy]]&gt;77.4,1,0)</f>
        <v>1</v>
      </c>
      <c r="L308" s="4">
        <v>0</v>
      </c>
      <c r="M308" s="4">
        <v>13.2</v>
      </c>
      <c r="N308" s="4">
        <f>IF(AND(Table1[[#This Row],[Low Poverty]]&lt;=6.3,Table1[[#This Row],[QCT Status]]=0),1,0)</f>
        <v>0</v>
      </c>
      <c r="O308" s="6">
        <f>VLOOKUP(C308,'County Data Only'!$A$2:$F$93,3,FALSE)</f>
        <v>1.8</v>
      </c>
      <c r="P308" s="6">
        <f>IF(Table1[[#This Row],[Census Tract Low Unemployment Rate]]&lt;2.7,1,0)</f>
        <v>1</v>
      </c>
      <c r="Q308" s="3">
        <f>VLOOKUP($C308,'County Data Only'!$A$2:$F$93,4,FALSE)</f>
        <v>2020</v>
      </c>
      <c r="R308" s="3">
        <f>IF(AND(Table1[[#This Row],[Census Tract Access to Primary Care]]&lt;=2000,Table1[[#This Row],[Census Tract Access to Primary Care]]&lt;&gt;0),1,0)</f>
        <v>0</v>
      </c>
      <c r="S308" s="3">
        <f>VLOOKUP($C308,'County Data Only'!$A$2:$F$93,5,FALSE)</f>
        <v>4.410163431</v>
      </c>
      <c r="T308" s="6">
        <f>VLOOKUP($C308,'County Data Only'!$A$2:$F$93,6,FALSE)</f>
        <v>3.8193400000000002E-2</v>
      </c>
      <c r="U308">
        <f>IF(AND(Table1[[#This Row],[Census Tract Population Growth 2010 - 2020]]&gt;=5,Table1[[#This Row],[Census Tract Population Growth 2020 - 2021]]&gt;0),1,0)</f>
        <v>0</v>
      </c>
      <c r="V308" s="3">
        <f>SUM(Table1[[#This Row],[High Income Point Value]],Table1[[#This Row],[Life Expectancy Point Value]],Table1[[#This Row],["R/ECAP" (Point Value)]],Table1[[#This Row],[Low Poverty Point Value]])</f>
        <v>1</v>
      </c>
      <c r="W308" s="3">
        <f>SUM(Table1[[#This Row],[Census Tract Low Unemployment Point Value]],Table1[[#This Row],[Census Tract Access to Primary Care Point Value]])</f>
        <v>1</v>
      </c>
    </row>
    <row r="309" spans="1:23" x14ac:dyDescent="0.25">
      <c r="A309" t="s">
        <v>289</v>
      </c>
      <c r="B309">
        <v>18039000202</v>
      </c>
      <c r="C309" t="s">
        <v>1736</v>
      </c>
      <c r="D309" t="s">
        <v>2146</v>
      </c>
      <c r="E309" s="7">
        <f t="shared" si="8"/>
        <v>2</v>
      </c>
      <c r="F309" s="3">
        <f t="shared" si="9"/>
        <v>0</v>
      </c>
      <c r="G309">
        <v>0</v>
      </c>
      <c r="H309" s="4">
        <v>60229</v>
      </c>
      <c r="I309" s="3">
        <f>IF(AND(Table1[[#This Row],[High Income]]&gt;=71082,Table1[[#This Row],[QCT Status]]=0),1,0)</f>
        <v>0</v>
      </c>
      <c r="J309" s="6">
        <v>77.7</v>
      </c>
      <c r="K309" s="6">
        <f>IF(Table1[[#This Row],[Life Expectancy]]&gt;77.4,1,0)</f>
        <v>1</v>
      </c>
      <c r="L309" s="4">
        <v>0</v>
      </c>
      <c r="M309" s="4">
        <v>13.7</v>
      </c>
      <c r="N309" s="4">
        <f>IF(AND(Table1[[#This Row],[Low Poverty]]&lt;=6.3,Table1[[#This Row],[QCT Status]]=0),1,0)</f>
        <v>0</v>
      </c>
      <c r="O309" s="6">
        <f>VLOOKUP(C309,'County Data Only'!$A$2:$F$93,3,FALSE)</f>
        <v>1.8</v>
      </c>
      <c r="P309" s="6">
        <f>IF(Table1[[#This Row],[Census Tract Low Unemployment Rate]]&lt;2.7,1,0)</f>
        <v>1</v>
      </c>
      <c r="Q309" s="3">
        <f>VLOOKUP($C309,'County Data Only'!$A$2:$F$93,4,FALSE)</f>
        <v>2020</v>
      </c>
      <c r="R309" s="3">
        <f>IF(AND(Table1[[#This Row],[Census Tract Access to Primary Care]]&lt;=2000,Table1[[#This Row],[Census Tract Access to Primary Care]]&lt;&gt;0),1,0)</f>
        <v>0</v>
      </c>
      <c r="S309" s="3">
        <f>VLOOKUP($C309,'County Data Only'!$A$2:$F$93,5,FALSE)</f>
        <v>4.410163431</v>
      </c>
      <c r="T309" s="6">
        <f>VLOOKUP($C309,'County Data Only'!$A$2:$F$93,6,FALSE)</f>
        <v>3.8193400000000002E-2</v>
      </c>
      <c r="U309">
        <f>IF(AND(Table1[[#This Row],[Census Tract Population Growth 2010 - 2020]]&gt;=5,Table1[[#This Row],[Census Tract Population Growth 2020 - 2021]]&gt;0),1,0)</f>
        <v>0</v>
      </c>
      <c r="V309" s="3">
        <f>SUM(Table1[[#This Row],[High Income Point Value]],Table1[[#This Row],[Life Expectancy Point Value]],Table1[[#This Row],["R/ECAP" (Point Value)]],Table1[[#This Row],[Low Poverty Point Value]])</f>
        <v>1</v>
      </c>
      <c r="W309" s="3">
        <f>SUM(Table1[[#This Row],[Census Tract Low Unemployment Point Value]],Table1[[#This Row],[Census Tract Access to Primary Care Point Value]])</f>
        <v>1</v>
      </c>
    </row>
    <row r="310" spans="1:23" x14ac:dyDescent="0.25">
      <c r="A310" t="s">
        <v>298</v>
      </c>
      <c r="B310">
        <v>18039000702</v>
      </c>
      <c r="C310" t="s">
        <v>1736</v>
      </c>
      <c r="D310" t="s">
        <v>2153</v>
      </c>
      <c r="E310" s="7">
        <f t="shared" si="8"/>
        <v>2</v>
      </c>
      <c r="F310" s="3">
        <f t="shared" si="9"/>
        <v>0</v>
      </c>
      <c r="G310">
        <v>0</v>
      </c>
      <c r="H310" s="4">
        <v>55063</v>
      </c>
      <c r="I310" s="3">
        <f>IF(AND(Table1[[#This Row],[High Income]]&gt;=71082,Table1[[#This Row],[QCT Status]]=0),1,0)</f>
        <v>0</v>
      </c>
      <c r="J310" s="6">
        <v>79.2</v>
      </c>
      <c r="K310" s="6">
        <f>IF(Table1[[#This Row],[Life Expectancy]]&gt;77.4,1,0)</f>
        <v>1</v>
      </c>
      <c r="L310" s="4">
        <v>0</v>
      </c>
      <c r="M310" s="4">
        <v>13.9</v>
      </c>
      <c r="N310" s="4">
        <f>IF(AND(Table1[[#This Row],[Low Poverty]]&lt;=6.3,Table1[[#This Row],[QCT Status]]=0),1,0)</f>
        <v>0</v>
      </c>
      <c r="O310" s="6">
        <f>VLOOKUP(C310,'County Data Only'!$A$2:$F$93,3,FALSE)</f>
        <v>1.8</v>
      </c>
      <c r="P310" s="6">
        <f>IF(Table1[[#This Row],[Census Tract Low Unemployment Rate]]&lt;2.7,1,0)</f>
        <v>1</v>
      </c>
      <c r="Q310" s="3">
        <f>VLOOKUP($C310,'County Data Only'!$A$2:$F$93,4,FALSE)</f>
        <v>2020</v>
      </c>
      <c r="R310" s="3">
        <f>IF(AND(Table1[[#This Row],[Census Tract Access to Primary Care]]&lt;=2000,Table1[[#This Row],[Census Tract Access to Primary Care]]&lt;&gt;0),1,0)</f>
        <v>0</v>
      </c>
      <c r="S310" s="3">
        <f>VLOOKUP($C310,'County Data Only'!$A$2:$F$93,5,FALSE)</f>
        <v>4.410163431</v>
      </c>
      <c r="T310" s="6">
        <f>VLOOKUP($C310,'County Data Only'!$A$2:$F$93,6,FALSE)</f>
        <v>3.8193400000000002E-2</v>
      </c>
      <c r="U310">
        <f>IF(AND(Table1[[#This Row],[Census Tract Population Growth 2010 - 2020]]&gt;=5,Table1[[#This Row],[Census Tract Population Growth 2020 - 2021]]&gt;0),1,0)</f>
        <v>0</v>
      </c>
      <c r="V310" s="3">
        <f>SUM(Table1[[#This Row],[High Income Point Value]],Table1[[#This Row],[Life Expectancy Point Value]],Table1[[#This Row],["R/ECAP" (Point Value)]],Table1[[#This Row],[Low Poverty Point Value]])</f>
        <v>1</v>
      </c>
      <c r="W310" s="3">
        <f>SUM(Table1[[#This Row],[Census Tract Low Unemployment Point Value]],Table1[[#This Row],[Census Tract Access to Primary Care Point Value]])</f>
        <v>1</v>
      </c>
    </row>
    <row r="311" spans="1:23" x14ac:dyDescent="0.25">
      <c r="A311" t="s">
        <v>315</v>
      </c>
      <c r="B311">
        <v>18039001701</v>
      </c>
      <c r="C311" t="s">
        <v>1736</v>
      </c>
      <c r="D311" t="s">
        <v>2166</v>
      </c>
      <c r="E311" s="7">
        <f t="shared" si="8"/>
        <v>2</v>
      </c>
      <c r="F311" s="3">
        <f t="shared" si="9"/>
        <v>0</v>
      </c>
      <c r="G311">
        <v>0</v>
      </c>
      <c r="H311" s="4">
        <v>52049</v>
      </c>
      <c r="I311" s="3">
        <f>IF(AND(Table1[[#This Row],[High Income]]&gt;=71082,Table1[[#This Row],[QCT Status]]=0),1,0)</f>
        <v>0</v>
      </c>
      <c r="J311" s="6">
        <v>80</v>
      </c>
      <c r="K311" s="6">
        <f>IF(Table1[[#This Row],[Life Expectancy]]&gt;77.4,1,0)</f>
        <v>1</v>
      </c>
      <c r="L311" s="4">
        <v>0</v>
      </c>
      <c r="M311" s="4">
        <v>14</v>
      </c>
      <c r="N311" s="4">
        <f>IF(AND(Table1[[#This Row],[Low Poverty]]&lt;=6.3,Table1[[#This Row],[QCT Status]]=0),1,0)</f>
        <v>0</v>
      </c>
      <c r="O311" s="6">
        <f>VLOOKUP(C311,'County Data Only'!$A$2:$F$93,3,FALSE)</f>
        <v>1.8</v>
      </c>
      <c r="P311" s="6">
        <f>IF(Table1[[#This Row],[Census Tract Low Unemployment Rate]]&lt;2.7,1,0)</f>
        <v>1</v>
      </c>
      <c r="Q311" s="3">
        <f>VLOOKUP($C311,'County Data Only'!$A$2:$F$93,4,FALSE)</f>
        <v>2020</v>
      </c>
      <c r="R311" s="3">
        <f>IF(AND(Table1[[#This Row],[Census Tract Access to Primary Care]]&lt;=2000,Table1[[#This Row],[Census Tract Access to Primary Care]]&lt;&gt;0),1,0)</f>
        <v>0</v>
      </c>
      <c r="S311" s="3">
        <f>VLOOKUP($C311,'County Data Only'!$A$2:$F$93,5,FALSE)</f>
        <v>4.410163431</v>
      </c>
      <c r="T311" s="6">
        <f>VLOOKUP($C311,'County Data Only'!$A$2:$F$93,6,FALSE)</f>
        <v>3.8193400000000002E-2</v>
      </c>
      <c r="U311">
        <f>IF(AND(Table1[[#This Row],[Census Tract Population Growth 2010 - 2020]]&gt;=5,Table1[[#This Row],[Census Tract Population Growth 2020 - 2021]]&gt;0),1,0)</f>
        <v>0</v>
      </c>
      <c r="V311" s="3">
        <f>SUM(Table1[[#This Row],[High Income Point Value]],Table1[[#This Row],[Life Expectancy Point Value]],Table1[[#This Row],["R/ECAP" (Point Value)]],Table1[[#This Row],[Low Poverty Point Value]])</f>
        <v>1</v>
      </c>
      <c r="W311" s="3">
        <f>SUM(Table1[[#This Row],[Census Tract Low Unemployment Point Value]],Table1[[#This Row],[Census Tract Access to Primary Care Point Value]])</f>
        <v>1</v>
      </c>
    </row>
    <row r="312" spans="1:23" x14ac:dyDescent="0.25">
      <c r="A312" t="s">
        <v>328</v>
      </c>
      <c r="B312">
        <v>18039002400</v>
      </c>
      <c r="C312" t="s">
        <v>1736</v>
      </c>
      <c r="D312" t="s">
        <v>2176</v>
      </c>
      <c r="E312" s="7">
        <f t="shared" si="8"/>
        <v>2</v>
      </c>
      <c r="F312" s="3">
        <f t="shared" si="9"/>
        <v>0</v>
      </c>
      <c r="G312">
        <v>0</v>
      </c>
      <c r="H312" s="4">
        <v>45391</v>
      </c>
      <c r="I312" s="3">
        <f>IF(AND(Table1[[#This Row],[High Income]]&gt;=71082,Table1[[#This Row],[QCT Status]]=0),1,0)</f>
        <v>0</v>
      </c>
      <c r="J312" s="6">
        <v>79.3</v>
      </c>
      <c r="K312" s="6">
        <f>IF(Table1[[#This Row],[Life Expectancy]]&gt;77.4,1,0)</f>
        <v>1</v>
      </c>
      <c r="L312" s="4">
        <v>0</v>
      </c>
      <c r="M312" s="4">
        <v>15.2</v>
      </c>
      <c r="N312" s="4">
        <f>IF(AND(Table1[[#This Row],[Low Poverty]]&lt;=6.3,Table1[[#This Row],[QCT Status]]=0),1,0)</f>
        <v>0</v>
      </c>
      <c r="O312" s="6">
        <f>VLOOKUP(C312,'County Data Only'!$A$2:$F$93,3,FALSE)</f>
        <v>1.8</v>
      </c>
      <c r="P312" s="6">
        <f>IF(Table1[[#This Row],[Census Tract Low Unemployment Rate]]&lt;2.7,1,0)</f>
        <v>1</v>
      </c>
      <c r="Q312" s="3">
        <f>VLOOKUP($C312,'County Data Only'!$A$2:$F$93,4,FALSE)</f>
        <v>2020</v>
      </c>
      <c r="R312" s="3">
        <f>IF(AND(Table1[[#This Row],[Census Tract Access to Primary Care]]&lt;=2000,Table1[[#This Row],[Census Tract Access to Primary Care]]&lt;&gt;0),1,0)</f>
        <v>0</v>
      </c>
      <c r="S312" s="3">
        <f>VLOOKUP($C312,'County Data Only'!$A$2:$F$93,5,FALSE)</f>
        <v>4.410163431</v>
      </c>
      <c r="T312" s="6">
        <f>VLOOKUP($C312,'County Data Only'!$A$2:$F$93,6,FALSE)</f>
        <v>3.8193400000000002E-2</v>
      </c>
      <c r="U312">
        <f>IF(AND(Table1[[#This Row],[Census Tract Population Growth 2010 - 2020]]&gt;=5,Table1[[#This Row],[Census Tract Population Growth 2020 - 2021]]&gt;0),1,0)</f>
        <v>0</v>
      </c>
      <c r="V312" s="3">
        <f>SUM(Table1[[#This Row],[High Income Point Value]],Table1[[#This Row],[Life Expectancy Point Value]],Table1[[#This Row],["R/ECAP" (Point Value)]],Table1[[#This Row],[Low Poverty Point Value]])</f>
        <v>1</v>
      </c>
      <c r="W312" s="3">
        <f>SUM(Table1[[#This Row],[Census Tract Low Unemployment Point Value]],Table1[[#This Row],[Census Tract Access to Primary Care Point Value]])</f>
        <v>1</v>
      </c>
    </row>
    <row r="313" spans="1:23" x14ac:dyDescent="0.25">
      <c r="A313" t="s">
        <v>310</v>
      </c>
      <c r="B313">
        <v>18039001402</v>
      </c>
      <c r="C313" t="s">
        <v>1736</v>
      </c>
      <c r="D313" t="s">
        <v>2161</v>
      </c>
      <c r="E313" s="7">
        <f t="shared" si="8"/>
        <v>2</v>
      </c>
      <c r="F313" s="3">
        <f t="shared" si="9"/>
        <v>0</v>
      </c>
      <c r="G313">
        <v>0</v>
      </c>
      <c r="H313" s="4">
        <v>67098</v>
      </c>
      <c r="I313" s="3">
        <f>IF(AND(Table1[[#This Row],[High Income]]&gt;=71082,Table1[[#This Row],[QCT Status]]=0),1,0)</f>
        <v>0</v>
      </c>
      <c r="J313" s="6">
        <v>81</v>
      </c>
      <c r="K313" s="6">
        <f>IF(Table1[[#This Row],[Life Expectancy]]&gt;77.4,1,0)</f>
        <v>1</v>
      </c>
      <c r="L313" s="4">
        <v>0</v>
      </c>
      <c r="M313" s="4">
        <v>17</v>
      </c>
      <c r="N313" s="4">
        <f>IF(AND(Table1[[#This Row],[Low Poverty]]&lt;=6.3,Table1[[#This Row],[QCT Status]]=0),1,0)</f>
        <v>0</v>
      </c>
      <c r="O313" s="6">
        <f>VLOOKUP(C313,'County Data Only'!$A$2:$F$93,3,FALSE)</f>
        <v>1.8</v>
      </c>
      <c r="P313" s="6">
        <f>IF(Table1[[#This Row],[Census Tract Low Unemployment Rate]]&lt;2.7,1,0)</f>
        <v>1</v>
      </c>
      <c r="Q313" s="3">
        <f>VLOOKUP($C313,'County Data Only'!$A$2:$F$93,4,FALSE)</f>
        <v>2020</v>
      </c>
      <c r="R313" s="3">
        <f>IF(AND(Table1[[#This Row],[Census Tract Access to Primary Care]]&lt;=2000,Table1[[#This Row],[Census Tract Access to Primary Care]]&lt;&gt;0),1,0)</f>
        <v>0</v>
      </c>
      <c r="S313" s="3">
        <f>VLOOKUP($C313,'County Data Only'!$A$2:$F$93,5,FALSE)</f>
        <v>4.410163431</v>
      </c>
      <c r="T313" s="6">
        <f>VLOOKUP($C313,'County Data Only'!$A$2:$F$93,6,FALSE)</f>
        <v>3.8193400000000002E-2</v>
      </c>
      <c r="U313">
        <f>IF(AND(Table1[[#This Row],[Census Tract Population Growth 2010 - 2020]]&gt;=5,Table1[[#This Row],[Census Tract Population Growth 2020 - 2021]]&gt;0),1,0)</f>
        <v>0</v>
      </c>
      <c r="V313" s="3">
        <f>SUM(Table1[[#This Row],[High Income Point Value]],Table1[[#This Row],[Life Expectancy Point Value]],Table1[[#This Row],["R/ECAP" (Point Value)]],Table1[[#This Row],[Low Poverty Point Value]])</f>
        <v>1</v>
      </c>
      <c r="W313" s="3">
        <f>SUM(Table1[[#This Row],[Census Tract Low Unemployment Point Value]],Table1[[#This Row],[Census Tract Access to Primary Care Point Value]])</f>
        <v>1</v>
      </c>
    </row>
    <row r="314" spans="1:23" x14ac:dyDescent="0.25">
      <c r="A314" t="s">
        <v>293</v>
      </c>
      <c r="B314">
        <v>18039000501</v>
      </c>
      <c r="C314" t="s">
        <v>1736</v>
      </c>
      <c r="D314" t="s">
        <v>2149</v>
      </c>
      <c r="E314" s="7">
        <f t="shared" si="8"/>
        <v>2</v>
      </c>
      <c r="F314" s="3">
        <f t="shared" si="9"/>
        <v>0</v>
      </c>
      <c r="G314">
        <v>0</v>
      </c>
      <c r="H314" s="4">
        <v>65421</v>
      </c>
      <c r="I314" s="3">
        <f>IF(AND(Table1[[#This Row],[High Income]]&gt;=71082,Table1[[#This Row],[QCT Status]]=0),1,0)</f>
        <v>0</v>
      </c>
      <c r="J314" s="6">
        <v>80.5</v>
      </c>
      <c r="K314" s="6">
        <f>IF(Table1[[#This Row],[Life Expectancy]]&gt;77.4,1,0)</f>
        <v>1</v>
      </c>
      <c r="L314" s="4">
        <v>0</v>
      </c>
      <c r="M314" s="4">
        <v>19.5</v>
      </c>
      <c r="N314" s="4">
        <f>IF(AND(Table1[[#This Row],[Low Poverty]]&lt;=6.3,Table1[[#This Row],[QCT Status]]=0),1,0)</f>
        <v>0</v>
      </c>
      <c r="O314" s="6">
        <f>VLOOKUP(C314,'County Data Only'!$A$2:$F$93,3,FALSE)</f>
        <v>1.8</v>
      </c>
      <c r="P314" s="6">
        <f>IF(Table1[[#This Row],[Census Tract Low Unemployment Rate]]&lt;2.7,1,0)</f>
        <v>1</v>
      </c>
      <c r="Q314" s="3">
        <f>VLOOKUP($C314,'County Data Only'!$A$2:$F$93,4,FALSE)</f>
        <v>2020</v>
      </c>
      <c r="R314" s="3">
        <f>IF(AND(Table1[[#This Row],[Census Tract Access to Primary Care]]&lt;=2000,Table1[[#This Row],[Census Tract Access to Primary Care]]&lt;&gt;0),1,0)</f>
        <v>0</v>
      </c>
      <c r="S314" s="3">
        <f>VLOOKUP($C314,'County Data Only'!$A$2:$F$93,5,FALSE)</f>
        <v>4.410163431</v>
      </c>
      <c r="T314" s="6">
        <f>VLOOKUP($C314,'County Data Only'!$A$2:$F$93,6,FALSE)</f>
        <v>3.8193400000000002E-2</v>
      </c>
      <c r="U314">
        <f>IF(AND(Table1[[#This Row],[Census Tract Population Growth 2010 - 2020]]&gt;=5,Table1[[#This Row],[Census Tract Population Growth 2020 - 2021]]&gt;0),1,0)</f>
        <v>0</v>
      </c>
      <c r="V314" s="3">
        <f>SUM(Table1[[#This Row],[High Income Point Value]],Table1[[#This Row],[Life Expectancy Point Value]],Table1[[#This Row],["R/ECAP" (Point Value)]],Table1[[#This Row],[Low Poverty Point Value]])</f>
        <v>1</v>
      </c>
      <c r="W314" s="3">
        <f>SUM(Table1[[#This Row],[Census Tract Low Unemployment Point Value]],Table1[[#This Row],[Census Tract Access to Primary Care Point Value]])</f>
        <v>1</v>
      </c>
    </row>
    <row r="315" spans="1:23" x14ac:dyDescent="0.25">
      <c r="A315" t="s">
        <v>288</v>
      </c>
      <c r="B315">
        <v>18039000201</v>
      </c>
      <c r="C315" t="s">
        <v>1736</v>
      </c>
      <c r="D315" t="s">
        <v>2145</v>
      </c>
      <c r="E315" s="7">
        <f t="shared" si="8"/>
        <v>2</v>
      </c>
      <c r="F315" s="3">
        <f t="shared" si="9"/>
        <v>0</v>
      </c>
      <c r="G315">
        <v>0</v>
      </c>
      <c r="H315" s="4">
        <v>42717</v>
      </c>
      <c r="I315" s="3">
        <f>IF(AND(Table1[[#This Row],[High Income]]&gt;=71082,Table1[[#This Row],[QCT Status]]=0),1,0)</f>
        <v>0</v>
      </c>
      <c r="J315" s="6">
        <v>77.7</v>
      </c>
      <c r="K315" s="6">
        <f>IF(Table1[[#This Row],[Life Expectancy]]&gt;77.4,1,0)</f>
        <v>1</v>
      </c>
      <c r="L315" s="4">
        <v>0</v>
      </c>
      <c r="M315" s="4">
        <v>20.399999999999999</v>
      </c>
      <c r="N315" s="4">
        <f>IF(AND(Table1[[#This Row],[Low Poverty]]&lt;=6.3,Table1[[#This Row],[QCT Status]]=0),1,0)</f>
        <v>0</v>
      </c>
      <c r="O315" s="6">
        <f>VLOOKUP(C315,'County Data Only'!$A$2:$F$93,3,FALSE)</f>
        <v>1.8</v>
      </c>
      <c r="P315" s="6">
        <f>IF(Table1[[#This Row],[Census Tract Low Unemployment Rate]]&lt;2.7,1,0)</f>
        <v>1</v>
      </c>
      <c r="Q315" s="3">
        <f>VLOOKUP($C315,'County Data Only'!$A$2:$F$93,4,FALSE)</f>
        <v>2020</v>
      </c>
      <c r="R315" s="3">
        <f>IF(AND(Table1[[#This Row],[Census Tract Access to Primary Care]]&lt;=2000,Table1[[#This Row],[Census Tract Access to Primary Care]]&lt;&gt;0),1,0)</f>
        <v>0</v>
      </c>
      <c r="S315" s="3">
        <f>VLOOKUP($C315,'County Data Only'!$A$2:$F$93,5,FALSE)</f>
        <v>4.410163431</v>
      </c>
      <c r="T315" s="6">
        <f>VLOOKUP($C315,'County Data Only'!$A$2:$F$93,6,FALSE)</f>
        <v>3.8193400000000002E-2</v>
      </c>
      <c r="U315">
        <f>IF(AND(Table1[[#This Row],[Census Tract Population Growth 2010 - 2020]]&gt;=5,Table1[[#This Row],[Census Tract Population Growth 2020 - 2021]]&gt;0),1,0)</f>
        <v>0</v>
      </c>
      <c r="V315" s="3">
        <f>SUM(Table1[[#This Row],[High Income Point Value]],Table1[[#This Row],[Life Expectancy Point Value]],Table1[[#This Row],["R/ECAP" (Point Value)]],Table1[[#This Row],[Low Poverty Point Value]])</f>
        <v>1</v>
      </c>
      <c r="W315" s="3">
        <f>SUM(Table1[[#This Row],[Census Tract Low Unemployment Point Value]],Table1[[#This Row],[Census Tract Access to Primary Care Point Value]])</f>
        <v>1</v>
      </c>
    </row>
    <row r="316" spans="1:23" x14ac:dyDescent="0.25">
      <c r="A316" t="s">
        <v>319</v>
      </c>
      <c r="B316">
        <v>18039001901</v>
      </c>
      <c r="C316" t="s">
        <v>1736</v>
      </c>
      <c r="D316" t="s">
        <v>2170</v>
      </c>
      <c r="E316" s="7">
        <f t="shared" si="8"/>
        <v>2</v>
      </c>
      <c r="F316" s="3">
        <f t="shared" si="9"/>
        <v>0</v>
      </c>
      <c r="G316">
        <v>0</v>
      </c>
      <c r="H316" s="4">
        <v>44514</v>
      </c>
      <c r="I316" s="3">
        <f>IF(AND(Table1[[#This Row],[High Income]]&gt;=71082,Table1[[#This Row],[QCT Status]]=0),1,0)</f>
        <v>0</v>
      </c>
      <c r="J316" s="6">
        <v>78.8</v>
      </c>
      <c r="K316" s="6">
        <f>IF(Table1[[#This Row],[Life Expectancy]]&gt;77.4,1,0)</f>
        <v>1</v>
      </c>
      <c r="L316" s="3">
        <v>0</v>
      </c>
      <c r="M316" s="4">
        <v>31.9</v>
      </c>
      <c r="N316" s="4">
        <f>IF(AND(Table1[[#This Row],[Low Poverty]]&lt;=6.3,Table1[[#This Row],[QCT Status]]=0),1,0)</f>
        <v>0</v>
      </c>
      <c r="O316" s="6">
        <f>VLOOKUP(C316,'County Data Only'!$A$2:$F$93,3,FALSE)</f>
        <v>1.8</v>
      </c>
      <c r="P316" s="6">
        <f>IF(Table1[[#This Row],[Census Tract Low Unemployment Rate]]&lt;2.7,1,0)</f>
        <v>1</v>
      </c>
      <c r="Q316" s="3">
        <f>VLOOKUP($C316,'County Data Only'!$A$2:$F$93,4,FALSE)</f>
        <v>2020</v>
      </c>
      <c r="R316" s="3">
        <f>IF(AND(Table1[[#This Row],[Census Tract Access to Primary Care]]&lt;=2000,Table1[[#This Row],[Census Tract Access to Primary Care]]&lt;&gt;0),1,0)</f>
        <v>0</v>
      </c>
      <c r="S316" s="3">
        <f>VLOOKUP($C316,'County Data Only'!$A$2:$F$93,5,FALSE)</f>
        <v>4.410163431</v>
      </c>
      <c r="T316" s="6">
        <f>VLOOKUP($C316,'County Data Only'!$A$2:$F$93,6,FALSE)</f>
        <v>3.8193400000000002E-2</v>
      </c>
      <c r="U316">
        <f>IF(AND(Table1[[#This Row],[Census Tract Population Growth 2010 - 2020]]&gt;=5,Table1[[#This Row],[Census Tract Population Growth 2020 - 2021]]&gt;0),1,0)</f>
        <v>0</v>
      </c>
      <c r="V316" s="3">
        <f>SUM(Table1[[#This Row],[High Income Point Value]],Table1[[#This Row],[Life Expectancy Point Value]],Table1[[#This Row],["R/ECAP" (Point Value)]],Table1[[#This Row],[Low Poverty Point Value]])</f>
        <v>1</v>
      </c>
      <c r="W316" s="3">
        <f>SUM(Table1[[#This Row],[Census Tract Low Unemployment Point Value]],Table1[[#This Row],[Census Tract Access to Primary Care Point Value]])</f>
        <v>1</v>
      </c>
    </row>
    <row r="317" spans="1:23" x14ac:dyDescent="0.25">
      <c r="A317" t="s">
        <v>311</v>
      </c>
      <c r="B317">
        <v>18039001501</v>
      </c>
      <c r="C317" t="s">
        <v>1736</v>
      </c>
      <c r="D317" t="s">
        <v>2162</v>
      </c>
      <c r="E317" s="8">
        <f t="shared" si="8"/>
        <v>1</v>
      </c>
      <c r="F317" s="3">
        <f t="shared" si="9"/>
        <v>0</v>
      </c>
      <c r="G317" s="14">
        <v>1</v>
      </c>
      <c r="H317" s="4">
        <v>49646</v>
      </c>
      <c r="I317" s="3">
        <f>IF(AND(Table1[[#This Row],[High Income]]&gt;=71082,Table1[[#This Row],[QCT Status]]=0),1,0)</f>
        <v>0</v>
      </c>
      <c r="J317" s="4">
        <v>75.226699999999994</v>
      </c>
      <c r="K317" s="3">
        <f>IF(Table1[[#This Row],[Life Expectancy]]&gt;77.4,1,0)</f>
        <v>0</v>
      </c>
      <c r="L317" s="4">
        <v>0</v>
      </c>
      <c r="M317" s="4">
        <v>19.7</v>
      </c>
      <c r="N317" s="4">
        <f>IF(AND(Table1[[#This Row],[Low Poverty]]&lt;=6.3,Table1[[#This Row],[QCT Status]]=0),1,0)</f>
        <v>0</v>
      </c>
      <c r="O317" s="6">
        <f>VLOOKUP(C317,'County Data Only'!$A$2:$F$93,3,FALSE)</f>
        <v>1.8</v>
      </c>
      <c r="P317" s="6">
        <f>IF(Table1[[#This Row],[Census Tract Low Unemployment Rate]]&lt;2.7,1,0)</f>
        <v>1</v>
      </c>
      <c r="Q317" s="3">
        <f>VLOOKUP($C317,'County Data Only'!$A$2:$F$93,4,FALSE)</f>
        <v>2020</v>
      </c>
      <c r="R317" s="3">
        <f>IF(AND(Table1[[#This Row],[Census Tract Access to Primary Care]]&lt;=2000,Table1[[#This Row],[Census Tract Access to Primary Care]]&lt;&gt;0),1,0)</f>
        <v>0</v>
      </c>
      <c r="S317" s="3">
        <f>VLOOKUP($C317,'County Data Only'!$A$2:$F$93,5,FALSE)</f>
        <v>4.410163431</v>
      </c>
      <c r="T317" s="6">
        <f>VLOOKUP($C317,'County Data Only'!$A$2:$F$93,6,FALSE)</f>
        <v>3.8193400000000002E-2</v>
      </c>
      <c r="U317">
        <f>IF(AND(Table1[[#This Row],[Census Tract Population Growth 2010 - 2020]]&gt;=5,Table1[[#This Row],[Census Tract Population Growth 2020 - 2021]]&gt;0),1,0)</f>
        <v>0</v>
      </c>
      <c r="V317" s="3">
        <f>SUM(Table1[[#This Row],[High Income Point Value]],Table1[[#This Row],[Life Expectancy Point Value]],Table1[[#This Row],["R/ECAP" (Point Value)]],Table1[[#This Row],[Low Poverty Point Value]])</f>
        <v>0</v>
      </c>
      <c r="W317" s="3">
        <f>SUM(Table1[[#This Row],[Census Tract Low Unemployment Point Value]],Table1[[#This Row],[Census Tract Access to Primary Care Point Value]])</f>
        <v>1</v>
      </c>
    </row>
    <row r="318" spans="1:23" x14ac:dyDescent="0.25">
      <c r="A318" t="s">
        <v>324</v>
      </c>
      <c r="B318">
        <v>18039002102</v>
      </c>
      <c r="C318" t="s">
        <v>1736</v>
      </c>
      <c r="D318" t="s">
        <v>2175</v>
      </c>
      <c r="E318" s="8">
        <f t="shared" si="8"/>
        <v>1</v>
      </c>
      <c r="F318" s="3">
        <f t="shared" si="9"/>
        <v>0</v>
      </c>
      <c r="G318" s="14">
        <v>1</v>
      </c>
      <c r="H318" s="4">
        <v>38167</v>
      </c>
      <c r="I318" s="3">
        <f>IF(AND(Table1[[#This Row],[High Income]]&gt;=71082,Table1[[#This Row],[QCT Status]]=0),1,0)</f>
        <v>0</v>
      </c>
      <c r="J318" s="4">
        <v>74.5</v>
      </c>
      <c r="K318" s="3">
        <f>IF(Table1[[#This Row],[Life Expectancy]]&gt;77.4,1,0)</f>
        <v>0</v>
      </c>
      <c r="L318" s="4">
        <v>0</v>
      </c>
      <c r="M318" s="4">
        <v>20.5</v>
      </c>
      <c r="N318" s="4">
        <f>IF(AND(Table1[[#This Row],[Low Poverty]]&lt;=6.3,Table1[[#This Row],[QCT Status]]=0),1,0)</f>
        <v>0</v>
      </c>
      <c r="O318" s="6">
        <f>VLOOKUP(C318,'County Data Only'!$A$2:$F$93,3,FALSE)</f>
        <v>1.8</v>
      </c>
      <c r="P318" s="6">
        <f>IF(Table1[[#This Row],[Census Tract Low Unemployment Rate]]&lt;2.7,1,0)</f>
        <v>1</v>
      </c>
      <c r="Q318" s="3">
        <f>VLOOKUP($C318,'County Data Only'!$A$2:$F$93,4,FALSE)</f>
        <v>2020</v>
      </c>
      <c r="R318" s="3">
        <f>IF(AND(Table1[[#This Row],[Census Tract Access to Primary Care]]&lt;=2000,Table1[[#This Row],[Census Tract Access to Primary Care]]&lt;&gt;0),1,0)</f>
        <v>0</v>
      </c>
      <c r="S318" s="3">
        <f>VLOOKUP($C318,'County Data Only'!$A$2:$F$93,5,FALSE)</f>
        <v>4.410163431</v>
      </c>
      <c r="T318" s="6">
        <f>VLOOKUP($C318,'County Data Only'!$A$2:$F$93,6,FALSE)</f>
        <v>3.8193400000000002E-2</v>
      </c>
      <c r="U318">
        <f>IF(AND(Table1[[#This Row],[Census Tract Population Growth 2010 - 2020]]&gt;=5,Table1[[#This Row],[Census Tract Population Growth 2020 - 2021]]&gt;0),1,0)</f>
        <v>0</v>
      </c>
      <c r="V318" s="3">
        <f>SUM(Table1[[#This Row],[High Income Point Value]],Table1[[#This Row],[Life Expectancy Point Value]],Table1[[#This Row],["R/ECAP" (Point Value)]],Table1[[#This Row],[Low Poverty Point Value]])</f>
        <v>0</v>
      </c>
      <c r="W318" s="3">
        <f>SUM(Table1[[#This Row],[Census Tract Low Unemployment Point Value]],Table1[[#This Row],[Census Tract Access to Primary Care Point Value]])</f>
        <v>1</v>
      </c>
    </row>
    <row r="319" spans="1:23" x14ac:dyDescent="0.25">
      <c r="A319" t="s">
        <v>327</v>
      </c>
      <c r="B319">
        <v>18039002300</v>
      </c>
      <c r="C319" t="s">
        <v>1736</v>
      </c>
      <c r="D319" t="s">
        <v>1908</v>
      </c>
      <c r="E319" s="8">
        <f t="shared" si="8"/>
        <v>1</v>
      </c>
      <c r="F319" s="3">
        <f t="shared" si="9"/>
        <v>0</v>
      </c>
      <c r="G319" s="14">
        <v>1</v>
      </c>
      <c r="H319" s="4">
        <v>37163</v>
      </c>
      <c r="I319" s="3">
        <f>IF(AND(Table1[[#This Row],[High Income]]&gt;=71082,Table1[[#This Row],[QCT Status]]=0),1,0)</f>
        <v>0</v>
      </c>
      <c r="J319" s="4">
        <v>69.5</v>
      </c>
      <c r="K319" s="3">
        <f>IF(Table1[[#This Row],[Life Expectancy]]&gt;77.4,1,0)</f>
        <v>0</v>
      </c>
      <c r="L319" s="4">
        <v>0</v>
      </c>
      <c r="M319" s="4">
        <v>27.4</v>
      </c>
      <c r="N319" s="4">
        <f>IF(AND(Table1[[#This Row],[Low Poverty]]&lt;=6.3,Table1[[#This Row],[QCT Status]]=0),1,0)</f>
        <v>0</v>
      </c>
      <c r="O319" s="6">
        <f>VLOOKUP(C319,'County Data Only'!$A$2:$F$93,3,FALSE)</f>
        <v>1.8</v>
      </c>
      <c r="P319" s="6">
        <f>IF(Table1[[#This Row],[Census Tract Low Unemployment Rate]]&lt;2.7,1,0)</f>
        <v>1</v>
      </c>
      <c r="Q319" s="3">
        <f>VLOOKUP($C319,'County Data Only'!$A$2:$F$93,4,FALSE)</f>
        <v>2020</v>
      </c>
      <c r="R319" s="3">
        <f>IF(AND(Table1[[#This Row],[Census Tract Access to Primary Care]]&lt;=2000,Table1[[#This Row],[Census Tract Access to Primary Care]]&lt;&gt;0),1,0)</f>
        <v>0</v>
      </c>
      <c r="S319" s="3">
        <f>VLOOKUP($C319,'County Data Only'!$A$2:$F$93,5,FALSE)</f>
        <v>4.410163431</v>
      </c>
      <c r="T319" s="6">
        <f>VLOOKUP($C319,'County Data Only'!$A$2:$F$93,6,FALSE)</f>
        <v>3.8193400000000002E-2</v>
      </c>
      <c r="U319">
        <f>IF(AND(Table1[[#This Row],[Census Tract Population Growth 2010 - 2020]]&gt;=5,Table1[[#This Row],[Census Tract Population Growth 2020 - 2021]]&gt;0),1,0)</f>
        <v>0</v>
      </c>
      <c r="V319" s="3">
        <f>SUM(Table1[[#This Row],[High Income Point Value]],Table1[[#This Row],[Life Expectancy Point Value]],Table1[[#This Row],["R/ECAP" (Point Value)]],Table1[[#This Row],[Low Poverty Point Value]])</f>
        <v>0</v>
      </c>
      <c r="W319" s="3">
        <f>SUM(Table1[[#This Row],[Census Tract Low Unemployment Point Value]],Table1[[#This Row],[Census Tract Access to Primary Care Point Value]])</f>
        <v>1</v>
      </c>
    </row>
    <row r="320" spans="1:23" x14ac:dyDescent="0.25">
      <c r="A320" t="s">
        <v>317</v>
      </c>
      <c r="B320">
        <v>18039001801</v>
      </c>
      <c r="C320" t="s">
        <v>1736</v>
      </c>
      <c r="D320" t="s">
        <v>2168</v>
      </c>
      <c r="E320" s="8">
        <f t="shared" si="8"/>
        <v>1</v>
      </c>
      <c r="F320" s="3">
        <f t="shared" si="9"/>
        <v>0</v>
      </c>
      <c r="G320">
        <v>0</v>
      </c>
      <c r="H320" s="4">
        <v>61595</v>
      </c>
      <c r="I320" s="3">
        <f>IF(AND(Table1[[#This Row],[High Income]]&gt;=71082,Table1[[#This Row],[QCT Status]]=0),1,0)</f>
        <v>0</v>
      </c>
      <c r="K320" s="3">
        <f>IF(Table1[[#This Row],[Life Expectancy]]&gt;77.4,1,0)</f>
        <v>0</v>
      </c>
      <c r="L320" s="4">
        <v>0</v>
      </c>
      <c r="M320" s="4">
        <v>8</v>
      </c>
      <c r="N320" s="4">
        <f>IF(AND(Table1[[#This Row],[Low Poverty]]&lt;=6.3,Table1[[#This Row],[QCT Status]]=0),1,0)</f>
        <v>0</v>
      </c>
      <c r="O320" s="6">
        <f>VLOOKUP(C320,'County Data Only'!$A$2:$F$93,3,FALSE)</f>
        <v>1.8</v>
      </c>
      <c r="P320" s="6">
        <f>IF(Table1[[#This Row],[Census Tract Low Unemployment Rate]]&lt;2.7,1,0)</f>
        <v>1</v>
      </c>
      <c r="Q320" s="3">
        <f>VLOOKUP($C320,'County Data Only'!$A$2:$F$93,4,FALSE)</f>
        <v>2020</v>
      </c>
      <c r="R320" s="3">
        <f>IF(AND(Table1[[#This Row],[Census Tract Access to Primary Care]]&lt;=2000,Table1[[#This Row],[Census Tract Access to Primary Care]]&lt;&gt;0),1,0)</f>
        <v>0</v>
      </c>
      <c r="S320" s="3">
        <f>VLOOKUP($C320,'County Data Only'!$A$2:$F$93,5,FALSE)</f>
        <v>4.410163431</v>
      </c>
      <c r="T320" s="6">
        <f>VLOOKUP($C320,'County Data Only'!$A$2:$F$93,6,FALSE)</f>
        <v>3.8193400000000002E-2</v>
      </c>
      <c r="U320">
        <f>IF(AND(Table1[[#This Row],[Census Tract Population Growth 2010 - 2020]]&gt;=5,Table1[[#This Row],[Census Tract Population Growth 2020 - 2021]]&gt;0),1,0)</f>
        <v>0</v>
      </c>
      <c r="V320" s="3">
        <f>SUM(Table1[[#This Row],[High Income Point Value]],Table1[[#This Row],[Life Expectancy Point Value]],Table1[[#This Row],["R/ECAP" (Point Value)]],Table1[[#This Row],[Low Poverty Point Value]])</f>
        <v>0</v>
      </c>
      <c r="W320" s="3">
        <f>SUM(Table1[[#This Row],[Census Tract Low Unemployment Point Value]],Table1[[#This Row],[Census Tract Access to Primary Care Point Value]])</f>
        <v>1</v>
      </c>
    </row>
    <row r="321" spans="1:23" x14ac:dyDescent="0.25">
      <c r="A321" t="s">
        <v>291</v>
      </c>
      <c r="B321">
        <v>18039000302</v>
      </c>
      <c r="C321" t="s">
        <v>1736</v>
      </c>
      <c r="D321" t="s">
        <v>2148</v>
      </c>
      <c r="E321" s="8">
        <f t="shared" si="8"/>
        <v>1</v>
      </c>
      <c r="F321" s="3">
        <f t="shared" si="9"/>
        <v>0</v>
      </c>
      <c r="G321">
        <v>0</v>
      </c>
      <c r="H321" s="4">
        <v>48155</v>
      </c>
      <c r="I321" s="3">
        <f>IF(AND(Table1[[#This Row],[High Income]]&gt;=71082,Table1[[#This Row],[QCT Status]]=0),1,0)</f>
        <v>0</v>
      </c>
      <c r="J321" s="4">
        <v>75.599999999999994</v>
      </c>
      <c r="K321" s="3">
        <f>IF(Table1[[#This Row],[Life Expectancy]]&gt;77.4,1,0)</f>
        <v>0</v>
      </c>
      <c r="L321" s="4">
        <v>0</v>
      </c>
      <c r="M321" s="4">
        <v>11.9</v>
      </c>
      <c r="N321" s="4">
        <f>IF(AND(Table1[[#This Row],[Low Poverty]]&lt;=6.3,Table1[[#This Row],[QCT Status]]=0),1,0)</f>
        <v>0</v>
      </c>
      <c r="O321" s="6">
        <f>VLOOKUP(C321,'County Data Only'!$A$2:$F$93,3,FALSE)</f>
        <v>1.8</v>
      </c>
      <c r="P321" s="6">
        <f>IF(Table1[[#This Row],[Census Tract Low Unemployment Rate]]&lt;2.7,1,0)</f>
        <v>1</v>
      </c>
      <c r="Q321" s="3">
        <f>VLOOKUP($C321,'County Data Only'!$A$2:$F$93,4,FALSE)</f>
        <v>2020</v>
      </c>
      <c r="R321" s="3">
        <f>IF(AND(Table1[[#This Row],[Census Tract Access to Primary Care]]&lt;=2000,Table1[[#This Row],[Census Tract Access to Primary Care]]&lt;&gt;0),1,0)</f>
        <v>0</v>
      </c>
      <c r="S321" s="3">
        <f>VLOOKUP($C321,'County Data Only'!$A$2:$F$93,5,FALSE)</f>
        <v>4.410163431</v>
      </c>
      <c r="T321" s="6">
        <f>VLOOKUP($C321,'County Data Only'!$A$2:$F$93,6,FALSE)</f>
        <v>3.8193400000000002E-2</v>
      </c>
      <c r="U321">
        <f>IF(AND(Table1[[#This Row],[Census Tract Population Growth 2010 - 2020]]&gt;=5,Table1[[#This Row],[Census Tract Population Growth 2020 - 2021]]&gt;0),1,0)</f>
        <v>0</v>
      </c>
      <c r="V321" s="3">
        <f>SUM(Table1[[#This Row],[High Income Point Value]],Table1[[#This Row],[Life Expectancy Point Value]],Table1[[#This Row],["R/ECAP" (Point Value)]],Table1[[#This Row],[Low Poverty Point Value]])</f>
        <v>0</v>
      </c>
      <c r="W321" s="3">
        <f>SUM(Table1[[#This Row],[Census Tract Low Unemployment Point Value]],Table1[[#This Row],[Census Tract Access to Primary Care Point Value]])</f>
        <v>1</v>
      </c>
    </row>
    <row r="322" spans="1:23" x14ac:dyDescent="0.25">
      <c r="A322" t="s">
        <v>326</v>
      </c>
      <c r="B322">
        <v>18039002202</v>
      </c>
      <c r="C322" t="s">
        <v>1736</v>
      </c>
      <c r="D322" t="s">
        <v>2124</v>
      </c>
      <c r="E322" s="8">
        <f t="shared" ref="E322:E385" si="10">SUM(V322,W322)</f>
        <v>1</v>
      </c>
      <c r="F322" s="3">
        <f t="shared" ref="F322:F385" si="11">IF(AND(S322&gt;=5,T322&gt;0),1,0)</f>
        <v>0</v>
      </c>
      <c r="G322">
        <v>0</v>
      </c>
      <c r="H322" s="4">
        <v>49541</v>
      </c>
      <c r="I322" s="3">
        <f>IF(AND(Table1[[#This Row],[High Income]]&gt;=71082,Table1[[#This Row],[QCT Status]]=0),1,0)</f>
        <v>0</v>
      </c>
      <c r="J322" s="4">
        <v>74.198300000000003</v>
      </c>
      <c r="K322" s="3">
        <f>IF(Table1[[#This Row],[Life Expectancy]]&gt;77.4,1,0)</f>
        <v>0</v>
      </c>
      <c r="L322" s="4">
        <v>0</v>
      </c>
      <c r="M322" s="4">
        <v>12.4</v>
      </c>
      <c r="N322" s="4">
        <f>IF(AND(Table1[[#This Row],[Low Poverty]]&lt;=6.3,Table1[[#This Row],[QCT Status]]=0),1,0)</f>
        <v>0</v>
      </c>
      <c r="O322" s="6">
        <f>VLOOKUP(C322,'County Data Only'!$A$2:$F$93,3,FALSE)</f>
        <v>1.8</v>
      </c>
      <c r="P322" s="6">
        <f>IF(Table1[[#This Row],[Census Tract Low Unemployment Rate]]&lt;2.7,1,0)</f>
        <v>1</v>
      </c>
      <c r="Q322" s="3">
        <f>VLOOKUP($C322,'County Data Only'!$A$2:$F$93,4,FALSE)</f>
        <v>2020</v>
      </c>
      <c r="R322" s="3">
        <f>IF(AND(Table1[[#This Row],[Census Tract Access to Primary Care]]&lt;=2000,Table1[[#This Row],[Census Tract Access to Primary Care]]&lt;&gt;0),1,0)</f>
        <v>0</v>
      </c>
      <c r="S322" s="3">
        <f>VLOOKUP($C322,'County Data Only'!$A$2:$F$93,5,FALSE)</f>
        <v>4.410163431</v>
      </c>
      <c r="T322" s="6">
        <f>VLOOKUP($C322,'County Data Only'!$A$2:$F$93,6,FALSE)</f>
        <v>3.8193400000000002E-2</v>
      </c>
      <c r="U322">
        <f>IF(AND(Table1[[#This Row],[Census Tract Population Growth 2010 - 2020]]&gt;=5,Table1[[#This Row],[Census Tract Population Growth 2020 - 2021]]&gt;0),1,0)</f>
        <v>0</v>
      </c>
      <c r="V322" s="3">
        <f>SUM(Table1[[#This Row],[High Income Point Value]],Table1[[#This Row],[Life Expectancy Point Value]],Table1[[#This Row],["R/ECAP" (Point Value)]],Table1[[#This Row],[Low Poverty Point Value]])</f>
        <v>0</v>
      </c>
      <c r="W322" s="3">
        <f>SUM(Table1[[#This Row],[Census Tract Low Unemployment Point Value]],Table1[[#This Row],[Census Tract Access to Primary Care Point Value]])</f>
        <v>1</v>
      </c>
    </row>
    <row r="323" spans="1:23" x14ac:dyDescent="0.25">
      <c r="A323" t="s">
        <v>287</v>
      </c>
      <c r="B323">
        <v>18039000100</v>
      </c>
      <c r="C323" t="s">
        <v>1736</v>
      </c>
      <c r="D323" t="s">
        <v>1890</v>
      </c>
      <c r="E323" s="8">
        <f t="shared" si="10"/>
        <v>1</v>
      </c>
      <c r="F323" s="3">
        <f t="shared" si="11"/>
        <v>0</v>
      </c>
      <c r="G323">
        <v>0</v>
      </c>
      <c r="H323" s="4">
        <v>47730</v>
      </c>
      <c r="I323" s="3">
        <f>IF(AND(Table1[[#This Row],[High Income]]&gt;=71082,Table1[[#This Row],[QCT Status]]=0),1,0)</f>
        <v>0</v>
      </c>
      <c r="J323" s="4">
        <v>73.749499999999998</v>
      </c>
      <c r="K323" s="3">
        <f>IF(Table1[[#This Row],[Life Expectancy]]&gt;77.4,1,0)</f>
        <v>0</v>
      </c>
      <c r="L323" s="4">
        <v>0</v>
      </c>
      <c r="M323" s="4">
        <v>17.600000000000001</v>
      </c>
      <c r="N323" s="4">
        <f>IF(AND(Table1[[#This Row],[Low Poverty]]&lt;=6.3,Table1[[#This Row],[QCT Status]]=0),1,0)</f>
        <v>0</v>
      </c>
      <c r="O323" s="6">
        <f>VLOOKUP(C323,'County Data Only'!$A$2:$F$93,3,FALSE)</f>
        <v>1.8</v>
      </c>
      <c r="P323" s="6">
        <f>IF(Table1[[#This Row],[Census Tract Low Unemployment Rate]]&lt;2.7,1,0)</f>
        <v>1</v>
      </c>
      <c r="Q323" s="3">
        <f>VLOOKUP($C323,'County Data Only'!$A$2:$F$93,4,FALSE)</f>
        <v>2020</v>
      </c>
      <c r="R323" s="3">
        <f>IF(AND(Table1[[#This Row],[Census Tract Access to Primary Care]]&lt;=2000,Table1[[#This Row],[Census Tract Access to Primary Care]]&lt;&gt;0),1,0)</f>
        <v>0</v>
      </c>
      <c r="S323" s="3">
        <f>VLOOKUP($C323,'County Data Only'!$A$2:$F$93,5,FALSE)</f>
        <v>4.410163431</v>
      </c>
      <c r="T323" s="6">
        <f>VLOOKUP($C323,'County Data Only'!$A$2:$F$93,6,FALSE)</f>
        <v>3.8193400000000002E-2</v>
      </c>
      <c r="U323">
        <f>IF(AND(Table1[[#This Row],[Census Tract Population Growth 2010 - 2020]]&gt;=5,Table1[[#This Row],[Census Tract Population Growth 2020 - 2021]]&gt;0),1,0)</f>
        <v>0</v>
      </c>
      <c r="V323" s="3">
        <f>SUM(Table1[[#This Row],[High Income Point Value]],Table1[[#This Row],[Life Expectancy Point Value]],Table1[[#This Row],["R/ECAP" (Point Value)]],Table1[[#This Row],[Low Poverty Point Value]])</f>
        <v>0</v>
      </c>
      <c r="W323" s="3">
        <f>SUM(Table1[[#This Row],[Census Tract Low Unemployment Point Value]],Table1[[#This Row],[Census Tract Access to Primary Care Point Value]])</f>
        <v>1</v>
      </c>
    </row>
    <row r="324" spans="1:23" x14ac:dyDescent="0.25">
      <c r="A324" t="s">
        <v>313</v>
      </c>
      <c r="B324">
        <v>18039001601</v>
      </c>
      <c r="C324" t="s">
        <v>1736</v>
      </c>
      <c r="D324" t="s">
        <v>2164</v>
      </c>
      <c r="E324" s="8">
        <f t="shared" si="10"/>
        <v>1</v>
      </c>
      <c r="F324" s="3">
        <f t="shared" si="11"/>
        <v>0</v>
      </c>
      <c r="G324">
        <v>0</v>
      </c>
      <c r="H324" s="4">
        <v>42281</v>
      </c>
      <c r="I324" s="3">
        <f>IF(AND(Table1[[#This Row],[High Income]]&gt;=71082,Table1[[#This Row],[QCT Status]]=0),1,0)</f>
        <v>0</v>
      </c>
      <c r="J324" s="4">
        <v>76.599999999999994</v>
      </c>
      <c r="K324" s="3">
        <f>IF(Table1[[#This Row],[Life Expectancy]]&gt;77.4,1,0)</f>
        <v>0</v>
      </c>
      <c r="L324" s="4">
        <v>0</v>
      </c>
      <c r="M324" s="4">
        <v>18.7</v>
      </c>
      <c r="N324" s="4">
        <f>IF(AND(Table1[[#This Row],[Low Poverty]]&lt;=6.3,Table1[[#This Row],[QCT Status]]=0),1,0)</f>
        <v>0</v>
      </c>
      <c r="O324" s="6">
        <f>VLOOKUP(C324,'County Data Only'!$A$2:$F$93,3,FALSE)</f>
        <v>1.8</v>
      </c>
      <c r="P324" s="6">
        <f>IF(Table1[[#This Row],[Census Tract Low Unemployment Rate]]&lt;2.7,1,0)</f>
        <v>1</v>
      </c>
      <c r="Q324" s="3">
        <f>VLOOKUP($C324,'County Data Only'!$A$2:$F$93,4,FALSE)</f>
        <v>2020</v>
      </c>
      <c r="R324" s="3">
        <f>IF(AND(Table1[[#This Row],[Census Tract Access to Primary Care]]&lt;=2000,Table1[[#This Row],[Census Tract Access to Primary Care]]&lt;&gt;0),1,0)</f>
        <v>0</v>
      </c>
      <c r="S324" s="3">
        <f>VLOOKUP($C324,'County Data Only'!$A$2:$F$93,5,FALSE)</f>
        <v>4.410163431</v>
      </c>
      <c r="T324" s="6">
        <f>VLOOKUP($C324,'County Data Only'!$A$2:$F$93,6,FALSE)</f>
        <v>3.8193400000000002E-2</v>
      </c>
      <c r="U324">
        <f>IF(AND(Table1[[#This Row],[Census Tract Population Growth 2010 - 2020]]&gt;=5,Table1[[#This Row],[Census Tract Population Growth 2020 - 2021]]&gt;0),1,0)</f>
        <v>0</v>
      </c>
      <c r="V324" s="3">
        <f>SUM(Table1[[#This Row],[High Income Point Value]],Table1[[#This Row],[Life Expectancy Point Value]],Table1[[#This Row],["R/ECAP" (Point Value)]],Table1[[#This Row],[Low Poverty Point Value]])</f>
        <v>0</v>
      </c>
      <c r="W324" s="3">
        <f>SUM(Table1[[#This Row],[Census Tract Low Unemployment Point Value]],Table1[[#This Row],[Census Tract Access to Primary Care Point Value]])</f>
        <v>1</v>
      </c>
    </row>
    <row r="325" spans="1:23" x14ac:dyDescent="0.25">
      <c r="A325" t="s">
        <v>316</v>
      </c>
      <c r="B325">
        <v>18039001702</v>
      </c>
      <c r="C325" t="s">
        <v>1736</v>
      </c>
      <c r="D325" t="s">
        <v>2167</v>
      </c>
      <c r="E325" s="8">
        <f t="shared" si="10"/>
        <v>1</v>
      </c>
      <c r="F325" s="3">
        <f t="shared" si="11"/>
        <v>0</v>
      </c>
      <c r="G325">
        <v>0</v>
      </c>
      <c r="H325" s="4">
        <v>42847</v>
      </c>
      <c r="I325" s="3">
        <f>IF(AND(Table1[[#This Row],[High Income]]&gt;=71082,Table1[[#This Row],[QCT Status]]=0),1,0)</f>
        <v>0</v>
      </c>
      <c r="J325" s="4">
        <v>77</v>
      </c>
      <c r="K325" s="3">
        <f>IF(Table1[[#This Row],[Life Expectancy]]&gt;77.4,1,0)</f>
        <v>0</v>
      </c>
      <c r="L325" s="4">
        <v>0</v>
      </c>
      <c r="M325" s="4">
        <v>20.5</v>
      </c>
      <c r="N325" s="4">
        <f>IF(AND(Table1[[#This Row],[Low Poverty]]&lt;=6.3,Table1[[#This Row],[QCT Status]]=0),1,0)</f>
        <v>0</v>
      </c>
      <c r="O325" s="6">
        <f>VLOOKUP(C325,'County Data Only'!$A$2:$F$93,3,FALSE)</f>
        <v>1.8</v>
      </c>
      <c r="P325" s="6">
        <f>IF(Table1[[#This Row],[Census Tract Low Unemployment Rate]]&lt;2.7,1,0)</f>
        <v>1</v>
      </c>
      <c r="Q325" s="3">
        <f>VLOOKUP($C325,'County Data Only'!$A$2:$F$93,4,FALSE)</f>
        <v>2020</v>
      </c>
      <c r="R325" s="3">
        <f>IF(AND(Table1[[#This Row],[Census Tract Access to Primary Care]]&lt;=2000,Table1[[#This Row],[Census Tract Access to Primary Care]]&lt;&gt;0),1,0)</f>
        <v>0</v>
      </c>
      <c r="S325" s="3">
        <f>VLOOKUP($C325,'County Data Only'!$A$2:$F$93,5,FALSE)</f>
        <v>4.410163431</v>
      </c>
      <c r="T325" s="6">
        <f>VLOOKUP($C325,'County Data Only'!$A$2:$F$93,6,FALSE)</f>
        <v>3.8193400000000002E-2</v>
      </c>
      <c r="U325">
        <f>IF(AND(Table1[[#This Row],[Census Tract Population Growth 2010 - 2020]]&gt;=5,Table1[[#This Row],[Census Tract Population Growth 2020 - 2021]]&gt;0),1,0)</f>
        <v>0</v>
      </c>
      <c r="V325" s="3">
        <f>SUM(Table1[[#This Row],[High Income Point Value]],Table1[[#This Row],[Life Expectancy Point Value]],Table1[[#This Row],["R/ECAP" (Point Value)]],Table1[[#This Row],[Low Poverty Point Value]])</f>
        <v>0</v>
      </c>
      <c r="W325" s="3">
        <f>SUM(Table1[[#This Row],[Census Tract Low Unemployment Point Value]],Table1[[#This Row],[Census Tract Access to Primary Care Point Value]])</f>
        <v>1</v>
      </c>
    </row>
    <row r="326" spans="1:23" x14ac:dyDescent="0.25">
      <c r="A326" t="s">
        <v>331</v>
      </c>
      <c r="B326">
        <v>18039002900</v>
      </c>
      <c r="C326" t="s">
        <v>1736</v>
      </c>
      <c r="D326" t="s">
        <v>1912</v>
      </c>
      <c r="E326" s="8">
        <f t="shared" si="10"/>
        <v>1</v>
      </c>
      <c r="F326" s="3">
        <f t="shared" si="11"/>
        <v>0</v>
      </c>
      <c r="G326">
        <v>0</v>
      </c>
      <c r="H326" s="4">
        <v>32123</v>
      </c>
      <c r="I326" s="3">
        <f>IF(AND(Table1[[#This Row],[High Income]]&gt;=71082,Table1[[#This Row],[QCT Status]]=0),1,0)</f>
        <v>0</v>
      </c>
      <c r="J326" s="4">
        <v>76.522900000000007</v>
      </c>
      <c r="K326" s="3">
        <f>IF(Table1[[#This Row],[Life Expectancy]]&gt;77.4,1,0)</f>
        <v>0</v>
      </c>
      <c r="L326" s="3">
        <v>0</v>
      </c>
      <c r="M326" s="4">
        <v>25.2</v>
      </c>
      <c r="N326" s="4">
        <f>IF(AND(Table1[[#This Row],[Low Poverty]]&lt;=6.3,Table1[[#This Row],[QCT Status]]=0),1,0)</f>
        <v>0</v>
      </c>
      <c r="O326" s="6">
        <f>VLOOKUP(C326,'County Data Only'!$A$2:$F$93,3,FALSE)</f>
        <v>1.8</v>
      </c>
      <c r="P326" s="6">
        <f>IF(Table1[[#This Row],[Census Tract Low Unemployment Rate]]&lt;2.7,1,0)</f>
        <v>1</v>
      </c>
      <c r="Q326" s="3">
        <f>VLOOKUP($C326,'County Data Only'!$A$2:$F$93,4,FALSE)</f>
        <v>2020</v>
      </c>
      <c r="R326" s="3">
        <f>IF(AND(Table1[[#This Row],[Census Tract Access to Primary Care]]&lt;=2000,Table1[[#This Row],[Census Tract Access to Primary Care]]&lt;&gt;0),1,0)</f>
        <v>0</v>
      </c>
      <c r="S326" s="3">
        <f>VLOOKUP($C326,'County Data Only'!$A$2:$F$93,5,FALSE)</f>
        <v>4.410163431</v>
      </c>
      <c r="T326" s="6">
        <f>VLOOKUP($C326,'County Data Only'!$A$2:$F$93,6,FALSE)</f>
        <v>3.8193400000000002E-2</v>
      </c>
      <c r="U326">
        <f>IF(AND(Table1[[#This Row],[Census Tract Population Growth 2010 - 2020]]&gt;=5,Table1[[#This Row],[Census Tract Population Growth 2020 - 2021]]&gt;0),1,0)</f>
        <v>0</v>
      </c>
      <c r="V326" s="3">
        <f>SUM(Table1[[#This Row],[High Income Point Value]],Table1[[#This Row],[Life Expectancy Point Value]],Table1[[#This Row],["R/ECAP" (Point Value)]],Table1[[#This Row],[Low Poverty Point Value]])</f>
        <v>0</v>
      </c>
      <c r="W326" s="3">
        <f>SUM(Table1[[#This Row],[Census Tract Low Unemployment Point Value]],Table1[[#This Row],[Census Tract Access to Primary Care Point Value]])</f>
        <v>1</v>
      </c>
    </row>
    <row r="327" spans="1:23" x14ac:dyDescent="0.25">
      <c r="A327" t="s">
        <v>325</v>
      </c>
      <c r="B327">
        <v>18039002201</v>
      </c>
      <c r="C327" t="s">
        <v>1736</v>
      </c>
      <c r="D327" t="s">
        <v>2123</v>
      </c>
      <c r="E327" s="8">
        <f t="shared" si="10"/>
        <v>1</v>
      </c>
      <c r="F327" s="3">
        <f t="shared" si="11"/>
        <v>0</v>
      </c>
      <c r="G327">
        <v>0</v>
      </c>
      <c r="H327" s="4">
        <v>31421</v>
      </c>
      <c r="I327" s="3">
        <f>IF(AND(Table1[[#This Row],[High Income]]&gt;=71082,Table1[[#This Row],[QCT Status]]=0),1,0)</f>
        <v>0</v>
      </c>
      <c r="J327" s="4">
        <v>74.2</v>
      </c>
      <c r="K327" s="3">
        <f>IF(Table1[[#This Row],[Life Expectancy]]&gt;77.4,1,0)</f>
        <v>0</v>
      </c>
      <c r="L327" s="4">
        <v>0</v>
      </c>
      <c r="M327" s="4">
        <v>30.9</v>
      </c>
      <c r="N327" s="4">
        <f>IF(AND(Table1[[#This Row],[Low Poverty]]&lt;=6.3,Table1[[#This Row],[QCT Status]]=0),1,0)</f>
        <v>0</v>
      </c>
      <c r="O327" s="6">
        <f>VLOOKUP(C327,'County Data Only'!$A$2:$F$93,3,FALSE)</f>
        <v>1.8</v>
      </c>
      <c r="P327" s="6">
        <f>IF(Table1[[#This Row],[Census Tract Low Unemployment Rate]]&lt;2.7,1,0)</f>
        <v>1</v>
      </c>
      <c r="Q327" s="3">
        <f>VLOOKUP($C327,'County Data Only'!$A$2:$F$93,4,FALSE)</f>
        <v>2020</v>
      </c>
      <c r="R327" s="3">
        <f>IF(AND(Table1[[#This Row],[Census Tract Access to Primary Care]]&lt;=2000,Table1[[#This Row],[Census Tract Access to Primary Care]]&lt;&gt;0),1,0)</f>
        <v>0</v>
      </c>
      <c r="S327" s="3">
        <f>VLOOKUP($C327,'County Data Only'!$A$2:$F$93,5,FALSE)</f>
        <v>4.410163431</v>
      </c>
      <c r="T327" s="6">
        <f>VLOOKUP($C327,'County Data Only'!$A$2:$F$93,6,FALSE)</f>
        <v>3.8193400000000002E-2</v>
      </c>
      <c r="U327">
        <f>IF(AND(Table1[[#This Row],[Census Tract Population Growth 2010 - 2020]]&gt;=5,Table1[[#This Row],[Census Tract Population Growth 2020 - 2021]]&gt;0),1,0)</f>
        <v>0</v>
      </c>
      <c r="V327" s="3">
        <f>SUM(Table1[[#This Row],[High Income Point Value]],Table1[[#This Row],[Life Expectancy Point Value]],Table1[[#This Row],["R/ECAP" (Point Value)]],Table1[[#This Row],[Low Poverty Point Value]])</f>
        <v>0</v>
      </c>
      <c r="W327" s="3">
        <f>SUM(Table1[[#This Row],[Census Tract Low Unemployment Point Value]],Table1[[#This Row],[Census Tract Access to Primary Care Point Value]])</f>
        <v>1</v>
      </c>
    </row>
    <row r="328" spans="1:23" x14ac:dyDescent="0.25">
      <c r="A328" t="s">
        <v>329</v>
      </c>
      <c r="B328">
        <v>18039002600</v>
      </c>
      <c r="C328" t="s">
        <v>1736</v>
      </c>
      <c r="D328" t="s">
        <v>1910</v>
      </c>
      <c r="E328" s="10">
        <f t="shared" si="10"/>
        <v>0</v>
      </c>
      <c r="F328" s="3">
        <f t="shared" si="11"/>
        <v>0</v>
      </c>
      <c r="G328" s="14">
        <v>1</v>
      </c>
      <c r="H328" s="4">
        <v>31119</v>
      </c>
      <c r="I328" s="3">
        <f>IF(AND(Table1[[#This Row],[High Income]]&gt;=71082,Table1[[#This Row],[QCT Status]]=0),1,0)</f>
        <v>0</v>
      </c>
      <c r="J328" s="4">
        <v>70.7</v>
      </c>
      <c r="K328" s="3">
        <f>IF(Table1[[#This Row],[Life Expectancy]]&gt;77.4,1,0)</f>
        <v>0</v>
      </c>
      <c r="L328" s="8">
        <v>-1</v>
      </c>
      <c r="M328" s="4">
        <v>23</v>
      </c>
      <c r="N328" s="4">
        <f>IF(AND(Table1[[#This Row],[Low Poverty]]&lt;=6.3,Table1[[#This Row],[QCT Status]]=0),1,0)</f>
        <v>0</v>
      </c>
      <c r="O328" s="6">
        <f>VLOOKUP(C328,'County Data Only'!$A$2:$F$93,3,FALSE)</f>
        <v>1.8</v>
      </c>
      <c r="P328" s="6">
        <f>IF(Table1[[#This Row],[Census Tract Low Unemployment Rate]]&lt;2.7,1,0)</f>
        <v>1</v>
      </c>
      <c r="Q328" s="3">
        <f>VLOOKUP($C328,'County Data Only'!$A$2:$F$93,4,FALSE)</f>
        <v>2020</v>
      </c>
      <c r="R328" s="3">
        <f>IF(AND(Table1[[#This Row],[Census Tract Access to Primary Care]]&lt;=2000,Table1[[#This Row],[Census Tract Access to Primary Care]]&lt;&gt;0),1,0)</f>
        <v>0</v>
      </c>
      <c r="S328" s="3">
        <f>VLOOKUP($C328,'County Data Only'!$A$2:$F$93,5,FALSE)</f>
        <v>4.410163431</v>
      </c>
      <c r="T328" s="6">
        <f>VLOOKUP($C328,'County Data Only'!$A$2:$F$93,6,FALSE)</f>
        <v>3.8193400000000002E-2</v>
      </c>
      <c r="U328">
        <f>IF(AND(Table1[[#This Row],[Census Tract Population Growth 2010 - 2020]]&gt;=5,Table1[[#This Row],[Census Tract Population Growth 2020 - 2021]]&gt;0),1,0)</f>
        <v>0</v>
      </c>
      <c r="V328" s="3">
        <f>SUM(Table1[[#This Row],[High Income Point Value]],Table1[[#This Row],[Life Expectancy Point Value]],Table1[[#This Row],["R/ECAP" (Point Value)]],Table1[[#This Row],[Low Poverty Point Value]])</f>
        <v>-1</v>
      </c>
      <c r="W328" s="3">
        <f>SUM(Table1[[#This Row],[Census Tract Low Unemployment Point Value]],Table1[[#This Row],[Census Tract Access to Primary Care Point Value]])</f>
        <v>1</v>
      </c>
    </row>
    <row r="329" spans="1:23" x14ac:dyDescent="0.25">
      <c r="A329" t="s">
        <v>330</v>
      </c>
      <c r="B329">
        <v>18039002700</v>
      </c>
      <c r="C329" t="s">
        <v>1736</v>
      </c>
      <c r="D329" t="s">
        <v>2135</v>
      </c>
      <c r="E329" s="10">
        <f t="shared" si="10"/>
        <v>0</v>
      </c>
      <c r="F329" s="3">
        <f t="shared" si="11"/>
        <v>0</v>
      </c>
      <c r="G329" s="14">
        <v>1</v>
      </c>
      <c r="H329" s="4">
        <v>36759</v>
      </c>
      <c r="I329" s="3">
        <f>IF(AND(Table1[[#This Row],[High Income]]&gt;=71082,Table1[[#This Row],[QCT Status]]=0),1,0)</f>
        <v>0</v>
      </c>
      <c r="J329" s="4">
        <v>71.986599999999996</v>
      </c>
      <c r="K329" s="3">
        <f>IF(Table1[[#This Row],[Life Expectancy]]&gt;77.4,1,0)</f>
        <v>0</v>
      </c>
      <c r="L329" s="8">
        <v>-1</v>
      </c>
      <c r="M329" s="4">
        <v>31</v>
      </c>
      <c r="N329" s="4">
        <f>IF(AND(Table1[[#This Row],[Low Poverty]]&lt;=6.3,Table1[[#This Row],[QCT Status]]=0),1,0)</f>
        <v>0</v>
      </c>
      <c r="O329" s="6">
        <f>VLOOKUP(C329,'County Data Only'!$A$2:$F$93,3,FALSE)</f>
        <v>1.8</v>
      </c>
      <c r="P329" s="6">
        <f>IF(Table1[[#This Row],[Census Tract Low Unemployment Rate]]&lt;2.7,1,0)</f>
        <v>1</v>
      </c>
      <c r="Q329" s="3">
        <f>VLOOKUP($C329,'County Data Only'!$A$2:$F$93,4,FALSE)</f>
        <v>2020</v>
      </c>
      <c r="R329" s="3">
        <f>IF(AND(Table1[[#This Row],[Census Tract Access to Primary Care]]&lt;=2000,Table1[[#This Row],[Census Tract Access to Primary Care]]&lt;&gt;0),1,0)</f>
        <v>0</v>
      </c>
      <c r="S329" s="3">
        <f>VLOOKUP($C329,'County Data Only'!$A$2:$F$93,5,FALSE)</f>
        <v>4.410163431</v>
      </c>
      <c r="T329" s="6">
        <f>VLOOKUP($C329,'County Data Only'!$A$2:$F$93,6,FALSE)</f>
        <v>3.8193400000000002E-2</v>
      </c>
      <c r="U329">
        <f>IF(AND(Table1[[#This Row],[Census Tract Population Growth 2010 - 2020]]&gt;=5,Table1[[#This Row],[Census Tract Population Growth 2020 - 2021]]&gt;0),1,0)</f>
        <v>0</v>
      </c>
      <c r="V329" s="3">
        <f>SUM(Table1[[#This Row],[High Income Point Value]],Table1[[#This Row],[Life Expectancy Point Value]],Table1[[#This Row],["R/ECAP" (Point Value)]],Table1[[#This Row],[Low Poverty Point Value]])</f>
        <v>-1</v>
      </c>
      <c r="W329" s="3">
        <f>SUM(Table1[[#This Row],[Census Tract Low Unemployment Point Value]],Table1[[#This Row],[Census Tract Access to Primary Care Point Value]])</f>
        <v>1</v>
      </c>
    </row>
    <row r="330" spans="1:23" x14ac:dyDescent="0.25">
      <c r="A330" t="s">
        <v>332</v>
      </c>
      <c r="B330">
        <v>18041954000</v>
      </c>
      <c r="C330" t="s">
        <v>1738</v>
      </c>
      <c r="D330" t="s">
        <v>2177</v>
      </c>
      <c r="E330" s="9">
        <f t="shared" si="10"/>
        <v>3</v>
      </c>
      <c r="F330" s="3">
        <f t="shared" si="11"/>
        <v>0</v>
      </c>
      <c r="G330">
        <v>0</v>
      </c>
      <c r="H330" s="6">
        <v>73493</v>
      </c>
      <c r="I330" s="6">
        <f>IF(AND(Table1[[#This Row],[High Income]]&gt;=71082,Table1[[#This Row],[QCT Status]]=0),1,0)</f>
        <v>1</v>
      </c>
      <c r="J330" s="6">
        <v>82.1</v>
      </c>
      <c r="K330" s="6">
        <f>IF(Table1[[#This Row],[Life Expectancy]]&gt;77.4,1,0)</f>
        <v>1</v>
      </c>
      <c r="L330" s="4">
        <v>0</v>
      </c>
      <c r="M330" s="4">
        <v>7.5</v>
      </c>
      <c r="N330" s="4">
        <f>IF(AND(Table1[[#This Row],[Low Poverty]]&lt;=6.3,Table1[[#This Row],[QCT Status]]=0),1,0)</f>
        <v>0</v>
      </c>
      <c r="O330" s="3">
        <f>VLOOKUP(C330,'County Data Only'!$A$2:$F$93,3,FALSE)</f>
        <v>3.7</v>
      </c>
      <c r="P330" s="3">
        <f>IF(Table1[[#This Row],[Census Tract Low Unemployment Rate]]&lt;2.7,1,0)</f>
        <v>0</v>
      </c>
      <c r="Q330" s="6">
        <f>VLOOKUP($C330,'County Data Only'!$A$2:$F$93,4,FALSE)</f>
        <v>1650</v>
      </c>
      <c r="R330" s="6">
        <f>IF(AND(Table1[[#This Row],[Census Tract Access to Primary Care]]&lt;=2000,Table1[[#This Row],[Census Tract Access to Primary Care]]&lt;&gt;0),1,0)</f>
        <v>1</v>
      </c>
      <c r="S330" s="3">
        <f>VLOOKUP($C330,'County Data Only'!$A$2:$F$93,5,FALSE)</f>
        <v>-5.8910585820000003</v>
      </c>
      <c r="T330" s="6">
        <f>VLOOKUP($C330,'County Data Only'!$A$2:$F$93,6,FALSE)</f>
        <v>0.11571590000000001</v>
      </c>
      <c r="U330">
        <f>IF(AND(Table1[[#This Row],[Census Tract Population Growth 2010 - 2020]]&gt;=5,Table1[[#This Row],[Census Tract Population Growth 2020 - 2021]]&gt;0),1,0)</f>
        <v>0</v>
      </c>
      <c r="V330" s="3">
        <f>SUM(Table1[[#This Row],[High Income Point Value]],Table1[[#This Row],[Life Expectancy Point Value]],Table1[[#This Row],["R/ECAP" (Point Value)]],Table1[[#This Row],[Low Poverty Point Value]])</f>
        <v>2</v>
      </c>
      <c r="W330" s="3">
        <f>SUM(Table1[[#This Row],[Census Tract Low Unemployment Point Value]],Table1[[#This Row],[Census Tract Access to Primary Care Point Value]])</f>
        <v>1</v>
      </c>
    </row>
    <row r="331" spans="1:23" x14ac:dyDescent="0.25">
      <c r="A331" t="s">
        <v>334</v>
      </c>
      <c r="B331">
        <v>18041954200</v>
      </c>
      <c r="C331" t="s">
        <v>1738</v>
      </c>
      <c r="D331" t="s">
        <v>2179</v>
      </c>
      <c r="E331" s="7">
        <f t="shared" si="10"/>
        <v>2</v>
      </c>
      <c r="F331" s="3">
        <f t="shared" si="11"/>
        <v>0</v>
      </c>
      <c r="G331">
        <v>0</v>
      </c>
      <c r="H331" s="4">
        <v>53125</v>
      </c>
      <c r="I331" s="3">
        <f>IF(AND(Table1[[#This Row],[High Income]]&gt;=71082,Table1[[#This Row],[QCT Status]]=0),1,0)</f>
        <v>0</v>
      </c>
      <c r="J331" s="6">
        <v>78</v>
      </c>
      <c r="K331" s="6">
        <f>IF(Table1[[#This Row],[Life Expectancy]]&gt;77.4,1,0)</f>
        <v>1</v>
      </c>
      <c r="L331" s="4">
        <v>0</v>
      </c>
      <c r="M331" s="4">
        <v>10</v>
      </c>
      <c r="N331" s="4">
        <f>IF(AND(Table1[[#This Row],[Low Poverty]]&lt;=6.3,Table1[[#This Row],[QCT Status]]=0),1,0)</f>
        <v>0</v>
      </c>
      <c r="O331" s="3">
        <f>VLOOKUP(C331,'County Data Only'!$A$2:$F$93,3,FALSE)</f>
        <v>3.7</v>
      </c>
      <c r="P331" s="3">
        <f>IF(Table1[[#This Row],[Census Tract Low Unemployment Rate]]&lt;2.7,1,0)</f>
        <v>0</v>
      </c>
      <c r="Q331" s="6">
        <f>VLOOKUP($C331,'County Data Only'!$A$2:$F$93,4,FALSE)</f>
        <v>1650</v>
      </c>
      <c r="R331" s="6">
        <f>IF(AND(Table1[[#This Row],[Census Tract Access to Primary Care]]&lt;=2000,Table1[[#This Row],[Census Tract Access to Primary Care]]&lt;&gt;0),1,0)</f>
        <v>1</v>
      </c>
      <c r="S331" s="3">
        <f>VLOOKUP($C331,'County Data Only'!$A$2:$F$93,5,FALSE)</f>
        <v>-5.8910585820000003</v>
      </c>
      <c r="T331" s="6">
        <f>VLOOKUP($C331,'County Data Only'!$A$2:$F$93,6,FALSE)</f>
        <v>0.11571590000000001</v>
      </c>
      <c r="U331">
        <f>IF(AND(Table1[[#This Row],[Census Tract Population Growth 2010 - 2020]]&gt;=5,Table1[[#This Row],[Census Tract Population Growth 2020 - 2021]]&gt;0),1,0)</f>
        <v>0</v>
      </c>
      <c r="V331" s="3">
        <f>SUM(Table1[[#This Row],[High Income Point Value]],Table1[[#This Row],[Life Expectancy Point Value]],Table1[[#This Row],["R/ECAP" (Point Value)]],Table1[[#This Row],[Low Poverty Point Value]])</f>
        <v>1</v>
      </c>
      <c r="W331" s="3">
        <f>SUM(Table1[[#This Row],[Census Tract Low Unemployment Point Value]],Table1[[#This Row],[Census Tract Access to Primary Care Point Value]])</f>
        <v>1</v>
      </c>
    </row>
    <row r="332" spans="1:23" x14ac:dyDescent="0.25">
      <c r="A332" t="s">
        <v>333</v>
      </c>
      <c r="B332">
        <v>18041954100</v>
      </c>
      <c r="C332" t="s">
        <v>1738</v>
      </c>
      <c r="D332" t="s">
        <v>2178</v>
      </c>
      <c r="E332" s="8">
        <f t="shared" si="10"/>
        <v>1</v>
      </c>
      <c r="F332" s="3">
        <f t="shared" si="11"/>
        <v>0</v>
      </c>
      <c r="G332" s="14">
        <v>1</v>
      </c>
      <c r="H332" s="4">
        <v>30417</v>
      </c>
      <c r="I332" s="3">
        <f>IF(AND(Table1[[#This Row],[High Income]]&gt;=71082,Table1[[#This Row],[QCT Status]]=0),1,0)</f>
        <v>0</v>
      </c>
      <c r="J332" s="4">
        <v>71.625500000000002</v>
      </c>
      <c r="K332" s="3">
        <f>IF(Table1[[#This Row],[Life Expectancy]]&gt;77.4,1,0)</f>
        <v>0</v>
      </c>
      <c r="L332" s="4">
        <v>0</v>
      </c>
      <c r="M332" s="4">
        <v>25</v>
      </c>
      <c r="N332" s="4">
        <f>IF(AND(Table1[[#This Row],[Low Poverty]]&lt;=6.3,Table1[[#This Row],[QCT Status]]=0),1,0)</f>
        <v>0</v>
      </c>
      <c r="O332" s="3">
        <f>VLOOKUP(C332,'County Data Only'!$A$2:$F$93,3,FALSE)</f>
        <v>3.7</v>
      </c>
      <c r="P332" s="3">
        <f>IF(Table1[[#This Row],[Census Tract Low Unemployment Rate]]&lt;2.7,1,0)</f>
        <v>0</v>
      </c>
      <c r="Q332" s="6">
        <f>VLOOKUP($C332,'County Data Only'!$A$2:$F$93,4,FALSE)</f>
        <v>1650</v>
      </c>
      <c r="R332" s="6">
        <f>IF(AND(Table1[[#This Row],[Census Tract Access to Primary Care]]&lt;=2000,Table1[[#This Row],[Census Tract Access to Primary Care]]&lt;&gt;0),1,0)</f>
        <v>1</v>
      </c>
      <c r="S332" s="3">
        <f>VLOOKUP($C332,'County Data Only'!$A$2:$F$93,5,FALSE)</f>
        <v>-5.8910585820000003</v>
      </c>
      <c r="T332" s="6">
        <f>VLOOKUP($C332,'County Data Only'!$A$2:$F$93,6,FALSE)</f>
        <v>0.11571590000000001</v>
      </c>
      <c r="U332">
        <f>IF(AND(Table1[[#This Row],[Census Tract Population Growth 2010 - 2020]]&gt;=5,Table1[[#This Row],[Census Tract Population Growth 2020 - 2021]]&gt;0),1,0)</f>
        <v>0</v>
      </c>
      <c r="V332" s="3">
        <f>SUM(Table1[[#This Row],[High Income Point Value]],Table1[[#This Row],[Life Expectancy Point Value]],Table1[[#This Row],["R/ECAP" (Point Value)]],Table1[[#This Row],[Low Poverty Point Value]])</f>
        <v>0</v>
      </c>
      <c r="W332" s="3">
        <f>SUM(Table1[[#This Row],[Census Tract Low Unemployment Point Value]],Table1[[#This Row],[Census Tract Access to Primary Care Point Value]])</f>
        <v>1</v>
      </c>
    </row>
    <row r="333" spans="1:23" x14ac:dyDescent="0.25">
      <c r="A333" t="s">
        <v>336</v>
      </c>
      <c r="B333">
        <v>18041954400</v>
      </c>
      <c r="C333" t="s">
        <v>1738</v>
      </c>
      <c r="D333" t="s">
        <v>2082</v>
      </c>
      <c r="E333" s="8">
        <f t="shared" si="10"/>
        <v>1</v>
      </c>
      <c r="F333" s="3">
        <f t="shared" si="11"/>
        <v>0</v>
      </c>
      <c r="G333" s="14">
        <v>1</v>
      </c>
      <c r="H333" s="4">
        <v>32647</v>
      </c>
      <c r="I333" s="3">
        <f>IF(AND(Table1[[#This Row],[High Income]]&gt;=71082,Table1[[#This Row],[QCT Status]]=0),1,0)</f>
        <v>0</v>
      </c>
      <c r="J333" s="4">
        <v>67.909899999999993</v>
      </c>
      <c r="K333" s="3">
        <f>IF(Table1[[#This Row],[Life Expectancy]]&gt;77.4,1,0)</f>
        <v>0</v>
      </c>
      <c r="L333" s="4">
        <v>0</v>
      </c>
      <c r="M333" s="4">
        <v>34.299999999999997</v>
      </c>
      <c r="N333" s="4">
        <f>IF(AND(Table1[[#This Row],[Low Poverty]]&lt;=6.3,Table1[[#This Row],[QCT Status]]=0),1,0)</f>
        <v>0</v>
      </c>
      <c r="O333" s="3">
        <f>VLOOKUP(C333,'County Data Only'!$A$2:$F$93,3,FALSE)</f>
        <v>3.7</v>
      </c>
      <c r="P333" s="3">
        <f>IF(Table1[[#This Row],[Census Tract Low Unemployment Rate]]&lt;2.7,1,0)</f>
        <v>0</v>
      </c>
      <c r="Q333" s="6">
        <f>VLOOKUP($C333,'County Data Only'!$A$2:$F$93,4,FALSE)</f>
        <v>1650</v>
      </c>
      <c r="R333" s="6">
        <f>IF(AND(Table1[[#This Row],[Census Tract Access to Primary Care]]&lt;=2000,Table1[[#This Row],[Census Tract Access to Primary Care]]&lt;&gt;0),1,0)</f>
        <v>1</v>
      </c>
      <c r="S333" s="3">
        <f>VLOOKUP($C333,'County Data Only'!$A$2:$F$93,5,FALSE)</f>
        <v>-5.8910585820000003</v>
      </c>
      <c r="T333" s="6">
        <f>VLOOKUP($C333,'County Data Only'!$A$2:$F$93,6,FALSE)</f>
        <v>0.11571590000000001</v>
      </c>
      <c r="U333">
        <f>IF(AND(Table1[[#This Row],[Census Tract Population Growth 2010 - 2020]]&gt;=5,Table1[[#This Row],[Census Tract Population Growth 2020 - 2021]]&gt;0),1,0)</f>
        <v>0</v>
      </c>
      <c r="V333" s="3">
        <f>SUM(Table1[[#This Row],[High Income Point Value]],Table1[[#This Row],[Life Expectancy Point Value]],Table1[[#This Row],["R/ECAP" (Point Value)]],Table1[[#This Row],[Low Poverty Point Value]])</f>
        <v>0</v>
      </c>
      <c r="W333" s="3">
        <f>SUM(Table1[[#This Row],[Census Tract Low Unemployment Point Value]],Table1[[#This Row],[Census Tract Access to Primary Care Point Value]])</f>
        <v>1</v>
      </c>
    </row>
    <row r="334" spans="1:23" x14ac:dyDescent="0.25">
      <c r="A334" t="s">
        <v>338</v>
      </c>
      <c r="B334">
        <v>18041954600</v>
      </c>
      <c r="C334" t="s">
        <v>1738</v>
      </c>
      <c r="D334" t="s">
        <v>2085</v>
      </c>
      <c r="E334" s="8">
        <f t="shared" si="10"/>
        <v>1</v>
      </c>
      <c r="F334" s="3">
        <f t="shared" si="11"/>
        <v>0</v>
      </c>
      <c r="G334">
        <v>0</v>
      </c>
      <c r="H334" s="4">
        <v>57457</v>
      </c>
      <c r="I334" s="3">
        <f>IF(AND(Table1[[#This Row],[High Income]]&gt;=71082,Table1[[#This Row],[QCT Status]]=0),1,0)</f>
        <v>0</v>
      </c>
      <c r="J334" s="4">
        <v>77.3</v>
      </c>
      <c r="K334" s="3">
        <f>IF(Table1[[#This Row],[Life Expectancy]]&gt;77.4,1,0)</f>
        <v>0</v>
      </c>
      <c r="L334" s="4">
        <v>0</v>
      </c>
      <c r="M334" s="4">
        <v>11.4</v>
      </c>
      <c r="N334" s="4">
        <f>IF(AND(Table1[[#This Row],[Low Poverty]]&lt;=6.3,Table1[[#This Row],[QCT Status]]=0),1,0)</f>
        <v>0</v>
      </c>
      <c r="O334" s="3">
        <f>VLOOKUP(C334,'County Data Only'!$A$2:$F$93,3,FALSE)</f>
        <v>3.7</v>
      </c>
      <c r="P334" s="3">
        <f>IF(Table1[[#This Row],[Census Tract Low Unemployment Rate]]&lt;2.7,1,0)</f>
        <v>0</v>
      </c>
      <c r="Q334" s="6">
        <f>VLOOKUP($C334,'County Data Only'!$A$2:$F$93,4,FALSE)</f>
        <v>1650</v>
      </c>
      <c r="R334" s="6">
        <f>IF(AND(Table1[[#This Row],[Census Tract Access to Primary Care]]&lt;=2000,Table1[[#This Row],[Census Tract Access to Primary Care]]&lt;&gt;0),1,0)</f>
        <v>1</v>
      </c>
      <c r="S334" s="3">
        <f>VLOOKUP($C334,'County Data Only'!$A$2:$F$93,5,FALSE)</f>
        <v>-5.8910585820000003</v>
      </c>
      <c r="T334" s="6">
        <f>VLOOKUP($C334,'County Data Only'!$A$2:$F$93,6,FALSE)</f>
        <v>0.11571590000000001</v>
      </c>
      <c r="U334">
        <f>IF(AND(Table1[[#This Row],[Census Tract Population Growth 2010 - 2020]]&gt;=5,Table1[[#This Row],[Census Tract Population Growth 2020 - 2021]]&gt;0),1,0)</f>
        <v>0</v>
      </c>
      <c r="V334" s="3">
        <f>SUM(Table1[[#This Row],[High Income Point Value]],Table1[[#This Row],[Life Expectancy Point Value]],Table1[[#This Row],["R/ECAP" (Point Value)]],Table1[[#This Row],[Low Poverty Point Value]])</f>
        <v>0</v>
      </c>
      <c r="W334" s="3">
        <f>SUM(Table1[[#This Row],[Census Tract Low Unemployment Point Value]],Table1[[#This Row],[Census Tract Access to Primary Care Point Value]])</f>
        <v>1</v>
      </c>
    </row>
    <row r="335" spans="1:23" x14ac:dyDescent="0.25">
      <c r="A335" t="s">
        <v>337</v>
      </c>
      <c r="B335">
        <v>18041954500</v>
      </c>
      <c r="C335" t="s">
        <v>1738</v>
      </c>
      <c r="D335" t="s">
        <v>2180</v>
      </c>
      <c r="E335" s="8">
        <f t="shared" si="10"/>
        <v>1</v>
      </c>
      <c r="F335" s="3">
        <f t="shared" si="11"/>
        <v>0</v>
      </c>
      <c r="G335">
        <v>0</v>
      </c>
      <c r="H335" s="4">
        <v>46161</v>
      </c>
      <c r="I335" s="3">
        <f>IF(AND(Table1[[#This Row],[High Income]]&gt;=71082,Table1[[#This Row],[QCT Status]]=0),1,0)</f>
        <v>0</v>
      </c>
      <c r="J335" s="4">
        <v>72.8</v>
      </c>
      <c r="K335" s="3">
        <f>IF(Table1[[#This Row],[Life Expectancy]]&gt;77.4,1,0)</f>
        <v>0</v>
      </c>
      <c r="L335" s="4">
        <v>0</v>
      </c>
      <c r="M335" s="4">
        <v>16.8</v>
      </c>
      <c r="N335" s="4">
        <f>IF(AND(Table1[[#This Row],[Low Poverty]]&lt;=6.3,Table1[[#This Row],[QCT Status]]=0),1,0)</f>
        <v>0</v>
      </c>
      <c r="O335" s="3">
        <f>VLOOKUP(C335,'County Data Only'!$A$2:$F$93,3,FALSE)</f>
        <v>3.7</v>
      </c>
      <c r="P335" s="3">
        <f>IF(Table1[[#This Row],[Census Tract Low Unemployment Rate]]&lt;2.7,1,0)</f>
        <v>0</v>
      </c>
      <c r="Q335" s="6">
        <f>VLOOKUP($C335,'County Data Only'!$A$2:$F$93,4,FALSE)</f>
        <v>1650</v>
      </c>
      <c r="R335" s="6">
        <f>IF(AND(Table1[[#This Row],[Census Tract Access to Primary Care]]&lt;=2000,Table1[[#This Row],[Census Tract Access to Primary Care]]&lt;&gt;0),1,0)</f>
        <v>1</v>
      </c>
      <c r="S335" s="3">
        <f>VLOOKUP($C335,'County Data Only'!$A$2:$F$93,5,FALSE)</f>
        <v>-5.8910585820000003</v>
      </c>
      <c r="T335" s="6">
        <f>VLOOKUP($C335,'County Data Only'!$A$2:$F$93,6,FALSE)</f>
        <v>0.11571590000000001</v>
      </c>
      <c r="U335">
        <f>IF(AND(Table1[[#This Row],[Census Tract Population Growth 2010 - 2020]]&gt;=5,Table1[[#This Row],[Census Tract Population Growth 2020 - 2021]]&gt;0),1,0)</f>
        <v>0</v>
      </c>
      <c r="V335" s="3">
        <f>SUM(Table1[[#This Row],[High Income Point Value]],Table1[[#This Row],[Life Expectancy Point Value]],Table1[[#This Row],["R/ECAP" (Point Value)]],Table1[[#This Row],[Low Poverty Point Value]])</f>
        <v>0</v>
      </c>
      <c r="W335" s="3">
        <f>SUM(Table1[[#This Row],[Census Tract Low Unemployment Point Value]],Table1[[#This Row],[Census Tract Access to Primary Care Point Value]])</f>
        <v>1</v>
      </c>
    </row>
    <row r="336" spans="1:23" x14ac:dyDescent="0.25">
      <c r="A336" t="s">
        <v>335</v>
      </c>
      <c r="B336">
        <v>18041954300</v>
      </c>
      <c r="C336" t="s">
        <v>1738</v>
      </c>
      <c r="D336" t="s">
        <v>2081</v>
      </c>
      <c r="E336" s="8">
        <f t="shared" si="10"/>
        <v>1</v>
      </c>
      <c r="F336" s="3">
        <f t="shared" si="11"/>
        <v>0</v>
      </c>
      <c r="G336">
        <v>0</v>
      </c>
      <c r="H336" s="4">
        <v>52021</v>
      </c>
      <c r="I336" s="3">
        <f>IF(AND(Table1[[#This Row],[High Income]]&gt;=71082,Table1[[#This Row],[QCT Status]]=0),1,0)</f>
        <v>0</v>
      </c>
      <c r="J336" s="4">
        <v>74.099999999999994</v>
      </c>
      <c r="K336" s="3">
        <f>IF(Table1[[#This Row],[Life Expectancy]]&gt;77.4,1,0)</f>
        <v>0</v>
      </c>
      <c r="L336" s="4">
        <v>0</v>
      </c>
      <c r="M336" s="4">
        <v>18.3</v>
      </c>
      <c r="N336" s="4">
        <f>IF(AND(Table1[[#This Row],[Low Poverty]]&lt;=6.3,Table1[[#This Row],[QCT Status]]=0),1,0)</f>
        <v>0</v>
      </c>
      <c r="O336" s="3">
        <f>VLOOKUP(C336,'County Data Only'!$A$2:$F$93,3,FALSE)</f>
        <v>3.7</v>
      </c>
      <c r="P336" s="3">
        <f>IF(Table1[[#This Row],[Census Tract Low Unemployment Rate]]&lt;2.7,1,0)</f>
        <v>0</v>
      </c>
      <c r="Q336" s="6">
        <f>VLOOKUP($C336,'County Data Only'!$A$2:$F$93,4,FALSE)</f>
        <v>1650</v>
      </c>
      <c r="R336" s="6">
        <f>IF(AND(Table1[[#This Row],[Census Tract Access to Primary Care]]&lt;=2000,Table1[[#This Row],[Census Tract Access to Primary Care]]&lt;&gt;0),1,0)</f>
        <v>1</v>
      </c>
      <c r="S336" s="3">
        <f>VLOOKUP($C336,'County Data Only'!$A$2:$F$93,5,FALSE)</f>
        <v>-5.8910585820000003</v>
      </c>
      <c r="T336" s="6">
        <f>VLOOKUP($C336,'County Data Only'!$A$2:$F$93,6,FALSE)</f>
        <v>0.11571590000000001</v>
      </c>
      <c r="U336">
        <f>IF(AND(Table1[[#This Row],[Census Tract Population Growth 2010 - 2020]]&gt;=5,Table1[[#This Row],[Census Tract Population Growth 2020 - 2021]]&gt;0),1,0)</f>
        <v>0</v>
      </c>
      <c r="V336" s="3">
        <f>SUM(Table1[[#This Row],[High Income Point Value]],Table1[[#This Row],[Life Expectancy Point Value]],Table1[[#This Row],["R/ECAP" (Point Value)]],Table1[[#This Row],[Low Poverty Point Value]])</f>
        <v>0</v>
      </c>
      <c r="W336" s="3">
        <f>SUM(Table1[[#This Row],[Census Tract Low Unemployment Point Value]],Table1[[#This Row],[Census Tract Access to Primary Care Point Value]])</f>
        <v>1</v>
      </c>
    </row>
    <row r="337" spans="1:23" x14ac:dyDescent="0.25">
      <c r="A337" t="s">
        <v>356</v>
      </c>
      <c r="B337">
        <v>18043071103</v>
      </c>
      <c r="C337" t="s">
        <v>1740</v>
      </c>
      <c r="D337" t="s">
        <v>2198</v>
      </c>
      <c r="E337" s="6">
        <f t="shared" si="10"/>
        <v>5</v>
      </c>
      <c r="F337" s="6">
        <f t="shared" si="11"/>
        <v>1</v>
      </c>
      <c r="G337">
        <v>0</v>
      </c>
      <c r="H337" s="6">
        <v>91647</v>
      </c>
      <c r="I337" s="6">
        <f>IF(AND(Table1[[#This Row],[High Income]]&gt;=71082,Table1[[#This Row],[QCT Status]]=0),1,0)</f>
        <v>1</v>
      </c>
      <c r="J337" s="6">
        <v>79.3</v>
      </c>
      <c r="K337" s="6">
        <f>IF(Table1[[#This Row],[Life Expectancy]]&gt;77.4,1,0)</f>
        <v>1</v>
      </c>
      <c r="L337" s="4">
        <v>0</v>
      </c>
      <c r="M337" s="6">
        <v>1.2</v>
      </c>
      <c r="N337" s="6">
        <f>IF(AND(Table1[[#This Row],[Low Poverty]]&lt;=6.3,Table1[[#This Row],[QCT Status]]=0),1,0)</f>
        <v>1</v>
      </c>
      <c r="O337" s="6">
        <f>VLOOKUP(C337,'County Data Only'!$A$2:$F$93,3,FALSE)</f>
        <v>2.2999999999999998</v>
      </c>
      <c r="P337" s="6">
        <f>IF(Table1[[#This Row],[Census Tract Low Unemployment Rate]]&lt;2.7,1,0)</f>
        <v>1</v>
      </c>
      <c r="Q337" s="6">
        <f>VLOOKUP($C337,'County Data Only'!$A$2:$F$93,4,FALSE)</f>
        <v>1530</v>
      </c>
      <c r="R337" s="6">
        <f>IF(AND(Table1[[#This Row],[Census Tract Access to Primary Care]]&lt;=2000,Table1[[#This Row],[Census Tract Access to Primary Care]]&lt;&gt;0),1,0)</f>
        <v>1</v>
      </c>
      <c r="S337" s="6">
        <f>VLOOKUP($C337,'County Data Only'!$A$2:$F$93,5,FALSE)</f>
        <v>5.6621958079999999</v>
      </c>
      <c r="T337" s="6">
        <f>VLOOKUP($C337,'County Data Only'!$A$2:$F$93,6,FALSE)</f>
        <v>2.11346E-2</v>
      </c>
      <c r="U337" s="1">
        <f>IF(AND(Table1[[#This Row],[Census Tract Population Growth 2010 - 2020]]&gt;=5,Table1[[#This Row],[Census Tract Population Growth 2020 - 2021]]&gt;0),1,0)</f>
        <v>1</v>
      </c>
      <c r="V337" s="3">
        <f>SUM(Table1[[#This Row],[High Income Point Value]],Table1[[#This Row],[Life Expectancy Point Value]],Table1[[#This Row],["R/ECAP" (Point Value)]],Table1[[#This Row],[Low Poverty Point Value]])</f>
        <v>3</v>
      </c>
      <c r="W337" s="3">
        <f>SUM(Table1[[#This Row],[Census Tract Low Unemployment Point Value]],Table1[[#This Row],[Census Tract Access to Primary Care Point Value]])</f>
        <v>2</v>
      </c>
    </row>
    <row r="338" spans="1:23" x14ac:dyDescent="0.25">
      <c r="A338" t="s">
        <v>350</v>
      </c>
      <c r="B338">
        <v>18043071003</v>
      </c>
      <c r="C338" t="s">
        <v>1740</v>
      </c>
      <c r="D338" t="s">
        <v>2192</v>
      </c>
      <c r="E338" s="6">
        <f t="shared" si="10"/>
        <v>5</v>
      </c>
      <c r="F338" s="6">
        <f t="shared" si="11"/>
        <v>1</v>
      </c>
      <c r="G338">
        <v>0</v>
      </c>
      <c r="H338" s="6">
        <v>99786</v>
      </c>
      <c r="I338" s="6">
        <f>IF(AND(Table1[[#This Row],[High Income]]&gt;=71082,Table1[[#This Row],[QCT Status]]=0),1,0)</f>
        <v>1</v>
      </c>
      <c r="J338" s="6">
        <v>82</v>
      </c>
      <c r="K338" s="6">
        <f>IF(Table1[[#This Row],[Life Expectancy]]&gt;77.4,1,0)</f>
        <v>1</v>
      </c>
      <c r="L338" s="4">
        <v>0</v>
      </c>
      <c r="M338" s="6">
        <v>1.4</v>
      </c>
      <c r="N338" s="6">
        <f>IF(AND(Table1[[#This Row],[Low Poverty]]&lt;=6.3,Table1[[#This Row],[QCT Status]]=0),1,0)</f>
        <v>1</v>
      </c>
      <c r="O338" s="6">
        <f>VLOOKUP(C338,'County Data Only'!$A$2:$F$93,3,FALSE)</f>
        <v>2.2999999999999998</v>
      </c>
      <c r="P338" s="6">
        <f>IF(Table1[[#This Row],[Census Tract Low Unemployment Rate]]&lt;2.7,1,0)</f>
        <v>1</v>
      </c>
      <c r="Q338" s="6">
        <f>VLOOKUP($C338,'County Data Only'!$A$2:$F$93,4,FALSE)</f>
        <v>1530</v>
      </c>
      <c r="R338" s="6">
        <f>IF(AND(Table1[[#This Row],[Census Tract Access to Primary Care]]&lt;=2000,Table1[[#This Row],[Census Tract Access to Primary Care]]&lt;&gt;0),1,0)</f>
        <v>1</v>
      </c>
      <c r="S338" s="6">
        <f>VLOOKUP($C338,'County Data Only'!$A$2:$F$93,5,FALSE)</f>
        <v>5.6621958079999999</v>
      </c>
      <c r="T338" s="6">
        <f>VLOOKUP($C338,'County Data Only'!$A$2:$F$93,6,FALSE)</f>
        <v>2.11346E-2</v>
      </c>
      <c r="U338" s="1">
        <f>IF(AND(Table1[[#This Row],[Census Tract Population Growth 2010 - 2020]]&gt;=5,Table1[[#This Row],[Census Tract Population Growth 2020 - 2021]]&gt;0),1,0)</f>
        <v>1</v>
      </c>
      <c r="V338" s="3">
        <f>SUM(Table1[[#This Row],[High Income Point Value]],Table1[[#This Row],[Life Expectancy Point Value]],Table1[[#This Row],["R/ECAP" (Point Value)]],Table1[[#This Row],[Low Poverty Point Value]])</f>
        <v>3</v>
      </c>
      <c r="W338" s="3">
        <f>SUM(Table1[[#This Row],[Census Tract Low Unemployment Point Value]],Table1[[#This Row],[Census Tract Access to Primary Care Point Value]])</f>
        <v>2</v>
      </c>
    </row>
    <row r="339" spans="1:23" x14ac:dyDescent="0.25">
      <c r="A339" t="s">
        <v>351</v>
      </c>
      <c r="B339">
        <v>18043071004</v>
      </c>
      <c r="C339" t="s">
        <v>1740</v>
      </c>
      <c r="D339" t="s">
        <v>2193</v>
      </c>
      <c r="E339" s="6">
        <f t="shared" si="10"/>
        <v>5</v>
      </c>
      <c r="F339" s="6">
        <f t="shared" si="11"/>
        <v>1</v>
      </c>
      <c r="G339">
        <v>0</v>
      </c>
      <c r="H339" s="6">
        <v>86786</v>
      </c>
      <c r="I339" s="6">
        <f>IF(AND(Table1[[#This Row],[High Income]]&gt;=71082,Table1[[#This Row],[QCT Status]]=0),1,0)</f>
        <v>1</v>
      </c>
      <c r="J339" s="6">
        <v>78.992000000000004</v>
      </c>
      <c r="K339" s="6">
        <f>IF(Table1[[#This Row],[Life Expectancy]]&gt;77.4,1,0)</f>
        <v>1</v>
      </c>
      <c r="L339" s="4">
        <v>0</v>
      </c>
      <c r="M339" s="6">
        <v>1.7</v>
      </c>
      <c r="N339" s="6">
        <f>IF(AND(Table1[[#This Row],[Low Poverty]]&lt;=6.3,Table1[[#This Row],[QCT Status]]=0),1,0)</f>
        <v>1</v>
      </c>
      <c r="O339" s="6">
        <f>VLOOKUP(C339,'County Data Only'!$A$2:$F$93,3,FALSE)</f>
        <v>2.2999999999999998</v>
      </c>
      <c r="P339" s="6">
        <f>IF(Table1[[#This Row],[Census Tract Low Unemployment Rate]]&lt;2.7,1,0)</f>
        <v>1</v>
      </c>
      <c r="Q339" s="6">
        <f>VLOOKUP($C339,'County Data Only'!$A$2:$F$93,4,FALSE)</f>
        <v>1530</v>
      </c>
      <c r="R339" s="6">
        <f>IF(AND(Table1[[#This Row],[Census Tract Access to Primary Care]]&lt;=2000,Table1[[#This Row],[Census Tract Access to Primary Care]]&lt;&gt;0),1,0)</f>
        <v>1</v>
      </c>
      <c r="S339" s="6">
        <f>VLOOKUP($C339,'County Data Only'!$A$2:$F$93,5,FALSE)</f>
        <v>5.6621958079999999</v>
      </c>
      <c r="T339" s="6">
        <f>VLOOKUP($C339,'County Data Only'!$A$2:$F$93,6,FALSE)</f>
        <v>2.11346E-2</v>
      </c>
      <c r="U339" s="1">
        <f>IF(AND(Table1[[#This Row],[Census Tract Population Growth 2010 - 2020]]&gt;=5,Table1[[#This Row],[Census Tract Population Growth 2020 - 2021]]&gt;0),1,0)</f>
        <v>1</v>
      </c>
      <c r="V339" s="3">
        <f>SUM(Table1[[#This Row],[High Income Point Value]],Table1[[#This Row],[Life Expectancy Point Value]],Table1[[#This Row],["R/ECAP" (Point Value)]],Table1[[#This Row],[Low Poverty Point Value]])</f>
        <v>3</v>
      </c>
      <c r="W339" s="3">
        <f>SUM(Table1[[#This Row],[Census Tract Low Unemployment Point Value]],Table1[[#This Row],[Census Tract Access to Primary Care Point Value]])</f>
        <v>2</v>
      </c>
    </row>
    <row r="340" spans="1:23" x14ac:dyDescent="0.25">
      <c r="A340" t="s">
        <v>358</v>
      </c>
      <c r="B340">
        <v>18043071200</v>
      </c>
      <c r="C340" t="s">
        <v>1740</v>
      </c>
      <c r="D340" t="s">
        <v>2200</v>
      </c>
      <c r="E340" s="6">
        <f t="shared" si="10"/>
        <v>5</v>
      </c>
      <c r="F340" s="6">
        <f t="shared" si="11"/>
        <v>1</v>
      </c>
      <c r="G340">
        <v>0</v>
      </c>
      <c r="H340" s="6">
        <v>76765</v>
      </c>
      <c r="I340" s="6">
        <f>IF(AND(Table1[[#This Row],[High Income]]&gt;=71082,Table1[[#This Row],[QCT Status]]=0),1,0)</f>
        <v>1</v>
      </c>
      <c r="J340" s="6">
        <v>77.900000000000006</v>
      </c>
      <c r="K340" s="6">
        <f>IF(Table1[[#This Row],[Life Expectancy]]&gt;77.4,1,0)</f>
        <v>1</v>
      </c>
      <c r="L340" s="4">
        <v>0</v>
      </c>
      <c r="M340" s="6">
        <v>2</v>
      </c>
      <c r="N340" s="6">
        <f>IF(AND(Table1[[#This Row],[Low Poverty]]&lt;=6.3,Table1[[#This Row],[QCT Status]]=0),1,0)</f>
        <v>1</v>
      </c>
      <c r="O340" s="6">
        <f>VLOOKUP(C340,'County Data Only'!$A$2:$F$93,3,FALSE)</f>
        <v>2.2999999999999998</v>
      </c>
      <c r="P340" s="6">
        <f>IF(Table1[[#This Row],[Census Tract Low Unemployment Rate]]&lt;2.7,1,0)</f>
        <v>1</v>
      </c>
      <c r="Q340" s="6">
        <f>VLOOKUP($C340,'County Data Only'!$A$2:$F$93,4,FALSE)</f>
        <v>1530</v>
      </c>
      <c r="R340" s="6">
        <f>IF(AND(Table1[[#This Row],[Census Tract Access to Primary Care]]&lt;=2000,Table1[[#This Row],[Census Tract Access to Primary Care]]&lt;&gt;0),1,0)</f>
        <v>1</v>
      </c>
      <c r="S340" s="6">
        <f>VLOOKUP($C340,'County Data Only'!$A$2:$F$93,5,FALSE)</f>
        <v>5.6621958079999999</v>
      </c>
      <c r="T340" s="6">
        <f>VLOOKUP($C340,'County Data Only'!$A$2:$F$93,6,FALSE)</f>
        <v>2.11346E-2</v>
      </c>
      <c r="U340" s="1">
        <f>IF(AND(Table1[[#This Row],[Census Tract Population Growth 2010 - 2020]]&gt;=5,Table1[[#This Row],[Census Tract Population Growth 2020 - 2021]]&gt;0),1,0)</f>
        <v>1</v>
      </c>
      <c r="V340" s="3">
        <f>SUM(Table1[[#This Row],[High Income Point Value]],Table1[[#This Row],[Life Expectancy Point Value]],Table1[[#This Row],["R/ECAP" (Point Value)]],Table1[[#This Row],[Low Poverty Point Value]])</f>
        <v>3</v>
      </c>
      <c r="W340" s="3">
        <f>SUM(Table1[[#This Row],[Census Tract Low Unemployment Point Value]],Table1[[#This Row],[Census Tract Access to Primary Care Point Value]])</f>
        <v>2</v>
      </c>
    </row>
    <row r="341" spans="1:23" x14ac:dyDescent="0.25">
      <c r="A341" t="s">
        <v>355</v>
      </c>
      <c r="B341">
        <v>18043071101</v>
      </c>
      <c r="C341" t="s">
        <v>1740</v>
      </c>
      <c r="D341" t="s">
        <v>2197</v>
      </c>
      <c r="E341" s="6">
        <f t="shared" si="10"/>
        <v>5</v>
      </c>
      <c r="F341" s="6">
        <f t="shared" si="11"/>
        <v>1</v>
      </c>
      <c r="G341">
        <v>0</v>
      </c>
      <c r="H341" s="6">
        <v>90728</v>
      </c>
      <c r="I341" s="6">
        <f>IF(AND(Table1[[#This Row],[High Income]]&gt;=71082,Table1[[#This Row],[QCT Status]]=0),1,0)</f>
        <v>1</v>
      </c>
      <c r="J341" s="6">
        <v>79.626499999999993</v>
      </c>
      <c r="K341" s="6">
        <f>IF(Table1[[#This Row],[Life Expectancy]]&gt;77.4,1,0)</f>
        <v>1</v>
      </c>
      <c r="L341" s="4">
        <v>0</v>
      </c>
      <c r="M341" s="6">
        <v>2.2000000000000002</v>
      </c>
      <c r="N341" s="6">
        <f>IF(AND(Table1[[#This Row],[Low Poverty]]&lt;=6.3,Table1[[#This Row],[QCT Status]]=0),1,0)</f>
        <v>1</v>
      </c>
      <c r="O341" s="6">
        <f>VLOOKUP(C341,'County Data Only'!$A$2:$F$93,3,FALSE)</f>
        <v>2.2999999999999998</v>
      </c>
      <c r="P341" s="6">
        <f>IF(Table1[[#This Row],[Census Tract Low Unemployment Rate]]&lt;2.7,1,0)</f>
        <v>1</v>
      </c>
      <c r="Q341" s="6">
        <f>VLOOKUP($C341,'County Data Only'!$A$2:$F$93,4,FALSE)</f>
        <v>1530</v>
      </c>
      <c r="R341" s="6">
        <f>IF(AND(Table1[[#This Row],[Census Tract Access to Primary Care]]&lt;=2000,Table1[[#This Row],[Census Tract Access to Primary Care]]&lt;&gt;0),1,0)</f>
        <v>1</v>
      </c>
      <c r="S341" s="6">
        <f>VLOOKUP($C341,'County Data Only'!$A$2:$F$93,5,FALSE)</f>
        <v>5.6621958079999999</v>
      </c>
      <c r="T341" s="6">
        <f>VLOOKUP($C341,'County Data Only'!$A$2:$F$93,6,FALSE)</f>
        <v>2.11346E-2</v>
      </c>
      <c r="U341" s="1">
        <f>IF(AND(Table1[[#This Row],[Census Tract Population Growth 2010 - 2020]]&gt;=5,Table1[[#This Row],[Census Tract Population Growth 2020 - 2021]]&gt;0),1,0)</f>
        <v>1</v>
      </c>
      <c r="V341" s="3">
        <f>SUM(Table1[[#This Row],[High Income Point Value]],Table1[[#This Row],[Life Expectancy Point Value]],Table1[[#This Row],["R/ECAP" (Point Value)]],Table1[[#This Row],[Low Poverty Point Value]])</f>
        <v>3</v>
      </c>
      <c r="W341" s="3">
        <f>SUM(Table1[[#This Row],[Census Tract Low Unemployment Point Value]],Table1[[#This Row],[Census Tract Access to Primary Care Point Value]])</f>
        <v>2</v>
      </c>
    </row>
    <row r="342" spans="1:23" x14ac:dyDescent="0.25">
      <c r="A342" t="s">
        <v>357</v>
      </c>
      <c r="B342">
        <v>18043071104</v>
      </c>
      <c r="C342" t="s">
        <v>1740</v>
      </c>
      <c r="D342" t="s">
        <v>2199</v>
      </c>
      <c r="E342" s="6">
        <f t="shared" si="10"/>
        <v>5</v>
      </c>
      <c r="F342" s="6">
        <f t="shared" si="11"/>
        <v>1</v>
      </c>
      <c r="G342">
        <v>0</v>
      </c>
      <c r="H342" s="6">
        <v>85577</v>
      </c>
      <c r="I342" s="6">
        <f>IF(AND(Table1[[#This Row],[High Income]]&gt;=71082,Table1[[#This Row],[QCT Status]]=0),1,0)</f>
        <v>1</v>
      </c>
      <c r="J342" s="6">
        <v>80.099999999999994</v>
      </c>
      <c r="K342" s="6">
        <f>IF(Table1[[#This Row],[Life Expectancy]]&gt;77.4,1,0)</f>
        <v>1</v>
      </c>
      <c r="L342" s="4">
        <v>0</v>
      </c>
      <c r="M342" s="6">
        <v>2.7</v>
      </c>
      <c r="N342" s="6">
        <f>IF(AND(Table1[[#This Row],[Low Poverty]]&lt;=6.3,Table1[[#This Row],[QCT Status]]=0),1,0)</f>
        <v>1</v>
      </c>
      <c r="O342" s="6">
        <f>VLOOKUP(C342,'County Data Only'!$A$2:$F$93,3,FALSE)</f>
        <v>2.2999999999999998</v>
      </c>
      <c r="P342" s="6">
        <f>IF(Table1[[#This Row],[Census Tract Low Unemployment Rate]]&lt;2.7,1,0)</f>
        <v>1</v>
      </c>
      <c r="Q342" s="6">
        <f>VLOOKUP($C342,'County Data Only'!$A$2:$F$93,4,FALSE)</f>
        <v>1530</v>
      </c>
      <c r="R342" s="6">
        <f>IF(AND(Table1[[#This Row],[Census Tract Access to Primary Care]]&lt;=2000,Table1[[#This Row],[Census Tract Access to Primary Care]]&lt;&gt;0),1,0)</f>
        <v>1</v>
      </c>
      <c r="S342" s="6">
        <f>VLOOKUP($C342,'County Data Only'!$A$2:$F$93,5,FALSE)</f>
        <v>5.6621958079999999</v>
      </c>
      <c r="T342" s="6">
        <f>VLOOKUP($C342,'County Data Only'!$A$2:$F$93,6,FALSE)</f>
        <v>2.11346E-2</v>
      </c>
      <c r="U342" s="1">
        <f>IF(AND(Table1[[#This Row],[Census Tract Population Growth 2010 - 2020]]&gt;=5,Table1[[#This Row],[Census Tract Population Growth 2020 - 2021]]&gt;0),1,0)</f>
        <v>1</v>
      </c>
      <c r="V342" s="3">
        <f>SUM(Table1[[#This Row],[High Income Point Value]],Table1[[#This Row],[Life Expectancy Point Value]],Table1[[#This Row],["R/ECAP" (Point Value)]],Table1[[#This Row],[Low Poverty Point Value]])</f>
        <v>3</v>
      </c>
      <c r="W342" s="3">
        <f>SUM(Table1[[#This Row],[Census Tract Low Unemployment Point Value]],Table1[[#This Row],[Census Tract Access to Primary Care Point Value]])</f>
        <v>2</v>
      </c>
    </row>
    <row r="343" spans="1:23" x14ac:dyDescent="0.25">
      <c r="A343" t="s">
        <v>352</v>
      </c>
      <c r="B343">
        <v>18043071005</v>
      </c>
      <c r="C343" t="s">
        <v>1740</v>
      </c>
      <c r="D343" t="s">
        <v>2194</v>
      </c>
      <c r="E343" s="6">
        <f t="shared" si="10"/>
        <v>5</v>
      </c>
      <c r="F343" s="6">
        <f t="shared" si="11"/>
        <v>1</v>
      </c>
      <c r="G343">
        <v>0</v>
      </c>
      <c r="H343" s="6">
        <v>112917</v>
      </c>
      <c r="I343" s="6">
        <f>IF(AND(Table1[[#This Row],[High Income]]&gt;=71082,Table1[[#This Row],[QCT Status]]=0),1,0)</f>
        <v>1</v>
      </c>
      <c r="J343" s="6">
        <v>80.291700000000006</v>
      </c>
      <c r="K343" s="6">
        <f>IF(Table1[[#This Row],[Life Expectancy]]&gt;77.4,1,0)</f>
        <v>1</v>
      </c>
      <c r="L343" s="4">
        <v>0</v>
      </c>
      <c r="M343" s="6">
        <v>3.9</v>
      </c>
      <c r="N343" s="6">
        <f>IF(AND(Table1[[#This Row],[Low Poverty]]&lt;=6.3,Table1[[#This Row],[QCT Status]]=0),1,0)</f>
        <v>1</v>
      </c>
      <c r="O343" s="6">
        <f>VLOOKUP(C343,'County Data Only'!$A$2:$F$93,3,FALSE)</f>
        <v>2.2999999999999998</v>
      </c>
      <c r="P343" s="6">
        <f>IF(Table1[[#This Row],[Census Tract Low Unemployment Rate]]&lt;2.7,1,0)</f>
        <v>1</v>
      </c>
      <c r="Q343" s="6">
        <f>VLOOKUP($C343,'County Data Only'!$A$2:$F$93,4,FALSE)</f>
        <v>1530</v>
      </c>
      <c r="R343" s="6">
        <f>IF(AND(Table1[[#This Row],[Census Tract Access to Primary Care]]&lt;=2000,Table1[[#This Row],[Census Tract Access to Primary Care]]&lt;&gt;0),1,0)</f>
        <v>1</v>
      </c>
      <c r="S343" s="6">
        <f>VLOOKUP($C343,'County Data Only'!$A$2:$F$93,5,FALSE)</f>
        <v>5.6621958079999999</v>
      </c>
      <c r="T343" s="6">
        <f>VLOOKUP($C343,'County Data Only'!$A$2:$F$93,6,FALSE)</f>
        <v>2.11346E-2</v>
      </c>
      <c r="U343" s="1">
        <f>IF(AND(Table1[[#This Row],[Census Tract Population Growth 2010 - 2020]]&gt;=5,Table1[[#This Row],[Census Tract Population Growth 2020 - 2021]]&gt;0),1,0)</f>
        <v>1</v>
      </c>
      <c r="V343" s="3">
        <f>SUM(Table1[[#This Row],[High Income Point Value]],Table1[[#This Row],[Life Expectancy Point Value]],Table1[[#This Row],["R/ECAP" (Point Value)]],Table1[[#This Row],[Low Poverty Point Value]])</f>
        <v>3</v>
      </c>
      <c r="W343" s="3">
        <f>SUM(Table1[[#This Row],[Census Tract Low Unemployment Point Value]],Table1[[#This Row],[Census Tract Access to Primary Care Point Value]])</f>
        <v>2</v>
      </c>
    </row>
    <row r="344" spans="1:23" x14ac:dyDescent="0.25">
      <c r="A344" t="s">
        <v>354</v>
      </c>
      <c r="B344">
        <v>18043071007</v>
      </c>
      <c r="C344" t="s">
        <v>1740</v>
      </c>
      <c r="D344" t="s">
        <v>2196</v>
      </c>
      <c r="E344" s="5">
        <f t="shared" si="10"/>
        <v>4</v>
      </c>
      <c r="F344" s="6">
        <f t="shared" si="11"/>
        <v>1</v>
      </c>
      <c r="G344">
        <v>0</v>
      </c>
      <c r="H344" s="4">
        <v>69150</v>
      </c>
      <c r="I344" s="3">
        <f>IF(AND(Table1[[#This Row],[High Income]]&gt;=71082,Table1[[#This Row],[QCT Status]]=0),1,0)</f>
        <v>0</v>
      </c>
      <c r="J344" s="6">
        <v>80.492800000000003</v>
      </c>
      <c r="K344" s="6">
        <f>IF(Table1[[#This Row],[Life Expectancy]]&gt;77.4,1,0)</f>
        <v>1</v>
      </c>
      <c r="L344" s="4">
        <v>0</v>
      </c>
      <c r="M344" s="6">
        <v>3.6</v>
      </c>
      <c r="N344" s="6">
        <f>IF(AND(Table1[[#This Row],[Low Poverty]]&lt;=6.3,Table1[[#This Row],[QCT Status]]=0),1,0)</f>
        <v>1</v>
      </c>
      <c r="O344" s="6">
        <f>VLOOKUP(C344,'County Data Only'!$A$2:$F$93,3,FALSE)</f>
        <v>2.2999999999999998</v>
      </c>
      <c r="P344" s="6">
        <f>IF(Table1[[#This Row],[Census Tract Low Unemployment Rate]]&lt;2.7,1,0)</f>
        <v>1</v>
      </c>
      <c r="Q344" s="6">
        <f>VLOOKUP($C344,'County Data Only'!$A$2:$F$93,4,FALSE)</f>
        <v>1530</v>
      </c>
      <c r="R344" s="6">
        <f>IF(AND(Table1[[#This Row],[Census Tract Access to Primary Care]]&lt;=2000,Table1[[#This Row],[Census Tract Access to Primary Care]]&lt;&gt;0),1,0)</f>
        <v>1</v>
      </c>
      <c r="S344" s="6">
        <f>VLOOKUP($C344,'County Data Only'!$A$2:$F$93,5,FALSE)</f>
        <v>5.6621958079999999</v>
      </c>
      <c r="T344" s="6">
        <f>VLOOKUP($C344,'County Data Only'!$A$2:$F$93,6,FALSE)</f>
        <v>2.11346E-2</v>
      </c>
      <c r="U344" s="1">
        <f>IF(AND(Table1[[#This Row],[Census Tract Population Growth 2010 - 2020]]&gt;=5,Table1[[#This Row],[Census Tract Population Growth 2020 - 2021]]&gt;0),1,0)</f>
        <v>1</v>
      </c>
      <c r="V344" s="3">
        <f>SUM(Table1[[#This Row],[High Income Point Value]],Table1[[#This Row],[Life Expectancy Point Value]],Table1[[#This Row],["R/ECAP" (Point Value)]],Table1[[#This Row],[Low Poverty Point Value]])</f>
        <v>2</v>
      </c>
      <c r="W344" s="3">
        <f>SUM(Table1[[#This Row],[Census Tract Low Unemployment Point Value]],Table1[[#This Row],[Census Tract Access to Primary Care Point Value]])</f>
        <v>2</v>
      </c>
    </row>
    <row r="345" spans="1:23" x14ac:dyDescent="0.25">
      <c r="A345" t="s">
        <v>340</v>
      </c>
      <c r="B345">
        <v>18043070301</v>
      </c>
      <c r="C345" t="s">
        <v>1740</v>
      </c>
      <c r="D345" t="s">
        <v>2182</v>
      </c>
      <c r="E345" s="5">
        <f t="shared" si="10"/>
        <v>4</v>
      </c>
      <c r="F345" s="6">
        <f t="shared" si="11"/>
        <v>1</v>
      </c>
      <c r="G345">
        <v>0</v>
      </c>
      <c r="H345" s="4">
        <v>70100</v>
      </c>
      <c r="I345" s="3">
        <f>IF(AND(Table1[[#This Row],[High Income]]&gt;=71082,Table1[[#This Row],[QCT Status]]=0),1,0)</f>
        <v>0</v>
      </c>
      <c r="J345" s="6">
        <v>80.900000000000006</v>
      </c>
      <c r="K345" s="6">
        <f>IF(Table1[[#This Row],[Life Expectancy]]&gt;77.4,1,0)</f>
        <v>1</v>
      </c>
      <c r="L345" s="4">
        <v>0</v>
      </c>
      <c r="M345" s="6">
        <v>4.5</v>
      </c>
      <c r="N345" s="6">
        <f>IF(AND(Table1[[#This Row],[Low Poverty]]&lt;=6.3,Table1[[#This Row],[QCT Status]]=0),1,0)</f>
        <v>1</v>
      </c>
      <c r="O345" s="6">
        <f>VLOOKUP(C345,'County Data Only'!$A$2:$F$93,3,FALSE)</f>
        <v>2.2999999999999998</v>
      </c>
      <c r="P345" s="6">
        <f>IF(Table1[[#This Row],[Census Tract Low Unemployment Rate]]&lt;2.7,1,0)</f>
        <v>1</v>
      </c>
      <c r="Q345" s="6">
        <f>VLOOKUP($C345,'County Data Only'!$A$2:$F$93,4,FALSE)</f>
        <v>1530</v>
      </c>
      <c r="R345" s="6">
        <f>IF(AND(Table1[[#This Row],[Census Tract Access to Primary Care]]&lt;=2000,Table1[[#This Row],[Census Tract Access to Primary Care]]&lt;&gt;0),1,0)</f>
        <v>1</v>
      </c>
      <c r="S345" s="6">
        <f>VLOOKUP($C345,'County Data Only'!$A$2:$F$93,5,FALSE)</f>
        <v>5.6621958079999999</v>
      </c>
      <c r="T345" s="6">
        <f>VLOOKUP($C345,'County Data Only'!$A$2:$F$93,6,FALSE)</f>
        <v>2.11346E-2</v>
      </c>
      <c r="U345" s="1">
        <f>IF(AND(Table1[[#This Row],[Census Tract Population Growth 2010 - 2020]]&gt;=5,Table1[[#This Row],[Census Tract Population Growth 2020 - 2021]]&gt;0),1,0)</f>
        <v>1</v>
      </c>
      <c r="V345" s="3">
        <f>SUM(Table1[[#This Row],[High Income Point Value]],Table1[[#This Row],[Life Expectancy Point Value]],Table1[[#This Row],["R/ECAP" (Point Value)]],Table1[[#This Row],[Low Poverty Point Value]])</f>
        <v>2</v>
      </c>
      <c r="W345" s="3">
        <f>SUM(Table1[[#This Row],[Census Tract Low Unemployment Point Value]],Table1[[#This Row],[Census Tract Access to Primary Care Point Value]])</f>
        <v>2</v>
      </c>
    </row>
    <row r="346" spans="1:23" x14ac:dyDescent="0.25">
      <c r="A346" t="s">
        <v>344</v>
      </c>
      <c r="B346">
        <v>18043070600</v>
      </c>
      <c r="C346" t="s">
        <v>1740</v>
      </c>
      <c r="D346" t="s">
        <v>2186</v>
      </c>
      <c r="E346" s="9">
        <f t="shared" si="10"/>
        <v>3</v>
      </c>
      <c r="F346" s="6">
        <f t="shared" si="11"/>
        <v>1</v>
      </c>
      <c r="G346">
        <v>0</v>
      </c>
      <c r="H346" s="4">
        <v>68934</v>
      </c>
      <c r="I346" s="3">
        <f>IF(AND(Table1[[#This Row],[High Income]]&gt;=71082,Table1[[#This Row],[QCT Status]]=0),1,0)</f>
        <v>0</v>
      </c>
      <c r="J346" s="4">
        <v>77.3</v>
      </c>
      <c r="K346" s="3">
        <f>IF(Table1[[#This Row],[Life Expectancy]]&gt;77.4,1,0)</f>
        <v>0</v>
      </c>
      <c r="L346" s="4">
        <v>0</v>
      </c>
      <c r="M346" s="6">
        <v>3.5</v>
      </c>
      <c r="N346" s="6">
        <f>IF(AND(Table1[[#This Row],[Low Poverty]]&lt;=6.3,Table1[[#This Row],[QCT Status]]=0),1,0)</f>
        <v>1</v>
      </c>
      <c r="O346" s="6">
        <f>VLOOKUP(C346,'County Data Only'!$A$2:$F$93,3,FALSE)</f>
        <v>2.2999999999999998</v>
      </c>
      <c r="P346" s="6">
        <f>IF(Table1[[#This Row],[Census Tract Low Unemployment Rate]]&lt;2.7,1,0)</f>
        <v>1</v>
      </c>
      <c r="Q346" s="6">
        <f>VLOOKUP($C346,'County Data Only'!$A$2:$F$93,4,FALSE)</f>
        <v>1530</v>
      </c>
      <c r="R346" s="6">
        <f>IF(AND(Table1[[#This Row],[Census Tract Access to Primary Care]]&lt;=2000,Table1[[#This Row],[Census Tract Access to Primary Care]]&lt;&gt;0),1,0)</f>
        <v>1</v>
      </c>
      <c r="S346" s="6">
        <f>VLOOKUP($C346,'County Data Only'!$A$2:$F$93,5,FALSE)</f>
        <v>5.6621958079999999</v>
      </c>
      <c r="T346" s="6">
        <f>VLOOKUP($C346,'County Data Only'!$A$2:$F$93,6,FALSE)</f>
        <v>2.11346E-2</v>
      </c>
      <c r="U346" s="1">
        <f>IF(AND(Table1[[#This Row],[Census Tract Population Growth 2010 - 2020]]&gt;=5,Table1[[#This Row],[Census Tract Population Growth 2020 - 2021]]&gt;0),1,0)</f>
        <v>1</v>
      </c>
      <c r="V346" s="3">
        <f>SUM(Table1[[#This Row],[High Income Point Value]],Table1[[#This Row],[Life Expectancy Point Value]],Table1[[#This Row],["R/ECAP" (Point Value)]],Table1[[#This Row],[Low Poverty Point Value]])</f>
        <v>1</v>
      </c>
      <c r="W346" s="3">
        <f>SUM(Table1[[#This Row],[Census Tract Low Unemployment Point Value]],Table1[[#This Row],[Census Tract Access to Primary Care Point Value]])</f>
        <v>2</v>
      </c>
    </row>
    <row r="347" spans="1:23" x14ac:dyDescent="0.25">
      <c r="A347" t="s">
        <v>348</v>
      </c>
      <c r="B347">
        <v>18043070901</v>
      </c>
      <c r="C347" t="s">
        <v>1740</v>
      </c>
      <c r="D347" t="s">
        <v>2190</v>
      </c>
      <c r="E347" s="9">
        <f t="shared" si="10"/>
        <v>3</v>
      </c>
      <c r="F347" s="6">
        <f t="shared" si="11"/>
        <v>1</v>
      </c>
      <c r="G347">
        <v>0</v>
      </c>
      <c r="H347" s="4">
        <v>62800</v>
      </c>
      <c r="I347" s="3">
        <f>IF(AND(Table1[[#This Row],[High Income]]&gt;=71082,Table1[[#This Row],[QCT Status]]=0),1,0)</f>
        <v>0</v>
      </c>
      <c r="J347" s="6">
        <v>79.099999999999994</v>
      </c>
      <c r="K347" s="6">
        <f>IF(Table1[[#This Row],[Life Expectancy]]&gt;77.4,1,0)</f>
        <v>1</v>
      </c>
      <c r="L347" s="4">
        <v>0</v>
      </c>
      <c r="M347" s="4">
        <v>7.9</v>
      </c>
      <c r="N347" s="4">
        <f>IF(AND(Table1[[#This Row],[Low Poverty]]&lt;=6.3,Table1[[#This Row],[QCT Status]]=0),1,0)</f>
        <v>0</v>
      </c>
      <c r="O347" s="6">
        <f>VLOOKUP(C347,'County Data Only'!$A$2:$F$93,3,FALSE)</f>
        <v>2.2999999999999998</v>
      </c>
      <c r="P347" s="6">
        <f>IF(Table1[[#This Row],[Census Tract Low Unemployment Rate]]&lt;2.7,1,0)</f>
        <v>1</v>
      </c>
      <c r="Q347" s="6">
        <f>VLOOKUP($C347,'County Data Only'!$A$2:$F$93,4,FALSE)</f>
        <v>1530</v>
      </c>
      <c r="R347" s="6">
        <f>IF(AND(Table1[[#This Row],[Census Tract Access to Primary Care]]&lt;=2000,Table1[[#This Row],[Census Tract Access to Primary Care]]&lt;&gt;0),1,0)</f>
        <v>1</v>
      </c>
      <c r="S347" s="6">
        <f>VLOOKUP($C347,'County Data Only'!$A$2:$F$93,5,FALSE)</f>
        <v>5.6621958079999999</v>
      </c>
      <c r="T347" s="6">
        <f>VLOOKUP($C347,'County Data Only'!$A$2:$F$93,6,FALSE)</f>
        <v>2.11346E-2</v>
      </c>
      <c r="U347" s="1">
        <f>IF(AND(Table1[[#This Row],[Census Tract Population Growth 2010 - 2020]]&gt;=5,Table1[[#This Row],[Census Tract Population Growth 2020 - 2021]]&gt;0),1,0)</f>
        <v>1</v>
      </c>
      <c r="V347" s="3">
        <f>SUM(Table1[[#This Row],[High Income Point Value]],Table1[[#This Row],[Life Expectancy Point Value]],Table1[[#This Row],["R/ECAP" (Point Value)]],Table1[[#This Row],[Low Poverty Point Value]])</f>
        <v>1</v>
      </c>
      <c r="W347" s="3">
        <f>SUM(Table1[[#This Row],[Census Tract Low Unemployment Point Value]],Table1[[#This Row],[Census Tract Access to Primary Care Point Value]])</f>
        <v>2</v>
      </c>
    </row>
    <row r="348" spans="1:23" x14ac:dyDescent="0.25">
      <c r="A348" t="s">
        <v>343</v>
      </c>
      <c r="B348">
        <v>18043070500</v>
      </c>
      <c r="C348" t="s">
        <v>1740</v>
      </c>
      <c r="D348" t="s">
        <v>2185</v>
      </c>
      <c r="E348" s="7">
        <f t="shared" si="10"/>
        <v>2</v>
      </c>
      <c r="F348" s="6">
        <f t="shared" si="11"/>
        <v>1</v>
      </c>
      <c r="G348" s="14">
        <v>1</v>
      </c>
      <c r="H348" s="4">
        <v>32596</v>
      </c>
      <c r="I348" s="3">
        <f>IF(AND(Table1[[#This Row],[High Income]]&gt;=71082,Table1[[#This Row],[QCT Status]]=0),1,0)</f>
        <v>0</v>
      </c>
      <c r="J348" s="4">
        <v>68.5</v>
      </c>
      <c r="K348" s="3">
        <f>IF(Table1[[#This Row],[Life Expectancy]]&gt;77.4,1,0)</f>
        <v>0</v>
      </c>
      <c r="L348" s="4">
        <v>0</v>
      </c>
      <c r="M348" s="4">
        <v>9.9</v>
      </c>
      <c r="N348" s="4">
        <f>IF(AND(Table1[[#This Row],[Low Poverty]]&lt;=6.3,Table1[[#This Row],[QCT Status]]=0),1,0)</f>
        <v>0</v>
      </c>
      <c r="O348" s="6">
        <f>VLOOKUP(C348,'County Data Only'!$A$2:$F$93,3,FALSE)</f>
        <v>2.2999999999999998</v>
      </c>
      <c r="P348" s="6">
        <f>IF(Table1[[#This Row],[Census Tract Low Unemployment Rate]]&lt;2.7,1,0)</f>
        <v>1</v>
      </c>
      <c r="Q348" s="6">
        <f>VLOOKUP($C348,'County Data Only'!$A$2:$F$93,4,FALSE)</f>
        <v>1530</v>
      </c>
      <c r="R348" s="6">
        <f>IF(AND(Table1[[#This Row],[Census Tract Access to Primary Care]]&lt;=2000,Table1[[#This Row],[Census Tract Access to Primary Care]]&lt;&gt;0),1,0)</f>
        <v>1</v>
      </c>
      <c r="S348" s="6">
        <f>VLOOKUP($C348,'County Data Only'!$A$2:$F$93,5,FALSE)</f>
        <v>5.6621958079999999</v>
      </c>
      <c r="T348" s="6">
        <f>VLOOKUP($C348,'County Data Only'!$A$2:$F$93,6,FALSE)</f>
        <v>2.11346E-2</v>
      </c>
      <c r="U348" s="1">
        <f>IF(AND(Table1[[#This Row],[Census Tract Population Growth 2010 - 2020]]&gt;=5,Table1[[#This Row],[Census Tract Population Growth 2020 - 2021]]&gt;0),1,0)</f>
        <v>1</v>
      </c>
      <c r="V348" s="3">
        <f>SUM(Table1[[#This Row],[High Income Point Value]],Table1[[#This Row],[Life Expectancy Point Value]],Table1[[#This Row],["R/ECAP" (Point Value)]],Table1[[#This Row],[Low Poverty Point Value]])</f>
        <v>0</v>
      </c>
      <c r="W348" s="3">
        <f>SUM(Table1[[#This Row],[Census Tract Low Unemployment Point Value]],Table1[[#This Row],[Census Tract Access to Primary Care Point Value]])</f>
        <v>2</v>
      </c>
    </row>
    <row r="349" spans="1:23" x14ac:dyDescent="0.25">
      <c r="A349" t="s">
        <v>342</v>
      </c>
      <c r="B349">
        <v>18043070400</v>
      </c>
      <c r="C349" t="s">
        <v>1740</v>
      </c>
      <c r="D349" t="s">
        <v>2184</v>
      </c>
      <c r="E349" s="7">
        <f t="shared" si="10"/>
        <v>2</v>
      </c>
      <c r="F349" s="6">
        <f t="shared" si="11"/>
        <v>1</v>
      </c>
      <c r="G349" s="14">
        <v>1</v>
      </c>
      <c r="H349" s="4">
        <v>45819</v>
      </c>
      <c r="I349" s="3">
        <f>IF(AND(Table1[[#This Row],[High Income]]&gt;=71082,Table1[[#This Row],[QCT Status]]=0),1,0)</f>
        <v>0</v>
      </c>
      <c r="J349" s="4">
        <v>70.900000000000006</v>
      </c>
      <c r="K349" s="3">
        <f>IF(Table1[[#This Row],[Life Expectancy]]&gt;77.4,1,0)</f>
        <v>0</v>
      </c>
      <c r="L349" s="4">
        <v>0</v>
      </c>
      <c r="M349" s="4">
        <v>21.9</v>
      </c>
      <c r="N349" s="4">
        <f>IF(AND(Table1[[#This Row],[Low Poverty]]&lt;=6.3,Table1[[#This Row],[QCT Status]]=0),1,0)</f>
        <v>0</v>
      </c>
      <c r="O349" s="6">
        <f>VLOOKUP(C349,'County Data Only'!$A$2:$F$93,3,FALSE)</f>
        <v>2.2999999999999998</v>
      </c>
      <c r="P349" s="6">
        <f>IF(Table1[[#This Row],[Census Tract Low Unemployment Rate]]&lt;2.7,1,0)</f>
        <v>1</v>
      </c>
      <c r="Q349" s="6">
        <f>VLOOKUP($C349,'County Data Only'!$A$2:$F$93,4,FALSE)</f>
        <v>1530</v>
      </c>
      <c r="R349" s="6">
        <f>IF(AND(Table1[[#This Row],[Census Tract Access to Primary Care]]&lt;=2000,Table1[[#This Row],[Census Tract Access to Primary Care]]&lt;&gt;0),1,0)</f>
        <v>1</v>
      </c>
      <c r="S349" s="6">
        <f>VLOOKUP($C349,'County Data Only'!$A$2:$F$93,5,FALSE)</f>
        <v>5.6621958079999999</v>
      </c>
      <c r="T349" s="6">
        <f>VLOOKUP($C349,'County Data Only'!$A$2:$F$93,6,FALSE)</f>
        <v>2.11346E-2</v>
      </c>
      <c r="U349" s="1">
        <f>IF(AND(Table1[[#This Row],[Census Tract Population Growth 2010 - 2020]]&gt;=5,Table1[[#This Row],[Census Tract Population Growth 2020 - 2021]]&gt;0),1,0)</f>
        <v>1</v>
      </c>
      <c r="V349" s="3">
        <f>SUM(Table1[[#This Row],[High Income Point Value]],Table1[[#This Row],[Life Expectancy Point Value]],Table1[[#This Row],["R/ECAP" (Point Value)]],Table1[[#This Row],[Low Poverty Point Value]])</f>
        <v>0</v>
      </c>
      <c r="W349" s="3">
        <f>SUM(Table1[[#This Row],[Census Tract Low Unemployment Point Value]],Table1[[#This Row],[Census Tract Access to Primary Care Point Value]])</f>
        <v>2</v>
      </c>
    </row>
    <row r="350" spans="1:23" x14ac:dyDescent="0.25">
      <c r="A350" t="s">
        <v>346</v>
      </c>
      <c r="B350">
        <v>18043070801</v>
      </c>
      <c r="C350" t="s">
        <v>1740</v>
      </c>
      <c r="D350" t="s">
        <v>2188</v>
      </c>
      <c r="E350" s="7">
        <f t="shared" si="10"/>
        <v>2</v>
      </c>
      <c r="F350" s="6">
        <f t="shared" si="11"/>
        <v>1</v>
      </c>
      <c r="G350" s="14">
        <v>1</v>
      </c>
      <c r="H350" s="4">
        <v>16592</v>
      </c>
      <c r="I350" s="3">
        <f>IF(AND(Table1[[#This Row],[High Income]]&gt;=71082,Table1[[#This Row],[QCT Status]]=0),1,0)</f>
        <v>0</v>
      </c>
      <c r="J350" s="4">
        <v>69.900000000000006</v>
      </c>
      <c r="K350" s="3">
        <f>IF(Table1[[#This Row],[Life Expectancy]]&gt;77.4,1,0)</f>
        <v>0</v>
      </c>
      <c r="L350" s="4">
        <v>0</v>
      </c>
      <c r="M350" s="4">
        <v>43.3</v>
      </c>
      <c r="N350" s="4">
        <f>IF(AND(Table1[[#This Row],[Low Poverty]]&lt;=6.3,Table1[[#This Row],[QCT Status]]=0),1,0)</f>
        <v>0</v>
      </c>
      <c r="O350" s="6">
        <f>VLOOKUP(C350,'County Data Only'!$A$2:$F$93,3,FALSE)</f>
        <v>2.2999999999999998</v>
      </c>
      <c r="P350" s="6">
        <f>IF(Table1[[#This Row],[Census Tract Low Unemployment Rate]]&lt;2.7,1,0)</f>
        <v>1</v>
      </c>
      <c r="Q350" s="6">
        <f>VLOOKUP($C350,'County Data Only'!$A$2:$F$93,4,FALSE)</f>
        <v>1530</v>
      </c>
      <c r="R350" s="6">
        <f>IF(AND(Table1[[#This Row],[Census Tract Access to Primary Care]]&lt;=2000,Table1[[#This Row],[Census Tract Access to Primary Care]]&lt;&gt;0),1,0)</f>
        <v>1</v>
      </c>
      <c r="S350" s="6">
        <f>VLOOKUP($C350,'County Data Only'!$A$2:$F$93,5,FALSE)</f>
        <v>5.6621958079999999</v>
      </c>
      <c r="T350" s="6">
        <f>VLOOKUP($C350,'County Data Only'!$A$2:$F$93,6,FALSE)</f>
        <v>2.11346E-2</v>
      </c>
      <c r="U350" s="1">
        <f>IF(AND(Table1[[#This Row],[Census Tract Population Growth 2010 - 2020]]&gt;=5,Table1[[#This Row],[Census Tract Population Growth 2020 - 2021]]&gt;0),1,0)</f>
        <v>1</v>
      </c>
      <c r="V350" s="3">
        <f>SUM(Table1[[#This Row],[High Income Point Value]],Table1[[#This Row],[Life Expectancy Point Value]],Table1[[#This Row],["R/ECAP" (Point Value)]],Table1[[#This Row],[Low Poverty Point Value]])</f>
        <v>0</v>
      </c>
      <c r="W350" s="3">
        <f>SUM(Table1[[#This Row],[Census Tract Low Unemployment Point Value]],Table1[[#This Row],[Census Tract Access to Primary Care Point Value]])</f>
        <v>2</v>
      </c>
    </row>
    <row r="351" spans="1:23" x14ac:dyDescent="0.25">
      <c r="A351" t="s">
        <v>349</v>
      </c>
      <c r="B351">
        <v>18043070902</v>
      </c>
      <c r="C351" t="s">
        <v>1740</v>
      </c>
      <c r="D351" t="s">
        <v>2191</v>
      </c>
      <c r="E351" s="7">
        <f t="shared" si="10"/>
        <v>2</v>
      </c>
      <c r="F351" s="6">
        <f t="shared" si="11"/>
        <v>1</v>
      </c>
      <c r="G351" s="14">
        <v>1</v>
      </c>
      <c r="H351" s="4">
        <v>18722</v>
      </c>
      <c r="I351" s="3">
        <f>IF(AND(Table1[[#This Row],[High Income]]&gt;=71082,Table1[[#This Row],[QCT Status]]=0),1,0)</f>
        <v>0</v>
      </c>
      <c r="J351" s="4">
        <v>69.900000000000006</v>
      </c>
      <c r="K351" s="3">
        <f>IF(Table1[[#This Row],[Life Expectancy]]&gt;77.4,1,0)</f>
        <v>0</v>
      </c>
      <c r="L351" s="4">
        <v>0</v>
      </c>
      <c r="M351" s="4">
        <v>55</v>
      </c>
      <c r="N351" s="4">
        <f>IF(AND(Table1[[#This Row],[Low Poverty]]&lt;=6.3,Table1[[#This Row],[QCT Status]]=0),1,0)</f>
        <v>0</v>
      </c>
      <c r="O351" s="6">
        <f>VLOOKUP(C351,'County Data Only'!$A$2:$F$93,3,FALSE)</f>
        <v>2.2999999999999998</v>
      </c>
      <c r="P351" s="6">
        <f>IF(Table1[[#This Row],[Census Tract Low Unemployment Rate]]&lt;2.7,1,0)</f>
        <v>1</v>
      </c>
      <c r="Q351" s="6">
        <f>VLOOKUP($C351,'County Data Only'!$A$2:$F$93,4,FALSE)</f>
        <v>1530</v>
      </c>
      <c r="R351" s="6">
        <f>IF(AND(Table1[[#This Row],[Census Tract Access to Primary Care]]&lt;=2000,Table1[[#This Row],[Census Tract Access to Primary Care]]&lt;&gt;0),1,0)</f>
        <v>1</v>
      </c>
      <c r="S351" s="6">
        <f>VLOOKUP($C351,'County Data Only'!$A$2:$F$93,5,FALSE)</f>
        <v>5.6621958079999999</v>
      </c>
      <c r="T351" s="6">
        <f>VLOOKUP($C351,'County Data Only'!$A$2:$F$93,6,FALSE)</f>
        <v>2.11346E-2</v>
      </c>
      <c r="U351" s="1">
        <f>IF(AND(Table1[[#This Row],[Census Tract Population Growth 2010 - 2020]]&gt;=5,Table1[[#This Row],[Census Tract Population Growth 2020 - 2021]]&gt;0),1,0)</f>
        <v>1</v>
      </c>
      <c r="V351" s="3">
        <f>SUM(Table1[[#This Row],[High Income Point Value]],Table1[[#This Row],[Life Expectancy Point Value]],Table1[[#This Row],["R/ECAP" (Point Value)]],Table1[[#This Row],[Low Poverty Point Value]])</f>
        <v>0</v>
      </c>
      <c r="W351" s="3">
        <f>SUM(Table1[[#This Row],[Census Tract Low Unemployment Point Value]],Table1[[#This Row],[Census Tract Access to Primary Care Point Value]])</f>
        <v>2</v>
      </c>
    </row>
    <row r="352" spans="1:23" x14ac:dyDescent="0.25">
      <c r="A352" t="s">
        <v>353</v>
      </c>
      <c r="B352">
        <v>18043071006</v>
      </c>
      <c r="C352" t="s">
        <v>1740</v>
      </c>
      <c r="D352" t="s">
        <v>2195</v>
      </c>
      <c r="E352" s="7">
        <f t="shared" si="10"/>
        <v>2</v>
      </c>
      <c r="F352" s="6">
        <f t="shared" si="11"/>
        <v>1</v>
      </c>
      <c r="G352">
        <v>0</v>
      </c>
      <c r="H352" s="4">
        <v>67750</v>
      </c>
      <c r="I352" s="3">
        <f>IF(AND(Table1[[#This Row],[High Income]]&gt;=71082,Table1[[#This Row],[QCT Status]]=0),1,0)</f>
        <v>0</v>
      </c>
      <c r="J352" s="4">
        <v>76.599999999999994</v>
      </c>
      <c r="K352" s="3">
        <f>IF(Table1[[#This Row],[Life Expectancy]]&gt;77.4,1,0)</f>
        <v>0</v>
      </c>
      <c r="L352" s="4">
        <v>0</v>
      </c>
      <c r="M352" s="4">
        <v>11.2</v>
      </c>
      <c r="N352" s="4">
        <f>IF(AND(Table1[[#This Row],[Low Poverty]]&lt;=6.3,Table1[[#This Row],[QCT Status]]=0),1,0)</f>
        <v>0</v>
      </c>
      <c r="O352" s="6">
        <f>VLOOKUP(C352,'County Data Only'!$A$2:$F$93,3,FALSE)</f>
        <v>2.2999999999999998</v>
      </c>
      <c r="P352" s="6">
        <f>IF(Table1[[#This Row],[Census Tract Low Unemployment Rate]]&lt;2.7,1,0)</f>
        <v>1</v>
      </c>
      <c r="Q352" s="6">
        <f>VLOOKUP($C352,'County Data Only'!$A$2:$F$93,4,FALSE)</f>
        <v>1530</v>
      </c>
      <c r="R352" s="6">
        <f>IF(AND(Table1[[#This Row],[Census Tract Access to Primary Care]]&lt;=2000,Table1[[#This Row],[Census Tract Access to Primary Care]]&lt;&gt;0),1,0)</f>
        <v>1</v>
      </c>
      <c r="S352" s="6">
        <f>VLOOKUP($C352,'County Data Only'!$A$2:$F$93,5,FALSE)</f>
        <v>5.6621958079999999</v>
      </c>
      <c r="T352" s="6">
        <f>VLOOKUP($C352,'County Data Only'!$A$2:$F$93,6,FALSE)</f>
        <v>2.11346E-2</v>
      </c>
      <c r="U352" s="1">
        <f>IF(AND(Table1[[#This Row],[Census Tract Population Growth 2010 - 2020]]&gt;=5,Table1[[#This Row],[Census Tract Population Growth 2020 - 2021]]&gt;0),1,0)</f>
        <v>1</v>
      </c>
      <c r="V352" s="3">
        <f>SUM(Table1[[#This Row],[High Income Point Value]],Table1[[#This Row],[Life Expectancy Point Value]],Table1[[#This Row],["R/ECAP" (Point Value)]],Table1[[#This Row],[Low Poverty Point Value]])</f>
        <v>0</v>
      </c>
      <c r="W352" s="3">
        <f>SUM(Table1[[#This Row],[Census Tract Low Unemployment Point Value]],Table1[[#This Row],[Census Tract Access to Primary Care Point Value]])</f>
        <v>2</v>
      </c>
    </row>
    <row r="353" spans="1:23" x14ac:dyDescent="0.25">
      <c r="A353" t="s">
        <v>347</v>
      </c>
      <c r="B353">
        <v>18043070802</v>
      </c>
      <c r="C353" t="s">
        <v>1740</v>
      </c>
      <c r="D353" t="s">
        <v>2189</v>
      </c>
      <c r="E353" s="7">
        <f t="shared" si="10"/>
        <v>2</v>
      </c>
      <c r="F353" s="6">
        <f t="shared" si="11"/>
        <v>1</v>
      </c>
      <c r="G353">
        <v>0</v>
      </c>
      <c r="H353" s="4">
        <v>52727</v>
      </c>
      <c r="I353" s="3">
        <f>IF(AND(Table1[[#This Row],[High Income]]&gt;=71082,Table1[[#This Row],[QCT Status]]=0),1,0)</f>
        <v>0</v>
      </c>
      <c r="J353" s="4">
        <v>72.900000000000006</v>
      </c>
      <c r="K353" s="3">
        <f>IF(Table1[[#This Row],[Life Expectancy]]&gt;77.4,1,0)</f>
        <v>0</v>
      </c>
      <c r="L353" s="4">
        <v>0</v>
      </c>
      <c r="M353" s="4">
        <v>15.8</v>
      </c>
      <c r="N353" s="4">
        <f>IF(AND(Table1[[#This Row],[Low Poverty]]&lt;=6.3,Table1[[#This Row],[QCT Status]]=0),1,0)</f>
        <v>0</v>
      </c>
      <c r="O353" s="6">
        <f>VLOOKUP(C353,'County Data Only'!$A$2:$F$93,3,FALSE)</f>
        <v>2.2999999999999998</v>
      </c>
      <c r="P353" s="6">
        <f>IF(Table1[[#This Row],[Census Tract Low Unemployment Rate]]&lt;2.7,1,0)</f>
        <v>1</v>
      </c>
      <c r="Q353" s="6">
        <f>VLOOKUP($C353,'County Data Only'!$A$2:$F$93,4,FALSE)</f>
        <v>1530</v>
      </c>
      <c r="R353" s="6">
        <f>IF(AND(Table1[[#This Row],[Census Tract Access to Primary Care]]&lt;=2000,Table1[[#This Row],[Census Tract Access to Primary Care]]&lt;&gt;0),1,0)</f>
        <v>1</v>
      </c>
      <c r="S353" s="6">
        <f>VLOOKUP($C353,'County Data Only'!$A$2:$F$93,5,FALSE)</f>
        <v>5.6621958079999999</v>
      </c>
      <c r="T353" s="6">
        <f>VLOOKUP($C353,'County Data Only'!$A$2:$F$93,6,FALSE)</f>
        <v>2.11346E-2</v>
      </c>
      <c r="U353" s="1">
        <f>IF(AND(Table1[[#This Row],[Census Tract Population Growth 2010 - 2020]]&gt;=5,Table1[[#This Row],[Census Tract Population Growth 2020 - 2021]]&gt;0),1,0)</f>
        <v>1</v>
      </c>
      <c r="V353" s="3">
        <f>SUM(Table1[[#This Row],[High Income Point Value]],Table1[[#This Row],[Life Expectancy Point Value]],Table1[[#This Row],["R/ECAP" (Point Value)]],Table1[[#This Row],[Low Poverty Point Value]])</f>
        <v>0</v>
      </c>
      <c r="W353" s="3">
        <f>SUM(Table1[[#This Row],[Census Tract Low Unemployment Point Value]],Table1[[#This Row],[Census Tract Access to Primary Care Point Value]])</f>
        <v>2</v>
      </c>
    </row>
    <row r="354" spans="1:23" x14ac:dyDescent="0.25">
      <c r="A354" t="s">
        <v>341</v>
      </c>
      <c r="B354">
        <v>18043070302</v>
      </c>
      <c r="C354" t="s">
        <v>1740</v>
      </c>
      <c r="D354" t="s">
        <v>2183</v>
      </c>
      <c r="E354" s="7">
        <f t="shared" si="10"/>
        <v>2</v>
      </c>
      <c r="F354" s="6">
        <f t="shared" si="11"/>
        <v>1</v>
      </c>
      <c r="G354">
        <v>0</v>
      </c>
      <c r="H354" s="4">
        <v>49965</v>
      </c>
      <c r="I354" s="3">
        <f>IF(AND(Table1[[#This Row],[High Income]]&gt;=71082,Table1[[#This Row],[QCT Status]]=0),1,0)</f>
        <v>0</v>
      </c>
      <c r="J354" s="4">
        <v>76.099999999999994</v>
      </c>
      <c r="K354" s="3">
        <f>IF(Table1[[#This Row],[Life Expectancy]]&gt;77.4,1,0)</f>
        <v>0</v>
      </c>
      <c r="L354" s="4">
        <v>0</v>
      </c>
      <c r="M354" s="4">
        <v>16.2</v>
      </c>
      <c r="N354" s="4">
        <f>IF(AND(Table1[[#This Row],[Low Poverty]]&lt;=6.3,Table1[[#This Row],[QCT Status]]=0),1,0)</f>
        <v>0</v>
      </c>
      <c r="O354" s="6">
        <f>VLOOKUP(C354,'County Data Only'!$A$2:$F$93,3,FALSE)</f>
        <v>2.2999999999999998</v>
      </c>
      <c r="P354" s="6">
        <f>IF(Table1[[#This Row],[Census Tract Low Unemployment Rate]]&lt;2.7,1,0)</f>
        <v>1</v>
      </c>
      <c r="Q354" s="6">
        <f>VLOOKUP($C354,'County Data Only'!$A$2:$F$93,4,FALSE)</f>
        <v>1530</v>
      </c>
      <c r="R354" s="6">
        <f>IF(AND(Table1[[#This Row],[Census Tract Access to Primary Care]]&lt;=2000,Table1[[#This Row],[Census Tract Access to Primary Care]]&lt;&gt;0),1,0)</f>
        <v>1</v>
      </c>
      <c r="S354" s="6">
        <f>VLOOKUP($C354,'County Data Only'!$A$2:$F$93,5,FALSE)</f>
        <v>5.6621958079999999</v>
      </c>
      <c r="T354" s="6">
        <f>VLOOKUP($C354,'County Data Only'!$A$2:$F$93,6,FALSE)</f>
        <v>2.11346E-2</v>
      </c>
      <c r="U354" s="1">
        <f>IF(AND(Table1[[#This Row],[Census Tract Population Growth 2010 - 2020]]&gt;=5,Table1[[#This Row],[Census Tract Population Growth 2020 - 2021]]&gt;0),1,0)</f>
        <v>1</v>
      </c>
      <c r="V354" s="3">
        <f>SUM(Table1[[#This Row],[High Income Point Value]],Table1[[#This Row],[Life Expectancy Point Value]],Table1[[#This Row],["R/ECAP" (Point Value)]],Table1[[#This Row],[Low Poverty Point Value]])</f>
        <v>0</v>
      </c>
      <c r="W354" s="3">
        <f>SUM(Table1[[#This Row],[Census Tract Low Unemployment Point Value]],Table1[[#This Row],[Census Tract Access to Primary Care Point Value]])</f>
        <v>2</v>
      </c>
    </row>
    <row r="355" spans="1:23" x14ac:dyDescent="0.25">
      <c r="A355" t="s">
        <v>339</v>
      </c>
      <c r="B355">
        <v>18043070200</v>
      </c>
      <c r="C355" t="s">
        <v>1740</v>
      </c>
      <c r="D355" t="s">
        <v>2181</v>
      </c>
      <c r="E355" s="7">
        <f t="shared" si="10"/>
        <v>2</v>
      </c>
      <c r="F355" s="6">
        <f t="shared" si="11"/>
        <v>1</v>
      </c>
      <c r="G355">
        <v>0</v>
      </c>
      <c r="H355" s="4">
        <v>48026</v>
      </c>
      <c r="I355" s="3">
        <f>IF(AND(Table1[[#This Row],[High Income]]&gt;=71082,Table1[[#This Row],[QCT Status]]=0),1,0)</f>
        <v>0</v>
      </c>
      <c r="J355" s="4">
        <v>72.8</v>
      </c>
      <c r="K355" s="3">
        <f>IF(Table1[[#This Row],[Life Expectancy]]&gt;77.4,1,0)</f>
        <v>0</v>
      </c>
      <c r="L355" s="4">
        <v>0</v>
      </c>
      <c r="M355" s="4">
        <v>18.2</v>
      </c>
      <c r="N355" s="4">
        <f>IF(AND(Table1[[#This Row],[Low Poverty]]&lt;=6.3,Table1[[#This Row],[QCT Status]]=0),1,0)</f>
        <v>0</v>
      </c>
      <c r="O355" s="6">
        <f>VLOOKUP(C355,'County Data Only'!$A$2:$F$93,3,FALSE)</f>
        <v>2.2999999999999998</v>
      </c>
      <c r="P355" s="6">
        <f>IF(Table1[[#This Row],[Census Tract Low Unemployment Rate]]&lt;2.7,1,0)</f>
        <v>1</v>
      </c>
      <c r="Q355" s="6">
        <f>VLOOKUP($C355,'County Data Only'!$A$2:$F$93,4,FALSE)</f>
        <v>1530</v>
      </c>
      <c r="R355" s="6">
        <f>IF(AND(Table1[[#This Row],[Census Tract Access to Primary Care]]&lt;=2000,Table1[[#This Row],[Census Tract Access to Primary Care]]&lt;&gt;0),1,0)</f>
        <v>1</v>
      </c>
      <c r="S355" s="6">
        <f>VLOOKUP($C355,'County Data Only'!$A$2:$F$93,5,FALSE)</f>
        <v>5.6621958079999999</v>
      </c>
      <c r="T355" s="6">
        <f>VLOOKUP($C355,'County Data Only'!$A$2:$F$93,6,FALSE)</f>
        <v>2.11346E-2</v>
      </c>
      <c r="U355" s="1">
        <f>IF(AND(Table1[[#This Row],[Census Tract Population Growth 2010 - 2020]]&gt;=5,Table1[[#This Row],[Census Tract Population Growth 2020 - 2021]]&gt;0),1,0)</f>
        <v>1</v>
      </c>
      <c r="V355" s="3">
        <f>SUM(Table1[[#This Row],[High Income Point Value]],Table1[[#This Row],[Life Expectancy Point Value]],Table1[[#This Row],["R/ECAP" (Point Value)]],Table1[[#This Row],[Low Poverty Point Value]])</f>
        <v>0</v>
      </c>
      <c r="W355" s="3">
        <f>SUM(Table1[[#This Row],[Census Tract Low Unemployment Point Value]],Table1[[#This Row],[Census Tract Access to Primary Care Point Value]])</f>
        <v>2</v>
      </c>
    </row>
    <row r="356" spans="1:23" x14ac:dyDescent="0.25">
      <c r="A356" t="s">
        <v>345</v>
      </c>
      <c r="B356">
        <v>18043070700</v>
      </c>
      <c r="C356" t="s">
        <v>1740</v>
      </c>
      <c r="D356" t="s">
        <v>2187</v>
      </c>
      <c r="E356" s="7">
        <f t="shared" si="10"/>
        <v>2</v>
      </c>
      <c r="F356" s="6">
        <f t="shared" si="11"/>
        <v>1</v>
      </c>
      <c r="G356">
        <v>0</v>
      </c>
      <c r="H356" s="4">
        <v>47776</v>
      </c>
      <c r="I356" s="3">
        <f>IF(AND(Table1[[#This Row],[High Income]]&gt;=71082,Table1[[#This Row],[QCT Status]]=0),1,0)</f>
        <v>0</v>
      </c>
      <c r="J356" s="4">
        <v>70.099999999999994</v>
      </c>
      <c r="K356" s="3">
        <f>IF(Table1[[#This Row],[Life Expectancy]]&gt;77.4,1,0)</f>
        <v>0</v>
      </c>
      <c r="L356" s="4">
        <v>0</v>
      </c>
      <c r="M356" s="4">
        <v>20.8</v>
      </c>
      <c r="N356" s="4">
        <f>IF(AND(Table1[[#This Row],[Low Poverty]]&lt;=6.3,Table1[[#This Row],[QCT Status]]=0),1,0)</f>
        <v>0</v>
      </c>
      <c r="O356" s="6">
        <f>VLOOKUP(C356,'County Data Only'!$A$2:$F$93,3,FALSE)</f>
        <v>2.2999999999999998</v>
      </c>
      <c r="P356" s="6">
        <f>IF(Table1[[#This Row],[Census Tract Low Unemployment Rate]]&lt;2.7,1,0)</f>
        <v>1</v>
      </c>
      <c r="Q356" s="6">
        <f>VLOOKUP($C356,'County Data Only'!$A$2:$F$93,4,FALSE)</f>
        <v>1530</v>
      </c>
      <c r="R356" s="6">
        <f>IF(AND(Table1[[#This Row],[Census Tract Access to Primary Care]]&lt;=2000,Table1[[#This Row],[Census Tract Access to Primary Care]]&lt;&gt;0),1,0)</f>
        <v>1</v>
      </c>
      <c r="S356" s="6">
        <f>VLOOKUP($C356,'County Data Only'!$A$2:$F$93,5,FALSE)</f>
        <v>5.6621958079999999</v>
      </c>
      <c r="T356" s="6">
        <f>VLOOKUP($C356,'County Data Only'!$A$2:$F$93,6,FALSE)</f>
        <v>2.11346E-2</v>
      </c>
      <c r="U356" s="1">
        <f>IF(AND(Table1[[#This Row],[Census Tract Population Growth 2010 - 2020]]&gt;=5,Table1[[#This Row],[Census Tract Population Growth 2020 - 2021]]&gt;0),1,0)</f>
        <v>1</v>
      </c>
      <c r="V356" s="3">
        <f>SUM(Table1[[#This Row],[High Income Point Value]],Table1[[#This Row],[Life Expectancy Point Value]],Table1[[#This Row],["R/ECAP" (Point Value)]],Table1[[#This Row],[Low Poverty Point Value]])</f>
        <v>0</v>
      </c>
      <c r="W356" s="3">
        <f>SUM(Table1[[#This Row],[Census Tract Low Unemployment Point Value]],Table1[[#This Row],[Census Tract Access to Primary Care Point Value]])</f>
        <v>2</v>
      </c>
    </row>
    <row r="357" spans="1:23" x14ac:dyDescent="0.25">
      <c r="A357" t="s">
        <v>362</v>
      </c>
      <c r="B357">
        <v>18045957900</v>
      </c>
      <c r="C357" t="s">
        <v>1742</v>
      </c>
      <c r="D357" t="s">
        <v>2204</v>
      </c>
      <c r="E357" s="7">
        <f t="shared" si="10"/>
        <v>2</v>
      </c>
      <c r="F357" s="3">
        <f t="shared" si="11"/>
        <v>0</v>
      </c>
      <c r="G357">
        <v>0</v>
      </c>
      <c r="H357" s="4">
        <v>52535</v>
      </c>
      <c r="I357" s="3">
        <f>IF(AND(Table1[[#This Row],[High Income]]&gt;=71082,Table1[[#This Row],[QCT Status]]=0),1,0)</f>
        <v>0</v>
      </c>
      <c r="J357" s="6">
        <v>78.599999999999994</v>
      </c>
      <c r="K357" s="6">
        <f>IF(Table1[[#This Row],[Life Expectancy]]&gt;77.4,1,0)</f>
        <v>1</v>
      </c>
      <c r="L357" s="4">
        <v>0</v>
      </c>
      <c r="M357" s="4">
        <v>8</v>
      </c>
      <c r="N357" s="4">
        <f>IF(AND(Table1[[#This Row],[Low Poverty]]&lt;=6.3,Table1[[#This Row],[QCT Status]]=0),1,0)</f>
        <v>0</v>
      </c>
      <c r="O357" s="6">
        <f>VLOOKUP(C357,'County Data Only'!$A$2:$F$93,3,FALSE)</f>
        <v>2.6</v>
      </c>
      <c r="P357" s="6">
        <f>IF(Table1[[#This Row],[Census Tract Low Unemployment Rate]]&lt;2.7,1,0)</f>
        <v>1</v>
      </c>
      <c r="Q357" s="3">
        <f>VLOOKUP($C357,'County Data Only'!$A$2:$F$93,4,FALSE)</f>
        <v>5450</v>
      </c>
      <c r="R357" s="3">
        <f>IF(AND(Table1[[#This Row],[Census Tract Access to Primary Care]]&lt;=2000,Table1[[#This Row],[Census Tract Access to Primary Care]]&lt;&gt;0),1,0)</f>
        <v>0</v>
      </c>
      <c r="S357" s="3">
        <f>VLOOKUP($C357,'County Data Only'!$A$2:$F$93,5,FALSE)</f>
        <v>-4.4502314810000003</v>
      </c>
      <c r="T357" s="3">
        <f>VLOOKUP($C357,'County Data Only'!$A$2:$F$93,6,FALSE)</f>
        <v>-0.2610808</v>
      </c>
      <c r="U357">
        <f>IF(AND(Table1[[#This Row],[Census Tract Population Growth 2010 - 2020]]&gt;=5,Table1[[#This Row],[Census Tract Population Growth 2020 - 2021]]&gt;0),1,0)</f>
        <v>0</v>
      </c>
      <c r="V357" s="3">
        <f>SUM(Table1[[#This Row],[High Income Point Value]],Table1[[#This Row],[Life Expectancy Point Value]],Table1[[#This Row],["R/ECAP" (Point Value)]],Table1[[#This Row],[Low Poverty Point Value]])</f>
        <v>1</v>
      </c>
      <c r="W357" s="3">
        <f>SUM(Table1[[#This Row],[Census Tract Low Unemployment Point Value]],Table1[[#This Row],[Census Tract Access to Primary Care Point Value]])</f>
        <v>1</v>
      </c>
    </row>
    <row r="358" spans="1:23" x14ac:dyDescent="0.25">
      <c r="A358" t="s">
        <v>363</v>
      </c>
      <c r="B358">
        <v>18045958000</v>
      </c>
      <c r="C358" t="s">
        <v>1742</v>
      </c>
      <c r="D358" t="s">
        <v>2205</v>
      </c>
      <c r="E358" s="7">
        <f t="shared" si="10"/>
        <v>2</v>
      </c>
      <c r="F358" s="3">
        <f t="shared" si="11"/>
        <v>0</v>
      </c>
      <c r="G358">
        <v>0</v>
      </c>
      <c r="H358" s="4">
        <v>42917</v>
      </c>
      <c r="I358" s="3">
        <f>IF(AND(Table1[[#This Row],[High Income]]&gt;=71082,Table1[[#This Row],[QCT Status]]=0),1,0)</f>
        <v>0</v>
      </c>
      <c r="J358" s="6">
        <v>77.900000000000006</v>
      </c>
      <c r="K358" s="6">
        <f>IF(Table1[[#This Row],[Life Expectancy]]&gt;77.4,1,0)</f>
        <v>1</v>
      </c>
      <c r="L358" s="4">
        <v>0</v>
      </c>
      <c r="M358" s="4">
        <v>11.6</v>
      </c>
      <c r="N358" s="4">
        <f>IF(AND(Table1[[#This Row],[Low Poverty]]&lt;=6.3,Table1[[#This Row],[QCT Status]]=0),1,0)</f>
        <v>0</v>
      </c>
      <c r="O358" s="6">
        <f>VLOOKUP(C358,'County Data Only'!$A$2:$F$93,3,FALSE)</f>
        <v>2.6</v>
      </c>
      <c r="P358" s="6">
        <f>IF(Table1[[#This Row],[Census Tract Low Unemployment Rate]]&lt;2.7,1,0)</f>
        <v>1</v>
      </c>
      <c r="Q358" s="3">
        <f>VLOOKUP($C358,'County Data Only'!$A$2:$F$93,4,FALSE)</f>
        <v>5450</v>
      </c>
      <c r="R358" s="3">
        <f>IF(AND(Table1[[#This Row],[Census Tract Access to Primary Care]]&lt;=2000,Table1[[#This Row],[Census Tract Access to Primary Care]]&lt;&gt;0),1,0)</f>
        <v>0</v>
      </c>
      <c r="S358" s="3">
        <f>VLOOKUP($C358,'County Data Only'!$A$2:$F$93,5,FALSE)</f>
        <v>-4.4502314810000003</v>
      </c>
      <c r="T358" s="3">
        <f>VLOOKUP($C358,'County Data Only'!$A$2:$F$93,6,FALSE)</f>
        <v>-0.2610808</v>
      </c>
      <c r="U358">
        <f>IF(AND(Table1[[#This Row],[Census Tract Population Growth 2010 - 2020]]&gt;=5,Table1[[#This Row],[Census Tract Population Growth 2020 - 2021]]&gt;0),1,0)</f>
        <v>0</v>
      </c>
      <c r="V358" s="3">
        <f>SUM(Table1[[#This Row],[High Income Point Value]],Table1[[#This Row],[Life Expectancy Point Value]],Table1[[#This Row],["R/ECAP" (Point Value)]],Table1[[#This Row],[Low Poverty Point Value]])</f>
        <v>1</v>
      </c>
      <c r="W358" s="3">
        <f>SUM(Table1[[#This Row],[Census Tract Low Unemployment Point Value]],Table1[[#This Row],[Census Tract Access to Primary Care Point Value]])</f>
        <v>1</v>
      </c>
    </row>
    <row r="359" spans="1:23" x14ac:dyDescent="0.25">
      <c r="A359" t="s">
        <v>359</v>
      </c>
      <c r="B359">
        <v>18045957600</v>
      </c>
      <c r="C359" t="s">
        <v>1742</v>
      </c>
      <c r="D359" t="s">
        <v>2201</v>
      </c>
      <c r="E359" s="7">
        <f t="shared" si="10"/>
        <v>2</v>
      </c>
      <c r="F359" s="3">
        <f t="shared" si="11"/>
        <v>0</v>
      </c>
      <c r="G359">
        <v>0</v>
      </c>
      <c r="H359" s="4">
        <v>53875</v>
      </c>
      <c r="I359" s="3">
        <f>IF(AND(Table1[[#This Row],[High Income]]&gt;=71082,Table1[[#This Row],[QCT Status]]=0),1,0)</f>
        <v>0</v>
      </c>
      <c r="J359" s="6">
        <v>80.900000000000006</v>
      </c>
      <c r="K359" s="6">
        <f>IF(Table1[[#This Row],[Life Expectancy]]&gt;77.4,1,0)</f>
        <v>1</v>
      </c>
      <c r="L359" s="4">
        <v>0</v>
      </c>
      <c r="M359" s="4">
        <v>14.9</v>
      </c>
      <c r="N359" s="4">
        <f>IF(AND(Table1[[#This Row],[Low Poverty]]&lt;=6.3,Table1[[#This Row],[QCT Status]]=0),1,0)</f>
        <v>0</v>
      </c>
      <c r="O359" s="6">
        <f>VLOOKUP(C359,'County Data Only'!$A$2:$F$93,3,FALSE)</f>
        <v>2.6</v>
      </c>
      <c r="P359" s="6">
        <f>IF(Table1[[#This Row],[Census Tract Low Unemployment Rate]]&lt;2.7,1,0)</f>
        <v>1</v>
      </c>
      <c r="Q359" s="3">
        <f>VLOOKUP($C359,'County Data Only'!$A$2:$F$93,4,FALSE)</f>
        <v>5450</v>
      </c>
      <c r="R359" s="3">
        <f>IF(AND(Table1[[#This Row],[Census Tract Access to Primary Care]]&lt;=2000,Table1[[#This Row],[Census Tract Access to Primary Care]]&lt;&gt;0),1,0)</f>
        <v>0</v>
      </c>
      <c r="S359" s="3">
        <f>VLOOKUP($C359,'County Data Only'!$A$2:$F$93,5,FALSE)</f>
        <v>-4.4502314810000003</v>
      </c>
      <c r="T359" s="3">
        <f>VLOOKUP($C359,'County Data Only'!$A$2:$F$93,6,FALSE)</f>
        <v>-0.2610808</v>
      </c>
      <c r="U359">
        <f>IF(AND(Table1[[#This Row],[Census Tract Population Growth 2010 - 2020]]&gt;=5,Table1[[#This Row],[Census Tract Population Growth 2020 - 2021]]&gt;0),1,0)</f>
        <v>0</v>
      </c>
      <c r="V359" s="3">
        <f>SUM(Table1[[#This Row],[High Income Point Value]],Table1[[#This Row],[Life Expectancy Point Value]],Table1[[#This Row],["R/ECAP" (Point Value)]],Table1[[#This Row],[Low Poverty Point Value]])</f>
        <v>1</v>
      </c>
      <c r="W359" s="3">
        <f>SUM(Table1[[#This Row],[Census Tract Low Unemployment Point Value]],Table1[[#This Row],[Census Tract Access to Primary Care Point Value]])</f>
        <v>1</v>
      </c>
    </row>
    <row r="360" spans="1:23" x14ac:dyDescent="0.25">
      <c r="A360" t="s">
        <v>361</v>
      </c>
      <c r="B360">
        <v>18045957800</v>
      </c>
      <c r="C360" t="s">
        <v>1742</v>
      </c>
      <c r="D360" t="s">
        <v>2203</v>
      </c>
      <c r="E360" s="8">
        <f t="shared" si="10"/>
        <v>1</v>
      </c>
      <c r="F360" s="3">
        <f t="shared" si="11"/>
        <v>0</v>
      </c>
      <c r="G360">
        <v>0</v>
      </c>
      <c r="H360" s="4">
        <v>56048</v>
      </c>
      <c r="I360" s="3">
        <f>IF(AND(Table1[[#This Row],[High Income]]&gt;=71082,Table1[[#This Row],[QCT Status]]=0),1,0)</f>
        <v>0</v>
      </c>
      <c r="J360" s="4">
        <v>75.900000000000006</v>
      </c>
      <c r="K360" s="3">
        <f>IF(Table1[[#This Row],[Life Expectancy]]&gt;77.4,1,0)</f>
        <v>0</v>
      </c>
      <c r="L360" s="4">
        <v>0</v>
      </c>
      <c r="M360" s="4">
        <v>11.1</v>
      </c>
      <c r="N360" s="4">
        <f>IF(AND(Table1[[#This Row],[Low Poverty]]&lt;=6.3,Table1[[#This Row],[QCT Status]]=0),1,0)</f>
        <v>0</v>
      </c>
      <c r="O360" s="6">
        <f>VLOOKUP(C360,'County Data Only'!$A$2:$F$93,3,FALSE)</f>
        <v>2.6</v>
      </c>
      <c r="P360" s="6">
        <f>IF(Table1[[#This Row],[Census Tract Low Unemployment Rate]]&lt;2.7,1,0)</f>
        <v>1</v>
      </c>
      <c r="Q360" s="3">
        <f>VLOOKUP($C360,'County Data Only'!$A$2:$F$93,4,FALSE)</f>
        <v>5450</v>
      </c>
      <c r="R360" s="3">
        <f>IF(AND(Table1[[#This Row],[Census Tract Access to Primary Care]]&lt;=2000,Table1[[#This Row],[Census Tract Access to Primary Care]]&lt;&gt;0),1,0)</f>
        <v>0</v>
      </c>
      <c r="S360" s="3">
        <f>VLOOKUP($C360,'County Data Only'!$A$2:$F$93,5,FALSE)</f>
        <v>-4.4502314810000003</v>
      </c>
      <c r="T360" s="3">
        <f>VLOOKUP($C360,'County Data Only'!$A$2:$F$93,6,FALSE)</f>
        <v>-0.2610808</v>
      </c>
      <c r="U360">
        <f>IF(AND(Table1[[#This Row],[Census Tract Population Growth 2010 - 2020]]&gt;=5,Table1[[#This Row],[Census Tract Population Growth 2020 - 2021]]&gt;0),1,0)</f>
        <v>0</v>
      </c>
      <c r="V360" s="3">
        <f>SUM(Table1[[#This Row],[High Income Point Value]],Table1[[#This Row],[Life Expectancy Point Value]],Table1[[#This Row],["R/ECAP" (Point Value)]],Table1[[#This Row],[Low Poverty Point Value]])</f>
        <v>0</v>
      </c>
      <c r="W360" s="3">
        <f>SUM(Table1[[#This Row],[Census Tract Low Unemployment Point Value]],Table1[[#This Row],[Census Tract Access to Primary Care Point Value]])</f>
        <v>1</v>
      </c>
    </row>
    <row r="361" spans="1:23" x14ac:dyDescent="0.25">
      <c r="A361" t="s">
        <v>360</v>
      </c>
      <c r="B361">
        <v>18045957700</v>
      </c>
      <c r="C361" t="s">
        <v>1742</v>
      </c>
      <c r="D361" t="s">
        <v>2202</v>
      </c>
      <c r="E361" s="8">
        <f t="shared" si="10"/>
        <v>1</v>
      </c>
      <c r="F361" s="3">
        <f t="shared" si="11"/>
        <v>0</v>
      </c>
      <c r="G361">
        <v>0</v>
      </c>
      <c r="H361" s="4">
        <v>57883</v>
      </c>
      <c r="I361" s="3">
        <f>IF(AND(Table1[[#This Row],[High Income]]&gt;=71082,Table1[[#This Row],[QCT Status]]=0),1,0)</f>
        <v>0</v>
      </c>
      <c r="J361" s="4">
        <v>72.3</v>
      </c>
      <c r="K361" s="3">
        <f>IF(Table1[[#This Row],[Life Expectancy]]&gt;77.4,1,0)</f>
        <v>0</v>
      </c>
      <c r="L361" s="4">
        <v>0</v>
      </c>
      <c r="M361" s="4">
        <v>15.3</v>
      </c>
      <c r="N361" s="4">
        <f>IF(AND(Table1[[#This Row],[Low Poverty]]&lt;=6.3,Table1[[#This Row],[QCT Status]]=0),1,0)</f>
        <v>0</v>
      </c>
      <c r="O361" s="6">
        <f>VLOOKUP(C361,'County Data Only'!$A$2:$F$93,3,FALSE)</f>
        <v>2.6</v>
      </c>
      <c r="P361" s="6">
        <f>IF(Table1[[#This Row],[Census Tract Low Unemployment Rate]]&lt;2.7,1,0)</f>
        <v>1</v>
      </c>
      <c r="Q361" s="3">
        <f>VLOOKUP($C361,'County Data Only'!$A$2:$F$93,4,FALSE)</f>
        <v>5450</v>
      </c>
      <c r="R361" s="3">
        <f>IF(AND(Table1[[#This Row],[Census Tract Access to Primary Care]]&lt;=2000,Table1[[#This Row],[Census Tract Access to Primary Care]]&lt;&gt;0),1,0)</f>
        <v>0</v>
      </c>
      <c r="S361" s="3">
        <f>VLOOKUP($C361,'County Data Only'!$A$2:$F$93,5,FALSE)</f>
        <v>-4.4502314810000003</v>
      </c>
      <c r="T361" s="3">
        <f>VLOOKUP($C361,'County Data Only'!$A$2:$F$93,6,FALSE)</f>
        <v>-0.2610808</v>
      </c>
      <c r="U361">
        <f>IF(AND(Table1[[#This Row],[Census Tract Population Growth 2010 - 2020]]&gt;=5,Table1[[#This Row],[Census Tract Population Growth 2020 - 2021]]&gt;0),1,0)</f>
        <v>0</v>
      </c>
      <c r="V361" s="3">
        <f>SUM(Table1[[#This Row],[High Income Point Value]],Table1[[#This Row],[Life Expectancy Point Value]],Table1[[#This Row],["R/ECAP" (Point Value)]],Table1[[#This Row],[Low Poverty Point Value]])</f>
        <v>0</v>
      </c>
      <c r="W361" s="3">
        <f>SUM(Table1[[#This Row],[Census Tract Low Unemployment Point Value]],Table1[[#This Row],[Census Tract Access to Primary Care Point Value]])</f>
        <v>1</v>
      </c>
    </row>
    <row r="362" spans="1:23" x14ac:dyDescent="0.25">
      <c r="A362" t="s">
        <v>365</v>
      </c>
      <c r="B362">
        <v>18047969600</v>
      </c>
      <c r="C362" t="s">
        <v>1744</v>
      </c>
      <c r="D362" t="s">
        <v>2207</v>
      </c>
      <c r="E362" s="6">
        <f t="shared" si="10"/>
        <v>5</v>
      </c>
      <c r="F362" s="3">
        <f t="shared" si="11"/>
        <v>0</v>
      </c>
      <c r="G362">
        <v>0</v>
      </c>
      <c r="H362" s="6">
        <v>80252</v>
      </c>
      <c r="I362" s="6">
        <f>IF(AND(Table1[[#This Row],[High Income]]&gt;=71082,Table1[[#This Row],[QCT Status]]=0),1,0)</f>
        <v>1</v>
      </c>
      <c r="J362" s="6">
        <v>79.599999999999994</v>
      </c>
      <c r="K362" s="6">
        <f>IF(Table1[[#This Row],[Life Expectancy]]&gt;77.4,1,0)</f>
        <v>1</v>
      </c>
      <c r="L362" s="4">
        <v>0</v>
      </c>
      <c r="M362" s="6">
        <v>4.3</v>
      </c>
      <c r="N362" s="6">
        <f>IF(AND(Table1[[#This Row],[Low Poverty]]&lt;=6.3,Table1[[#This Row],[QCT Status]]=0),1,0)</f>
        <v>1</v>
      </c>
      <c r="O362" s="6">
        <f>VLOOKUP(C362,'County Data Only'!$A$2:$F$93,3,FALSE)</f>
        <v>2.5</v>
      </c>
      <c r="P362" s="6">
        <f>IF(Table1[[#This Row],[Census Tract Low Unemployment Rate]]&lt;2.7,1,0)</f>
        <v>1</v>
      </c>
      <c r="Q362" s="6">
        <f>VLOOKUP($C362,'County Data Only'!$A$2:$F$93,4,FALSE)</f>
        <v>1260</v>
      </c>
      <c r="R362" s="6">
        <f>IF(AND(Table1[[#This Row],[Census Tract Access to Primary Care]]&lt;=2000,Table1[[#This Row],[Census Tract Access to Primary Care]]&lt;&gt;0),1,0)</f>
        <v>1</v>
      </c>
      <c r="S362" s="3">
        <f>VLOOKUP($C362,'County Data Only'!$A$2:$F$93,5,FALSE)</f>
        <v>-1.288056206</v>
      </c>
      <c r="T362" s="6">
        <f>VLOOKUP($C362,'County Data Only'!$A$2:$F$93,6,FALSE)</f>
        <v>0.3294242</v>
      </c>
      <c r="U362">
        <f>IF(AND(Table1[[#This Row],[Census Tract Population Growth 2010 - 2020]]&gt;=5,Table1[[#This Row],[Census Tract Population Growth 2020 - 2021]]&gt;0),1,0)</f>
        <v>0</v>
      </c>
      <c r="V362" s="3">
        <f>SUM(Table1[[#This Row],[High Income Point Value]],Table1[[#This Row],[Life Expectancy Point Value]],Table1[[#This Row],["R/ECAP" (Point Value)]],Table1[[#This Row],[Low Poverty Point Value]])</f>
        <v>3</v>
      </c>
      <c r="W362" s="3">
        <f>SUM(Table1[[#This Row],[Census Tract Low Unemployment Point Value]],Table1[[#This Row],[Census Tract Access to Primary Care Point Value]])</f>
        <v>2</v>
      </c>
    </row>
    <row r="363" spans="1:23" x14ac:dyDescent="0.25">
      <c r="A363" t="s">
        <v>367</v>
      </c>
      <c r="B363">
        <v>18047969800</v>
      </c>
      <c r="C363" t="s">
        <v>1744</v>
      </c>
      <c r="D363" t="s">
        <v>2209</v>
      </c>
      <c r="E363" s="6">
        <f t="shared" si="10"/>
        <v>5</v>
      </c>
      <c r="F363" s="3">
        <f t="shared" si="11"/>
        <v>0</v>
      </c>
      <c r="G363">
        <v>0</v>
      </c>
      <c r="H363" s="6">
        <v>78614</v>
      </c>
      <c r="I363" s="6">
        <f>IF(AND(Table1[[#This Row],[High Income]]&gt;=71082,Table1[[#This Row],[QCT Status]]=0),1,0)</f>
        <v>1</v>
      </c>
      <c r="J363" s="6">
        <v>79.691100000000006</v>
      </c>
      <c r="K363" s="6">
        <f>IF(Table1[[#This Row],[Life Expectancy]]&gt;77.4,1,0)</f>
        <v>1</v>
      </c>
      <c r="L363" s="4">
        <v>0</v>
      </c>
      <c r="M363" s="6">
        <v>4.8</v>
      </c>
      <c r="N363" s="6">
        <f>IF(AND(Table1[[#This Row],[Low Poverty]]&lt;=6.3,Table1[[#This Row],[QCT Status]]=0),1,0)</f>
        <v>1</v>
      </c>
      <c r="O363" s="6">
        <f>VLOOKUP(C363,'County Data Only'!$A$2:$F$93,3,FALSE)</f>
        <v>2.5</v>
      </c>
      <c r="P363" s="6">
        <f>IF(Table1[[#This Row],[Census Tract Low Unemployment Rate]]&lt;2.7,1,0)</f>
        <v>1</v>
      </c>
      <c r="Q363" s="6">
        <f>VLOOKUP($C363,'County Data Only'!$A$2:$F$93,4,FALSE)</f>
        <v>1260</v>
      </c>
      <c r="R363" s="6">
        <f>IF(AND(Table1[[#This Row],[Census Tract Access to Primary Care]]&lt;=2000,Table1[[#This Row],[Census Tract Access to Primary Care]]&lt;&gt;0),1,0)</f>
        <v>1</v>
      </c>
      <c r="S363" s="3">
        <f>VLOOKUP($C363,'County Data Only'!$A$2:$F$93,5,FALSE)</f>
        <v>-1.288056206</v>
      </c>
      <c r="T363" s="6">
        <f>VLOOKUP($C363,'County Data Only'!$A$2:$F$93,6,FALSE)</f>
        <v>0.3294242</v>
      </c>
      <c r="U363">
        <f>IF(AND(Table1[[#This Row],[Census Tract Population Growth 2010 - 2020]]&gt;=5,Table1[[#This Row],[Census Tract Population Growth 2020 - 2021]]&gt;0),1,0)</f>
        <v>0</v>
      </c>
      <c r="V363" s="3">
        <f>SUM(Table1[[#This Row],[High Income Point Value]],Table1[[#This Row],[Life Expectancy Point Value]],Table1[[#This Row],["R/ECAP" (Point Value)]],Table1[[#This Row],[Low Poverty Point Value]])</f>
        <v>3</v>
      </c>
      <c r="W363" s="3">
        <f>SUM(Table1[[#This Row],[Census Tract Low Unemployment Point Value]],Table1[[#This Row],[Census Tract Access to Primary Care Point Value]])</f>
        <v>2</v>
      </c>
    </row>
    <row r="364" spans="1:23" x14ac:dyDescent="0.25">
      <c r="A364" t="s">
        <v>364</v>
      </c>
      <c r="B364">
        <v>18047960100</v>
      </c>
      <c r="C364" t="s">
        <v>1744</v>
      </c>
      <c r="D364" t="s">
        <v>2206</v>
      </c>
      <c r="E364" s="6">
        <f t="shared" si="10"/>
        <v>5</v>
      </c>
      <c r="F364" s="3">
        <f t="shared" si="11"/>
        <v>0</v>
      </c>
      <c r="G364">
        <v>0</v>
      </c>
      <c r="H364" s="6">
        <v>84226</v>
      </c>
      <c r="I364" s="6">
        <f>IF(AND(Table1[[#This Row],[High Income]]&gt;=71082,Table1[[#This Row],[QCT Status]]=0),1,0)</f>
        <v>1</v>
      </c>
      <c r="J364" s="6">
        <v>81.436800000000005</v>
      </c>
      <c r="K364" s="6">
        <f>IF(Table1[[#This Row],[Life Expectancy]]&gt;77.4,1,0)</f>
        <v>1</v>
      </c>
      <c r="L364" s="4">
        <v>0</v>
      </c>
      <c r="M364" s="6">
        <v>5.4</v>
      </c>
      <c r="N364" s="6">
        <f>IF(AND(Table1[[#This Row],[Low Poverty]]&lt;=6.3,Table1[[#This Row],[QCT Status]]=0),1,0)</f>
        <v>1</v>
      </c>
      <c r="O364" s="6">
        <f>VLOOKUP(C364,'County Data Only'!$A$2:$F$93,3,FALSE)</f>
        <v>2.5</v>
      </c>
      <c r="P364" s="6">
        <f>IF(Table1[[#This Row],[Census Tract Low Unemployment Rate]]&lt;2.7,1,0)</f>
        <v>1</v>
      </c>
      <c r="Q364" s="6">
        <f>VLOOKUP($C364,'County Data Only'!$A$2:$F$93,4,FALSE)</f>
        <v>1260</v>
      </c>
      <c r="R364" s="6">
        <f>IF(AND(Table1[[#This Row],[Census Tract Access to Primary Care]]&lt;=2000,Table1[[#This Row],[Census Tract Access to Primary Care]]&lt;&gt;0),1,0)</f>
        <v>1</v>
      </c>
      <c r="S364" s="3">
        <f>VLOOKUP($C364,'County Data Only'!$A$2:$F$93,5,FALSE)</f>
        <v>-1.288056206</v>
      </c>
      <c r="T364" s="6">
        <f>VLOOKUP($C364,'County Data Only'!$A$2:$F$93,6,FALSE)</f>
        <v>0.3294242</v>
      </c>
      <c r="U364">
        <f>IF(AND(Table1[[#This Row],[Census Tract Population Growth 2010 - 2020]]&gt;=5,Table1[[#This Row],[Census Tract Population Growth 2020 - 2021]]&gt;0),1,0)</f>
        <v>0</v>
      </c>
      <c r="V364" s="3">
        <f>SUM(Table1[[#This Row],[High Income Point Value]],Table1[[#This Row],[Life Expectancy Point Value]],Table1[[#This Row],["R/ECAP" (Point Value)]],Table1[[#This Row],[Low Poverty Point Value]])</f>
        <v>3</v>
      </c>
      <c r="W364" s="3">
        <f>SUM(Table1[[#This Row],[Census Tract Low Unemployment Point Value]],Table1[[#This Row],[Census Tract Access to Primary Care Point Value]])</f>
        <v>2</v>
      </c>
    </row>
    <row r="365" spans="1:23" x14ac:dyDescent="0.25">
      <c r="A365" t="s">
        <v>368</v>
      </c>
      <c r="B365">
        <v>18047969900</v>
      </c>
      <c r="C365" t="s">
        <v>1744</v>
      </c>
      <c r="D365" t="s">
        <v>2210</v>
      </c>
      <c r="E365" s="9">
        <f t="shared" si="10"/>
        <v>3</v>
      </c>
      <c r="F365" s="3">
        <f t="shared" si="11"/>
        <v>0</v>
      </c>
      <c r="G365">
        <v>0</v>
      </c>
      <c r="H365" s="4">
        <v>51488</v>
      </c>
      <c r="I365" s="3">
        <f>IF(AND(Table1[[#This Row],[High Income]]&gt;=71082,Table1[[#This Row],[QCT Status]]=0),1,0)</f>
        <v>0</v>
      </c>
      <c r="J365" s="6">
        <v>77.8</v>
      </c>
      <c r="K365" s="6">
        <f>IF(Table1[[#This Row],[Life Expectancy]]&gt;77.4,1,0)</f>
        <v>1</v>
      </c>
      <c r="L365" s="4">
        <v>0</v>
      </c>
      <c r="M365" s="4">
        <v>16.600000000000001</v>
      </c>
      <c r="N365" s="4">
        <f>IF(AND(Table1[[#This Row],[Low Poverty]]&lt;=6.3,Table1[[#This Row],[QCT Status]]=0),1,0)</f>
        <v>0</v>
      </c>
      <c r="O365" s="6">
        <f>VLOOKUP(C365,'County Data Only'!$A$2:$F$93,3,FALSE)</f>
        <v>2.5</v>
      </c>
      <c r="P365" s="6">
        <f>IF(Table1[[#This Row],[Census Tract Low Unemployment Rate]]&lt;2.7,1,0)</f>
        <v>1</v>
      </c>
      <c r="Q365" s="6">
        <f>VLOOKUP($C365,'County Data Only'!$A$2:$F$93,4,FALSE)</f>
        <v>1260</v>
      </c>
      <c r="R365" s="6">
        <f>IF(AND(Table1[[#This Row],[Census Tract Access to Primary Care]]&lt;=2000,Table1[[#This Row],[Census Tract Access to Primary Care]]&lt;&gt;0),1,0)</f>
        <v>1</v>
      </c>
      <c r="S365" s="3">
        <f>VLOOKUP($C365,'County Data Only'!$A$2:$F$93,5,FALSE)</f>
        <v>-1.288056206</v>
      </c>
      <c r="T365" s="6">
        <f>VLOOKUP($C365,'County Data Only'!$A$2:$F$93,6,FALSE)</f>
        <v>0.3294242</v>
      </c>
      <c r="U365">
        <f>IF(AND(Table1[[#This Row],[Census Tract Population Growth 2010 - 2020]]&gt;=5,Table1[[#This Row],[Census Tract Population Growth 2020 - 2021]]&gt;0),1,0)</f>
        <v>0</v>
      </c>
      <c r="V365" s="3">
        <f>SUM(Table1[[#This Row],[High Income Point Value]],Table1[[#This Row],[Life Expectancy Point Value]],Table1[[#This Row],["R/ECAP" (Point Value)]],Table1[[#This Row],[Low Poverty Point Value]])</f>
        <v>1</v>
      </c>
      <c r="W365" s="3">
        <f>SUM(Table1[[#This Row],[Census Tract Low Unemployment Point Value]],Table1[[#This Row],[Census Tract Access to Primary Care Point Value]])</f>
        <v>2</v>
      </c>
    </row>
    <row r="366" spans="1:23" x14ac:dyDescent="0.25">
      <c r="A366" t="s">
        <v>366</v>
      </c>
      <c r="B366">
        <v>18047969700</v>
      </c>
      <c r="C366" t="s">
        <v>1744</v>
      </c>
      <c r="D366" t="s">
        <v>2208</v>
      </c>
      <c r="E366" s="7">
        <f t="shared" si="10"/>
        <v>2</v>
      </c>
      <c r="F366" s="3">
        <f t="shared" si="11"/>
        <v>0</v>
      </c>
      <c r="G366">
        <v>0</v>
      </c>
      <c r="H366" s="4">
        <v>36500</v>
      </c>
      <c r="I366" s="3">
        <f>IF(AND(Table1[[#This Row],[High Income]]&gt;=71082,Table1[[#This Row],[QCT Status]]=0),1,0)</f>
        <v>0</v>
      </c>
      <c r="J366" s="4">
        <v>75.2</v>
      </c>
      <c r="K366" s="3">
        <f>IF(Table1[[#This Row],[Life Expectancy]]&gt;77.4,1,0)</f>
        <v>0</v>
      </c>
      <c r="L366" s="4">
        <v>0</v>
      </c>
      <c r="M366" s="4">
        <v>12.4</v>
      </c>
      <c r="N366" s="4">
        <f>IF(AND(Table1[[#This Row],[Low Poverty]]&lt;=6.3,Table1[[#This Row],[QCT Status]]=0),1,0)</f>
        <v>0</v>
      </c>
      <c r="O366" s="6">
        <f>VLOOKUP(C366,'County Data Only'!$A$2:$F$93,3,FALSE)</f>
        <v>2.5</v>
      </c>
      <c r="P366" s="6">
        <f>IF(Table1[[#This Row],[Census Tract Low Unemployment Rate]]&lt;2.7,1,0)</f>
        <v>1</v>
      </c>
      <c r="Q366" s="6">
        <f>VLOOKUP($C366,'County Data Only'!$A$2:$F$93,4,FALSE)</f>
        <v>1260</v>
      </c>
      <c r="R366" s="6">
        <f>IF(AND(Table1[[#This Row],[Census Tract Access to Primary Care]]&lt;=2000,Table1[[#This Row],[Census Tract Access to Primary Care]]&lt;&gt;0),1,0)</f>
        <v>1</v>
      </c>
      <c r="S366" s="3">
        <f>VLOOKUP($C366,'County Data Only'!$A$2:$F$93,5,FALSE)</f>
        <v>-1.288056206</v>
      </c>
      <c r="T366" s="6">
        <f>VLOOKUP($C366,'County Data Only'!$A$2:$F$93,6,FALSE)</f>
        <v>0.3294242</v>
      </c>
      <c r="U366">
        <f>IF(AND(Table1[[#This Row],[Census Tract Population Growth 2010 - 2020]]&gt;=5,Table1[[#This Row],[Census Tract Population Growth 2020 - 2021]]&gt;0),1,0)</f>
        <v>0</v>
      </c>
      <c r="V366" s="3">
        <f>SUM(Table1[[#This Row],[High Income Point Value]],Table1[[#This Row],[Life Expectancy Point Value]],Table1[[#This Row],["R/ECAP" (Point Value)]],Table1[[#This Row],[Low Poverty Point Value]])</f>
        <v>0</v>
      </c>
      <c r="W366" s="3">
        <f>SUM(Table1[[#This Row],[Census Tract Low Unemployment Point Value]],Table1[[#This Row],[Census Tract Access to Primary Care Point Value]])</f>
        <v>2</v>
      </c>
    </row>
    <row r="367" spans="1:23" x14ac:dyDescent="0.25">
      <c r="A367" t="s">
        <v>372</v>
      </c>
      <c r="B367">
        <v>18049953300</v>
      </c>
      <c r="C367" t="s">
        <v>1746</v>
      </c>
      <c r="D367" t="s">
        <v>2213</v>
      </c>
      <c r="E367" s="8">
        <f t="shared" si="10"/>
        <v>1</v>
      </c>
      <c r="F367" s="3">
        <f t="shared" si="11"/>
        <v>0</v>
      </c>
      <c r="G367">
        <v>0</v>
      </c>
      <c r="H367" s="4">
        <v>45655</v>
      </c>
      <c r="I367" s="3">
        <f>IF(AND(Table1[[#This Row],[High Income]]&gt;=71082,Table1[[#This Row],[QCT Status]]=0),1,0)</f>
        <v>0</v>
      </c>
      <c r="J367" s="6">
        <v>78.2</v>
      </c>
      <c r="K367" s="6">
        <f>IF(Table1[[#This Row],[Life Expectancy]]&gt;77.4,1,0)</f>
        <v>1</v>
      </c>
      <c r="L367" s="4">
        <v>0</v>
      </c>
      <c r="M367" s="4">
        <v>9.8000000000000007</v>
      </c>
      <c r="N367" s="4">
        <f>IF(AND(Table1[[#This Row],[Low Poverty]]&lt;=6.3,Table1[[#This Row],[QCT Status]]=0),1,0)</f>
        <v>0</v>
      </c>
      <c r="O367" s="3">
        <f>VLOOKUP(C367,'County Data Only'!$A$2:$F$93,3,FALSE)</f>
        <v>3</v>
      </c>
      <c r="P367" s="3">
        <f>IF(Table1[[#This Row],[Census Tract Low Unemployment Rate]]&lt;2.7,1,0)</f>
        <v>0</v>
      </c>
      <c r="Q367" s="3">
        <f>VLOOKUP($C367,'County Data Only'!$A$2:$F$93,4,FALSE)</f>
        <v>2230</v>
      </c>
      <c r="R367" s="3">
        <f>IF(AND(Table1[[#This Row],[Census Tract Access to Primary Care]]&lt;=2000,Table1[[#This Row],[Census Tract Access to Primary Care]]&lt;&gt;0),1,0)</f>
        <v>0</v>
      </c>
      <c r="S367" s="3">
        <f>VLOOKUP($C367,'County Data Only'!$A$2:$F$93,5,FALSE)</f>
        <v>-3.8428283219999999</v>
      </c>
      <c r="T367" s="3">
        <f>VLOOKUP($C367,'County Data Only'!$A$2:$F$93,6,FALSE)</f>
        <v>-0.23490260000000002</v>
      </c>
      <c r="U367">
        <f>IF(AND(Table1[[#This Row],[Census Tract Population Growth 2010 - 2020]]&gt;=5,Table1[[#This Row],[Census Tract Population Growth 2020 - 2021]]&gt;0),1,0)</f>
        <v>0</v>
      </c>
      <c r="V367" s="3">
        <f>SUM(Table1[[#This Row],[High Income Point Value]],Table1[[#This Row],[Life Expectancy Point Value]],Table1[[#This Row],["R/ECAP" (Point Value)]],Table1[[#This Row],[Low Poverty Point Value]])</f>
        <v>1</v>
      </c>
      <c r="W367" s="3">
        <f>SUM(Table1[[#This Row],[Census Tract Low Unemployment Point Value]],Table1[[#This Row],[Census Tract Access to Primary Care Point Value]])</f>
        <v>0</v>
      </c>
    </row>
    <row r="368" spans="1:23" x14ac:dyDescent="0.25">
      <c r="A368" t="s">
        <v>373</v>
      </c>
      <c r="B368">
        <v>18049953400</v>
      </c>
      <c r="C368" t="s">
        <v>1746</v>
      </c>
      <c r="D368" t="s">
        <v>2139</v>
      </c>
      <c r="E368" s="8">
        <f t="shared" si="10"/>
        <v>1</v>
      </c>
      <c r="F368" s="3">
        <f t="shared" si="11"/>
        <v>0</v>
      </c>
      <c r="G368">
        <v>0</v>
      </c>
      <c r="H368" s="4">
        <v>56214</v>
      </c>
      <c r="I368" s="3">
        <f>IF(AND(Table1[[#This Row],[High Income]]&gt;=71082,Table1[[#This Row],[QCT Status]]=0),1,0)</f>
        <v>0</v>
      </c>
      <c r="J368" s="6">
        <v>77.599999999999994</v>
      </c>
      <c r="K368" s="6">
        <f>IF(Table1[[#This Row],[Life Expectancy]]&gt;77.4,1,0)</f>
        <v>1</v>
      </c>
      <c r="L368" s="4">
        <v>0</v>
      </c>
      <c r="M368" s="4">
        <v>13.3</v>
      </c>
      <c r="N368" s="4">
        <f>IF(AND(Table1[[#This Row],[Low Poverty]]&lt;=6.3,Table1[[#This Row],[QCT Status]]=0),1,0)</f>
        <v>0</v>
      </c>
      <c r="O368" s="3">
        <f>VLOOKUP(C368,'County Data Only'!$A$2:$F$93,3,FALSE)</f>
        <v>3</v>
      </c>
      <c r="P368" s="3">
        <f>IF(Table1[[#This Row],[Census Tract Low Unemployment Rate]]&lt;2.7,1,0)</f>
        <v>0</v>
      </c>
      <c r="Q368" s="3">
        <f>VLOOKUP($C368,'County Data Only'!$A$2:$F$93,4,FALSE)</f>
        <v>2230</v>
      </c>
      <c r="R368" s="3">
        <f>IF(AND(Table1[[#This Row],[Census Tract Access to Primary Care]]&lt;=2000,Table1[[#This Row],[Census Tract Access to Primary Care]]&lt;&gt;0),1,0)</f>
        <v>0</v>
      </c>
      <c r="S368" s="3">
        <f>VLOOKUP($C368,'County Data Only'!$A$2:$F$93,5,FALSE)</f>
        <v>-3.8428283219999999</v>
      </c>
      <c r="T368" s="3">
        <f>VLOOKUP($C368,'County Data Only'!$A$2:$F$93,6,FALSE)</f>
        <v>-0.23490260000000002</v>
      </c>
      <c r="U368">
        <f>IF(AND(Table1[[#This Row],[Census Tract Population Growth 2010 - 2020]]&gt;=5,Table1[[#This Row],[Census Tract Population Growth 2020 - 2021]]&gt;0),1,0)</f>
        <v>0</v>
      </c>
      <c r="V368" s="3">
        <f>SUM(Table1[[#This Row],[High Income Point Value]],Table1[[#This Row],[Life Expectancy Point Value]],Table1[[#This Row],["R/ECAP" (Point Value)]],Table1[[#This Row],[Low Poverty Point Value]])</f>
        <v>1</v>
      </c>
      <c r="W368" s="3">
        <f>SUM(Table1[[#This Row],[Census Tract Low Unemployment Point Value]],Table1[[#This Row],[Census Tract Access to Primary Care Point Value]])</f>
        <v>0</v>
      </c>
    </row>
    <row r="369" spans="1:23" x14ac:dyDescent="0.25">
      <c r="A369" t="s">
        <v>374</v>
      </c>
      <c r="B369">
        <v>18049953500</v>
      </c>
      <c r="C369" t="s">
        <v>1746</v>
      </c>
      <c r="D369" t="s">
        <v>2140</v>
      </c>
      <c r="E369" s="8">
        <f t="shared" si="10"/>
        <v>1</v>
      </c>
      <c r="F369" s="3">
        <f t="shared" si="11"/>
        <v>0</v>
      </c>
      <c r="G369">
        <v>0</v>
      </c>
      <c r="H369" s="4">
        <v>55602</v>
      </c>
      <c r="I369" s="3">
        <f>IF(AND(Table1[[#This Row],[High Income]]&gt;=71082,Table1[[#This Row],[QCT Status]]=0),1,0)</f>
        <v>0</v>
      </c>
      <c r="J369" s="6">
        <v>78.5</v>
      </c>
      <c r="K369" s="6">
        <f>IF(Table1[[#This Row],[Life Expectancy]]&gt;77.4,1,0)</f>
        <v>1</v>
      </c>
      <c r="L369" s="4">
        <v>0</v>
      </c>
      <c r="M369" s="4">
        <v>14.9</v>
      </c>
      <c r="N369" s="4">
        <f>IF(AND(Table1[[#This Row],[Low Poverty]]&lt;=6.3,Table1[[#This Row],[QCT Status]]=0),1,0)</f>
        <v>0</v>
      </c>
      <c r="O369" s="3">
        <f>VLOOKUP(C369,'County Data Only'!$A$2:$F$93,3,FALSE)</f>
        <v>3</v>
      </c>
      <c r="P369" s="3">
        <f>IF(Table1[[#This Row],[Census Tract Low Unemployment Rate]]&lt;2.7,1,0)</f>
        <v>0</v>
      </c>
      <c r="Q369" s="3">
        <f>VLOOKUP($C369,'County Data Only'!$A$2:$F$93,4,FALSE)</f>
        <v>2230</v>
      </c>
      <c r="R369" s="3">
        <f>IF(AND(Table1[[#This Row],[Census Tract Access to Primary Care]]&lt;=2000,Table1[[#This Row],[Census Tract Access to Primary Care]]&lt;&gt;0),1,0)</f>
        <v>0</v>
      </c>
      <c r="S369" s="3">
        <f>VLOOKUP($C369,'County Data Only'!$A$2:$F$93,5,FALSE)</f>
        <v>-3.8428283219999999</v>
      </c>
      <c r="T369" s="3">
        <f>VLOOKUP($C369,'County Data Only'!$A$2:$F$93,6,FALSE)</f>
        <v>-0.23490260000000002</v>
      </c>
      <c r="U369">
        <f>IF(AND(Table1[[#This Row],[Census Tract Population Growth 2010 - 2020]]&gt;=5,Table1[[#This Row],[Census Tract Population Growth 2020 - 2021]]&gt;0),1,0)</f>
        <v>0</v>
      </c>
      <c r="V369" s="3">
        <f>SUM(Table1[[#This Row],[High Income Point Value]],Table1[[#This Row],[Life Expectancy Point Value]],Table1[[#This Row],["R/ECAP" (Point Value)]],Table1[[#This Row],[Low Poverty Point Value]])</f>
        <v>1</v>
      </c>
      <c r="W369" s="3">
        <f>SUM(Table1[[#This Row],[Census Tract Low Unemployment Point Value]],Table1[[#This Row],[Census Tract Access to Primary Care Point Value]])</f>
        <v>0</v>
      </c>
    </row>
    <row r="370" spans="1:23" x14ac:dyDescent="0.25">
      <c r="A370" t="s">
        <v>371</v>
      </c>
      <c r="B370">
        <v>18049953200</v>
      </c>
      <c r="C370" t="s">
        <v>1746</v>
      </c>
      <c r="D370" t="s">
        <v>2136</v>
      </c>
      <c r="E370" s="10">
        <f t="shared" si="10"/>
        <v>0</v>
      </c>
      <c r="F370" s="3">
        <f t="shared" si="11"/>
        <v>0</v>
      </c>
      <c r="G370">
        <v>0</v>
      </c>
      <c r="H370" s="4">
        <v>54965</v>
      </c>
      <c r="I370" s="3">
        <f>IF(AND(Table1[[#This Row],[High Income]]&gt;=71082,Table1[[#This Row],[QCT Status]]=0),1,0)</f>
        <v>0</v>
      </c>
      <c r="J370" s="4">
        <v>76.662199999999999</v>
      </c>
      <c r="K370" s="3">
        <f>IF(Table1[[#This Row],[Life Expectancy]]&gt;77.4,1,0)</f>
        <v>0</v>
      </c>
      <c r="L370" s="4">
        <v>0</v>
      </c>
      <c r="M370" s="4">
        <v>12</v>
      </c>
      <c r="N370" s="4">
        <f>IF(AND(Table1[[#This Row],[Low Poverty]]&lt;=6.3,Table1[[#This Row],[QCT Status]]=0),1,0)</f>
        <v>0</v>
      </c>
      <c r="O370" s="3">
        <f>VLOOKUP(C370,'County Data Only'!$A$2:$F$93,3,FALSE)</f>
        <v>3</v>
      </c>
      <c r="P370" s="3">
        <f>IF(Table1[[#This Row],[Census Tract Low Unemployment Rate]]&lt;2.7,1,0)</f>
        <v>0</v>
      </c>
      <c r="Q370" s="3">
        <f>VLOOKUP($C370,'County Data Only'!$A$2:$F$93,4,FALSE)</f>
        <v>2230</v>
      </c>
      <c r="R370" s="3">
        <f>IF(AND(Table1[[#This Row],[Census Tract Access to Primary Care]]&lt;=2000,Table1[[#This Row],[Census Tract Access to Primary Care]]&lt;&gt;0),1,0)</f>
        <v>0</v>
      </c>
      <c r="S370" s="3">
        <f>VLOOKUP($C370,'County Data Only'!$A$2:$F$93,5,FALSE)</f>
        <v>-3.8428283219999999</v>
      </c>
      <c r="T370" s="3">
        <f>VLOOKUP($C370,'County Data Only'!$A$2:$F$93,6,FALSE)</f>
        <v>-0.23490260000000002</v>
      </c>
      <c r="U370">
        <f>IF(AND(Table1[[#This Row],[Census Tract Population Growth 2010 - 2020]]&gt;=5,Table1[[#This Row],[Census Tract Population Growth 2020 - 2021]]&gt;0),1,0)</f>
        <v>0</v>
      </c>
      <c r="V370" s="3">
        <f>SUM(Table1[[#This Row],[High Income Point Value]],Table1[[#This Row],[Life Expectancy Point Value]],Table1[[#This Row],["R/ECAP" (Point Value)]],Table1[[#This Row],[Low Poverty Point Value]])</f>
        <v>0</v>
      </c>
      <c r="W370" s="3">
        <f>SUM(Table1[[#This Row],[Census Tract Low Unemployment Point Value]],Table1[[#This Row],[Census Tract Access to Primary Care Point Value]])</f>
        <v>0</v>
      </c>
    </row>
    <row r="371" spans="1:23" x14ac:dyDescent="0.25">
      <c r="A371" t="s">
        <v>369</v>
      </c>
      <c r="B371">
        <v>18049953000</v>
      </c>
      <c r="C371" t="s">
        <v>1746</v>
      </c>
      <c r="D371" t="s">
        <v>2211</v>
      </c>
      <c r="E371" s="10">
        <f t="shared" si="10"/>
        <v>0</v>
      </c>
      <c r="F371" s="3">
        <f t="shared" si="11"/>
        <v>0</v>
      </c>
      <c r="G371">
        <v>0</v>
      </c>
      <c r="H371" s="4">
        <v>59188</v>
      </c>
      <c r="I371" s="3">
        <f>IF(AND(Table1[[#This Row],[High Income]]&gt;=71082,Table1[[#This Row],[QCT Status]]=0),1,0)</f>
        <v>0</v>
      </c>
      <c r="J371" s="4">
        <v>77.362399999999994</v>
      </c>
      <c r="K371" s="3">
        <f>IF(Table1[[#This Row],[Life Expectancy]]&gt;77.4,1,0)</f>
        <v>0</v>
      </c>
      <c r="L371" s="4">
        <v>0</v>
      </c>
      <c r="M371" s="4">
        <v>16.399999999999999</v>
      </c>
      <c r="N371" s="4">
        <f>IF(AND(Table1[[#This Row],[Low Poverty]]&lt;=6.3,Table1[[#This Row],[QCT Status]]=0),1,0)</f>
        <v>0</v>
      </c>
      <c r="O371" s="3">
        <f>VLOOKUP(C371,'County Data Only'!$A$2:$F$93,3,FALSE)</f>
        <v>3</v>
      </c>
      <c r="P371" s="3">
        <f>IF(Table1[[#This Row],[Census Tract Low Unemployment Rate]]&lt;2.7,1,0)</f>
        <v>0</v>
      </c>
      <c r="Q371" s="3">
        <f>VLOOKUP($C371,'County Data Only'!$A$2:$F$93,4,FALSE)</f>
        <v>2230</v>
      </c>
      <c r="R371" s="3">
        <f>IF(AND(Table1[[#This Row],[Census Tract Access to Primary Care]]&lt;=2000,Table1[[#This Row],[Census Tract Access to Primary Care]]&lt;&gt;0),1,0)</f>
        <v>0</v>
      </c>
      <c r="S371" s="3">
        <f>VLOOKUP($C371,'County Data Only'!$A$2:$F$93,5,FALSE)</f>
        <v>-3.8428283219999999</v>
      </c>
      <c r="T371" s="3">
        <f>VLOOKUP($C371,'County Data Only'!$A$2:$F$93,6,FALSE)</f>
        <v>-0.23490260000000002</v>
      </c>
      <c r="U371">
        <f>IF(AND(Table1[[#This Row],[Census Tract Population Growth 2010 - 2020]]&gt;=5,Table1[[#This Row],[Census Tract Population Growth 2020 - 2021]]&gt;0),1,0)</f>
        <v>0</v>
      </c>
      <c r="V371" s="3">
        <f>SUM(Table1[[#This Row],[High Income Point Value]],Table1[[#This Row],[Life Expectancy Point Value]],Table1[[#This Row],["R/ECAP" (Point Value)]],Table1[[#This Row],[Low Poverty Point Value]])</f>
        <v>0</v>
      </c>
      <c r="W371" s="3">
        <f>SUM(Table1[[#This Row],[Census Tract Low Unemployment Point Value]],Table1[[#This Row],[Census Tract Access to Primary Care Point Value]])</f>
        <v>0</v>
      </c>
    </row>
    <row r="372" spans="1:23" x14ac:dyDescent="0.25">
      <c r="A372" t="s">
        <v>370</v>
      </c>
      <c r="B372">
        <v>18049953100</v>
      </c>
      <c r="C372" t="s">
        <v>1746</v>
      </c>
      <c r="D372" t="s">
        <v>2212</v>
      </c>
      <c r="E372" s="10">
        <f t="shared" si="10"/>
        <v>0</v>
      </c>
      <c r="F372" s="3">
        <f t="shared" si="11"/>
        <v>0</v>
      </c>
      <c r="G372">
        <v>0</v>
      </c>
      <c r="H372" s="4">
        <v>43920</v>
      </c>
      <c r="I372" s="3">
        <f>IF(AND(Table1[[#This Row],[High Income]]&gt;=71082,Table1[[#This Row],[QCT Status]]=0),1,0)</f>
        <v>0</v>
      </c>
      <c r="J372" s="4">
        <v>72.407700000000006</v>
      </c>
      <c r="K372" s="3">
        <f>IF(Table1[[#This Row],[Life Expectancy]]&gt;77.4,1,0)</f>
        <v>0</v>
      </c>
      <c r="L372" s="4">
        <v>0</v>
      </c>
      <c r="M372" s="4">
        <v>16.7</v>
      </c>
      <c r="N372" s="4">
        <f>IF(AND(Table1[[#This Row],[Low Poverty]]&lt;=6.3,Table1[[#This Row],[QCT Status]]=0),1,0)</f>
        <v>0</v>
      </c>
      <c r="O372" s="3">
        <f>VLOOKUP(C372,'County Data Only'!$A$2:$F$93,3,FALSE)</f>
        <v>3</v>
      </c>
      <c r="P372" s="3">
        <f>IF(Table1[[#This Row],[Census Tract Low Unemployment Rate]]&lt;2.7,1,0)</f>
        <v>0</v>
      </c>
      <c r="Q372" s="3">
        <f>VLOOKUP($C372,'County Data Only'!$A$2:$F$93,4,FALSE)</f>
        <v>2230</v>
      </c>
      <c r="R372" s="3">
        <f>IF(AND(Table1[[#This Row],[Census Tract Access to Primary Care]]&lt;=2000,Table1[[#This Row],[Census Tract Access to Primary Care]]&lt;&gt;0),1,0)</f>
        <v>0</v>
      </c>
      <c r="S372" s="3">
        <f>VLOOKUP($C372,'County Data Only'!$A$2:$F$93,5,FALSE)</f>
        <v>-3.8428283219999999</v>
      </c>
      <c r="T372" s="3">
        <f>VLOOKUP($C372,'County Data Only'!$A$2:$F$93,6,FALSE)</f>
        <v>-0.23490260000000002</v>
      </c>
      <c r="U372">
        <f>IF(AND(Table1[[#This Row],[Census Tract Population Growth 2010 - 2020]]&gt;=5,Table1[[#This Row],[Census Tract Population Growth 2020 - 2021]]&gt;0),1,0)</f>
        <v>0</v>
      </c>
      <c r="V372" s="3">
        <f>SUM(Table1[[#This Row],[High Income Point Value]],Table1[[#This Row],[Life Expectancy Point Value]],Table1[[#This Row],["R/ECAP" (Point Value)]],Table1[[#This Row],[Low Poverty Point Value]])</f>
        <v>0</v>
      </c>
      <c r="W372" s="3">
        <f>SUM(Table1[[#This Row],[Census Tract Low Unemployment Point Value]],Table1[[#This Row],[Census Tract Access to Primary Care Point Value]])</f>
        <v>0</v>
      </c>
    </row>
    <row r="373" spans="1:23" x14ac:dyDescent="0.25">
      <c r="A373" t="s">
        <v>377</v>
      </c>
      <c r="B373">
        <v>18051050202</v>
      </c>
      <c r="C373" t="s">
        <v>1748</v>
      </c>
      <c r="D373" t="s">
        <v>2215</v>
      </c>
      <c r="E373" s="5">
        <f t="shared" si="10"/>
        <v>4</v>
      </c>
      <c r="F373" s="3">
        <f t="shared" si="11"/>
        <v>0</v>
      </c>
      <c r="G373">
        <v>0</v>
      </c>
      <c r="H373" s="6">
        <v>87536</v>
      </c>
      <c r="I373" s="6">
        <f>IF(AND(Table1[[#This Row],[High Income]]&gt;=71082,Table1[[#This Row],[QCT Status]]=0),1,0)</f>
        <v>1</v>
      </c>
      <c r="J373" s="6">
        <v>80.293099999999995</v>
      </c>
      <c r="K373" s="6">
        <f>IF(Table1[[#This Row],[Life Expectancy]]&gt;77.4,1,0)</f>
        <v>1</v>
      </c>
      <c r="L373" s="4">
        <v>0</v>
      </c>
      <c r="M373" s="6">
        <v>1.6</v>
      </c>
      <c r="N373" s="6">
        <f>IF(AND(Table1[[#This Row],[Low Poverty]]&lt;=6.3,Table1[[#This Row],[QCT Status]]=0),1,0)</f>
        <v>1</v>
      </c>
      <c r="O373" s="6">
        <f>VLOOKUP(C373,'County Data Only'!$A$2:$F$93,3,FALSE)</f>
        <v>2</v>
      </c>
      <c r="P373" s="6">
        <f>IF(Table1[[#This Row],[Census Tract Low Unemployment Rate]]&lt;2.7,1,0)</f>
        <v>1</v>
      </c>
      <c r="Q373" s="3">
        <f>VLOOKUP($C373,'County Data Only'!$A$2:$F$93,4,FALSE)</f>
        <v>3040</v>
      </c>
      <c r="R373" s="3">
        <f>IF(AND(Table1[[#This Row],[Census Tract Access to Primary Care]]&lt;=2000,Table1[[#This Row],[Census Tract Access to Primary Care]]&lt;&gt;0),1,0)</f>
        <v>0</v>
      </c>
      <c r="S373" s="3">
        <f>VLOOKUP($C373,'County Data Only'!$A$2:$F$93,5,FALSE)</f>
        <v>0.83469965700000004</v>
      </c>
      <c r="T373" s="3">
        <f>VLOOKUP($C373,'County Data Only'!$A$2:$F$93,6,FALSE)</f>
        <v>-0.29375249999999997</v>
      </c>
      <c r="U373">
        <f>IF(AND(Table1[[#This Row],[Census Tract Population Growth 2010 - 2020]]&gt;=5,Table1[[#This Row],[Census Tract Population Growth 2020 - 2021]]&gt;0),1,0)</f>
        <v>0</v>
      </c>
      <c r="V373" s="3">
        <f>SUM(Table1[[#This Row],[High Income Point Value]],Table1[[#This Row],[Life Expectancy Point Value]],Table1[[#This Row],["R/ECAP" (Point Value)]],Table1[[#This Row],[Low Poverty Point Value]])</f>
        <v>3</v>
      </c>
      <c r="W373" s="3">
        <f>SUM(Table1[[#This Row],[Census Tract Low Unemployment Point Value]],Table1[[#This Row],[Census Tract Access to Primary Care Point Value]])</f>
        <v>1</v>
      </c>
    </row>
    <row r="374" spans="1:23" x14ac:dyDescent="0.25">
      <c r="A374" t="s">
        <v>380</v>
      </c>
      <c r="B374">
        <v>18051050402</v>
      </c>
      <c r="C374" t="s">
        <v>1748</v>
      </c>
      <c r="D374" t="s">
        <v>2217</v>
      </c>
      <c r="E374" s="9">
        <f t="shared" si="10"/>
        <v>3</v>
      </c>
      <c r="F374" s="3">
        <f t="shared" si="11"/>
        <v>0</v>
      </c>
      <c r="G374">
        <v>0</v>
      </c>
      <c r="H374" s="6">
        <v>73689</v>
      </c>
      <c r="I374" s="6">
        <f>IF(AND(Table1[[#This Row],[High Income]]&gt;=71082,Table1[[#This Row],[QCT Status]]=0),1,0)</f>
        <v>1</v>
      </c>
      <c r="J374" s="6">
        <v>81.2</v>
      </c>
      <c r="K374" s="6">
        <f>IF(Table1[[#This Row],[Life Expectancy]]&gt;77.4,1,0)</f>
        <v>1</v>
      </c>
      <c r="L374" s="4">
        <v>0</v>
      </c>
      <c r="M374" s="4">
        <v>10.199999999999999</v>
      </c>
      <c r="N374" s="4">
        <f>IF(AND(Table1[[#This Row],[Low Poverty]]&lt;=6.3,Table1[[#This Row],[QCT Status]]=0),1,0)</f>
        <v>0</v>
      </c>
      <c r="O374" s="6">
        <f>VLOOKUP(C374,'County Data Only'!$A$2:$F$93,3,FALSE)</f>
        <v>2</v>
      </c>
      <c r="P374" s="6">
        <f>IF(Table1[[#This Row],[Census Tract Low Unemployment Rate]]&lt;2.7,1,0)</f>
        <v>1</v>
      </c>
      <c r="Q374" s="3">
        <f>VLOOKUP($C374,'County Data Only'!$A$2:$F$93,4,FALSE)</f>
        <v>3040</v>
      </c>
      <c r="R374" s="3">
        <f>IF(AND(Table1[[#This Row],[Census Tract Access to Primary Care]]&lt;=2000,Table1[[#This Row],[Census Tract Access to Primary Care]]&lt;&gt;0),1,0)</f>
        <v>0</v>
      </c>
      <c r="S374" s="3">
        <f>VLOOKUP($C374,'County Data Only'!$A$2:$F$93,5,FALSE)</f>
        <v>0.83469965700000004</v>
      </c>
      <c r="T374" s="3">
        <f>VLOOKUP($C374,'County Data Only'!$A$2:$F$93,6,FALSE)</f>
        <v>-0.29375249999999997</v>
      </c>
      <c r="U374">
        <f>IF(AND(Table1[[#This Row],[Census Tract Population Growth 2010 - 2020]]&gt;=5,Table1[[#This Row],[Census Tract Population Growth 2020 - 2021]]&gt;0),1,0)</f>
        <v>0</v>
      </c>
      <c r="V374" s="3">
        <f>SUM(Table1[[#This Row],[High Income Point Value]],Table1[[#This Row],[Life Expectancy Point Value]],Table1[[#This Row],["R/ECAP" (Point Value)]],Table1[[#This Row],[Low Poverty Point Value]])</f>
        <v>2</v>
      </c>
      <c r="W374" s="3">
        <f>SUM(Table1[[#This Row],[Census Tract Low Unemployment Point Value]],Table1[[#This Row],[Census Tract Access to Primary Care Point Value]])</f>
        <v>1</v>
      </c>
    </row>
    <row r="375" spans="1:23" x14ac:dyDescent="0.25">
      <c r="A375" t="s">
        <v>378</v>
      </c>
      <c r="B375">
        <v>18051050300</v>
      </c>
      <c r="C375" t="s">
        <v>1748</v>
      </c>
      <c r="D375" t="s">
        <v>2216</v>
      </c>
      <c r="E375" s="7">
        <f t="shared" si="10"/>
        <v>2</v>
      </c>
      <c r="F375" s="3">
        <f t="shared" si="11"/>
        <v>0</v>
      </c>
      <c r="G375">
        <v>0</v>
      </c>
      <c r="H375" s="4">
        <v>45781</v>
      </c>
      <c r="I375" s="3">
        <f>IF(AND(Table1[[#This Row],[High Income]]&gt;=71082,Table1[[#This Row],[QCT Status]]=0),1,0)</f>
        <v>0</v>
      </c>
      <c r="J375" s="6">
        <v>78.3</v>
      </c>
      <c r="K375" s="6">
        <f>IF(Table1[[#This Row],[Life Expectancy]]&gt;77.4,1,0)</f>
        <v>1</v>
      </c>
      <c r="L375" s="4">
        <v>0</v>
      </c>
      <c r="M375" s="4">
        <v>7.2</v>
      </c>
      <c r="N375" s="4">
        <f>IF(AND(Table1[[#This Row],[Low Poverty]]&lt;=6.3,Table1[[#This Row],[QCT Status]]=0),1,0)</f>
        <v>0</v>
      </c>
      <c r="O375" s="6">
        <f>VLOOKUP(C375,'County Data Only'!$A$2:$F$93,3,FALSE)</f>
        <v>2</v>
      </c>
      <c r="P375" s="6">
        <f>IF(Table1[[#This Row],[Census Tract Low Unemployment Rate]]&lt;2.7,1,0)</f>
        <v>1</v>
      </c>
      <c r="Q375" s="3">
        <f>VLOOKUP($C375,'County Data Only'!$A$2:$F$93,4,FALSE)</f>
        <v>3040</v>
      </c>
      <c r="R375" s="3">
        <f>IF(AND(Table1[[#This Row],[Census Tract Access to Primary Care]]&lt;=2000,Table1[[#This Row],[Census Tract Access to Primary Care]]&lt;&gt;0),1,0)</f>
        <v>0</v>
      </c>
      <c r="S375" s="3">
        <f>VLOOKUP($C375,'County Data Only'!$A$2:$F$93,5,FALSE)</f>
        <v>0.83469965700000004</v>
      </c>
      <c r="T375" s="3">
        <f>VLOOKUP($C375,'County Data Only'!$A$2:$F$93,6,FALSE)</f>
        <v>-0.29375249999999997</v>
      </c>
      <c r="U375">
        <f>IF(AND(Table1[[#This Row],[Census Tract Population Growth 2010 - 2020]]&gt;=5,Table1[[#This Row],[Census Tract Population Growth 2020 - 2021]]&gt;0),1,0)</f>
        <v>0</v>
      </c>
      <c r="V375" s="3">
        <f>SUM(Table1[[#This Row],[High Income Point Value]],Table1[[#This Row],[Life Expectancy Point Value]],Table1[[#This Row],["R/ECAP" (Point Value)]],Table1[[#This Row],[Low Poverty Point Value]])</f>
        <v>1</v>
      </c>
      <c r="W375" s="3">
        <f>SUM(Table1[[#This Row],[Census Tract Low Unemployment Point Value]],Table1[[#This Row],[Census Tract Access to Primary Care Point Value]])</f>
        <v>1</v>
      </c>
    </row>
    <row r="376" spans="1:23" x14ac:dyDescent="0.25">
      <c r="A376" t="s">
        <v>375</v>
      </c>
      <c r="B376">
        <v>18051050100</v>
      </c>
      <c r="C376" t="s">
        <v>1748</v>
      </c>
      <c r="D376" t="s">
        <v>2038</v>
      </c>
      <c r="E376" s="7">
        <f t="shared" si="10"/>
        <v>2</v>
      </c>
      <c r="F376" s="3">
        <f t="shared" si="11"/>
        <v>0</v>
      </c>
      <c r="G376">
        <v>0</v>
      </c>
      <c r="H376" s="4">
        <v>51370</v>
      </c>
      <c r="I376" s="3">
        <f>IF(AND(Table1[[#This Row],[High Income]]&gt;=71082,Table1[[#This Row],[QCT Status]]=0),1,0)</f>
        <v>0</v>
      </c>
      <c r="J376" s="6">
        <v>79.704899999999995</v>
      </c>
      <c r="K376" s="6">
        <f>IF(Table1[[#This Row],[Life Expectancy]]&gt;77.4,1,0)</f>
        <v>1</v>
      </c>
      <c r="L376" s="4">
        <v>0</v>
      </c>
      <c r="M376" s="4">
        <v>8.5</v>
      </c>
      <c r="N376" s="4">
        <f>IF(AND(Table1[[#This Row],[Low Poverty]]&lt;=6.3,Table1[[#This Row],[QCT Status]]=0),1,0)</f>
        <v>0</v>
      </c>
      <c r="O376" s="6">
        <f>VLOOKUP(C376,'County Data Only'!$A$2:$F$93,3,FALSE)</f>
        <v>2</v>
      </c>
      <c r="P376" s="6">
        <f>IF(Table1[[#This Row],[Census Tract Low Unemployment Rate]]&lt;2.7,1,0)</f>
        <v>1</v>
      </c>
      <c r="Q376" s="3">
        <f>VLOOKUP($C376,'County Data Only'!$A$2:$F$93,4,FALSE)</f>
        <v>3040</v>
      </c>
      <c r="R376" s="3">
        <f>IF(AND(Table1[[#This Row],[Census Tract Access to Primary Care]]&lt;=2000,Table1[[#This Row],[Census Tract Access to Primary Care]]&lt;&gt;0),1,0)</f>
        <v>0</v>
      </c>
      <c r="S376" s="3">
        <f>VLOOKUP($C376,'County Data Only'!$A$2:$F$93,5,FALSE)</f>
        <v>0.83469965700000004</v>
      </c>
      <c r="T376" s="3">
        <f>VLOOKUP($C376,'County Data Only'!$A$2:$F$93,6,FALSE)</f>
        <v>-0.29375249999999997</v>
      </c>
      <c r="U376">
        <f>IF(AND(Table1[[#This Row],[Census Tract Population Growth 2010 - 2020]]&gt;=5,Table1[[#This Row],[Census Tract Population Growth 2020 - 2021]]&gt;0),1,0)</f>
        <v>0</v>
      </c>
      <c r="V376" s="3">
        <f>SUM(Table1[[#This Row],[High Income Point Value]],Table1[[#This Row],[Life Expectancy Point Value]],Table1[[#This Row],["R/ECAP" (Point Value)]],Table1[[#This Row],[Low Poverty Point Value]])</f>
        <v>1</v>
      </c>
      <c r="W376" s="3">
        <f>SUM(Table1[[#This Row],[Census Tract Low Unemployment Point Value]],Table1[[#This Row],[Census Tract Access to Primary Care Point Value]])</f>
        <v>1</v>
      </c>
    </row>
    <row r="377" spans="1:23" x14ac:dyDescent="0.25">
      <c r="A377" t="s">
        <v>376</v>
      </c>
      <c r="B377">
        <v>18051050201</v>
      </c>
      <c r="C377" t="s">
        <v>1748</v>
      </c>
      <c r="D377" t="s">
        <v>2214</v>
      </c>
      <c r="E377" s="7">
        <f t="shared" si="10"/>
        <v>2</v>
      </c>
      <c r="F377" s="3">
        <f t="shared" si="11"/>
        <v>0</v>
      </c>
      <c r="G377">
        <v>0</v>
      </c>
      <c r="H377" s="4">
        <v>63387</v>
      </c>
      <c r="I377" s="3">
        <f>IF(AND(Table1[[#This Row],[High Income]]&gt;=71082,Table1[[#This Row],[QCT Status]]=0),1,0)</f>
        <v>0</v>
      </c>
      <c r="J377" s="6">
        <v>80.3</v>
      </c>
      <c r="K377" s="6">
        <f>IF(Table1[[#This Row],[Life Expectancy]]&gt;77.4,1,0)</f>
        <v>1</v>
      </c>
      <c r="L377" s="4">
        <v>0</v>
      </c>
      <c r="M377" s="4">
        <v>10.6</v>
      </c>
      <c r="N377" s="4">
        <f>IF(AND(Table1[[#This Row],[Low Poverty]]&lt;=6.3,Table1[[#This Row],[QCT Status]]=0),1,0)</f>
        <v>0</v>
      </c>
      <c r="O377" s="6">
        <f>VLOOKUP(C377,'County Data Only'!$A$2:$F$93,3,FALSE)</f>
        <v>2</v>
      </c>
      <c r="P377" s="6">
        <f>IF(Table1[[#This Row],[Census Tract Low Unemployment Rate]]&lt;2.7,1,0)</f>
        <v>1</v>
      </c>
      <c r="Q377" s="3">
        <f>VLOOKUP($C377,'County Data Only'!$A$2:$F$93,4,FALSE)</f>
        <v>3040</v>
      </c>
      <c r="R377" s="3">
        <f>IF(AND(Table1[[#This Row],[Census Tract Access to Primary Care]]&lt;=2000,Table1[[#This Row],[Census Tract Access to Primary Care]]&lt;&gt;0),1,0)</f>
        <v>0</v>
      </c>
      <c r="S377" s="3">
        <f>VLOOKUP($C377,'County Data Only'!$A$2:$F$93,5,FALSE)</f>
        <v>0.83469965700000004</v>
      </c>
      <c r="T377" s="3">
        <f>VLOOKUP($C377,'County Data Only'!$A$2:$F$93,6,FALSE)</f>
        <v>-0.29375249999999997</v>
      </c>
      <c r="U377">
        <f>IF(AND(Table1[[#This Row],[Census Tract Population Growth 2010 - 2020]]&gt;=5,Table1[[#This Row],[Census Tract Population Growth 2020 - 2021]]&gt;0),1,0)</f>
        <v>0</v>
      </c>
      <c r="V377" s="3">
        <f>SUM(Table1[[#This Row],[High Income Point Value]],Table1[[#This Row],[Life Expectancy Point Value]],Table1[[#This Row],["R/ECAP" (Point Value)]],Table1[[#This Row],[Low Poverty Point Value]])</f>
        <v>1</v>
      </c>
      <c r="W377" s="3">
        <f>SUM(Table1[[#This Row],[Census Tract Low Unemployment Point Value]],Table1[[#This Row],[Census Tract Access to Primary Care Point Value]])</f>
        <v>1</v>
      </c>
    </row>
    <row r="378" spans="1:23" x14ac:dyDescent="0.25">
      <c r="A378" t="s">
        <v>379</v>
      </c>
      <c r="B378">
        <v>18051050401</v>
      </c>
      <c r="C378" t="s">
        <v>1748</v>
      </c>
      <c r="D378" t="s">
        <v>2044</v>
      </c>
      <c r="E378" s="7">
        <f t="shared" si="10"/>
        <v>2</v>
      </c>
      <c r="F378" s="3">
        <f t="shared" si="11"/>
        <v>0</v>
      </c>
      <c r="G378">
        <v>0</v>
      </c>
      <c r="H378" s="4">
        <v>53966</v>
      </c>
      <c r="I378" s="3">
        <f>IF(AND(Table1[[#This Row],[High Income]]&gt;=71082,Table1[[#This Row],[QCT Status]]=0),1,0)</f>
        <v>0</v>
      </c>
      <c r="J378" s="6">
        <v>78.485500000000002</v>
      </c>
      <c r="K378" s="6">
        <f>IF(Table1[[#This Row],[Life Expectancy]]&gt;77.4,1,0)</f>
        <v>1</v>
      </c>
      <c r="L378" s="4">
        <v>0</v>
      </c>
      <c r="M378" s="4">
        <v>12.3</v>
      </c>
      <c r="N378" s="4">
        <f>IF(AND(Table1[[#This Row],[Low Poverty]]&lt;=6.3,Table1[[#This Row],[QCT Status]]=0),1,0)</f>
        <v>0</v>
      </c>
      <c r="O378" s="6">
        <f>VLOOKUP(C378,'County Data Only'!$A$2:$F$93,3,FALSE)</f>
        <v>2</v>
      </c>
      <c r="P378" s="6">
        <f>IF(Table1[[#This Row],[Census Tract Low Unemployment Rate]]&lt;2.7,1,0)</f>
        <v>1</v>
      </c>
      <c r="Q378" s="3">
        <f>VLOOKUP($C378,'County Data Only'!$A$2:$F$93,4,FALSE)</f>
        <v>3040</v>
      </c>
      <c r="R378" s="3">
        <f>IF(AND(Table1[[#This Row],[Census Tract Access to Primary Care]]&lt;=2000,Table1[[#This Row],[Census Tract Access to Primary Care]]&lt;&gt;0),1,0)</f>
        <v>0</v>
      </c>
      <c r="S378" s="3">
        <f>VLOOKUP($C378,'County Data Only'!$A$2:$F$93,5,FALSE)</f>
        <v>0.83469965700000004</v>
      </c>
      <c r="T378" s="3">
        <f>VLOOKUP($C378,'County Data Only'!$A$2:$F$93,6,FALSE)</f>
        <v>-0.29375249999999997</v>
      </c>
      <c r="U378">
        <f>IF(AND(Table1[[#This Row],[Census Tract Population Growth 2010 - 2020]]&gt;=5,Table1[[#This Row],[Census Tract Population Growth 2020 - 2021]]&gt;0),1,0)</f>
        <v>0</v>
      </c>
      <c r="V378" s="3">
        <f>SUM(Table1[[#This Row],[High Income Point Value]],Table1[[#This Row],[Life Expectancy Point Value]],Table1[[#This Row],["R/ECAP" (Point Value)]],Table1[[#This Row],[Low Poverty Point Value]])</f>
        <v>1</v>
      </c>
      <c r="W378" s="3">
        <f>SUM(Table1[[#This Row],[Census Tract Low Unemployment Point Value]],Table1[[#This Row],[Census Tract Access to Primary Care Point Value]])</f>
        <v>1</v>
      </c>
    </row>
    <row r="379" spans="1:23" x14ac:dyDescent="0.25">
      <c r="A379" t="s">
        <v>382</v>
      </c>
      <c r="B379">
        <v>18051050502</v>
      </c>
      <c r="C379" t="s">
        <v>1748</v>
      </c>
      <c r="D379" t="s">
        <v>2219</v>
      </c>
      <c r="E379" s="8">
        <f t="shared" si="10"/>
        <v>1</v>
      </c>
      <c r="F379" s="3">
        <f t="shared" si="11"/>
        <v>0</v>
      </c>
      <c r="G379">
        <v>0</v>
      </c>
      <c r="H379" s="4">
        <v>42319</v>
      </c>
      <c r="I379" s="3">
        <f>IF(AND(Table1[[#This Row],[High Income]]&gt;=71082,Table1[[#This Row],[QCT Status]]=0),1,0)</f>
        <v>0</v>
      </c>
      <c r="J379" s="4">
        <v>74.400000000000006</v>
      </c>
      <c r="K379" s="3">
        <f>IF(Table1[[#This Row],[Life Expectancy]]&gt;77.4,1,0)</f>
        <v>0</v>
      </c>
      <c r="L379" s="4">
        <v>0</v>
      </c>
      <c r="M379" s="4">
        <v>12</v>
      </c>
      <c r="N379" s="4">
        <f>IF(AND(Table1[[#This Row],[Low Poverty]]&lt;=6.3,Table1[[#This Row],[QCT Status]]=0),1,0)</f>
        <v>0</v>
      </c>
      <c r="O379" s="6">
        <f>VLOOKUP(C379,'County Data Only'!$A$2:$F$93,3,FALSE)</f>
        <v>2</v>
      </c>
      <c r="P379" s="6">
        <f>IF(Table1[[#This Row],[Census Tract Low Unemployment Rate]]&lt;2.7,1,0)</f>
        <v>1</v>
      </c>
      <c r="Q379" s="3">
        <f>VLOOKUP($C379,'County Data Only'!$A$2:$F$93,4,FALSE)</f>
        <v>3040</v>
      </c>
      <c r="R379" s="3">
        <f>IF(AND(Table1[[#This Row],[Census Tract Access to Primary Care]]&lt;=2000,Table1[[#This Row],[Census Tract Access to Primary Care]]&lt;&gt;0),1,0)</f>
        <v>0</v>
      </c>
      <c r="S379" s="3">
        <f>VLOOKUP($C379,'County Data Only'!$A$2:$F$93,5,FALSE)</f>
        <v>0.83469965700000004</v>
      </c>
      <c r="T379" s="3">
        <f>VLOOKUP($C379,'County Data Only'!$A$2:$F$93,6,FALSE)</f>
        <v>-0.29375249999999997</v>
      </c>
      <c r="U379">
        <f>IF(AND(Table1[[#This Row],[Census Tract Population Growth 2010 - 2020]]&gt;=5,Table1[[#This Row],[Census Tract Population Growth 2020 - 2021]]&gt;0),1,0)</f>
        <v>0</v>
      </c>
      <c r="V379" s="3">
        <f>SUM(Table1[[#This Row],[High Income Point Value]],Table1[[#This Row],[Life Expectancy Point Value]],Table1[[#This Row],["R/ECAP" (Point Value)]],Table1[[#This Row],[Low Poverty Point Value]])</f>
        <v>0</v>
      </c>
      <c r="W379" s="3">
        <f>SUM(Table1[[#This Row],[Census Tract Low Unemployment Point Value]],Table1[[#This Row],[Census Tract Access to Primary Care Point Value]])</f>
        <v>1</v>
      </c>
    </row>
    <row r="380" spans="1:23" x14ac:dyDescent="0.25">
      <c r="A380" t="s">
        <v>381</v>
      </c>
      <c r="B380">
        <v>18051050501</v>
      </c>
      <c r="C380" t="s">
        <v>1748</v>
      </c>
      <c r="D380" t="s">
        <v>2218</v>
      </c>
      <c r="E380" s="8">
        <f t="shared" si="10"/>
        <v>1</v>
      </c>
      <c r="F380" s="3">
        <f t="shared" si="11"/>
        <v>0</v>
      </c>
      <c r="G380">
        <v>0</v>
      </c>
      <c r="H380" s="4">
        <v>48497</v>
      </c>
      <c r="I380" s="3">
        <f>IF(AND(Table1[[#This Row],[High Income]]&gt;=71082,Table1[[#This Row],[QCT Status]]=0),1,0)</f>
        <v>0</v>
      </c>
      <c r="J380" s="4">
        <v>77.400000000000006</v>
      </c>
      <c r="K380" s="3">
        <f>IF(Table1[[#This Row],[Life Expectancy]]&gt;77.4,1,0)</f>
        <v>0</v>
      </c>
      <c r="L380" s="4">
        <v>0</v>
      </c>
      <c r="M380" s="4">
        <v>15.3</v>
      </c>
      <c r="N380" s="4">
        <f>IF(AND(Table1[[#This Row],[Low Poverty]]&lt;=6.3,Table1[[#This Row],[QCT Status]]=0),1,0)</f>
        <v>0</v>
      </c>
      <c r="O380" s="6">
        <f>VLOOKUP(C380,'County Data Only'!$A$2:$F$93,3,FALSE)</f>
        <v>2</v>
      </c>
      <c r="P380" s="6">
        <f>IF(Table1[[#This Row],[Census Tract Low Unemployment Rate]]&lt;2.7,1,0)</f>
        <v>1</v>
      </c>
      <c r="Q380" s="3">
        <f>VLOOKUP($C380,'County Data Only'!$A$2:$F$93,4,FALSE)</f>
        <v>3040</v>
      </c>
      <c r="R380" s="3">
        <f>IF(AND(Table1[[#This Row],[Census Tract Access to Primary Care]]&lt;=2000,Table1[[#This Row],[Census Tract Access to Primary Care]]&lt;&gt;0),1,0)</f>
        <v>0</v>
      </c>
      <c r="S380" s="3">
        <f>VLOOKUP($C380,'County Data Only'!$A$2:$F$93,5,FALSE)</f>
        <v>0.83469965700000004</v>
      </c>
      <c r="T380" s="3">
        <f>VLOOKUP($C380,'County Data Only'!$A$2:$F$93,6,FALSE)</f>
        <v>-0.29375249999999997</v>
      </c>
      <c r="U380">
        <f>IF(AND(Table1[[#This Row],[Census Tract Population Growth 2010 - 2020]]&gt;=5,Table1[[#This Row],[Census Tract Population Growth 2020 - 2021]]&gt;0),1,0)</f>
        <v>0</v>
      </c>
      <c r="V380" s="3">
        <f>SUM(Table1[[#This Row],[High Income Point Value]],Table1[[#This Row],[Life Expectancy Point Value]],Table1[[#This Row],["R/ECAP" (Point Value)]],Table1[[#This Row],[Low Poverty Point Value]])</f>
        <v>0</v>
      </c>
      <c r="W380" s="3">
        <f>SUM(Table1[[#This Row],[Census Tract Low Unemployment Point Value]],Table1[[#This Row],[Census Tract Access to Primary Care Point Value]])</f>
        <v>1</v>
      </c>
    </row>
    <row r="381" spans="1:23" x14ac:dyDescent="0.25">
      <c r="A381" t="s">
        <v>397</v>
      </c>
      <c r="B381">
        <v>18053010700</v>
      </c>
      <c r="C381" t="s">
        <v>1750</v>
      </c>
      <c r="D381" t="s">
        <v>1989</v>
      </c>
      <c r="E381" s="7">
        <f t="shared" si="10"/>
        <v>2</v>
      </c>
      <c r="F381" s="3">
        <f t="shared" si="11"/>
        <v>0</v>
      </c>
      <c r="G381">
        <v>0</v>
      </c>
      <c r="H381" s="4">
        <v>63015</v>
      </c>
      <c r="I381" s="3">
        <f>IF(AND(Table1[[#This Row],[High Income]]&gt;=71082,Table1[[#This Row],[QCT Status]]=0),1,0)</f>
        <v>0</v>
      </c>
      <c r="J381" s="6">
        <v>78.535700000000006</v>
      </c>
      <c r="K381" s="6">
        <f>IF(Table1[[#This Row],[Life Expectancy]]&gt;77.4,1,0)</f>
        <v>1</v>
      </c>
      <c r="L381" s="4">
        <v>0</v>
      </c>
      <c r="M381" s="6">
        <v>6.3</v>
      </c>
      <c r="N381" s="6">
        <f>IF(AND(Table1[[#This Row],[Low Poverty]]&lt;=6.3,Table1[[#This Row],[QCT Status]]=0),1,0)</f>
        <v>1</v>
      </c>
      <c r="O381" s="3">
        <f>VLOOKUP(C381,'County Data Only'!$A$2:$F$93,3,FALSE)</f>
        <v>2.9</v>
      </c>
      <c r="P381" s="3">
        <f>IF(Table1[[#This Row],[Census Tract Low Unemployment Rate]]&lt;2.7,1,0)</f>
        <v>0</v>
      </c>
      <c r="Q381" s="3">
        <f>VLOOKUP($C381,'County Data Only'!$A$2:$F$93,4,FALSE)</f>
        <v>2350</v>
      </c>
      <c r="R381" s="3">
        <f>IF(AND(Table1[[#This Row],[Census Tract Access to Primary Care]]&lt;=2000,Table1[[#This Row],[Census Tract Access to Primary Care]]&lt;&gt;0),1,0)</f>
        <v>0</v>
      </c>
      <c r="S381" s="3">
        <f>VLOOKUP($C381,'County Data Only'!$A$2:$F$93,5,FALSE)</f>
        <v>-6.6961348100000002</v>
      </c>
      <c r="T381" s="3">
        <f>VLOOKUP($C381,'County Data Only'!$A$2:$F$93,6,FALSE)</f>
        <v>-0.27541159999999998</v>
      </c>
      <c r="U381">
        <f>IF(AND(Table1[[#This Row],[Census Tract Population Growth 2010 - 2020]]&gt;=5,Table1[[#This Row],[Census Tract Population Growth 2020 - 2021]]&gt;0),1,0)</f>
        <v>0</v>
      </c>
      <c r="V381" s="3">
        <f>SUM(Table1[[#This Row],[High Income Point Value]],Table1[[#This Row],[Life Expectancy Point Value]],Table1[[#This Row],["R/ECAP" (Point Value)]],Table1[[#This Row],[Low Poverty Point Value]])</f>
        <v>2</v>
      </c>
      <c r="W381" s="3">
        <f>SUM(Table1[[#This Row],[Census Tract Low Unemployment Point Value]],Table1[[#This Row],[Census Tract Access to Primary Care Point Value]])</f>
        <v>0</v>
      </c>
    </row>
    <row r="382" spans="1:23" x14ac:dyDescent="0.25">
      <c r="A382" t="s">
        <v>391</v>
      </c>
      <c r="B382">
        <v>18053010100</v>
      </c>
      <c r="C382" t="s">
        <v>1750</v>
      </c>
      <c r="D382" t="s">
        <v>1930</v>
      </c>
      <c r="E382" s="7">
        <f t="shared" si="10"/>
        <v>2</v>
      </c>
      <c r="F382" s="3">
        <f t="shared" si="11"/>
        <v>0</v>
      </c>
      <c r="G382">
        <v>0</v>
      </c>
      <c r="H382" s="6">
        <v>77131</v>
      </c>
      <c r="I382" s="6">
        <f>IF(AND(Table1[[#This Row],[High Income]]&gt;=71082,Table1[[#This Row],[QCT Status]]=0),1,0)</f>
        <v>1</v>
      </c>
      <c r="J382" s="6">
        <v>79</v>
      </c>
      <c r="K382" s="6">
        <f>IF(Table1[[#This Row],[Life Expectancy]]&gt;77.4,1,0)</f>
        <v>1</v>
      </c>
      <c r="L382" s="4">
        <v>0</v>
      </c>
      <c r="M382" s="4">
        <v>13</v>
      </c>
      <c r="N382" s="4">
        <f>IF(AND(Table1[[#This Row],[Low Poverty]]&lt;=6.3,Table1[[#This Row],[QCT Status]]=0),1,0)</f>
        <v>0</v>
      </c>
      <c r="O382" s="3">
        <f>VLOOKUP(C382,'County Data Only'!$A$2:$F$93,3,FALSE)</f>
        <v>2.9</v>
      </c>
      <c r="P382" s="3">
        <f>IF(Table1[[#This Row],[Census Tract Low Unemployment Rate]]&lt;2.7,1,0)</f>
        <v>0</v>
      </c>
      <c r="Q382" s="3">
        <f>VLOOKUP($C382,'County Data Only'!$A$2:$F$93,4,FALSE)</f>
        <v>2350</v>
      </c>
      <c r="R382" s="3">
        <f>IF(AND(Table1[[#This Row],[Census Tract Access to Primary Care]]&lt;=2000,Table1[[#This Row],[Census Tract Access to Primary Care]]&lt;&gt;0),1,0)</f>
        <v>0</v>
      </c>
      <c r="S382" s="3">
        <f>VLOOKUP($C382,'County Data Only'!$A$2:$F$93,5,FALSE)</f>
        <v>-6.6961348100000002</v>
      </c>
      <c r="T382" s="3">
        <f>VLOOKUP($C382,'County Data Only'!$A$2:$F$93,6,FALSE)</f>
        <v>-0.27541159999999998</v>
      </c>
      <c r="U382">
        <f>IF(AND(Table1[[#This Row],[Census Tract Population Growth 2010 - 2020]]&gt;=5,Table1[[#This Row],[Census Tract Population Growth 2020 - 2021]]&gt;0),1,0)</f>
        <v>0</v>
      </c>
      <c r="V382" s="3">
        <f>SUM(Table1[[#This Row],[High Income Point Value]],Table1[[#This Row],[Life Expectancy Point Value]],Table1[[#This Row],["R/ECAP" (Point Value)]],Table1[[#This Row],[Low Poverty Point Value]])</f>
        <v>2</v>
      </c>
      <c r="W382" s="3">
        <f>SUM(Table1[[#This Row],[Census Tract Low Unemployment Point Value]],Table1[[#This Row],[Census Tract Access to Primary Care Point Value]])</f>
        <v>0</v>
      </c>
    </row>
    <row r="383" spans="1:23" x14ac:dyDescent="0.25">
      <c r="A383" t="s">
        <v>386</v>
      </c>
      <c r="B383">
        <v>18053000500</v>
      </c>
      <c r="C383" t="s">
        <v>1750</v>
      </c>
      <c r="D383" t="s">
        <v>1893</v>
      </c>
      <c r="E383" s="8">
        <f t="shared" si="10"/>
        <v>1</v>
      </c>
      <c r="F383" s="3">
        <f t="shared" si="11"/>
        <v>0</v>
      </c>
      <c r="G383">
        <v>0</v>
      </c>
      <c r="H383" s="4">
        <v>68514</v>
      </c>
      <c r="I383" s="3">
        <f>IF(AND(Table1[[#This Row],[High Income]]&gt;=71082,Table1[[#This Row],[QCT Status]]=0),1,0)</f>
        <v>0</v>
      </c>
      <c r="J383" s="6">
        <v>79.8</v>
      </c>
      <c r="K383" s="6">
        <f>IF(Table1[[#This Row],[Life Expectancy]]&gt;77.4,1,0)</f>
        <v>1</v>
      </c>
      <c r="L383" s="4">
        <v>0</v>
      </c>
      <c r="M383" s="4">
        <v>8.3000000000000007</v>
      </c>
      <c r="N383" s="4">
        <f>IF(AND(Table1[[#This Row],[Low Poverty]]&lt;=6.3,Table1[[#This Row],[QCT Status]]=0),1,0)</f>
        <v>0</v>
      </c>
      <c r="O383" s="3">
        <f>VLOOKUP(C383,'County Data Only'!$A$2:$F$93,3,FALSE)</f>
        <v>2.9</v>
      </c>
      <c r="P383" s="3">
        <f>IF(Table1[[#This Row],[Census Tract Low Unemployment Rate]]&lt;2.7,1,0)</f>
        <v>0</v>
      </c>
      <c r="Q383" s="3">
        <f>VLOOKUP($C383,'County Data Only'!$A$2:$F$93,4,FALSE)</f>
        <v>2350</v>
      </c>
      <c r="R383" s="3">
        <f>IF(AND(Table1[[#This Row],[Census Tract Access to Primary Care]]&lt;=2000,Table1[[#This Row],[Census Tract Access to Primary Care]]&lt;&gt;0),1,0)</f>
        <v>0</v>
      </c>
      <c r="S383" s="3">
        <f>VLOOKUP($C383,'County Data Only'!$A$2:$F$93,5,FALSE)</f>
        <v>-6.6961348100000002</v>
      </c>
      <c r="T383" s="3">
        <f>VLOOKUP($C383,'County Data Only'!$A$2:$F$93,6,FALSE)</f>
        <v>-0.27541159999999998</v>
      </c>
      <c r="U383">
        <f>IF(AND(Table1[[#This Row],[Census Tract Population Growth 2010 - 2020]]&gt;=5,Table1[[#This Row],[Census Tract Population Growth 2020 - 2021]]&gt;0),1,0)</f>
        <v>0</v>
      </c>
      <c r="V383" s="3">
        <f>SUM(Table1[[#This Row],[High Income Point Value]],Table1[[#This Row],[Life Expectancy Point Value]],Table1[[#This Row],["R/ECAP" (Point Value)]],Table1[[#This Row],[Low Poverty Point Value]])</f>
        <v>1</v>
      </c>
      <c r="W383" s="3">
        <f>SUM(Table1[[#This Row],[Census Tract Low Unemployment Point Value]],Table1[[#This Row],[Census Tract Access to Primary Care Point Value]])</f>
        <v>0</v>
      </c>
    </row>
    <row r="384" spans="1:23" x14ac:dyDescent="0.25">
      <c r="A384" t="s">
        <v>392</v>
      </c>
      <c r="B384">
        <v>18053010200</v>
      </c>
      <c r="C384" t="s">
        <v>1750</v>
      </c>
      <c r="D384" t="s">
        <v>1986</v>
      </c>
      <c r="E384" s="8">
        <f t="shared" si="10"/>
        <v>1</v>
      </c>
      <c r="F384" s="3">
        <f t="shared" si="11"/>
        <v>0</v>
      </c>
      <c r="G384">
        <v>0</v>
      </c>
      <c r="H384" s="4">
        <v>59299</v>
      </c>
      <c r="I384" s="3">
        <f>IF(AND(Table1[[#This Row],[High Income]]&gt;=71082,Table1[[#This Row],[QCT Status]]=0),1,0)</f>
        <v>0</v>
      </c>
      <c r="J384" s="6">
        <v>80.761399999999995</v>
      </c>
      <c r="K384" s="6">
        <f>IF(Table1[[#This Row],[Life Expectancy]]&gt;77.4,1,0)</f>
        <v>1</v>
      </c>
      <c r="L384" s="4">
        <v>0</v>
      </c>
      <c r="M384" s="4">
        <v>10.5</v>
      </c>
      <c r="N384" s="4">
        <f>IF(AND(Table1[[#This Row],[Low Poverty]]&lt;=6.3,Table1[[#This Row],[QCT Status]]=0),1,0)</f>
        <v>0</v>
      </c>
      <c r="O384" s="3">
        <f>VLOOKUP(C384,'County Data Only'!$A$2:$F$93,3,FALSE)</f>
        <v>2.9</v>
      </c>
      <c r="P384" s="3">
        <f>IF(Table1[[#This Row],[Census Tract Low Unemployment Rate]]&lt;2.7,1,0)</f>
        <v>0</v>
      </c>
      <c r="Q384" s="3">
        <f>VLOOKUP($C384,'County Data Only'!$A$2:$F$93,4,FALSE)</f>
        <v>2350</v>
      </c>
      <c r="R384" s="3">
        <f>IF(AND(Table1[[#This Row],[Census Tract Access to Primary Care]]&lt;=2000,Table1[[#This Row],[Census Tract Access to Primary Care]]&lt;&gt;0),1,0)</f>
        <v>0</v>
      </c>
      <c r="S384" s="3">
        <f>VLOOKUP($C384,'County Data Only'!$A$2:$F$93,5,FALSE)</f>
        <v>-6.6961348100000002</v>
      </c>
      <c r="T384" s="3">
        <f>VLOOKUP($C384,'County Data Only'!$A$2:$F$93,6,FALSE)</f>
        <v>-0.27541159999999998</v>
      </c>
      <c r="U384">
        <f>IF(AND(Table1[[#This Row],[Census Tract Population Growth 2010 - 2020]]&gt;=5,Table1[[#This Row],[Census Tract Population Growth 2020 - 2021]]&gt;0),1,0)</f>
        <v>0</v>
      </c>
      <c r="V384" s="3">
        <f>SUM(Table1[[#This Row],[High Income Point Value]],Table1[[#This Row],[Life Expectancy Point Value]],Table1[[#This Row],["R/ECAP" (Point Value)]],Table1[[#This Row],[Low Poverty Point Value]])</f>
        <v>1</v>
      </c>
      <c r="W384" s="3">
        <f>SUM(Table1[[#This Row],[Census Tract Low Unemployment Point Value]],Table1[[#This Row],[Census Tract Access to Primary Care Point Value]])</f>
        <v>0</v>
      </c>
    </row>
    <row r="385" spans="1:23" x14ac:dyDescent="0.25">
      <c r="A385" t="s">
        <v>398</v>
      </c>
      <c r="B385">
        <v>18053010800</v>
      </c>
      <c r="C385" t="s">
        <v>1750</v>
      </c>
      <c r="D385" t="s">
        <v>1990</v>
      </c>
      <c r="E385" s="8">
        <f t="shared" si="10"/>
        <v>1</v>
      </c>
      <c r="F385" s="3">
        <f t="shared" si="11"/>
        <v>0</v>
      </c>
      <c r="G385">
        <v>0</v>
      </c>
      <c r="H385" s="4">
        <v>52035</v>
      </c>
      <c r="I385" s="3">
        <f>IF(AND(Table1[[#This Row],[High Income]]&gt;=71082,Table1[[#This Row],[QCT Status]]=0),1,0)</f>
        <v>0</v>
      </c>
      <c r="J385" s="6">
        <v>81.2</v>
      </c>
      <c r="K385" s="6">
        <f>IF(Table1[[#This Row],[Life Expectancy]]&gt;77.4,1,0)</f>
        <v>1</v>
      </c>
      <c r="L385" s="4">
        <v>0</v>
      </c>
      <c r="M385" s="4">
        <v>12.3</v>
      </c>
      <c r="N385" s="4">
        <f>IF(AND(Table1[[#This Row],[Low Poverty]]&lt;=6.3,Table1[[#This Row],[QCT Status]]=0),1,0)</f>
        <v>0</v>
      </c>
      <c r="O385" s="3">
        <f>VLOOKUP(C385,'County Data Only'!$A$2:$F$93,3,FALSE)</f>
        <v>2.9</v>
      </c>
      <c r="P385" s="3">
        <f>IF(Table1[[#This Row],[Census Tract Low Unemployment Rate]]&lt;2.7,1,0)</f>
        <v>0</v>
      </c>
      <c r="Q385" s="3">
        <f>VLOOKUP($C385,'County Data Only'!$A$2:$F$93,4,FALSE)</f>
        <v>2350</v>
      </c>
      <c r="R385" s="3">
        <f>IF(AND(Table1[[#This Row],[Census Tract Access to Primary Care]]&lt;=2000,Table1[[#This Row],[Census Tract Access to Primary Care]]&lt;&gt;0),1,0)</f>
        <v>0</v>
      </c>
      <c r="S385" s="3">
        <f>VLOOKUP($C385,'County Data Only'!$A$2:$F$93,5,FALSE)</f>
        <v>-6.6961348100000002</v>
      </c>
      <c r="T385" s="3">
        <f>VLOOKUP($C385,'County Data Only'!$A$2:$F$93,6,FALSE)</f>
        <v>-0.27541159999999998</v>
      </c>
      <c r="U385">
        <f>IF(AND(Table1[[#This Row],[Census Tract Population Growth 2010 - 2020]]&gt;=5,Table1[[#This Row],[Census Tract Population Growth 2020 - 2021]]&gt;0),1,0)</f>
        <v>0</v>
      </c>
      <c r="V385" s="3">
        <f>SUM(Table1[[#This Row],[High Income Point Value]],Table1[[#This Row],[Life Expectancy Point Value]],Table1[[#This Row],["R/ECAP" (Point Value)]],Table1[[#This Row],[Low Poverty Point Value]])</f>
        <v>1</v>
      </c>
      <c r="W385" s="3">
        <f>SUM(Table1[[#This Row],[Census Tract Low Unemployment Point Value]],Table1[[#This Row],[Census Tract Access to Primary Care Point Value]])</f>
        <v>0</v>
      </c>
    </row>
    <row r="386" spans="1:23" x14ac:dyDescent="0.25">
      <c r="A386" t="s">
        <v>389</v>
      </c>
      <c r="B386">
        <v>18053000800</v>
      </c>
      <c r="C386" t="s">
        <v>1750</v>
      </c>
      <c r="D386" t="s">
        <v>1897</v>
      </c>
      <c r="E386" s="10">
        <f t="shared" ref="E386:E449" si="12">SUM(V386,W386)</f>
        <v>0</v>
      </c>
      <c r="F386" s="3">
        <f t="shared" ref="F386:F449" si="13">IF(AND(S386&gt;=5,T386&gt;0),1,0)</f>
        <v>0</v>
      </c>
      <c r="G386" s="14">
        <v>1</v>
      </c>
      <c r="H386" s="4">
        <v>45292</v>
      </c>
      <c r="I386" s="3">
        <f>IF(AND(Table1[[#This Row],[High Income]]&gt;=71082,Table1[[#This Row],[QCT Status]]=0),1,0)</f>
        <v>0</v>
      </c>
      <c r="J386" s="4">
        <v>75.599999999999994</v>
      </c>
      <c r="K386" s="3">
        <f>IF(Table1[[#This Row],[Life Expectancy]]&gt;77.4,1,0)</f>
        <v>0</v>
      </c>
      <c r="L386" s="4">
        <v>0</v>
      </c>
      <c r="M386" s="4">
        <v>22.4</v>
      </c>
      <c r="N386" s="4">
        <f>IF(AND(Table1[[#This Row],[Low Poverty]]&lt;=6.3,Table1[[#This Row],[QCT Status]]=0),1,0)</f>
        <v>0</v>
      </c>
      <c r="O386" s="3">
        <f>VLOOKUP(C386,'County Data Only'!$A$2:$F$93,3,FALSE)</f>
        <v>2.9</v>
      </c>
      <c r="P386" s="3">
        <f>IF(Table1[[#This Row],[Census Tract Low Unemployment Rate]]&lt;2.7,1,0)</f>
        <v>0</v>
      </c>
      <c r="Q386" s="3">
        <f>VLOOKUP($C386,'County Data Only'!$A$2:$F$93,4,FALSE)</f>
        <v>2350</v>
      </c>
      <c r="R386" s="3">
        <f>IF(AND(Table1[[#This Row],[Census Tract Access to Primary Care]]&lt;=2000,Table1[[#This Row],[Census Tract Access to Primary Care]]&lt;&gt;0),1,0)</f>
        <v>0</v>
      </c>
      <c r="S386" s="3">
        <f>VLOOKUP($C386,'County Data Only'!$A$2:$F$93,5,FALSE)</f>
        <v>-6.6961348100000002</v>
      </c>
      <c r="T386" s="3">
        <f>VLOOKUP($C386,'County Data Only'!$A$2:$F$93,6,FALSE)</f>
        <v>-0.27541159999999998</v>
      </c>
      <c r="U386">
        <f>IF(AND(Table1[[#This Row],[Census Tract Population Growth 2010 - 2020]]&gt;=5,Table1[[#This Row],[Census Tract Population Growth 2020 - 2021]]&gt;0),1,0)</f>
        <v>0</v>
      </c>
      <c r="V386" s="3">
        <f>SUM(Table1[[#This Row],[High Income Point Value]],Table1[[#This Row],[Life Expectancy Point Value]],Table1[[#This Row],["R/ECAP" (Point Value)]],Table1[[#This Row],[Low Poverty Point Value]])</f>
        <v>0</v>
      </c>
      <c r="W386" s="3">
        <f>SUM(Table1[[#This Row],[Census Tract Low Unemployment Point Value]],Table1[[#This Row],[Census Tract Access to Primary Care Point Value]])</f>
        <v>0</v>
      </c>
    </row>
    <row r="387" spans="1:23" x14ac:dyDescent="0.25">
      <c r="A387" t="s">
        <v>385</v>
      </c>
      <c r="B387">
        <v>18053000400</v>
      </c>
      <c r="C387" t="s">
        <v>1750</v>
      </c>
      <c r="D387" t="s">
        <v>1892</v>
      </c>
      <c r="E387" s="10">
        <f t="shared" si="12"/>
        <v>0</v>
      </c>
      <c r="F387" s="3">
        <f t="shared" si="13"/>
        <v>0</v>
      </c>
      <c r="G387" s="14">
        <v>1</v>
      </c>
      <c r="H387" s="4">
        <v>37008</v>
      </c>
      <c r="I387" s="3">
        <f>IF(AND(Table1[[#This Row],[High Income]]&gt;=71082,Table1[[#This Row],[QCT Status]]=0),1,0)</f>
        <v>0</v>
      </c>
      <c r="J387" s="4">
        <v>72.5</v>
      </c>
      <c r="K387" s="3">
        <f>IF(Table1[[#This Row],[Life Expectancy]]&gt;77.4,1,0)</f>
        <v>0</v>
      </c>
      <c r="L387" s="4">
        <v>0</v>
      </c>
      <c r="M387" s="4">
        <v>25.2</v>
      </c>
      <c r="N387" s="4">
        <f>IF(AND(Table1[[#This Row],[Low Poverty]]&lt;=6.3,Table1[[#This Row],[QCT Status]]=0),1,0)</f>
        <v>0</v>
      </c>
      <c r="O387" s="3">
        <f>VLOOKUP(C387,'County Data Only'!$A$2:$F$93,3,FALSE)</f>
        <v>2.9</v>
      </c>
      <c r="P387" s="3">
        <f>IF(Table1[[#This Row],[Census Tract Low Unemployment Rate]]&lt;2.7,1,0)</f>
        <v>0</v>
      </c>
      <c r="Q387" s="3">
        <f>VLOOKUP($C387,'County Data Only'!$A$2:$F$93,4,FALSE)</f>
        <v>2350</v>
      </c>
      <c r="R387" s="3">
        <f>IF(AND(Table1[[#This Row],[Census Tract Access to Primary Care]]&lt;=2000,Table1[[#This Row],[Census Tract Access to Primary Care]]&lt;&gt;0),1,0)</f>
        <v>0</v>
      </c>
      <c r="S387" s="3">
        <f>VLOOKUP($C387,'County Data Only'!$A$2:$F$93,5,FALSE)</f>
        <v>-6.6961348100000002</v>
      </c>
      <c r="T387" s="3">
        <f>VLOOKUP($C387,'County Data Only'!$A$2:$F$93,6,FALSE)</f>
        <v>-0.27541159999999998</v>
      </c>
      <c r="U387">
        <f>IF(AND(Table1[[#This Row],[Census Tract Population Growth 2010 - 2020]]&gt;=5,Table1[[#This Row],[Census Tract Population Growth 2020 - 2021]]&gt;0),1,0)</f>
        <v>0</v>
      </c>
      <c r="V387" s="3">
        <f>SUM(Table1[[#This Row],[High Income Point Value]],Table1[[#This Row],[Life Expectancy Point Value]],Table1[[#This Row],["R/ECAP" (Point Value)]],Table1[[#This Row],[Low Poverty Point Value]])</f>
        <v>0</v>
      </c>
      <c r="W387" s="3">
        <f>SUM(Table1[[#This Row],[Census Tract Low Unemployment Point Value]],Table1[[#This Row],[Census Tract Access to Primary Care Point Value]])</f>
        <v>0</v>
      </c>
    </row>
    <row r="388" spans="1:23" x14ac:dyDescent="0.25">
      <c r="A388" t="s">
        <v>390</v>
      </c>
      <c r="B388">
        <v>18053000900</v>
      </c>
      <c r="C388" t="s">
        <v>1750</v>
      </c>
      <c r="D388" t="s">
        <v>1898</v>
      </c>
      <c r="E388" s="10">
        <f t="shared" si="12"/>
        <v>0</v>
      </c>
      <c r="F388" s="3">
        <f t="shared" si="13"/>
        <v>0</v>
      </c>
      <c r="G388" s="14">
        <v>1</v>
      </c>
      <c r="H388" s="4">
        <v>32845</v>
      </c>
      <c r="I388" s="3">
        <f>IF(AND(Table1[[#This Row],[High Income]]&gt;=71082,Table1[[#This Row],[QCT Status]]=0),1,0)</f>
        <v>0</v>
      </c>
      <c r="J388" s="4">
        <v>73</v>
      </c>
      <c r="K388" s="3">
        <f>IF(Table1[[#This Row],[Life Expectancy]]&gt;77.4,1,0)</f>
        <v>0</v>
      </c>
      <c r="L388" s="4">
        <v>0</v>
      </c>
      <c r="M388" s="4">
        <v>26.6</v>
      </c>
      <c r="N388" s="4">
        <f>IF(AND(Table1[[#This Row],[Low Poverty]]&lt;=6.3,Table1[[#This Row],[QCT Status]]=0),1,0)</f>
        <v>0</v>
      </c>
      <c r="O388" s="3">
        <f>VLOOKUP(C388,'County Data Only'!$A$2:$F$93,3,FALSE)</f>
        <v>2.9</v>
      </c>
      <c r="P388" s="3">
        <f>IF(Table1[[#This Row],[Census Tract Low Unemployment Rate]]&lt;2.7,1,0)</f>
        <v>0</v>
      </c>
      <c r="Q388" s="3">
        <f>VLOOKUP($C388,'County Data Only'!$A$2:$F$93,4,FALSE)</f>
        <v>2350</v>
      </c>
      <c r="R388" s="3">
        <f>IF(AND(Table1[[#This Row],[Census Tract Access to Primary Care]]&lt;=2000,Table1[[#This Row],[Census Tract Access to Primary Care]]&lt;&gt;0),1,0)</f>
        <v>0</v>
      </c>
      <c r="S388" s="3">
        <f>VLOOKUP($C388,'County Data Only'!$A$2:$F$93,5,FALSE)</f>
        <v>-6.6961348100000002</v>
      </c>
      <c r="T388" s="3">
        <f>VLOOKUP($C388,'County Data Only'!$A$2:$F$93,6,FALSE)</f>
        <v>-0.27541159999999998</v>
      </c>
      <c r="U388">
        <f>IF(AND(Table1[[#This Row],[Census Tract Population Growth 2010 - 2020]]&gt;=5,Table1[[#This Row],[Census Tract Population Growth 2020 - 2021]]&gt;0),1,0)</f>
        <v>0</v>
      </c>
      <c r="V388" s="3">
        <f>SUM(Table1[[#This Row],[High Income Point Value]],Table1[[#This Row],[Life Expectancy Point Value]],Table1[[#This Row],["R/ECAP" (Point Value)]],Table1[[#This Row],[Low Poverty Point Value]])</f>
        <v>0</v>
      </c>
      <c r="W388" s="3">
        <f>SUM(Table1[[#This Row],[Census Tract Low Unemployment Point Value]],Table1[[#This Row],[Census Tract Access to Primary Care Point Value]])</f>
        <v>0</v>
      </c>
    </row>
    <row r="389" spans="1:23" x14ac:dyDescent="0.25">
      <c r="A389" t="s">
        <v>388</v>
      </c>
      <c r="B389">
        <v>18053000700</v>
      </c>
      <c r="C389" t="s">
        <v>1750</v>
      </c>
      <c r="D389" t="s">
        <v>2117</v>
      </c>
      <c r="E389" s="10">
        <f t="shared" si="12"/>
        <v>0</v>
      </c>
      <c r="F389" s="3">
        <f t="shared" si="13"/>
        <v>0</v>
      </c>
      <c r="G389" s="14">
        <v>1</v>
      </c>
      <c r="H389" s="4">
        <v>26357</v>
      </c>
      <c r="I389" s="3">
        <f>IF(AND(Table1[[#This Row],[High Income]]&gt;=71082,Table1[[#This Row],[QCT Status]]=0),1,0)</f>
        <v>0</v>
      </c>
      <c r="J389" s="4">
        <v>70.8</v>
      </c>
      <c r="K389" s="3">
        <f>IF(Table1[[#This Row],[Life Expectancy]]&gt;77.4,1,0)</f>
        <v>0</v>
      </c>
      <c r="L389" s="4">
        <v>0</v>
      </c>
      <c r="M389" s="4">
        <v>31.4</v>
      </c>
      <c r="N389" s="4">
        <f>IF(AND(Table1[[#This Row],[Low Poverty]]&lt;=6.3,Table1[[#This Row],[QCT Status]]=0),1,0)</f>
        <v>0</v>
      </c>
      <c r="O389" s="3">
        <f>VLOOKUP(C389,'County Data Only'!$A$2:$F$93,3,FALSE)</f>
        <v>2.9</v>
      </c>
      <c r="P389" s="3">
        <f>IF(Table1[[#This Row],[Census Tract Low Unemployment Rate]]&lt;2.7,1,0)</f>
        <v>0</v>
      </c>
      <c r="Q389" s="3">
        <f>VLOOKUP($C389,'County Data Only'!$A$2:$F$93,4,FALSE)</f>
        <v>2350</v>
      </c>
      <c r="R389" s="3">
        <f>IF(AND(Table1[[#This Row],[Census Tract Access to Primary Care]]&lt;=2000,Table1[[#This Row],[Census Tract Access to Primary Care]]&lt;&gt;0),1,0)</f>
        <v>0</v>
      </c>
      <c r="S389" s="3">
        <f>VLOOKUP($C389,'County Data Only'!$A$2:$F$93,5,FALSE)</f>
        <v>-6.6961348100000002</v>
      </c>
      <c r="T389" s="3">
        <f>VLOOKUP($C389,'County Data Only'!$A$2:$F$93,6,FALSE)</f>
        <v>-0.27541159999999998</v>
      </c>
      <c r="U389">
        <f>IF(AND(Table1[[#This Row],[Census Tract Population Growth 2010 - 2020]]&gt;=5,Table1[[#This Row],[Census Tract Population Growth 2020 - 2021]]&gt;0),1,0)</f>
        <v>0</v>
      </c>
      <c r="V389" s="3">
        <f>SUM(Table1[[#This Row],[High Income Point Value]],Table1[[#This Row],[Life Expectancy Point Value]],Table1[[#This Row],["R/ECAP" (Point Value)]],Table1[[#This Row],[Low Poverty Point Value]])</f>
        <v>0</v>
      </c>
      <c r="W389" s="3">
        <f>SUM(Table1[[#This Row],[Census Tract Low Unemployment Point Value]],Table1[[#This Row],[Census Tract Access to Primary Care Point Value]])</f>
        <v>0</v>
      </c>
    </row>
    <row r="390" spans="1:23" x14ac:dyDescent="0.25">
      <c r="A390" t="s">
        <v>383</v>
      </c>
      <c r="B390">
        <v>18053000100</v>
      </c>
      <c r="C390" t="s">
        <v>1750</v>
      </c>
      <c r="D390" t="s">
        <v>1890</v>
      </c>
      <c r="E390" s="10">
        <f t="shared" si="12"/>
        <v>0</v>
      </c>
      <c r="F390" s="3">
        <f t="shared" si="13"/>
        <v>0</v>
      </c>
      <c r="G390" s="14">
        <v>1</v>
      </c>
      <c r="H390" s="4">
        <v>32125</v>
      </c>
      <c r="I390" s="3">
        <f>IF(AND(Table1[[#This Row],[High Income]]&gt;=71082,Table1[[#This Row],[QCT Status]]=0),1,0)</f>
        <v>0</v>
      </c>
      <c r="J390" s="4">
        <v>74</v>
      </c>
      <c r="K390" s="3">
        <f>IF(Table1[[#This Row],[Life Expectancy]]&gt;77.4,1,0)</f>
        <v>0</v>
      </c>
      <c r="L390" s="4">
        <v>0</v>
      </c>
      <c r="M390" s="4">
        <v>35.700000000000003</v>
      </c>
      <c r="N390" s="4">
        <f>IF(AND(Table1[[#This Row],[Low Poverty]]&lt;=6.3,Table1[[#This Row],[QCT Status]]=0),1,0)</f>
        <v>0</v>
      </c>
      <c r="O390" s="3">
        <f>VLOOKUP(C390,'County Data Only'!$A$2:$F$93,3,FALSE)</f>
        <v>2.9</v>
      </c>
      <c r="P390" s="3">
        <f>IF(Table1[[#This Row],[Census Tract Low Unemployment Rate]]&lt;2.7,1,0)</f>
        <v>0</v>
      </c>
      <c r="Q390" s="3">
        <f>VLOOKUP($C390,'County Data Only'!$A$2:$F$93,4,FALSE)</f>
        <v>2350</v>
      </c>
      <c r="R390" s="3">
        <f>IF(AND(Table1[[#This Row],[Census Tract Access to Primary Care]]&lt;=2000,Table1[[#This Row],[Census Tract Access to Primary Care]]&lt;&gt;0),1,0)</f>
        <v>0</v>
      </c>
      <c r="S390" s="3">
        <f>VLOOKUP($C390,'County Data Only'!$A$2:$F$93,5,FALSE)</f>
        <v>-6.6961348100000002</v>
      </c>
      <c r="T390" s="3">
        <f>VLOOKUP($C390,'County Data Only'!$A$2:$F$93,6,FALSE)</f>
        <v>-0.27541159999999998</v>
      </c>
      <c r="U390">
        <f>IF(AND(Table1[[#This Row],[Census Tract Population Growth 2010 - 2020]]&gt;=5,Table1[[#This Row],[Census Tract Population Growth 2020 - 2021]]&gt;0),1,0)</f>
        <v>0</v>
      </c>
      <c r="V390" s="3">
        <f>SUM(Table1[[#This Row],[High Income Point Value]],Table1[[#This Row],[Life Expectancy Point Value]],Table1[[#This Row],["R/ECAP" (Point Value)]],Table1[[#This Row],[Low Poverty Point Value]])</f>
        <v>0</v>
      </c>
      <c r="W390" s="3">
        <f>SUM(Table1[[#This Row],[Census Tract Low Unemployment Point Value]],Table1[[#This Row],[Census Tract Access to Primary Care Point Value]])</f>
        <v>0</v>
      </c>
    </row>
    <row r="391" spans="1:23" x14ac:dyDescent="0.25">
      <c r="A391" t="s">
        <v>384</v>
      </c>
      <c r="B391">
        <v>18053000200</v>
      </c>
      <c r="C391" t="s">
        <v>1750</v>
      </c>
      <c r="D391" t="s">
        <v>2220</v>
      </c>
      <c r="E391" s="10">
        <f t="shared" si="12"/>
        <v>0</v>
      </c>
      <c r="F391" s="3">
        <f t="shared" si="13"/>
        <v>0</v>
      </c>
      <c r="G391" s="14">
        <v>1</v>
      </c>
      <c r="H391" s="4">
        <v>30081</v>
      </c>
      <c r="I391" s="3">
        <f>IF(AND(Table1[[#This Row],[High Income]]&gt;=71082,Table1[[#This Row],[QCT Status]]=0),1,0)</f>
        <v>0</v>
      </c>
      <c r="J391" s="4">
        <v>69.3</v>
      </c>
      <c r="K391" s="3">
        <f>IF(Table1[[#This Row],[Life Expectancy]]&gt;77.4,1,0)</f>
        <v>0</v>
      </c>
      <c r="L391" s="4">
        <v>0</v>
      </c>
      <c r="M391" s="4">
        <v>39.799999999999997</v>
      </c>
      <c r="N391" s="4">
        <f>IF(AND(Table1[[#This Row],[Low Poverty]]&lt;=6.3,Table1[[#This Row],[QCT Status]]=0),1,0)</f>
        <v>0</v>
      </c>
      <c r="O391" s="3">
        <f>VLOOKUP(C391,'County Data Only'!$A$2:$F$93,3,FALSE)</f>
        <v>2.9</v>
      </c>
      <c r="P391" s="3">
        <f>IF(Table1[[#This Row],[Census Tract Low Unemployment Rate]]&lt;2.7,1,0)</f>
        <v>0</v>
      </c>
      <c r="Q391" s="3">
        <f>VLOOKUP($C391,'County Data Only'!$A$2:$F$93,4,FALSE)</f>
        <v>2350</v>
      </c>
      <c r="R391" s="3">
        <f>IF(AND(Table1[[#This Row],[Census Tract Access to Primary Care]]&lt;=2000,Table1[[#This Row],[Census Tract Access to Primary Care]]&lt;&gt;0),1,0)</f>
        <v>0</v>
      </c>
      <c r="S391" s="3">
        <f>VLOOKUP($C391,'County Data Only'!$A$2:$F$93,5,FALSE)</f>
        <v>-6.6961348100000002</v>
      </c>
      <c r="T391" s="3">
        <f>VLOOKUP($C391,'County Data Only'!$A$2:$F$93,6,FALSE)</f>
        <v>-0.27541159999999998</v>
      </c>
      <c r="U391">
        <f>IF(AND(Table1[[#This Row],[Census Tract Population Growth 2010 - 2020]]&gt;=5,Table1[[#This Row],[Census Tract Population Growth 2020 - 2021]]&gt;0),1,0)</f>
        <v>0</v>
      </c>
      <c r="V391" s="3">
        <f>SUM(Table1[[#This Row],[High Income Point Value]],Table1[[#This Row],[Life Expectancy Point Value]],Table1[[#This Row],["R/ECAP" (Point Value)]],Table1[[#This Row],[Low Poverty Point Value]])</f>
        <v>0</v>
      </c>
      <c r="W391" s="3">
        <f>SUM(Table1[[#This Row],[Census Tract Low Unemployment Point Value]],Table1[[#This Row],[Census Tract Access to Primary Care Point Value]])</f>
        <v>0</v>
      </c>
    </row>
    <row r="392" spans="1:23" x14ac:dyDescent="0.25">
      <c r="A392" t="s">
        <v>394</v>
      </c>
      <c r="B392">
        <v>18053010400</v>
      </c>
      <c r="C392" t="s">
        <v>1750</v>
      </c>
      <c r="D392" t="s">
        <v>1938</v>
      </c>
      <c r="E392" s="10">
        <f t="shared" si="12"/>
        <v>0</v>
      </c>
      <c r="F392" s="3">
        <f t="shared" si="13"/>
        <v>0</v>
      </c>
      <c r="G392">
        <v>0</v>
      </c>
      <c r="H392" s="4">
        <v>41432</v>
      </c>
      <c r="I392" s="3">
        <f>IF(AND(Table1[[#This Row],[High Income]]&gt;=71082,Table1[[#This Row],[QCT Status]]=0),1,0)</f>
        <v>0</v>
      </c>
      <c r="J392" s="4">
        <v>73.900000000000006</v>
      </c>
      <c r="K392" s="3">
        <f>IF(Table1[[#This Row],[Life Expectancy]]&gt;77.4,1,0)</f>
        <v>0</v>
      </c>
      <c r="L392" s="4">
        <v>0</v>
      </c>
      <c r="M392" s="4">
        <v>10.3</v>
      </c>
      <c r="N392" s="4">
        <f>IF(AND(Table1[[#This Row],[Low Poverty]]&lt;=6.3,Table1[[#This Row],[QCT Status]]=0),1,0)</f>
        <v>0</v>
      </c>
      <c r="O392" s="3">
        <f>VLOOKUP(C392,'County Data Only'!$A$2:$F$93,3,FALSE)</f>
        <v>2.9</v>
      </c>
      <c r="P392" s="3">
        <f>IF(Table1[[#This Row],[Census Tract Low Unemployment Rate]]&lt;2.7,1,0)</f>
        <v>0</v>
      </c>
      <c r="Q392" s="3">
        <f>VLOOKUP($C392,'County Data Only'!$A$2:$F$93,4,FALSE)</f>
        <v>2350</v>
      </c>
      <c r="R392" s="3">
        <f>IF(AND(Table1[[#This Row],[Census Tract Access to Primary Care]]&lt;=2000,Table1[[#This Row],[Census Tract Access to Primary Care]]&lt;&gt;0),1,0)</f>
        <v>0</v>
      </c>
      <c r="S392" s="3">
        <f>VLOOKUP($C392,'County Data Only'!$A$2:$F$93,5,FALSE)</f>
        <v>-6.6961348100000002</v>
      </c>
      <c r="T392" s="3">
        <f>VLOOKUP($C392,'County Data Only'!$A$2:$F$93,6,FALSE)</f>
        <v>-0.27541159999999998</v>
      </c>
      <c r="U392">
        <f>IF(AND(Table1[[#This Row],[Census Tract Population Growth 2010 - 2020]]&gt;=5,Table1[[#This Row],[Census Tract Population Growth 2020 - 2021]]&gt;0),1,0)</f>
        <v>0</v>
      </c>
      <c r="V392" s="3">
        <f>SUM(Table1[[#This Row],[High Income Point Value]],Table1[[#This Row],[Life Expectancy Point Value]],Table1[[#This Row],["R/ECAP" (Point Value)]],Table1[[#This Row],[Low Poverty Point Value]])</f>
        <v>0</v>
      </c>
      <c r="W392" s="3">
        <f>SUM(Table1[[#This Row],[Census Tract Low Unemployment Point Value]],Table1[[#This Row],[Census Tract Access to Primary Care Point Value]])</f>
        <v>0</v>
      </c>
    </row>
    <row r="393" spans="1:23" x14ac:dyDescent="0.25">
      <c r="A393" t="s">
        <v>396</v>
      </c>
      <c r="B393">
        <v>18053010600</v>
      </c>
      <c r="C393" t="s">
        <v>1750</v>
      </c>
      <c r="D393" t="s">
        <v>1988</v>
      </c>
      <c r="E393" s="10">
        <f t="shared" si="12"/>
        <v>0</v>
      </c>
      <c r="F393" s="3">
        <f t="shared" si="13"/>
        <v>0</v>
      </c>
      <c r="G393">
        <v>0</v>
      </c>
      <c r="H393" s="4">
        <v>57885</v>
      </c>
      <c r="I393" s="3">
        <f>IF(AND(Table1[[#This Row],[High Income]]&gt;=71082,Table1[[#This Row],[QCT Status]]=0),1,0)</f>
        <v>0</v>
      </c>
      <c r="J393" s="4">
        <v>74.2</v>
      </c>
      <c r="K393" s="3">
        <f>IF(Table1[[#This Row],[Life Expectancy]]&gt;77.4,1,0)</f>
        <v>0</v>
      </c>
      <c r="L393" s="4">
        <v>0</v>
      </c>
      <c r="M393" s="4">
        <v>11</v>
      </c>
      <c r="N393" s="4">
        <f>IF(AND(Table1[[#This Row],[Low Poverty]]&lt;=6.3,Table1[[#This Row],[QCT Status]]=0),1,0)</f>
        <v>0</v>
      </c>
      <c r="O393" s="3">
        <f>VLOOKUP(C393,'County Data Only'!$A$2:$F$93,3,FALSE)</f>
        <v>2.9</v>
      </c>
      <c r="P393" s="3">
        <f>IF(Table1[[#This Row],[Census Tract Low Unemployment Rate]]&lt;2.7,1,0)</f>
        <v>0</v>
      </c>
      <c r="Q393" s="3">
        <f>VLOOKUP($C393,'County Data Only'!$A$2:$F$93,4,FALSE)</f>
        <v>2350</v>
      </c>
      <c r="R393" s="3">
        <f>IF(AND(Table1[[#This Row],[Census Tract Access to Primary Care]]&lt;=2000,Table1[[#This Row],[Census Tract Access to Primary Care]]&lt;&gt;0),1,0)</f>
        <v>0</v>
      </c>
      <c r="S393" s="3">
        <f>VLOOKUP($C393,'County Data Only'!$A$2:$F$93,5,FALSE)</f>
        <v>-6.6961348100000002</v>
      </c>
      <c r="T393" s="3">
        <f>VLOOKUP($C393,'County Data Only'!$A$2:$F$93,6,FALSE)</f>
        <v>-0.27541159999999998</v>
      </c>
      <c r="U393">
        <f>IF(AND(Table1[[#This Row],[Census Tract Population Growth 2010 - 2020]]&gt;=5,Table1[[#This Row],[Census Tract Population Growth 2020 - 2021]]&gt;0),1,0)</f>
        <v>0</v>
      </c>
      <c r="V393" s="3">
        <f>SUM(Table1[[#This Row],[High Income Point Value]],Table1[[#This Row],[Life Expectancy Point Value]],Table1[[#This Row],["R/ECAP" (Point Value)]],Table1[[#This Row],[Low Poverty Point Value]])</f>
        <v>0</v>
      </c>
      <c r="W393" s="3">
        <f>SUM(Table1[[#This Row],[Census Tract Low Unemployment Point Value]],Table1[[#This Row],[Census Tract Access to Primary Care Point Value]])</f>
        <v>0</v>
      </c>
    </row>
    <row r="394" spans="1:23" x14ac:dyDescent="0.25">
      <c r="A394" t="s">
        <v>395</v>
      </c>
      <c r="B394">
        <v>18053010500</v>
      </c>
      <c r="C394" t="s">
        <v>1750</v>
      </c>
      <c r="D394" t="s">
        <v>1939</v>
      </c>
      <c r="E394" s="10">
        <f t="shared" si="12"/>
        <v>0</v>
      </c>
      <c r="F394" s="3">
        <f t="shared" si="13"/>
        <v>0</v>
      </c>
      <c r="G394">
        <v>0</v>
      </c>
      <c r="H394" s="4">
        <v>53635</v>
      </c>
      <c r="I394" s="3">
        <f>IF(AND(Table1[[#This Row],[High Income]]&gt;=71082,Table1[[#This Row],[QCT Status]]=0),1,0)</f>
        <v>0</v>
      </c>
      <c r="J394" s="4">
        <v>75.591499999999996</v>
      </c>
      <c r="K394" s="3">
        <f>IF(Table1[[#This Row],[Life Expectancy]]&gt;77.4,1,0)</f>
        <v>0</v>
      </c>
      <c r="L394" s="4">
        <v>0</v>
      </c>
      <c r="M394" s="4">
        <v>14</v>
      </c>
      <c r="N394" s="4">
        <f>IF(AND(Table1[[#This Row],[Low Poverty]]&lt;=6.3,Table1[[#This Row],[QCT Status]]=0),1,0)</f>
        <v>0</v>
      </c>
      <c r="O394" s="3">
        <f>VLOOKUP(C394,'County Data Only'!$A$2:$F$93,3,FALSE)</f>
        <v>2.9</v>
      </c>
      <c r="P394" s="3">
        <f>IF(Table1[[#This Row],[Census Tract Low Unemployment Rate]]&lt;2.7,1,0)</f>
        <v>0</v>
      </c>
      <c r="Q394" s="3">
        <f>VLOOKUP($C394,'County Data Only'!$A$2:$F$93,4,FALSE)</f>
        <v>2350</v>
      </c>
      <c r="R394" s="3">
        <f>IF(AND(Table1[[#This Row],[Census Tract Access to Primary Care]]&lt;=2000,Table1[[#This Row],[Census Tract Access to Primary Care]]&lt;&gt;0),1,0)</f>
        <v>0</v>
      </c>
      <c r="S394" s="3">
        <f>VLOOKUP($C394,'County Data Only'!$A$2:$F$93,5,FALSE)</f>
        <v>-6.6961348100000002</v>
      </c>
      <c r="T394" s="3">
        <f>VLOOKUP($C394,'County Data Only'!$A$2:$F$93,6,FALSE)</f>
        <v>-0.27541159999999998</v>
      </c>
      <c r="U394">
        <f>IF(AND(Table1[[#This Row],[Census Tract Population Growth 2010 - 2020]]&gt;=5,Table1[[#This Row],[Census Tract Population Growth 2020 - 2021]]&gt;0),1,0)</f>
        <v>0</v>
      </c>
      <c r="V394" s="3">
        <f>SUM(Table1[[#This Row],[High Income Point Value]],Table1[[#This Row],[Life Expectancy Point Value]],Table1[[#This Row],["R/ECAP" (Point Value)]],Table1[[#This Row],[Low Poverty Point Value]])</f>
        <v>0</v>
      </c>
      <c r="W394" s="3">
        <f>SUM(Table1[[#This Row],[Census Tract Low Unemployment Point Value]],Table1[[#This Row],[Census Tract Access to Primary Care Point Value]])</f>
        <v>0</v>
      </c>
    </row>
    <row r="395" spans="1:23" x14ac:dyDescent="0.25">
      <c r="A395" t="s">
        <v>387</v>
      </c>
      <c r="B395">
        <v>18053000600</v>
      </c>
      <c r="C395" t="s">
        <v>1750</v>
      </c>
      <c r="D395" t="s">
        <v>1894</v>
      </c>
      <c r="E395" s="10">
        <f t="shared" si="12"/>
        <v>0</v>
      </c>
      <c r="F395" s="3">
        <f t="shared" si="13"/>
        <v>0</v>
      </c>
      <c r="G395">
        <v>0</v>
      </c>
      <c r="H395" s="4">
        <v>40357</v>
      </c>
      <c r="I395" s="3">
        <f>IF(AND(Table1[[#This Row],[High Income]]&gt;=71082,Table1[[#This Row],[QCT Status]]=0),1,0)</f>
        <v>0</v>
      </c>
      <c r="J395" s="4">
        <v>67.8</v>
      </c>
      <c r="K395" s="3">
        <f>IF(Table1[[#This Row],[Life Expectancy]]&gt;77.4,1,0)</f>
        <v>0</v>
      </c>
      <c r="L395" s="4">
        <v>0</v>
      </c>
      <c r="M395" s="4">
        <v>21.2</v>
      </c>
      <c r="N395" s="4">
        <f>IF(AND(Table1[[#This Row],[Low Poverty]]&lt;=6.3,Table1[[#This Row],[QCT Status]]=0),1,0)</f>
        <v>0</v>
      </c>
      <c r="O395" s="3">
        <f>VLOOKUP(C395,'County Data Only'!$A$2:$F$93,3,FALSE)</f>
        <v>2.9</v>
      </c>
      <c r="P395" s="3">
        <f>IF(Table1[[#This Row],[Census Tract Low Unemployment Rate]]&lt;2.7,1,0)</f>
        <v>0</v>
      </c>
      <c r="Q395" s="3">
        <f>VLOOKUP($C395,'County Data Only'!$A$2:$F$93,4,FALSE)</f>
        <v>2350</v>
      </c>
      <c r="R395" s="3">
        <f>IF(AND(Table1[[#This Row],[Census Tract Access to Primary Care]]&lt;=2000,Table1[[#This Row],[Census Tract Access to Primary Care]]&lt;&gt;0),1,0)</f>
        <v>0</v>
      </c>
      <c r="S395" s="3">
        <f>VLOOKUP($C395,'County Data Only'!$A$2:$F$93,5,FALSE)</f>
        <v>-6.6961348100000002</v>
      </c>
      <c r="T395" s="3">
        <f>VLOOKUP($C395,'County Data Only'!$A$2:$F$93,6,FALSE)</f>
        <v>-0.27541159999999998</v>
      </c>
      <c r="U395">
        <f>IF(AND(Table1[[#This Row],[Census Tract Population Growth 2010 - 2020]]&gt;=5,Table1[[#This Row],[Census Tract Population Growth 2020 - 2021]]&gt;0),1,0)</f>
        <v>0</v>
      </c>
      <c r="V395" s="3">
        <f>SUM(Table1[[#This Row],[High Income Point Value]],Table1[[#This Row],[Life Expectancy Point Value]],Table1[[#This Row],["R/ECAP" (Point Value)]],Table1[[#This Row],[Low Poverty Point Value]])</f>
        <v>0</v>
      </c>
      <c r="W395" s="3">
        <f>SUM(Table1[[#This Row],[Census Tract Low Unemployment Point Value]],Table1[[#This Row],[Census Tract Access to Primary Care Point Value]])</f>
        <v>0</v>
      </c>
    </row>
    <row r="396" spans="1:23" x14ac:dyDescent="0.25">
      <c r="A396" t="s">
        <v>393</v>
      </c>
      <c r="B396">
        <v>18053010300</v>
      </c>
      <c r="C396" t="s">
        <v>1750</v>
      </c>
      <c r="D396" t="s">
        <v>1987</v>
      </c>
      <c r="E396" s="10">
        <f t="shared" si="12"/>
        <v>0</v>
      </c>
      <c r="F396" s="3">
        <f t="shared" si="13"/>
        <v>0</v>
      </c>
      <c r="G396">
        <v>0</v>
      </c>
      <c r="H396" s="4">
        <v>46761</v>
      </c>
      <c r="I396" s="3">
        <f>IF(AND(Table1[[#This Row],[High Income]]&gt;=71082,Table1[[#This Row],[QCT Status]]=0),1,0)</f>
        <v>0</v>
      </c>
      <c r="J396" s="4">
        <v>77</v>
      </c>
      <c r="K396" s="3">
        <f>IF(Table1[[#This Row],[Life Expectancy]]&gt;77.4,1,0)</f>
        <v>0</v>
      </c>
      <c r="L396" s="4">
        <v>0</v>
      </c>
      <c r="M396" s="4">
        <v>23.3</v>
      </c>
      <c r="N396" s="4">
        <f>IF(AND(Table1[[#This Row],[Low Poverty]]&lt;=6.3,Table1[[#This Row],[QCT Status]]=0),1,0)</f>
        <v>0</v>
      </c>
      <c r="O396" s="3">
        <f>VLOOKUP(C396,'County Data Only'!$A$2:$F$93,3,FALSE)</f>
        <v>2.9</v>
      </c>
      <c r="P396" s="3">
        <f>IF(Table1[[#This Row],[Census Tract Low Unemployment Rate]]&lt;2.7,1,0)</f>
        <v>0</v>
      </c>
      <c r="Q396" s="3">
        <f>VLOOKUP($C396,'County Data Only'!$A$2:$F$93,4,FALSE)</f>
        <v>2350</v>
      </c>
      <c r="R396" s="3">
        <f>IF(AND(Table1[[#This Row],[Census Tract Access to Primary Care]]&lt;=2000,Table1[[#This Row],[Census Tract Access to Primary Care]]&lt;&gt;0),1,0)</f>
        <v>0</v>
      </c>
      <c r="S396" s="3">
        <f>VLOOKUP($C396,'County Data Only'!$A$2:$F$93,5,FALSE)</f>
        <v>-6.6961348100000002</v>
      </c>
      <c r="T396" s="3">
        <f>VLOOKUP($C396,'County Data Only'!$A$2:$F$93,6,FALSE)</f>
        <v>-0.27541159999999998</v>
      </c>
      <c r="U396">
        <f>IF(AND(Table1[[#This Row],[Census Tract Population Growth 2010 - 2020]]&gt;=5,Table1[[#This Row],[Census Tract Population Growth 2020 - 2021]]&gt;0),1,0)</f>
        <v>0</v>
      </c>
      <c r="V396" s="3">
        <f>SUM(Table1[[#This Row],[High Income Point Value]],Table1[[#This Row],[Life Expectancy Point Value]],Table1[[#This Row],["R/ECAP" (Point Value)]],Table1[[#This Row],[Low Poverty Point Value]])</f>
        <v>0</v>
      </c>
      <c r="W396" s="3">
        <f>SUM(Table1[[#This Row],[Census Tract Low Unemployment Point Value]],Table1[[#This Row],[Census Tract Access to Primary Care Point Value]])</f>
        <v>0</v>
      </c>
    </row>
    <row r="397" spans="1:23" x14ac:dyDescent="0.25">
      <c r="A397" t="s">
        <v>406</v>
      </c>
      <c r="B397">
        <v>18055955300</v>
      </c>
      <c r="C397" t="s">
        <v>1752</v>
      </c>
      <c r="D397" t="s">
        <v>2226</v>
      </c>
      <c r="E397" s="8">
        <f t="shared" si="12"/>
        <v>1</v>
      </c>
      <c r="F397" s="3">
        <f t="shared" si="13"/>
        <v>0</v>
      </c>
      <c r="G397">
        <v>0</v>
      </c>
      <c r="H397" s="4">
        <v>56410</v>
      </c>
      <c r="I397" s="3">
        <f>IF(AND(Table1[[#This Row],[High Income]]&gt;=71082,Table1[[#This Row],[QCT Status]]=0),1,0)</f>
        <v>0</v>
      </c>
      <c r="J397" s="6">
        <v>80.8</v>
      </c>
      <c r="K397" s="6">
        <f>IF(Table1[[#This Row],[Life Expectancy]]&gt;77.4,1,0)</f>
        <v>1</v>
      </c>
      <c r="L397" s="4">
        <v>0</v>
      </c>
      <c r="M397" s="4">
        <v>7.9</v>
      </c>
      <c r="N397" s="4">
        <f>IF(AND(Table1[[#This Row],[Low Poverty]]&lt;=6.3,Table1[[#This Row],[QCT Status]]=0),1,0)</f>
        <v>0</v>
      </c>
      <c r="O397" s="3">
        <f>VLOOKUP(C397,'County Data Only'!$A$2:$F$93,3,FALSE)</f>
        <v>2.9</v>
      </c>
      <c r="P397" s="3">
        <f>IF(Table1[[#This Row],[Census Tract Low Unemployment Rate]]&lt;2.7,1,0)</f>
        <v>0</v>
      </c>
      <c r="Q397" s="3">
        <f>VLOOKUP($C397,'County Data Only'!$A$2:$F$93,4,FALSE)</f>
        <v>3200</v>
      </c>
      <c r="R397" s="3">
        <f>IF(AND(Table1[[#This Row],[Census Tract Access to Primary Care]]&lt;=2000,Table1[[#This Row],[Census Tract Access to Primary Care]]&lt;&gt;0),1,0)</f>
        <v>0</v>
      </c>
      <c r="S397" s="3">
        <f>VLOOKUP($C397,'County Data Only'!$A$2:$F$93,5,FALSE)</f>
        <v>-3.0176178290000002</v>
      </c>
      <c r="T397" s="3">
        <f>VLOOKUP($C397,'County Data Only'!$A$2:$F$93,6,FALSE)</f>
        <v>-1.2991200000000001E-2</v>
      </c>
      <c r="U397">
        <f>IF(AND(Table1[[#This Row],[Census Tract Population Growth 2010 - 2020]]&gt;=5,Table1[[#This Row],[Census Tract Population Growth 2020 - 2021]]&gt;0),1,0)</f>
        <v>0</v>
      </c>
      <c r="V397" s="3">
        <f>SUM(Table1[[#This Row],[High Income Point Value]],Table1[[#This Row],[Life Expectancy Point Value]],Table1[[#This Row],["R/ECAP" (Point Value)]],Table1[[#This Row],[Low Poverty Point Value]])</f>
        <v>1</v>
      </c>
      <c r="W397" s="3">
        <f>SUM(Table1[[#This Row],[Census Tract Low Unemployment Point Value]],Table1[[#This Row],[Census Tract Access to Primary Care Point Value]])</f>
        <v>0</v>
      </c>
    </row>
    <row r="398" spans="1:23" x14ac:dyDescent="0.25">
      <c r="A398" t="s">
        <v>400</v>
      </c>
      <c r="B398">
        <v>18055954702</v>
      </c>
      <c r="C398" t="s">
        <v>1752</v>
      </c>
      <c r="D398" t="s">
        <v>2222</v>
      </c>
      <c r="E398" s="8">
        <f t="shared" si="12"/>
        <v>1</v>
      </c>
      <c r="F398" s="3">
        <f t="shared" si="13"/>
        <v>0</v>
      </c>
      <c r="G398">
        <v>0</v>
      </c>
      <c r="H398" s="4">
        <v>62614</v>
      </c>
      <c r="I398" s="3">
        <f>IF(AND(Table1[[#This Row],[High Income]]&gt;=71082,Table1[[#This Row],[QCT Status]]=0),1,0)</f>
        <v>0</v>
      </c>
      <c r="J398" s="6">
        <v>80.2</v>
      </c>
      <c r="K398" s="6">
        <f>IF(Table1[[#This Row],[Life Expectancy]]&gt;77.4,1,0)</f>
        <v>1</v>
      </c>
      <c r="L398" s="4">
        <v>0</v>
      </c>
      <c r="M398" s="4">
        <v>8.8000000000000007</v>
      </c>
      <c r="N398" s="4">
        <f>IF(AND(Table1[[#This Row],[Low Poverty]]&lt;=6.3,Table1[[#This Row],[QCT Status]]=0),1,0)</f>
        <v>0</v>
      </c>
      <c r="O398" s="3">
        <f>VLOOKUP(C398,'County Data Only'!$A$2:$F$93,3,FALSE)</f>
        <v>2.9</v>
      </c>
      <c r="P398" s="3">
        <f>IF(Table1[[#This Row],[Census Tract Low Unemployment Rate]]&lt;2.7,1,0)</f>
        <v>0</v>
      </c>
      <c r="Q398" s="3">
        <f>VLOOKUP($C398,'County Data Only'!$A$2:$F$93,4,FALSE)</f>
        <v>3200</v>
      </c>
      <c r="R398" s="3">
        <f>IF(AND(Table1[[#This Row],[Census Tract Access to Primary Care]]&lt;=2000,Table1[[#This Row],[Census Tract Access to Primary Care]]&lt;&gt;0),1,0)</f>
        <v>0</v>
      </c>
      <c r="S398" s="3">
        <f>VLOOKUP($C398,'County Data Only'!$A$2:$F$93,5,FALSE)</f>
        <v>-3.0176178290000002</v>
      </c>
      <c r="T398" s="3">
        <f>VLOOKUP($C398,'County Data Only'!$A$2:$F$93,6,FALSE)</f>
        <v>-1.2991200000000001E-2</v>
      </c>
      <c r="U398">
        <f>IF(AND(Table1[[#This Row],[Census Tract Population Growth 2010 - 2020]]&gt;=5,Table1[[#This Row],[Census Tract Population Growth 2020 - 2021]]&gt;0),1,0)</f>
        <v>0</v>
      </c>
      <c r="V398" s="3">
        <f>SUM(Table1[[#This Row],[High Income Point Value]],Table1[[#This Row],[Life Expectancy Point Value]],Table1[[#This Row],["R/ECAP" (Point Value)]],Table1[[#This Row],[Low Poverty Point Value]])</f>
        <v>1</v>
      </c>
      <c r="W398" s="3">
        <f>SUM(Table1[[#This Row],[Census Tract Low Unemployment Point Value]],Table1[[#This Row],[Census Tract Access to Primary Care Point Value]])</f>
        <v>0</v>
      </c>
    </row>
    <row r="399" spans="1:23" x14ac:dyDescent="0.25">
      <c r="A399" t="s">
        <v>402</v>
      </c>
      <c r="B399">
        <v>18055954900</v>
      </c>
      <c r="C399" t="s">
        <v>1752</v>
      </c>
      <c r="D399" t="s">
        <v>2088</v>
      </c>
      <c r="E399" s="8">
        <f t="shared" si="12"/>
        <v>1</v>
      </c>
      <c r="F399" s="3">
        <f t="shared" si="13"/>
        <v>0</v>
      </c>
      <c r="G399">
        <v>0</v>
      </c>
      <c r="H399" s="4">
        <v>55691</v>
      </c>
      <c r="I399" s="3">
        <f>IF(AND(Table1[[#This Row],[High Income]]&gt;=71082,Table1[[#This Row],[QCT Status]]=0),1,0)</f>
        <v>0</v>
      </c>
      <c r="J399" s="6">
        <v>79.8</v>
      </c>
      <c r="K399" s="6">
        <f>IF(Table1[[#This Row],[Life Expectancy]]&gt;77.4,1,0)</f>
        <v>1</v>
      </c>
      <c r="L399" s="4">
        <v>0</v>
      </c>
      <c r="M399" s="4">
        <v>9.6999999999999993</v>
      </c>
      <c r="N399" s="4">
        <f>IF(AND(Table1[[#This Row],[Low Poverty]]&lt;=6.3,Table1[[#This Row],[QCT Status]]=0),1,0)</f>
        <v>0</v>
      </c>
      <c r="O399" s="3">
        <f>VLOOKUP(C399,'County Data Only'!$A$2:$F$93,3,FALSE)</f>
        <v>2.9</v>
      </c>
      <c r="P399" s="3">
        <f>IF(Table1[[#This Row],[Census Tract Low Unemployment Rate]]&lt;2.7,1,0)</f>
        <v>0</v>
      </c>
      <c r="Q399" s="3">
        <f>VLOOKUP($C399,'County Data Only'!$A$2:$F$93,4,FALSE)</f>
        <v>3200</v>
      </c>
      <c r="R399" s="3">
        <f>IF(AND(Table1[[#This Row],[Census Tract Access to Primary Care]]&lt;=2000,Table1[[#This Row],[Census Tract Access to Primary Care]]&lt;&gt;0),1,0)</f>
        <v>0</v>
      </c>
      <c r="S399" s="3">
        <f>VLOOKUP($C399,'County Data Only'!$A$2:$F$93,5,FALSE)</f>
        <v>-3.0176178290000002</v>
      </c>
      <c r="T399" s="3">
        <f>VLOOKUP($C399,'County Data Only'!$A$2:$F$93,6,FALSE)</f>
        <v>-1.2991200000000001E-2</v>
      </c>
      <c r="U399">
        <f>IF(AND(Table1[[#This Row],[Census Tract Population Growth 2010 - 2020]]&gt;=5,Table1[[#This Row],[Census Tract Population Growth 2020 - 2021]]&gt;0),1,0)</f>
        <v>0</v>
      </c>
      <c r="V399" s="3">
        <f>SUM(Table1[[#This Row],[High Income Point Value]],Table1[[#This Row],[Life Expectancy Point Value]],Table1[[#This Row],["R/ECAP" (Point Value)]],Table1[[#This Row],[Low Poverty Point Value]])</f>
        <v>1</v>
      </c>
      <c r="W399" s="3">
        <f>SUM(Table1[[#This Row],[Census Tract Low Unemployment Point Value]],Table1[[#This Row],[Census Tract Access to Primary Care Point Value]])</f>
        <v>0</v>
      </c>
    </row>
    <row r="400" spans="1:23" x14ac:dyDescent="0.25">
      <c r="A400" t="s">
        <v>407</v>
      </c>
      <c r="B400">
        <v>18055955400</v>
      </c>
      <c r="C400" t="s">
        <v>1752</v>
      </c>
      <c r="D400" t="s">
        <v>2227</v>
      </c>
      <c r="E400" s="8">
        <f t="shared" si="12"/>
        <v>1</v>
      </c>
      <c r="F400" s="3">
        <f t="shared" si="13"/>
        <v>0</v>
      </c>
      <c r="G400">
        <v>0</v>
      </c>
      <c r="H400" s="4">
        <v>54279</v>
      </c>
      <c r="I400" s="3">
        <f>IF(AND(Table1[[#This Row],[High Income]]&gt;=71082,Table1[[#This Row],[QCT Status]]=0),1,0)</f>
        <v>0</v>
      </c>
      <c r="J400" s="6">
        <v>77.599999999999994</v>
      </c>
      <c r="K400" s="6">
        <f>IF(Table1[[#This Row],[Life Expectancy]]&gt;77.4,1,0)</f>
        <v>1</v>
      </c>
      <c r="L400" s="4">
        <v>0</v>
      </c>
      <c r="M400" s="4">
        <v>11.8</v>
      </c>
      <c r="N400" s="4">
        <f>IF(AND(Table1[[#This Row],[Low Poverty]]&lt;=6.3,Table1[[#This Row],[QCT Status]]=0),1,0)</f>
        <v>0</v>
      </c>
      <c r="O400" s="3">
        <f>VLOOKUP(C400,'County Data Only'!$A$2:$F$93,3,FALSE)</f>
        <v>2.9</v>
      </c>
      <c r="P400" s="3">
        <f>IF(Table1[[#This Row],[Census Tract Low Unemployment Rate]]&lt;2.7,1,0)</f>
        <v>0</v>
      </c>
      <c r="Q400" s="3">
        <f>VLOOKUP($C400,'County Data Only'!$A$2:$F$93,4,FALSE)</f>
        <v>3200</v>
      </c>
      <c r="R400" s="3">
        <f>IF(AND(Table1[[#This Row],[Census Tract Access to Primary Care]]&lt;=2000,Table1[[#This Row],[Census Tract Access to Primary Care]]&lt;&gt;0),1,0)</f>
        <v>0</v>
      </c>
      <c r="S400" s="3">
        <f>VLOOKUP($C400,'County Data Only'!$A$2:$F$93,5,FALSE)</f>
        <v>-3.0176178290000002</v>
      </c>
      <c r="T400" s="3">
        <f>VLOOKUP($C400,'County Data Only'!$A$2:$F$93,6,FALSE)</f>
        <v>-1.2991200000000001E-2</v>
      </c>
      <c r="U400">
        <f>IF(AND(Table1[[#This Row],[Census Tract Population Growth 2010 - 2020]]&gt;=5,Table1[[#This Row],[Census Tract Population Growth 2020 - 2021]]&gt;0),1,0)</f>
        <v>0</v>
      </c>
      <c r="V400" s="3">
        <f>SUM(Table1[[#This Row],[High Income Point Value]],Table1[[#This Row],[Life Expectancy Point Value]],Table1[[#This Row],["R/ECAP" (Point Value)]],Table1[[#This Row],[Low Poverty Point Value]])</f>
        <v>1</v>
      </c>
      <c r="W400" s="3">
        <f>SUM(Table1[[#This Row],[Census Tract Low Unemployment Point Value]],Table1[[#This Row],[Census Tract Access to Primary Care Point Value]])</f>
        <v>0</v>
      </c>
    </row>
    <row r="401" spans="1:23" x14ac:dyDescent="0.25">
      <c r="A401" t="s">
        <v>399</v>
      </c>
      <c r="B401">
        <v>18055954701</v>
      </c>
      <c r="C401" t="s">
        <v>1752</v>
      </c>
      <c r="D401" t="s">
        <v>2221</v>
      </c>
      <c r="E401" s="8">
        <f t="shared" si="12"/>
        <v>1</v>
      </c>
      <c r="F401" s="3">
        <f t="shared" si="13"/>
        <v>0</v>
      </c>
      <c r="G401">
        <v>0</v>
      </c>
      <c r="H401" s="4">
        <v>57429</v>
      </c>
      <c r="I401" s="3">
        <f>IF(AND(Table1[[#This Row],[High Income]]&gt;=71082,Table1[[#This Row],[QCT Status]]=0),1,0)</f>
        <v>0</v>
      </c>
      <c r="J401" s="6">
        <v>78.2</v>
      </c>
      <c r="K401" s="6">
        <f>IF(Table1[[#This Row],[Life Expectancy]]&gt;77.4,1,0)</f>
        <v>1</v>
      </c>
      <c r="L401" s="4">
        <v>0</v>
      </c>
      <c r="M401" s="4">
        <v>12.1</v>
      </c>
      <c r="N401" s="4">
        <f>IF(AND(Table1[[#This Row],[Low Poverty]]&lt;=6.3,Table1[[#This Row],[QCT Status]]=0),1,0)</f>
        <v>0</v>
      </c>
      <c r="O401" s="3">
        <f>VLOOKUP(C401,'County Data Only'!$A$2:$F$93,3,FALSE)</f>
        <v>2.9</v>
      </c>
      <c r="P401" s="3">
        <f>IF(Table1[[#This Row],[Census Tract Low Unemployment Rate]]&lt;2.7,1,0)</f>
        <v>0</v>
      </c>
      <c r="Q401" s="3">
        <f>VLOOKUP($C401,'County Data Only'!$A$2:$F$93,4,FALSE)</f>
        <v>3200</v>
      </c>
      <c r="R401" s="3">
        <f>IF(AND(Table1[[#This Row],[Census Tract Access to Primary Care]]&lt;=2000,Table1[[#This Row],[Census Tract Access to Primary Care]]&lt;&gt;0),1,0)</f>
        <v>0</v>
      </c>
      <c r="S401" s="3">
        <f>VLOOKUP($C401,'County Data Only'!$A$2:$F$93,5,FALSE)</f>
        <v>-3.0176178290000002</v>
      </c>
      <c r="T401" s="3">
        <f>VLOOKUP($C401,'County Data Only'!$A$2:$F$93,6,FALSE)</f>
        <v>-1.2991200000000001E-2</v>
      </c>
      <c r="U401">
        <f>IF(AND(Table1[[#This Row],[Census Tract Population Growth 2010 - 2020]]&gt;=5,Table1[[#This Row],[Census Tract Population Growth 2020 - 2021]]&gt;0),1,0)</f>
        <v>0</v>
      </c>
      <c r="V401" s="3">
        <f>SUM(Table1[[#This Row],[High Income Point Value]],Table1[[#This Row],[Life Expectancy Point Value]],Table1[[#This Row],["R/ECAP" (Point Value)]],Table1[[#This Row],[Low Poverty Point Value]])</f>
        <v>1</v>
      </c>
      <c r="W401" s="3">
        <f>SUM(Table1[[#This Row],[Census Tract Low Unemployment Point Value]],Table1[[#This Row],[Census Tract Access to Primary Care Point Value]])</f>
        <v>0</v>
      </c>
    </row>
    <row r="402" spans="1:23" x14ac:dyDescent="0.25">
      <c r="A402" t="s">
        <v>401</v>
      </c>
      <c r="B402">
        <v>18055954800</v>
      </c>
      <c r="C402" t="s">
        <v>1752</v>
      </c>
      <c r="D402" t="s">
        <v>2087</v>
      </c>
      <c r="E402" s="10">
        <f t="shared" si="12"/>
        <v>0</v>
      </c>
      <c r="F402" s="3">
        <f t="shared" si="13"/>
        <v>0</v>
      </c>
      <c r="G402">
        <v>0</v>
      </c>
      <c r="H402" s="4">
        <v>51188</v>
      </c>
      <c r="I402" s="3">
        <f>IF(AND(Table1[[#This Row],[High Income]]&gt;=71082,Table1[[#This Row],[QCT Status]]=0),1,0)</f>
        <v>0</v>
      </c>
      <c r="J402" s="4">
        <v>74.400000000000006</v>
      </c>
      <c r="K402" s="3">
        <f>IF(Table1[[#This Row],[Life Expectancy]]&gt;77.4,1,0)</f>
        <v>0</v>
      </c>
      <c r="L402" s="4">
        <v>0</v>
      </c>
      <c r="M402" s="4">
        <v>13.9</v>
      </c>
      <c r="N402" s="4">
        <f>IF(AND(Table1[[#This Row],[Low Poverty]]&lt;=6.3,Table1[[#This Row],[QCT Status]]=0),1,0)</f>
        <v>0</v>
      </c>
      <c r="O402" s="3">
        <f>VLOOKUP(C402,'County Data Only'!$A$2:$F$93,3,FALSE)</f>
        <v>2.9</v>
      </c>
      <c r="P402" s="3">
        <f>IF(Table1[[#This Row],[Census Tract Low Unemployment Rate]]&lt;2.7,1,0)</f>
        <v>0</v>
      </c>
      <c r="Q402" s="3">
        <f>VLOOKUP($C402,'County Data Only'!$A$2:$F$93,4,FALSE)</f>
        <v>3200</v>
      </c>
      <c r="R402" s="3">
        <f>IF(AND(Table1[[#This Row],[Census Tract Access to Primary Care]]&lt;=2000,Table1[[#This Row],[Census Tract Access to Primary Care]]&lt;&gt;0),1,0)</f>
        <v>0</v>
      </c>
      <c r="S402" s="3">
        <f>VLOOKUP($C402,'County Data Only'!$A$2:$F$93,5,FALSE)</f>
        <v>-3.0176178290000002</v>
      </c>
      <c r="T402" s="3">
        <f>VLOOKUP($C402,'County Data Only'!$A$2:$F$93,6,FALSE)</f>
        <v>-1.2991200000000001E-2</v>
      </c>
      <c r="U402">
        <f>IF(AND(Table1[[#This Row],[Census Tract Population Growth 2010 - 2020]]&gt;=5,Table1[[#This Row],[Census Tract Population Growth 2020 - 2021]]&gt;0),1,0)</f>
        <v>0</v>
      </c>
      <c r="V402" s="3">
        <f>SUM(Table1[[#This Row],[High Income Point Value]],Table1[[#This Row],[Life Expectancy Point Value]],Table1[[#This Row],["R/ECAP" (Point Value)]],Table1[[#This Row],[Low Poverty Point Value]])</f>
        <v>0</v>
      </c>
      <c r="W402" s="3">
        <f>SUM(Table1[[#This Row],[Census Tract Low Unemployment Point Value]],Table1[[#This Row],[Census Tract Access to Primary Care Point Value]])</f>
        <v>0</v>
      </c>
    </row>
    <row r="403" spans="1:23" x14ac:dyDescent="0.25">
      <c r="A403" t="s">
        <v>403</v>
      </c>
      <c r="B403">
        <v>18055955000</v>
      </c>
      <c r="C403" t="s">
        <v>1752</v>
      </c>
      <c r="D403" t="s">
        <v>2223</v>
      </c>
      <c r="E403" s="10">
        <f t="shared" si="12"/>
        <v>0</v>
      </c>
      <c r="F403" s="3">
        <f t="shared" si="13"/>
        <v>0</v>
      </c>
      <c r="G403">
        <v>0</v>
      </c>
      <c r="H403" s="4">
        <v>48125</v>
      </c>
      <c r="I403" s="3">
        <f>IF(AND(Table1[[#This Row],[High Income]]&gt;=71082,Table1[[#This Row],[QCT Status]]=0),1,0)</f>
        <v>0</v>
      </c>
      <c r="J403" s="4">
        <v>73.8</v>
      </c>
      <c r="K403" s="3">
        <f>IF(Table1[[#This Row],[Life Expectancy]]&gt;77.4,1,0)</f>
        <v>0</v>
      </c>
      <c r="L403" s="4">
        <v>0</v>
      </c>
      <c r="M403" s="4">
        <v>19.2</v>
      </c>
      <c r="N403" s="4">
        <f>IF(AND(Table1[[#This Row],[Low Poverty]]&lt;=6.3,Table1[[#This Row],[QCT Status]]=0),1,0)</f>
        <v>0</v>
      </c>
      <c r="O403" s="3">
        <f>VLOOKUP(C403,'County Data Only'!$A$2:$F$93,3,FALSE)</f>
        <v>2.9</v>
      </c>
      <c r="P403" s="3">
        <f>IF(Table1[[#This Row],[Census Tract Low Unemployment Rate]]&lt;2.7,1,0)</f>
        <v>0</v>
      </c>
      <c r="Q403" s="3">
        <f>VLOOKUP($C403,'County Data Only'!$A$2:$F$93,4,FALSE)</f>
        <v>3200</v>
      </c>
      <c r="R403" s="3">
        <f>IF(AND(Table1[[#This Row],[Census Tract Access to Primary Care]]&lt;=2000,Table1[[#This Row],[Census Tract Access to Primary Care]]&lt;&gt;0),1,0)</f>
        <v>0</v>
      </c>
      <c r="S403" s="3">
        <f>VLOOKUP($C403,'County Data Only'!$A$2:$F$93,5,FALSE)</f>
        <v>-3.0176178290000002</v>
      </c>
      <c r="T403" s="3">
        <f>VLOOKUP($C403,'County Data Only'!$A$2:$F$93,6,FALSE)</f>
        <v>-1.2991200000000001E-2</v>
      </c>
      <c r="U403">
        <f>IF(AND(Table1[[#This Row],[Census Tract Population Growth 2010 - 2020]]&gt;=5,Table1[[#This Row],[Census Tract Population Growth 2020 - 2021]]&gt;0),1,0)</f>
        <v>0</v>
      </c>
      <c r="V403" s="3">
        <f>SUM(Table1[[#This Row],[High Income Point Value]],Table1[[#This Row],[Life Expectancy Point Value]],Table1[[#This Row],["R/ECAP" (Point Value)]],Table1[[#This Row],[Low Poverty Point Value]])</f>
        <v>0</v>
      </c>
      <c r="W403" s="3">
        <f>SUM(Table1[[#This Row],[Census Tract Low Unemployment Point Value]],Table1[[#This Row],[Census Tract Access to Primary Care Point Value]])</f>
        <v>0</v>
      </c>
    </row>
    <row r="404" spans="1:23" x14ac:dyDescent="0.25">
      <c r="A404" t="s">
        <v>405</v>
      </c>
      <c r="B404">
        <v>18055955200</v>
      </c>
      <c r="C404" t="s">
        <v>1752</v>
      </c>
      <c r="D404" t="s">
        <v>2225</v>
      </c>
      <c r="E404" s="10">
        <f t="shared" si="12"/>
        <v>0</v>
      </c>
      <c r="F404" s="3">
        <f t="shared" si="13"/>
        <v>0</v>
      </c>
      <c r="G404">
        <v>0</v>
      </c>
      <c r="H404" s="4">
        <v>30156</v>
      </c>
      <c r="I404" s="3">
        <f>IF(AND(Table1[[#This Row],[High Income]]&gt;=71082,Table1[[#This Row],[QCT Status]]=0),1,0)</f>
        <v>0</v>
      </c>
      <c r="J404" s="4">
        <v>71.599999999999994</v>
      </c>
      <c r="K404" s="3">
        <f>IF(Table1[[#This Row],[Life Expectancy]]&gt;77.4,1,0)</f>
        <v>0</v>
      </c>
      <c r="L404" s="4">
        <v>0</v>
      </c>
      <c r="M404" s="4">
        <v>21.7</v>
      </c>
      <c r="N404" s="4">
        <f>IF(AND(Table1[[#This Row],[Low Poverty]]&lt;=6.3,Table1[[#This Row],[QCT Status]]=0),1,0)</f>
        <v>0</v>
      </c>
      <c r="O404" s="3">
        <f>VLOOKUP(C404,'County Data Only'!$A$2:$F$93,3,FALSE)</f>
        <v>2.9</v>
      </c>
      <c r="P404" s="3">
        <f>IF(Table1[[#This Row],[Census Tract Low Unemployment Rate]]&lt;2.7,1,0)</f>
        <v>0</v>
      </c>
      <c r="Q404" s="3">
        <f>VLOOKUP($C404,'County Data Only'!$A$2:$F$93,4,FALSE)</f>
        <v>3200</v>
      </c>
      <c r="R404" s="3">
        <f>IF(AND(Table1[[#This Row],[Census Tract Access to Primary Care]]&lt;=2000,Table1[[#This Row],[Census Tract Access to Primary Care]]&lt;&gt;0),1,0)</f>
        <v>0</v>
      </c>
      <c r="S404" s="3">
        <f>VLOOKUP($C404,'County Data Only'!$A$2:$F$93,5,FALSE)</f>
        <v>-3.0176178290000002</v>
      </c>
      <c r="T404" s="3">
        <f>VLOOKUP($C404,'County Data Only'!$A$2:$F$93,6,FALSE)</f>
        <v>-1.2991200000000001E-2</v>
      </c>
      <c r="U404">
        <f>IF(AND(Table1[[#This Row],[Census Tract Population Growth 2010 - 2020]]&gt;=5,Table1[[#This Row],[Census Tract Population Growth 2020 - 2021]]&gt;0),1,0)</f>
        <v>0</v>
      </c>
      <c r="V404" s="3">
        <f>SUM(Table1[[#This Row],[High Income Point Value]],Table1[[#This Row],[Life Expectancy Point Value]],Table1[[#This Row],["R/ECAP" (Point Value)]],Table1[[#This Row],[Low Poverty Point Value]])</f>
        <v>0</v>
      </c>
      <c r="W404" s="3">
        <f>SUM(Table1[[#This Row],[Census Tract Low Unemployment Point Value]],Table1[[#This Row],[Census Tract Access to Primary Care Point Value]])</f>
        <v>0</v>
      </c>
    </row>
    <row r="405" spans="1:23" x14ac:dyDescent="0.25">
      <c r="A405" t="s">
        <v>404</v>
      </c>
      <c r="B405">
        <v>18055955100</v>
      </c>
      <c r="C405" t="s">
        <v>1752</v>
      </c>
      <c r="D405" t="s">
        <v>2224</v>
      </c>
      <c r="E405" s="10">
        <f t="shared" si="12"/>
        <v>0</v>
      </c>
      <c r="F405" s="3">
        <f t="shared" si="13"/>
        <v>0</v>
      </c>
      <c r="G405">
        <v>0</v>
      </c>
      <c r="H405" s="4">
        <v>34922</v>
      </c>
      <c r="I405" s="3">
        <f>IF(AND(Table1[[#This Row],[High Income]]&gt;=71082,Table1[[#This Row],[QCT Status]]=0),1,0)</f>
        <v>0</v>
      </c>
      <c r="J405" s="4">
        <v>72.400000000000006</v>
      </c>
      <c r="K405" s="3">
        <f>IF(Table1[[#This Row],[Life Expectancy]]&gt;77.4,1,0)</f>
        <v>0</v>
      </c>
      <c r="L405" s="4">
        <v>0</v>
      </c>
      <c r="M405" s="4">
        <v>23.7</v>
      </c>
      <c r="N405" s="4">
        <f>IF(AND(Table1[[#This Row],[Low Poverty]]&lt;=6.3,Table1[[#This Row],[QCT Status]]=0),1,0)</f>
        <v>0</v>
      </c>
      <c r="O405" s="3">
        <f>VLOOKUP(C405,'County Data Only'!$A$2:$F$93,3,FALSE)</f>
        <v>2.9</v>
      </c>
      <c r="P405" s="3">
        <f>IF(Table1[[#This Row],[Census Tract Low Unemployment Rate]]&lt;2.7,1,0)</f>
        <v>0</v>
      </c>
      <c r="Q405" s="3">
        <f>VLOOKUP($C405,'County Data Only'!$A$2:$F$93,4,FALSE)</f>
        <v>3200</v>
      </c>
      <c r="R405" s="3">
        <f>IF(AND(Table1[[#This Row],[Census Tract Access to Primary Care]]&lt;=2000,Table1[[#This Row],[Census Tract Access to Primary Care]]&lt;&gt;0),1,0)</f>
        <v>0</v>
      </c>
      <c r="S405" s="3">
        <f>VLOOKUP($C405,'County Data Only'!$A$2:$F$93,5,FALSE)</f>
        <v>-3.0176178290000002</v>
      </c>
      <c r="T405" s="3">
        <f>VLOOKUP($C405,'County Data Only'!$A$2:$F$93,6,FALSE)</f>
        <v>-1.2991200000000001E-2</v>
      </c>
      <c r="U405">
        <f>IF(AND(Table1[[#This Row],[Census Tract Population Growth 2010 - 2020]]&gt;=5,Table1[[#This Row],[Census Tract Population Growth 2020 - 2021]]&gt;0),1,0)</f>
        <v>0</v>
      </c>
      <c r="V405" s="3">
        <f>SUM(Table1[[#This Row],[High Income Point Value]],Table1[[#This Row],[Life Expectancy Point Value]],Table1[[#This Row],["R/ECAP" (Point Value)]],Table1[[#This Row],[Low Poverty Point Value]])</f>
        <v>0</v>
      </c>
      <c r="W405" s="3">
        <f>SUM(Table1[[#This Row],[Census Tract Low Unemployment Point Value]],Table1[[#This Row],[Census Tract Access to Primary Care Point Value]])</f>
        <v>0</v>
      </c>
    </row>
    <row r="406" spans="1:23" x14ac:dyDescent="0.25">
      <c r="A406" t="s">
        <v>458</v>
      </c>
      <c r="B406">
        <v>18057111009</v>
      </c>
      <c r="C406" t="s">
        <v>1754</v>
      </c>
      <c r="D406" t="s">
        <v>2278</v>
      </c>
      <c r="E406" s="6">
        <f t="shared" si="12"/>
        <v>5</v>
      </c>
      <c r="F406" s="6">
        <f t="shared" si="13"/>
        <v>1</v>
      </c>
      <c r="G406">
        <v>0</v>
      </c>
      <c r="H406" s="6">
        <v>189828</v>
      </c>
      <c r="I406" s="6">
        <f>IF(AND(Table1[[#This Row],[High Income]]&gt;=71082,Table1[[#This Row],[QCT Status]]=0),1,0)</f>
        <v>1</v>
      </c>
      <c r="J406" s="6">
        <v>90.7</v>
      </c>
      <c r="K406" s="6">
        <f>IF(Table1[[#This Row],[Life Expectancy]]&gt;77.4,1,0)</f>
        <v>1</v>
      </c>
      <c r="L406" s="4">
        <v>0</v>
      </c>
      <c r="M406" s="6">
        <v>0</v>
      </c>
      <c r="N406" s="6">
        <f>IF(AND(Table1[[#This Row],[Low Poverty]]&lt;=6.3,Table1[[#This Row],[QCT Status]]=0),1,0)</f>
        <v>1</v>
      </c>
      <c r="O406" s="6">
        <f>VLOOKUP(C406,'County Data Only'!$A$2:$F$93,3,FALSE)</f>
        <v>1.8</v>
      </c>
      <c r="P406" s="6">
        <f>IF(Table1[[#This Row],[Census Tract Low Unemployment Rate]]&lt;2.7,1,0)</f>
        <v>1</v>
      </c>
      <c r="Q406" s="6">
        <f>VLOOKUP($C406,'County Data Only'!$A$2:$F$93,4,FALSE)</f>
        <v>690</v>
      </c>
      <c r="R406" s="6">
        <f>IF(AND(Table1[[#This Row],[Census Tract Access to Primary Care]]&lt;=2000,Table1[[#This Row],[Census Tract Access to Primary Care]]&lt;&gt;0),1,0)</f>
        <v>1</v>
      </c>
      <c r="S406" s="6">
        <f>VLOOKUP($C406,'County Data Only'!$A$2:$F$93,5,FALSE)</f>
        <v>24.498822780000001</v>
      </c>
      <c r="T406" s="6">
        <f>VLOOKUP($C406,'County Data Only'!$A$2:$F$93,6,FALSE)</f>
        <v>2.2306431</v>
      </c>
      <c r="U406" s="1">
        <f>IF(AND(Table1[[#This Row],[Census Tract Population Growth 2010 - 2020]]&gt;=5,Table1[[#This Row],[Census Tract Population Growth 2020 - 2021]]&gt;0),1,0)</f>
        <v>1</v>
      </c>
      <c r="V406" s="3">
        <f>SUM(Table1[[#This Row],[High Income Point Value]],Table1[[#This Row],[Life Expectancy Point Value]],Table1[[#This Row],["R/ECAP" (Point Value)]],Table1[[#This Row],[Low Poverty Point Value]])</f>
        <v>3</v>
      </c>
      <c r="W406" s="3">
        <f>SUM(Table1[[#This Row],[Census Tract Low Unemployment Point Value]],Table1[[#This Row],[Census Tract Access to Primary Care Point Value]])</f>
        <v>2</v>
      </c>
    </row>
    <row r="407" spans="1:23" x14ac:dyDescent="0.25">
      <c r="A407" t="s">
        <v>444</v>
      </c>
      <c r="B407">
        <v>18057110821</v>
      </c>
      <c r="C407" t="s">
        <v>1754</v>
      </c>
      <c r="D407" t="s">
        <v>2264</v>
      </c>
      <c r="E407" s="6">
        <f t="shared" si="12"/>
        <v>5</v>
      </c>
      <c r="F407" s="6">
        <f t="shared" si="13"/>
        <v>1</v>
      </c>
      <c r="G407">
        <v>0</v>
      </c>
      <c r="H407" s="6">
        <v>116506</v>
      </c>
      <c r="I407" s="6">
        <f>IF(AND(Table1[[#This Row],[High Income]]&gt;=71082,Table1[[#This Row],[QCT Status]]=0),1,0)</f>
        <v>1</v>
      </c>
      <c r="J407" s="6">
        <v>80.7</v>
      </c>
      <c r="K407" s="6">
        <f>IF(Table1[[#This Row],[Life Expectancy]]&gt;77.4,1,0)</f>
        <v>1</v>
      </c>
      <c r="L407" s="4">
        <v>0</v>
      </c>
      <c r="M407" s="6">
        <v>0</v>
      </c>
      <c r="N407" s="6">
        <f>IF(AND(Table1[[#This Row],[Low Poverty]]&lt;=6.3,Table1[[#This Row],[QCT Status]]=0),1,0)</f>
        <v>1</v>
      </c>
      <c r="O407" s="6">
        <f>VLOOKUP(C407,'County Data Only'!$A$2:$F$93,3,FALSE)</f>
        <v>1.8</v>
      </c>
      <c r="P407" s="6">
        <f>IF(Table1[[#This Row],[Census Tract Low Unemployment Rate]]&lt;2.7,1,0)</f>
        <v>1</v>
      </c>
      <c r="Q407" s="6">
        <f>VLOOKUP($C407,'County Data Only'!$A$2:$F$93,4,FALSE)</f>
        <v>690</v>
      </c>
      <c r="R407" s="6">
        <f>IF(AND(Table1[[#This Row],[Census Tract Access to Primary Care]]&lt;=2000,Table1[[#This Row],[Census Tract Access to Primary Care]]&lt;&gt;0),1,0)</f>
        <v>1</v>
      </c>
      <c r="S407" s="6">
        <f>VLOOKUP($C407,'County Data Only'!$A$2:$F$93,5,FALSE)</f>
        <v>24.498822780000001</v>
      </c>
      <c r="T407" s="6">
        <f>VLOOKUP($C407,'County Data Only'!$A$2:$F$93,6,FALSE)</f>
        <v>2.2306431</v>
      </c>
      <c r="U407" s="1">
        <f>IF(AND(Table1[[#This Row],[Census Tract Population Growth 2010 - 2020]]&gt;=5,Table1[[#This Row],[Census Tract Population Growth 2020 - 2021]]&gt;0),1,0)</f>
        <v>1</v>
      </c>
      <c r="V407" s="3">
        <f>SUM(Table1[[#This Row],[High Income Point Value]],Table1[[#This Row],[Life Expectancy Point Value]],Table1[[#This Row],["R/ECAP" (Point Value)]],Table1[[#This Row],[Low Poverty Point Value]])</f>
        <v>3</v>
      </c>
      <c r="W407" s="3">
        <f>SUM(Table1[[#This Row],[Census Tract Low Unemployment Point Value]],Table1[[#This Row],[Census Tract Access to Primary Care Point Value]])</f>
        <v>2</v>
      </c>
    </row>
    <row r="408" spans="1:23" x14ac:dyDescent="0.25">
      <c r="A408" t="s">
        <v>454</v>
      </c>
      <c r="B408">
        <v>18057111003</v>
      </c>
      <c r="C408" t="s">
        <v>1754</v>
      </c>
      <c r="D408" t="s">
        <v>2274</v>
      </c>
      <c r="E408" s="6">
        <f t="shared" si="12"/>
        <v>5</v>
      </c>
      <c r="F408" s="6">
        <f t="shared" si="13"/>
        <v>1</v>
      </c>
      <c r="G408">
        <v>0</v>
      </c>
      <c r="H408" s="6">
        <v>122727</v>
      </c>
      <c r="I408" s="6">
        <f>IF(AND(Table1[[#This Row],[High Income]]&gt;=71082,Table1[[#This Row],[QCT Status]]=0),1,0)</f>
        <v>1</v>
      </c>
      <c r="J408" s="6">
        <v>89.1</v>
      </c>
      <c r="K408" s="6">
        <f>IF(Table1[[#This Row],[Life Expectancy]]&gt;77.4,1,0)</f>
        <v>1</v>
      </c>
      <c r="L408" s="4">
        <v>0</v>
      </c>
      <c r="M408" s="6">
        <v>0.3</v>
      </c>
      <c r="N408" s="6">
        <f>IF(AND(Table1[[#This Row],[Low Poverty]]&lt;=6.3,Table1[[#This Row],[QCT Status]]=0),1,0)</f>
        <v>1</v>
      </c>
      <c r="O408" s="6">
        <f>VLOOKUP(C408,'County Data Only'!$A$2:$F$93,3,FALSE)</f>
        <v>1.8</v>
      </c>
      <c r="P408" s="6">
        <f>IF(Table1[[#This Row],[Census Tract Low Unemployment Rate]]&lt;2.7,1,0)</f>
        <v>1</v>
      </c>
      <c r="Q408" s="6">
        <f>VLOOKUP($C408,'County Data Only'!$A$2:$F$93,4,FALSE)</f>
        <v>690</v>
      </c>
      <c r="R408" s="6">
        <f>IF(AND(Table1[[#This Row],[Census Tract Access to Primary Care]]&lt;=2000,Table1[[#This Row],[Census Tract Access to Primary Care]]&lt;&gt;0),1,0)</f>
        <v>1</v>
      </c>
      <c r="S408" s="6">
        <f>VLOOKUP($C408,'County Data Only'!$A$2:$F$93,5,FALSE)</f>
        <v>24.498822780000001</v>
      </c>
      <c r="T408" s="6">
        <f>VLOOKUP($C408,'County Data Only'!$A$2:$F$93,6,FALSE)</f>
        <v>2.2306431</v>
      </c>
      <c r="U408" s="1">
        <f>IF(AND(Table1[[#This Row],[Census Tract Population Growth 2010 - 2020]]&gt;=5,Table1[[#This Row],[Census Tract Population Growth 2020 - 2021]]&gt;0),1,0)</f>
        <v>1</v>
      </c>
      <c r="V408" s="3">
        <f>SUM(Table1[[#This Row],[High Income Point Value]],Table1[[#This Row],[Life Expectancy Point Value]],Table1[[#This Row],["R/ECAP" (Point Value)]],Table1[[#This Row],[Low Poverty Point Value]])</f>
        <v>3</v>
      </c>
      <c r="W408" s="3">
        <f>SUM(Table1[[#This Row],[Census Tract Low Unemployment Point Value]],Table1[[#This Row],[Census Tract Access to Primary Care Point Value]])</f>
        <v>2</v>
      </c>
    </row>
    <row r="409" spans="1:23" x14ac:dyDescent="0.25">
      <c r="A409" t="s">
        <v>424</v>
      </c>
      <c r="B409">
        <v>18057110514</v>
      </c>
      <c r="C409" t="s">
        <v>1754</v>
      </c>
      <c r="D409" t="s">
        <v>2244</v>
      </c>
      <c r="E409" s="6">
        <f t="shared" si="12"/>
        <v>5</v>
      </c>
      <c r="F409" s="6">
        <f t="shared" si="13"/>
        <v>1</v>
      </c>
      <c r="G409">
        <v>0</v>
      </c>
      <c r="H409" s="6">
        <v>100042</v>
      </c>
      <c r="I409" s="6">
        <f>IF(AND(Table1[[#This Row],[High Income]]&gt;=71082,Table1[[#This Row],[QCT Status]]=0),1,0)</f>
        <v>1</v>
      </c>
      <c r="J409" s="6">
        <v>82.487300000000005</v>
      </c>
      <c r="K409" s="6">
        <f>IF(Table1[[#This Row],[Life Expectancy]]&gt;77.4,1,0)</f>
        <v>1</v>
      </c>
      <c r="L409" s="4">
        <v>0</v>
      </c>
      <c r="M409" s="6">
        <v>0.3</v>
      </c>
      <c r="N409" s="6">
        <f>IF(AND(Table1[[#This Row],[Low Poverty]]&lt;=6.3,Table1[[#This Row],[QCT Status]]=0),1,0)</f>
        <v>1</v>
      </c>
      <c r="O409" s="6">
        <f>VLOOKUP(C409,'County Data Only'!$A$2:$F$93,3,FALSE)</f>
        <v>1.8</v>
      </c>
      <c r="P409" s="6">
        <f>IF(Table1[[#This Row],[Census Tract Low Unemployment Rate]]&lt;2.7,1,0)</f>
        <v>1</v>
      </c>
      <c r="Q409" s="6">
        <f>VLOOKUP($C409,'County Data Only'!$A$2:$F$93,4,FALSE)</f>
        <v>690</v>
      </c>
      <c r="R409" s="6">
        <f>IF(AND(Table1[[#This Row],[Census Tract Access to Primary Care]]&lt;=2000,Table1[[#This Row],[Census Tract Access to Primary Care]]&lt;&gt;0),1,0)</f>
        <v>1</v>
      </c>
      <c r="S409" s="6">
        <f>VLOOKUP($C409,'County Data Only'!$A$2:$F$93,5,FALSE)</f>
        <v>24.498822780000001</v>
      </c>
      <c r="T409" s="6">
        <f>VLOOKUP($C409,'County Data Only'!$A$2:$F$93,6,FALSE)</f>
        <v>2.2306431</v>
      </c>
      <c r="U409" s="1">
        <f>IF(AND(Table1[[#This Row],[Census Tract Population Growth 2010 - 2020]]&gt;=5,Table1[[#This Row],[Census Tract Population Growth 2020 - 2021]]&gt;0),1,0)</f>
        <v>1</v>
      </c>
      <c r="V409" s="3">
        <f>SUM(Table1[[#This Row],[High Income Point Value]],Table1[[#This Row],[Life Expectancy Point Value]],Table1[[#This Row],["R/ECAP" (Point Value)]],Table1[[#This Row],[Low Poverty Point Value]])</f>
        <v>3</v>
      </c>
      <c r="W409" s="3">
        <f>SUM(Table1[[#This Row],[Census Tract Low Unemployment Point Value]],Table1[[#This Row],[Census Tract Access to Primary Care Point Value]])</f>
        <v>2</v>
      </c>
    </row>
    <row r="410" spans="1:23" x14ac:dyDescent="0.25">
      <c r="A410" t="s">
        <v>432</v>
      </c>
      <c r="B410">
        <v>18057110807</v>
      </c>
      <c r="C410" t="s">
        <v>1754</v>
      </c>
      <c r="D410" t="s">
        <v>2252</v>
      </c>
      <c r="E410" s="6">
        <f t="shared" si="12"/>
        <v>5</v>
      </c>
      <c r="F410" s="6">
        <f t="shared" si="13"/>
        <v>1</v>
      </c>
      <c r="G410">
        <v>0</v>
      </c>
      <c r="H410" s="6">
        <v>94503</v>
      </c>
      <c r="I410" s="6">
        <f>IF(AND(Table1[[#This Row],[High Income]]&gt;=71082,Table1[[#This Row],[QCT Status]]=0),1,0)</f>
        <v>1</v>
      </c>
      <c r="J410" s="6">
        <v>79.501400000000004</v>
      </c>
      <c r="K410" s="6">
        <f>IF(Table1[[#This Row],[Life Expectancy]]&gt;77.4,1,0)</f>
        <v>1</v>
      </c>
      <c r="L410" s="4">
        <v>0</v>
      </c>
      <c r="M410" s="6">
        <v>0.3</v>
      </c>
      <c r="N410" s="6">
        <f>IF(AND(Table1[[#This Row],[Low Poverty]]&lt;=6.3,Table1[[#This Row],[QCT Status]]=0),1,0)</f>
        <v>1</v>
      </c>
      <c r="O410" s="6">
        <f>VLOOKUP(C410,'County Data Only'!$A$2:$F$93,3,FALSE)</f>
        <v>1.8</v>
      </c>
      <c r="P410" s="6">
        <f>IF(Table1[[#This Row],[Census Tract Low Unemployment Rate]]&lt;2.7,1,0)</f>
        <v>1</v>
      </c>
      <c r="Q410" s="6">
        <f>VLOOKUP($C410,'County Data Only'!$A$2:$F$93,4,FALSE)</f>
        <v>690</v>
      </c>
      <c r="R410" s="6">
        <f>IF(AND(Table1[[#This Row],[Census Tract Access to Primary Care]]&lt;=2000,Table1[[#This Row],[Census Tract Access to Primary Care]]&lt;&gt;0),1,0)</f>
        <v>1</v>
      </c>
      <c r="S410" s="6">
        <f>VLOOKUP($C410,'County Data Only'!$A$2:$F$93,5,FALSE)</f>
        <v>24.498822780000001</v>
      </c>
      <c r="T410" s="6">
        <f>VLOOKUP($C410,'County Data Only'!$A$2:$F$93,6,FALSE)</f>
        <v>2.2306431</v>
      </c>
      <c r="U410" s="1">
        <f>IF(AND(Table1[[#This Row],[Census Tract Population Growth 2010 - 2020]]&gt;=5,Table1[[#This Row],[Census Tract Population Growth 2020 - 2021]]&gt;0),1,0)</f>
        <v>1</v>
      </c>
      <c r="V410" s="3">
        <f>SUM(Table1[[#This Row],[High Income Point Value]],Table1[[#This Row],[Life Expectancy Point Value]],Table1[[#This Row],["R/ECAP" (Point Value)]],Table1[[#This Row],[Low Poverty Point Value]])</f>
        <v>3</v>
      </c>
      <c r="W410" s="3">
        <f>SUM(Table1[[#This Row],[Census Tract Low Unemployment Point Value]],Table1[[#This Row],[Census Tract Access to Primary Care Point Value]])</f>
        <v>2</v>
      </c>
    </row>
    <row r="411" spans="1:23" x14ac:dyDescent="0.25">
      <c r="A411" t="s">
        <v>450</v>
      </c>
      <c r="B411">
        <v>18057110909</v>
      </c>
      <c r="C411" t="s">
        <v>1754</v>
      </c>
      <c r="D411" t="s">
        <v>2270</v>
      </c>
      <c r="E411" s="6">
        <f t="shared" si="12"/>
        <v>5</v>
      </c>
      <c r="F411" s="6">
        <f t="shared" si="13"/>
        <v>1</v>
      </c>
      <c r="G411">
        <v>0</v>
      </c>
      <c r="H411" s="6">
        <v>187674</v>
      </c>
      <c r="I411" s="6">
        <f>IF(AND(Table1[[#This Row],[High Income]]&gt;=71082,Table1[[#This Row],[QCT Status]]=0),1,0)</f>
        <v>1</v>
      </c>
      <c r="J411" s="6">
        <v>80.599999999999994</v>
      </c>
      <c r="K411" s="6">
        <f>IF(Table1[[#This Row],[Life Expectancy]]&gt;77.4,1,0)</f>
        <v>1</v>
      </c>
      <c r="L411" s="4">
        <v>0</v>
      </c>
      <c r="M411" s="6">
        <v>0.4</v>
      </c>
      <c r="N411" s="6">
        <f>IF(AND(Table1[[#This Row],[Low Poverty]]&lt;=6.3,Table1[[#This Row],[QCT Status]]=0),1,0)</f>
        <v>1</v>
      </c>
      <c r="O411" s="6">
        <f>VLOOKUP(C411,'County Data Only'!$A$2:$F$93,3,FALSE)</f>
        <v>1.8</v>
      </c>
      <c r="P411" s="6">
        <f>IF(Table1[[#This Row],[Census Tract Low Unemployment Rate]]&lt;2.7,1,0)</f>
        <v>1</v>
      </c>
      <c r="Q411" s="6">
        <f>VLOOKUP($C411,'County Data Only'!$A$2:$F$93,4,FALSE)</f>
        <v>690</v>
      </c>
      <c r="R411" s="6">
        <f>IF(AND(Table1[[#This Row],[Census Tract Access to Primary Care]]&lt;=2000,Table1[[#This Row],[Census Tract Access to Primary Care]]&lt;&gt;0),1,0)</f>
        <v>1</v>
      </c>
      <c r="S411" s="6">
        <f>VLOOKUP($C411,'County Data Only'!$A$2:$F$93,5,FALSE)</f>
        <v>24.498822780000001</v>
      </c>
      <c r="T411" s="6">
        <f>VLOOKUP($C411,'County Data Only'!$A$2:$F$93,6,FALSE)</f>
        <v>2.2306431</v>
      </c>
      <c r="U411" s="1">
        <f>IF(AND(Table1[[#This Row],[Census Tract Population Growth 2010 - 2020]]&gt;=5,Table1[[#This Row],[Census Tract Population Growth 2020 - 2021]]&gt;0),1,0)</f>
        <v>1</v>
      </c>
      <c r="V411" s="3">
        <f>SUM(Table1[[#This Row],[High Income Point Value]],Table1[[#This Row],[Life Expectancy Point Value]],Table1[[#This Row],["R/ECAP" (Point Value)]],Table1[[#This Row],[Low Poverty Point Value]])</f>
        <v>3</v>
      </c>
      <c r="W411" s="3">
        <f>SUM(Table1[[#This Row],[Census Tract Low Unemployment Point Value]],Table1[[#This Row],[Census Tract Access to Primary Care Point Value]])</f>
        <v>2</v>
      </c>
    </row>
    <row r="412" spans="1:23" x14ac:dyDescent="0.25">
      <c r="A412" t="s">
        <v>452</v>
      </c>
      <c r="B412">
        <v>18057110911</v>
      </c>
      <c r="C412" t="s">
        <v>1754</v>
      </c>
      <c r="D412" t="s">
        <v>2272</v>
      </c>
      <c r="E412" s="6">
        <f t="shared" si="12"/>
        <v>5</v>
      </c>
      <c r="F412" s="6">
        <f t="shared" si="13"/>
        <v>1</v>
      </c>
      <c r="G412">
        <v>0</v>
      </c>
      <c r="H412" s="6">
        <v>141400</v>
      </c>
      <c r="I412" s="6">
        <f>IF(AND(Table1[[#This Row],[High Income]]&gt;=71082,Table1[[#This Row],[QCT Status]]=0),1,0)</f>
        <v>1</v>
      </c>
      <c r="J412" s="6">
        <v>84.3</v>
      </c>
      <c r="K412" s="6">
        <f>IF(Table1[[#This Row],[Life Expectancy]]&gt;77.4,1,0)</f>
        <v>1</v>
      </c>
      <c r="L412" s="4">
        <v>0</v>
      </c>
      <c r="M412" s="6">
        <v>0.4</v>
      </c>
      <c r="N412" s="6">
        <f>IF(AND(Table1[[#This Row],[Low Poverty]]&lt;=6.3,Table1[[#This Row],[QCT Status]]=0),1,0)</f>
        <v>1</v>
      </c>
      <c r="O412" s="6">
        <f>VLOOKUP(C412,'County Data Only'!$A$2:$F$93,3,FALSE)</f>
        <v>1.8</v>
      </c>
      <c r="P412" s="6">
        <f>IF(Table1[[#This Row],[Census Tract Low Unemployment Rate]]&lt;2.7,1,0)</f>
        <v>1</v>
      </c>
      <c r="Q412" s="6">
        <f>VLOOKUP($C412,'County Data Only'!$A$2:$F$93,4,FALSE)</f>
        <v>690</v>
      </c>
      <c r="R412" s="6">
        <f>IF(AND(Table1[[#This Row],[Census Tract Access to Primary Care]]&lt;=2000,Table1[[#This Row],[Census Tract Access to Primary Care]]&lt;&gt;0),1,0)</f>
        <v>1</v>
      </c>
      <c r="S412" s="6">
        <f>VLOOKUP($C412,'County Data Only'!$A$2:$F$93,5,FALSE)</f>
        <v>24.498822780000001</v>
      </c>
      <c r="T412" s="6">
        <f>VLOOKUP($C412,'County Data Only'!$A$2:$F$93,6,FALSE)</f>
        <v>2.2306431</v>
      </c>
      <c r="U412" s="1">
        <f>IF(AND(Table1[[#This Row],[Census Tract Population Growth 2010 - 2020]]&gt;=5,Table1[[#This Row],[Census Tract Population Growth 2020 - 2021]]&gt;0),1,0)</f>
        <v>1</v>
      </c>
      <c r="V412" s="3">
        <f>SUM(Table1[[#This Row],[High Income Point Value]],Table1[[#This Row],[Life Expectancy Point Value]],Table1[[#This Row],["R/ECAP" (Point Value)]],Table1[[#This Row],[Low Poverty Point Value]])</f>
        <v>3</v>
      </c>
      <c r="W412" s="3">
        <f>SUM(Table1[[#This Row],[Census Tract Low Unemployment Point Value]],Table1[[#This Row],[Census Tract Access to Primary Care Point Value]])</f>
        <v>2</v>
      </c>
    </row>
    <row r="413" spans="1:23" x14ac:dyDescent="0.25">
      <c r="A413" t="s">
        <v>431</v>
      </c>
      <c r="B413">
        <v>18057110805</v>
      </c>
      <c r="C413" t="s">
        <v>1754</v>
      </c>
      <c r="D413" t="s">
        <v>2251</v>
      </c>
      <c r="E413" s="6">
        <f t="shared" si="12"/>
        <v>5</v>
      </c>
      <c r="F413" s="6">
        <f t="shared" si="13"/>
        <v>1</v>
      </c>
      <c r="G413">
        <v>0</v>
      </c>
      <c r="H413" s="6">
        <v>145610</v>
      </c>
      <c r="I413" s="6">
        <f>IF(AND(Table1[[#This Row],[High Income]]&gt;=71082,Table1[[#This Row],[QCT Status]]=0),1,0)</f>
        <v>1</v>
      </c>
      <c r="J413" s="6">
        <v>79.400000000000006</v>
      </c>
      <c r="K413" s="6">
        <f>IF(Table1[[#This Row],[Life Expectancy]]&gt;77.4,1,0)</f>
        <v>1</v>
      </c>
      <c r="L413" s="4">
        <v>0</v>
      </c>
      <c r="M413" s="6">
        <v>0.6</v>
      </c>
      <c r="N413" s="6">
        <f>IF(AND(Table1[[#This Row],[Low Poverty]]&lt;=6.3,Table1[[#This Row],[QCT Status]]=0),1,0)</f>
        <v>1</v>
      </c>
      <c r="O413" s="6">
        <f>VLOOKUP(C413,'County Data Only'!$A$2:$F$93,3,FALSE)</f>
        <v>1.8</v>
      </c>
      <c r="P413" s="6">
        <f>IF(Table1[[#This Row],[Census Tract Low Unemployment Rate]]&lt;2.7,1,0)</f>
        <v>1</v>
      </c>
      <c r="Q413" s="6">
        <f>VLOOKUP($C413,'County Data Only'!$A$2:$F$93,4,FALSE)</f>
        <v>690</v>
      </c>
      <c r="R413" s="6">
        <f>IF(AND(Table1[[#This Row],[Census Tract Access to Primary Care]]&lt;=2000,Table1[[#This Row],[Census Tract Access to Primary Care]]&lt;&gt;0),1,0)</f>
        <v>1</v>
      </c>
      <c r="S413" s="6">
        <f>VLOOKUP($C413,'County Data Only'!$A$2:$F$93,5,FALSE)</f>
        <v>24.498822780000001</v>
      </c>
      <c r="T413" s="6">
        <f>VLOOKUP($C413,'County Data Only'!$A$2:$F$93,6,FALSE)</f>
        <v>2.2306431</v>
      </c>
      <c r="U413" s="1">
        <f>IF(AND(Table1[[#This Row],[Census Tract Population Growth 2010 - 2020]]&gt;=5,Table1[[#This Row],[Census Tract Population Growth 2020 - 2021]]&gt;0),1,0)</f>
        <v>1</v>
      </c>
      <c r="V413" s="3">
        <f>SUM(Table1[[#This Row],[High Income Point Value]],Table1[[#This Row],[Life Expectancy Point Value]],Table1[[#This Row],["R/ECAP" (Point Value)]],Table1[[#This Row],[Low Poverty Point Value]])</f>
        <v>3</v>
      </c>
      <c r="W413" s="3">
        <f>SUM(Table1[[#This Row],[Census Tract Low Unemployment Point Value]],Table1[[#This Row],[Census Tract Access to Primary Care Point Value]])</f>
        <v>2</v>
      </c>
    </row>
    <row r="414" spans="1:23" x14ac:dyDescent="0.25">
      <c r="A414" t="s">
        <v>442</v>
      </c>
      <c r="B414">
        <v>18057110819</v>
      </c>
      <c r="C414" t="s">
        <v>1754</v>
      </c>
      <c r="D414" t="s">
        <v>2262</v>
      </c>
      <c r="E414" s="6">
        <f t="shared" si="12"/>
        <v>5</v>
      </c>
      <c r="F414" s="6">
        <f t="shared" si="13"/>
        <v>1</v>
      </c>
      <c r="G414">
        <v>0</v>
      </c>
      <c r="H414" s="6">
        <v>149211</v>
      </c>
      <c r="I414" s="6">
        <f>IF(AND(Table1[[#This Row],[High Income]]&gt;=71082,Table1[[#This Row],[QCT Status]]=0),1,0)</f>
        <v>1</v>
      </c>
      <c r="J414" s="6">
        <v>80.099999999999994</v>
      </c>
      <c r="K414" s="6">
        <f>IF(Table1[[#This Row],[Life Expectancy]]&gt;77.4,1,0)</f>
        <v>1</v>
      </c>
      <c r="L414" s="4">
        <v>0</v>
      </c>
      <c r="M414" s="6">
        <v>0.8</v>
      </c>
      <c r="N414" s="6">
        <f>IF(AND(Table1[[#This Row],[Low Poverty]]&lt;=6.3,Table1[[#This Row],[QCT Status]]=0),1,0)</f>
        <v>1</v>
      </c>
      <c r="O414" s="6">
        <f>VLOOKUP(C414,'County Data Only'!$A$2:$F$93,3,FALSE)</f>
        <v>1.8</v>
      </c>
      <c r="P414" s="6">
        <f>IF(Table1[[#This Row],[Census Tract Low Unemployment Rate]]&lt;2.7,1,0)</f>
        <v>1</v>
      </c>
      <c r="Q414" s="6">
        <f>VLOOKUP($C414,'County Data Only'!$A$2:$F$93,4,FALSE)</f>
        <v>690</v>
      </c>
      <c r="R414" s="6">
        <f>IF(AND(Table1[[#This Row],[Census Tract Access to Primary Care]]&lt;=2000,Table1[[#This Row],[Census Tract Access to Primary Care]]&lt;&gt;0),1,0)</f>
        <v>1</v>
      </c>
      <c r="S414" s="6">
        <f>VLOOKUP($C414,'County Data Only'!$A$2:$F$93,5,FALSE)</f>
        <v>24.498822780000001</v>
      </c>
      <c r="T414" s="6">
        <f>VLOOKUP($C414,'County Data Only'!$A$2:$F$93,6,FALSE)</f>
        <v>2.2306431</v>
      </c>
      <c r="U414" s="1">
        <f>IF(AND(Table1[[#This Row],[Census Tract Population Growth 2010 - 2020]]&gt;=5,Table1[[#This Row],[Census Tract Population Growth 2020 - 2021]]&gt;0),1,0)</f>
        <v>1</v>
      </c>
      <c r="V414" s="3">
        <f>SUM(Table1[[#This Row],[High Income Point Value]],Table1[[#This Row],[Life Expectancy Point Value]],Table1[[#This Row],["R/ECAP" (Point Value)]],Table1[[#This Row],[Low Poverty Point Value]])</f>
        <v>3</v>
      </c>
      <c r="W414" s="3">
        <f>SUM(Table1[[#This Row],[Census Tract Low Unemployment Point Value]],Table1[[#This Row],[Census Tract Access to Primary Care Point Value]])</f>
        <v>2</v>
      </c>
    </row>
    <row r="415" spans="1:23" x14ac:dyDescent="0.25">
      <c r="A415" t="s">
        <v>441</v>
      </c>
      <c r="B415">
        <v>18057110818</v>
      </c>
      <c r="C415" t="s">
        <v>1754</v>
      </c>
      <c r="D415" t="s">
        <v>2261</v>
      </c>
      <c r="E415" s="6">
        <f t="shared" si="12"/>
        <v>5</v>
      </c>
      <c r="F415" s="6">
        <f t="shared" si="13"/>
        <v>1</v>
      </c>
      <c r="G415">
        <v>0</v>
      </c>
      <c r="H415" s="6">
        <v>110514</v>
      </c>
      <c r="I415" s="6">
        <f>IF(AND(Table1[[#This Row],[High Income]]&gt;=71082,Table1[[#This Row],[QCT Status]]=0),1,0)</f>
        <v>1</v>
      </c>
      <c r="J415" s="6">
        <v>80.599999999999994</v>
      </c>
      <c r="K415" s="6">
        <f>IF(Table1[[#This Row],[Life Expectancy]]&gt;77.4,1,0)</f>
        <v>1</v>
      </c>
      <c r="L415" s="4">
        <v>0</v>
      </c>
      <c r="M415" s="6">
        <v>0.8</v>
      </c>
      <c r="N415" s="6">
        <f>IF(AND(Table1[[#This Row],[Low Poverty]]&lt;=6.3,Table1[[#This Row],[QCT Status]]=0),1,0)</f>
        <v>1</v>
      </c>
      <c r="O415" s="6">
        <f>VLOOKUP(C415,'County Data Only'!$A$2:$F$93,3,FALSE)</f>
        <v>1.8</v>
      </c>
      <c r="P415" s="6">
        <f>IF(Table1[[#This Row],[Census Tract Low Unemployment Rate]]&lt;2.7,1,0)</f>
        <v>1</v>
      </c>
      <c r="Q415" s="6">
        <f>VLOOKUP($C415,'County Data Only'!$A$2:$F$93,4,FALSE)</f>
        <v>690</v>
      </c>
      <c r="R415" s="6">
        <f>IF(AND(Table1[[#This Row],[Census Tract Access to Primary Care]]&lt;=2000,Table1[[#This Row],[Census Tract Access to Primary Care]]&lt;&gt;0),1,0)</f>
        <v>1</v>
      </c>
      <c r="S415" s="6">
        <f>VLOOKUP($C415,'County Data Only'!$A$2:$F$93,5,FALSE)</f>
        <v>24.498822780000001</v>
      </c>
      <c r="T415" s="6">
        <f>VLOOKUP($C415,'County Data Only'!$A$2:$F$93,6,FALSE)</f>
        <v>2.2306431</v>
      </c>
      <c r="U415" s="1">
        <f>IF(AND(Table1[[#This Row],[Census Tract Population Growth 2010 - 2020]]&gt;=5,Table1[[#This Row],[Census Tract Population Growth 2020 - 2021]]&gt;0),1,0)</f>
        <v>1</v>
      </c>
      <c r="V415" s="3">
        <f>SUM(Table1[[#This Row],[High Income Point Value]],Table1[[#This Row],[Life Expectancy Point Value]],Table1[[#This Row],["R/ECAP" (Point Value)]],Table1[[#This Row],[Low Poverty Point Value]])</f>
        <v>3</v>
      </c>
      <c r="W415" s="3">
        <f>SUM(Table1[[#This Row],[Census Tract Low Unemployment Point Value]],Table1[[#This Row],[Census Tract Access to Primary Care Point Value]])</f>
        <v>2</v>
      </c>
    </row>
    <row r="416" spans="1:23" x14ac:dyDescent="0.25">
      <c r="A416" t="s">
        <v>463</v>
      </c>
      <c r="B416">
        <v>18057111103</v>
      </c>
      <c r="C416" t="s">
        <v>1754</v>
      </c>
      <c r="D416" t="s">
        <v>2283</v>
      </c>
      <c r="E416" s="6">
        <f t="shared" si="12"/>
        <v>5</v>
      </c>
      <c r="F416" s="6">
        <f t="shared" si="13"/>
        <v>1</v>
      </c>
      <c r="G416">
        <v>0</v>
      </c>
      <c r="H416" s="6">
        <v>173125</v>
      </c>
      <c r="I416" s="6">
        <f>IF(AND(Table1[[#This Row],[High Income]]&gt;=71082,Table1[[#This Row],[QCT Status]]=0),1,0)</f>
        <v>1</v>
      </c>
      <c r="J416" s="6">
        <v>83.2</v>
      </c>
      <c r="K416" s="6">
        <f>IF(Table1[[#This Row],[Life Expectancy]]&gt;77.4,1,0)</f>
        <v>1</v>
      </c>
      <c r="L416" s="4">
        <v>0</v>
      </c>
      <c r="M416" s="6">
        <v>0.9</v>
      </c>
      <c r="N416" s="6">
        <f>IF(AND(Table1[[#This Row],[Low Poverty]]&lt;=6.3,Table1[[#This Row],[QCT Status]]=0),1,0)</f>
        <v>1</v>
      </c>
      <c r="O416" s="6">
        <f>VLOOKUP(C416,'County Data Only'!$A$2:$F$93,3,FALSE)</f>
        <v>1.8</v>
      </c>
      <c r="P416" s="6">
        <f>IF(Table1[[#This Row],[Census Tract Low Unemployment Rate]]&lt;2.7,1,0)</f>
        <v>1</v>
      </c>
      <c r="Q416" s="6">
        <f>VLOOKUP($C416,'County Data Only'!$A$2:$F$93,4,FALSE)</f>
        <v>690</v>
      </c>
      <c r="R416" s="6">
        <f>IF(AND(Table1[[#This Row],[Census Tract Access to Primary Care]]&lt;=2000,Table1[[#This Row],[Census Tract Access to Primary Care]]&lt;&gt;0),1,0)</f>
        <v>1</v>
      </c>
      <c r="S416" s="6">
        <f>VLOOKUP($C416,'County Data Only'!$A$2:$F$93,5,FALSE)</f>
        <v>24.498822780000001</v>
      </c>
      <c r="T416" s="6">
        <f>VLOOKUP($C416,'County Data Only'!$A$2:$F$93,6,FALSE)</f>
        <v>2.2306431</v>
      </c>
      <c r="U416" s="1">
        <f>IF(AND(Table1[[#This Row],[Census Tract Population Growth 2010 - 2020]]&gt;=5,Table1[[#This Row],[Census Tract Population Growth 2020 - 2021]]&gt;0),1,0)</f>
        <v>1</v>
      </c>
      <c r="V416" s="3">
        <f>SUM(Table1[[#This Row],[High Income Point Value]],Table1[[#This Row],[Life Expectancy Point Value]],Table1[[#This Row],["R/ECAP" (Point Value)]],Table1[[#This Row],[Low Poverty Point Value]])</f>
        <v>3</v>
      </c>
      <c r="W416" s="3">
        <f>SUM(Table1[[#This Row],[Census Tract Low Unemployment Point Value]],Table1[[#This Row],[Census Tract Access to Primary Care Point Value]])</f>
        <v>2</v>
      </c>
    </row>
    <row r="417" spans="1:23" x14ac:dyDescent="0.25">
      <c r="A417" t="s">
        <v>446</v>
      </c>
      <c r="B417">
        <v>18057110904</v>
      </c>
      <c r="C417" t="s">
        <v>1754</v>
      </c>
      <c r="D417" t="s">
        <v>2266</v>
      </c>
      <c r="E417" s="6">
        <f t="shared" si="12"/>
        <v>5</v>
      </c>
      <c r="F417" s="6">
        <f t="shared" si="13"/>
        <v>1</v>
      </c>
      <c r="G417">
        <v>0</v>
      </c>
      <c r="H417" s="6">
        <v>163702</v>
      </c>
      <c r="I417" s="6">
        <f>IF(AND(Table1[[#This Row],[High Income]]&gt;=71082,Table1[[#This Row],[QCT Status]]=0),1,0)</f>
        <v>1</v>
      </c>
      <c r="J417" s="6">
        <v>81.400000000000006</v>
      </c>
      <c r="K417" s="6">
        <f>IF(Table1[[#This Row],[Life Expectancy]]&gt;77.4,1,0)</f>
        <v>1</v>
      </c>
      <c r="L417" s="4">
        <v>0</v>
      </c>
      <c r="M417" s="6">
        <v>1</v>
      </c>
      <c r="N417" s="6">
        <f>IF(AND(Table1[[#This Row],[Low Poverty]]&lt;=6.3,Table1[[#This Row],[QCT Status]]=0),1,0)</f>
        <v>1</v>
      </c>
      <c r="O417" s="6">
        <f>VLOOKUP(C417,'County Data Only'!$A$2:$F$93,3,FALSE)</f>
        <v>1.8</v>
      </c>
      <c r="P417" s="6">
        <f>IF(Table1[[#This Row],[Census Tract Low Unemployment Rate]]&lt;2.7,1,0)</f>
        <v>1</v>
      </c>
      <c r="Q417" s="6">
        <f>VLOOKUP($C417,'County Data Only'!$A$2:$F$93,4,FALSE)</f>
        <v>690</v>
      </c>
      <c r="R417" s="6">
        <f>IF(AND(Table1[[#This Row],[Census Tract Access to Primary Care]]&lt;=2000,Table1[[#This Row],[Census Tract Access to Primary Care]]&lt;&gt;0),1,0)</f>
        <v>1</v>
      </c>
      <c r="S417" s="6">
        <f>VLOOKUP($C417,'County Data Only'!$A$2:$F$93,5,FALSE)</f>
        <v>24.498822780000001</v>
      </c>
      <c r="T417" s="6">
        <f>VLOOKUP($C417,'County Data Only'!$A$2:$F$93,6,FALSE)</f>
        <v>2.2306431</v>
      </c>
      <c r="U417" s="1">
        <f>IF(AND(Table1[[#This Row],[Census Tract Population Growth 2010 - 2020]]&gt;=5,Table1[[#This Row],[Census Tract Population Growth 2020 - 2021]]&gt;0),1,0)</f>
        <v>1</v>
      </c>
      <c r="V417" s="3">
        <f>SUM(Table1[[#This Row],[High Income Point Value]],Table1[[#This Row],[Life Expectancy Point Value]],Table1[[#This Row],["R/ECAP" (Point Value)]],Table1[[#This Row],[Low Poverty Point Value]])</f>
        <v>3</v>
      </c>
      <c r="W417" s="3">
        <f>SUM(Table1[[#This Row],[Census Tract Low Unemployment Point Value]],Table1[[#This Row],[Census Tract Access to Primary Care Point Value]])</f>
        <v>2</v>
      </c>
    </row>
    <row r="418" spans="1:23" x14ac:dyDescent="0.25">
      <c r="A418" t="s">
        <v>440</v>
      </c>
      <c r="B418">
        <v>18057110817</v>
      </c>
      <c r="C418" t="s">
        <v>1754</v>
      </c>
      <c r="D418" t="s">
        <v>2260</v>
      </c>
      <c r="E418" s="6">
        <f t="shared" si="12"/>
        <v>5</v>
      </c>
      <c r="F418" s="6">
        <f t="shared" si="13"/>
        <v>1</v>
      </c>
      <c r="G418">
        <v>0</v>
      </c>
      <c r="H418" s="6">
        <v>119643</v>
      </c>
      <c r="I418" s="6">
        <f>IF(AND(Table1[[#This Row],[High Income]]&gt;=71082,Table1[[#This Row],[QCT Status]]=0),1,0)</f>
        <v>1</v>
      </c>
      <c r="J418" s="6">
        <v>80.599999999999994</v>
      </c>
      <c r="K418" s="6">
        <f>IF(Table1[[#This Row],[Life Expectancy]]&gt;77.4,1,0)</f>
        <v>1</v>
      </c>
      <c r="L418" s="4">
        <v>0</v>
      </c>
      <c r="M418" s="6">
        <v>1</v>
      </c>
      <c r="N418" s="6">
        <f>IF(AND(Table1[[#This Row],[Low Poverty]]&lt;=6.3,Table1[[#This Row],[QCT Status]]=0),1,0)</f>
        <v>1</v>
      </c>
      <c r="O418" s="6">
        <f>VLOOKUP(C418,'County Data Only'!$A$2:$F$93,3,FALSE)</f>
        <v>1.8</v>
      </c>
      <c r="P418" s="6">
        <f>IF(Table1[[#This Row],[Census Tract Low Unemployment Rate]]&lt;2.7,1,0)</f>
        <v>1</v>
      </c>
      <c r="Q418" s="6">
        <f>VLOOKUP($C418,'County Data Only'!$A$2:$F$93,4,FALSE)</f>
        <v>690</v>
      </c>
      <c r="R418" s="6">
        <f>IF(AND(Table1[[#This Row],[Census Tract Access to Primary Care]]&lt;=2000,Table1[[#This Row],[Census Tract Access to Primary Care]]&lt;&gt;0),1,0)</f>
        <v>1</v>
      </c>
      <c r="S418" s="6">
        <f>VLOOKUP($C418,'County Data Only'!$A$2:$F$93,5,FALSE)</f>
        <v>24.498822780000001</v>
      </c>
      <c r="T418" s="6">
        <f>VLOOKUP($C418,'County Data Only'!$A$2:$F$93,6,FALSE)</f>
        <v>2.2306431</v>
      </c>
      <c r="U418" s="1">
        <f>IF(AND(Table1[[#This Row],[Census Tract Population Growth 2010 - 2020]]&gt;=5,Table1[[#This Row],[Census Tract Population Growth 2020 - 2021]]&gt;0),1,0)</f>
        <v>1</v>
      </c>
      <c r="V418" s="3">
        <f>SUM(Table1[[#This Row],[High Income Point Value]],Table1[[#This Row],[Life Expectancy Point Value]],Table1[[#This Row],["R/ECAP" (Point Value)]],Table1[[#This Row],[Low Poverty Point Value]])</f>
        <v>3</v>
      </c>
      <c r="W418" s="3">
        <f>SUM(Table1[[#This Row],[Census Tract Low Unemployment Point Value]],Table1[[#This Row],[Census Tract Access to Primary Care Point Value]])</f>
        <v>2</v>
      </c>
    </row>
    <row r="419" spans="1:23" x14ac:dyDescent="0.25">
      <c r="A419" t="s">
        <v>438</v>
      </c>
      <c r="B419">
        <v>18057110815</v>
      </c>
      <c r="C419" t="s">
        <v>1754</v>
      </c>
      <c r="D419" t="s">
        <v>2258</v>
      </c>
      <c r="E419" s="6">
        <f t="shared" si="12"/>
        <v>5</v>
      </c>
      <c r="F419" s="6">
        <f t="shared" si="13"/>
        <v>1</v>
      </c>
      <c r="G419">
        <v>0</v>
      </c>
      <c r="H419" s="6">
        <v>111919</v>
      </c>
      <c r="I419" s="6">
        <f>IF(AND(Table1[[#This Row],[High Income]]&gt;=71082,Table1[[#This Row],[QCT Status]]=0),1,0)</f>
        <v>1</v>
      </c>
      <c r="J419" s="6">
        <v>80.7</v>
      </c>
      <c r="K419" s="6">
        <f>IF(Table1[[#This Row],[Life Expectancy]]&gt;77.4,1,0)</f>
        <v>1</v>
      </c>
      <c r="L419" s="4">
        <v>0</v>
      </c>
      <c r="M419" s="6">
        <v>1</v>
      </c>
      <c r="N419" s="6">
        <f>IF(AND(Table1[[#This Row],[Low Poverty]]&lt;=6.3,Table1[[#This Row],[QCT Status]]=0),1,0)</f>
        <v>1</v>
      </c>
      <c r="O419" s="6">
        <f>VLOOKUP(C419,'County Data Only'!$A$2:$F$93,3,FALSE)</f>
        <v>1.8</v>
      </c>
      <c r="P419" s="6">
        <f>IF(Table1[[#This Row],[Census Tract Low Unemployment Rate]]&lt;2.7,1,0)</f>
        <v>1</v>
      </c>
      <c r="Q419" s="6">
        <f>VLOOKUP($C419,'County Data Only'!$A$2:$F$93,4,FALSE)</f>
        <v>690</v>
      </c>
      <c r="R419" s="6">
        <f>IF(AND(Table1[[#This Row],[Census Tract Access to Primary Care]]&lt;=2000,Table1[[#This Row],[Census Tract Access to Primary Care]]&lt;&gt;0),1,0)</f>
        <v>1</v>
      </c>
      <c r="S419" s="6">
        <f>VLOOKUP($C419,'County Data Only'!$A$2:$F$93,5,FALSE)</f>
        <v>24.498822780000001</v>
      </c>
      <c r="T419" s="6">
        <f>VLOOKUP($C419,'County Data Only'!$A$2:$F$93,6,FALSE)</f>
        <v>2.2306431</v>
      </c>
      <c r="U419" s="1">
        <f>IF(AND(Table1[[#This Row],[Census Tract Population Growth 2010 - 2020]]&gt;=5,Table1[[#This Row],[Census Tract Population Growth 2020 - 2021]]&gt;0),1,0)</f>
        <v>1</v>
      </c>
      <c r="V419" s="3">
        <f>SUM(Table1[[#This Row],[High Income Point Value]],Table1[[#This Row],[Life Expectancy Point Value]],Table1[[#This Row],["R/ECAP" (Point Value)]],Table1[[#This Row],[Low Poverty Point Value]])</f>
        <v>3</v>
      </c>
      <c r="W419" s="3">
        <f>SUM(Table1[[#This Row],[Census Tract Low Unemployment Point Value]],Table1[[#This Row],[Census Tract Access to Primary Care Point Value]])</f>
        <v>2</v>
      </c>
    </row>
    <row r="420" spans="1:23" x14ac:dyDescent="0.25">
      <c r="A420" t="s">
        <v>426</v>
      </c>
      <c r="B420">
        <v>18057110516</v>
      </c>
      <c r="C420" t="s">
        <v>1754</v>
      </c>
      <c r="D420" t="s">
        <v>2246</v>
      </c>
      <c r="E420" s="6">
        <f t="shared" si="12"/>
        <v>5</v>
      </c>
      <c r="F420" s="6">
        <f t="shared" si="13"/>
        <v>1</v>
      </c>
      <c r="G420">
        <v>0</v>
      </c>
      <c r="H420" s="6">
        <v>88814</v>
      </c>
      <c r="I420" s="6">
        <f>IF(AND(Table1[[#This Row],[High Income]]&gt;=71082,Table1[[#This Row],[QCT Status]]=0),1,0)</f>
        <v>1</v>
      </c>
      <c r="J420" s="6">
        <v>78.599999999999994</v>
      </c>
      <c r="K420" s="6">
        <f>IF(Table1[[#This Row],[Life Expectancy]]&gt;77.4,1,0)</f>
        <v>1</v>
      </c>
      <c r="L420" s="4">
        <v>0</v>
      </c>
      <c r="M420" s="6">
        <v>1</v>
      </c>
      <c r="N420" s="6">
        <f>IF(AND(Table1[[#This Row],[Low Poverty]]&lt;=6.3,Table1[[#This Row],[QCT Status]]=0),1,0)</f>
        <v>1</v>
      </c>
      <c r="O420" s="6">
        <f>VLOOKUP(C420,'County Data Only'!$A$2:$F$93,3,FALSE)</f>
        <v>1.8</v>
      </c>
      <c r="P420" s="6">
        <f>IF(Table1[[#This Row],[Census Tract Low Unemployment Rate]]&lt;2.7,1,0)</f>
        <v>1</v>
      </c>
      <c r="Q420" s="6">
        <f>VLOOKUP($C420,'County Data Only'!$A$2:$F$93,4,FALSE)</f>
        <v>690</v>
      </c>
      <c r="R420" s="6">
        <f>IF(AND(Table1[[#This Row],[Census Tract Access to Primary Care]]&lt;=2000,Table1[[#This Row],[Census Tract Access to Primary Care]]&lt;&gt;0),1,0)</f>
        <v>1</v>
      </c>
      <c r="S420" s="6">
        <f>VLOOKUP($C420,'County Data Only'!$A$2:$F$93,5,FALSE)</f>
        <v>24.498822780000001</v>
      </c>
      <c r="T420" s="6">
        <f>VLOOKUP($C420,'County Data Only'!$A$2:$F$93,6,FALSE)</f>
        <v>2.2306431</v>
      </c>
      <c r="U420" s="1">
        <f>IF(AND(Table1[[#This Row],[Census Tract Population Growth 2010 - 2020]]&gt;=5,Table1[[#This Row],[Census Tract Population Growth 2020 - 2021]]&gt;0),1,0)</f>
        <v>1</v>
      </c>
      <c r="V420" s="3">
        <f>SUM(Table1[[#This Row],[High Income Point Value]],Table1[[#This Row],[Life Expectancy Point Value]],Table1[[#This Row],["R/ECAP" (Point Value)]],Table1[[#This Row],[Low Poverty Point Value]])</f>
        <v>3</v>
      </c>
      <c r="W420" s="3">
        <f>SUM(Table1[[#This Row],[Census Tract Low Unemployment Point Value]],Table1[[#This Row],[Census Tract Access to Primary Care Point Value]])</f>
        <v>2</v>
      </c>
    </row>
    <row r="421" spans="1:23" x14ac:dyDescent="0.25">
      <c r="A421" t="s">
        <v>453</v>
      </c>
      <c r="B421">
        <v>18057110912</v>
      </c>
      <c r="C421" t="s">
        <v>1754</v>
      </c>
      <c r="D421" t="s">
        <v>2273</v>
      </c>
      <c r="E421" s="6">
        <f t="shared" si="12"/>
        <v>5</v>
      </c>
      <c r="F421" s="6">
        <f t="shared" si="13"/>
        <v>1</v>
      </c>
      <c r="G421">
        <v>0</v>
      </c>
      <c r="H421" s="6">
        <v>151260</v>
      </c>
      <c r="I421" s="6">
        <f>IF(AND(Table1[[#This Row],[High Income]]&gt;=71082,Table1[[#This Row],[QCT Status]]=0),1,0)</f>
        <v>1</v>
      </c>
      <c r="J421" s="6">
        <v>84.3</v>
      </c>
      <c r="K421" s="6">
        <f>IF(Table1[[#This Row],[Life Expectancy]]&gt;77.4,1,0)</f>
        <v>1</v>
      </c>
      <c r="L421" s="4">
        <v>0</v>
      </c>
      <c r="M421" s="6">
        <v>1.2</v>
      </c>
      <c r="N421" s="6">
        <f>IF(AND(Table1[[#This Row],[Low Poverty]]&lt;=6.3,Table1[[#This Row],[QCT Status]]=0),1,0)</f>
        <v>1</v>
      </c>
      <c r="O421" s="6">
        <f>VLOOKUP(C421,'County Data Only'!$A$2:$F$93,3,FALSE)</f>
        <v>1.8</v>
      </c>
      <c r="P421" s="6">
        <f>IF(Table1[[#This Row],[Census Tract Low Unemployment Rate]]&lt;2.7,1,0)</f>
        <v>1</v>
      </c>
      <c r="Q421" s="6">
        <f>VLOOKUP($C421,'County Data Only'!$A$2:$F$93,4,FALSE)</f>
        <v>690</v>
      </c>
      <c r="R421" s="6">
        <f>IF(AND(Table1[[#This Row],[Census Tract Access to Primary Care]]&lt;=2000,Table1[[#This Row],[Census Tract Access to Primary Care]]&lt;&gt;0),1,0)</f>
        <v>1</v>
      </c>
      <c r="S421" s="6">
        <f>VLOOKUP($C421,'County Data Only'!$A$2:$F$93,5,FALSE)</f>
        <v>24.498822780000001</v>
      </c>
      <c r="T421" s="6">
        <f>VLOOKUP($C421,'County Data Only'!$A$2:$F$93,6,FALSE)</f>
        <v>2.2306431</v>
      </c>
      <c r="U421" s="1">
        <f>IF(AND(Table1[[#This Row],[Census Tract Population Growth 2010 - 2020]]&gt;=5,Table1[[#This Row],[Census Tract Population Growth 2020 - 2021]]&gt;0),1,0)</f>
        <v>1</v>
      </c>
      <c r="V421" s="3">
        <f>SUM(Table1[[#This Row],[High Income Point Value]],Table1[[#This Row],[Life Expectancy Point Value]],Table1[[#This Row],["R/ECAP" (Point Value)]],Table1[[#This Row],[Low Poverty Point Value]])</f>
        <v>3</v>
      </c>
      <c r="W421" s="3">
        <f>SUM(Table1[[#This Row],[Census Tract Low Unemployment Point Value]],Table1[[#This Row],[Census Tract Access to Primary Care Point Value]])</f>
        <v>2</v>
      </c>
    </row>
    <row r="422" spans="1:23" x14ac:dyDescent="0.25">
      <c r="A422" t="s">
        <v>418</v>
      </c>
      <c r="B422">
        <v>18057110406</v>
      </c>
      <c r="C422" t="s">
        <v>1754</v>
      </c>
      <c r="D422" t="s">
        <v>2238</v>
      </c>
      <c r="E422" s="6">
        <f t="shared" si="12"/>
        <v>5</v>
      </c>
      <c r="F422" s="6">
        <f t="shared" si="13"/>
        <v>1</v>
      </c>
      <c r="G422">
        <v>0</v>
      </c>
      <c r="H422" s="6">
        <v>81957</v>
      </c>
      <c r="I422" s="6">
        <f>IF(AND(Table1[[#This Row],[High Income]]&gt;=71082,Table1[[#This Row],[QCT Status]]=0),1,0)</f>
        <v>1</v>
      </c>
      <c r="J422" s="6">
        <v>83</v>
      </c>
      <c r="K422" s="6">
        <f>IF(Table1[[#This Row],[Life Expectancy]]&gt;77.4,1,0)</f>
        <v>1</v>
      </c>
      <c r="L422" s="4">
        <v>0</v>
      </c>
      <c r="M422" s="6">
        <v>1.3</v>
      </c>
      <c r="N422" s="6">
        <f>IF(AND(Table1[[#This Row],[Low Poverty]]&lt;=6.3,Table1[[#This Row],[QCT Status]]=0),1,0)</f>
        <v>1</v>
      </c>
      <c r="O422" s="6">
        <f>VLOOKUP(C422,'County Data Only'!$A$2:$F$93,3,FALSE)</f>
        <v>1.8</v>
      </c>
      <c r="P422" s="6">
        <f>IF(Table1[[#This Row],[Census Tract Low Unemployment Rate]]&lt;2.7,1,0)</f>
        <v>1</v>
      </c>
      <c r="Q422" s="6">
        <f>VLOOKUP($C422,'County Data Only'!$A$2:$F$93,4,FALSE)</f>
        <v>690</v>
      </c>
      <c r="R422" s="6">
        <f>IF(AND(Table1[[#This Row],[Census Tract Access to Primary Care]]&lt;=2000,Table1[[#This Row],[Census Tract Access to Primary Care]]&lt;&gt;0),1,0)</f>
        <v>1</v>
      </c>
      <c r="S422" s="6">
        <f>VLOOKUP($C422,'County Data Only'!$A$2:$F$93,5,FALSE)</f>
        <v>24.498822780000001</v>
      </c>
      <c r="T422" s="6">
        <f>VLOOKUP($C422,'County Data Only'!$A$2:$F$93,6,FALSE)</f>
        <v>2.2306431</v>
      </c>
      <c r="U422" s="1">
        <f>IF(AND(Table1[[#This Row],[Census Tract Population Growth 2010 - 2020]]&gt;=5,Table1[[#This Row],[Census Tract Population Growth 2020 - 2021]]&gt;0),1,0)</f>
        <v>1</v>
      </c>
      <c r="V422" s="3">
        <f>SUM(Table1[[#This Row],[High Income Point Value]],Table1[[#This Row],[Life Expectancy Point Value]],Table1[[#This Row],["R/ECAP" (Point Value)]],Table1[[#This Row],[Low Poverty Point Value]])</f>
        <v>3</v>
      </c>
      <c r="W422" s="3">
        <f>SUM(Table1[[#This Row],[Census Tract Low Unemployment Point Value]],Table1[[#This Row],[Census Tract Access to Primary Care Point Value]])</f>
        <v>2</v>
      </c>
    </row>
    <row r="423" spans="1:23" x14ac:dyDescent="0.25">
      <c r="A423" t="s">
        <v>428</v>
      </c>
      <c r="B423">
        <v>18057110518</v>
      </c>
      <c r="C423" t="s">
        <v>1754</v>
      </c>
      <c r="D423" t="s">
        <v>2248</v>
      </c>
      <c r="E423" s="6">
        <f t="shared" si="12"/>
        <v>5</v>
      </c>
      <c r="F423" s="6">
        <f t="shared" si="13"/>
        <v>1</v>
      </c>
      <c r="G423">
        <v>0</v>
      </c>
      <c r="H423" s="6">
        <v>87466</v>
      </c>
      <c r="I423" s="6">
        <f>IF(AND(Table1[[#This Row],[High Income]]&gt;=71082,Table1[[#This Row],[QCT Status]]=0),1,0)</f>
        <v>1</v>
      </c>
      <c r="J423" s="6">
        <v>79.599999999999994</v>
      </c>
      <c r="K423" s="6">
        <f>IF(Table1[[#This Row],[Life Expectancy]]&gt;77.4,1,0)</f>
        <v>1</v>
      </c>
      <c r="L423" s="4">
        <v>0</v>
      </c>
      <c r="M423" s="6">
        <v>1.7</v>
      </c>
      <c r="N423" s="6">
        <f>IF(AND(Table1[[#This Row],[Low Poverty]]&lt;=6.3,Table1[[#This Row],[QCT Status]]=0),1,0)</f>
        <v>1</v>
      </c>
      <c r="O423" s="6">
        <f>VLOOKUP(C423,'County Data Only'!$A$2:$F$93,3,FALSE)</f>
        <v>1.8</v>
      </c>
      <c r="P423" s="6">
        <f>IF(Table1[[#This Row],[Census Tract Low Unemployment Rate]]&lt;2.7,1,0)</f>
        <v>1</v>
      </c>
      <c r="Q423" s="6">
        <f>VLOOKUP($C423,'County Data Only'!$A$2:$F$93,4,FALSE)</f>
        <v>690</v>
      </c>
      <c r="R423" s="6">
        <f>IF(AND(Table1[[#This Row],[Census Tract Access to Primary Care]]&lt;=2000,Table1[[#This Row],[Census Tract Access to Primary Care]]&lt;&gt;0),1,0)</f>
        <v>1</v>
      </c>
      <c r="S423" s="6">
        <f>VLOOKUP($C423,'County Data Only'!$A$2:$F$93,5,FALSE)</f>
        <v>24.498822780000001</v>
      </c>
      <c r="T423" s="6">
        <f>VLOOKUP($C423,'County Data Only'!$A$2:$F$93,6,FALSE)</f>
        <v>2.2306431</v>
      </c>
      <c r="U423" s="1">
        <f>IF(AND(Table1[[#This Row],[Census Tract Population Growth 2010 - 2020]]&gt;=5,Table1[[#This Row],[Census Tract Population Growth 2020 - 2021]]&gt;0),1,0)</f>
        <v>1</v>
      </c>
      <c r="V423" s="3">
        <f>SUM(Table1[[#This Row],[High Income Point Value]],Table1[[#This Row],[Life Expectancy Point Value]],Table1[[#This Row],["R/ECAP" (Point Value)]],Table1[[#This Row],[Low Poverty Point Value]])</f>
        <v>3</v>
      </c>
      <c r="W423" s="3">
        <f>SUM(Table1[[#This Row],[Census Tract Low Unemployment Point Value]],Table1[[#This Row],[Census Tract Access to Primary Care Point Value]])</f>
        <v>2</v>
      </c>
    </row>
    <row r="424" spans="1:23" x14ac:dyDescent="0.25">
      <c r="A424" t="s">
        <v>455</v>
      </c>
      <c r="B424">
        <v>18057111004</v>
      </c>
      <c r="C424" t="s">
        <v>1754</v>
      </c>
      <c r="D424" t="s">
        <v>2275</v>
      </c>
      <c r="E424" s="6">
        <f t="shared" si="12"/>
        <v>5</v>
      </c>
      <c r="F424" s="6">
        <f t="shared" si="13"/>
        <v>1</v>
      </c>
      <c r="G424">
        <v>0</v>
      </c>
      <c r="H424" s="6">
        <v>112619</v>
      </c>
      <c r="I424" s="6">
        <f>IF(AND(Table1[[#This Row],[High Income]]&gt;=71082,Table1[[#This Row],[QCT Status]]=0),1,0)</f>
        <v>1</v>
      </c>
      <c r="J424" s="6">
        <v>82.348600000000005</v>
      </c>
      <c r="K424" s="6">
        <f>IF(Table1[[#This Row],[Life Expectancy]]&gt;77.4,1,0)</f>
        <v>1</v>
      </c>
      <c r="L424" s="4">
        <v>0</v>
      </c>
      <c r="M424" s="6">
        <v>2.4</v>
      </c>
      <c r="N424" s="6">
        <f>IF(AND(Table1[[#This Row],[Low Poverty]]&lt;=6.3,Table1[[#This Row],[QCT Status]]=0),1,0)</f>
        <v>1</v>
      </c>
      <c r="O424" s="6">
        <f>VLOOKUP(C424,'County Data Only'!$A$2:$F$93,3,FALSE)</f>
        <v>1.8</v>
      </c>
      <c r="P424" s="6">
        <f>IF(Table1[[#This Row],[Census Tract Low Unemployment Rate]]&lt;2.7,1,0)</f>
        <v>1</v>
      </c>
      <c r="Q424" s="6">
        <f>VLOOKUP($C424,'County Data Only'!$A$2:$F$93,4,FALSE)</f>
        <v>690</v>
      </c>
      <c r="R424" s="6">
        <f>IF(AND(Table1[[#This Row],[Census Tract Access to Primary Care]]&lt;=2000,Table1[[#This Row],[Census Tract Access to Primary Care]]&lt;&gt;0),1,0)</f>
        <v>1</v>
      </c>
      <c r="S424" s="6">
        <f>VLOOKUP($C424,'County Data Only'!$A$2:$F$93,5,FALSE)</f>
        <v>24.498822780000001</v>
      </c>
      <c r="T424" s="6">
        <f>VLOOKUP($C424,'County Data Only'!$A$2:$F$93,6,FALSE)</f>
        <v>2.2306431</v>
      </c>
      <c r="U424" s="1">
        <f>IF(AND(Table1[[#This Row],[Census Tract Population Growth 2010 - 2020]]&gt;=5,Table1[[#This Row],[Census Tract Population Growth 2020 - 2021]]&gt;0),1,0)</f>
        <v>1</v>
      </c>
      <c r="V424" s="3">
        <f>SUM(Table1[[#This Row],[High Income Point Value]],Table1[[#This Row],[Life Expectancy Point Value]],Table1[[#This Row],["R/ECAP" (Point Value)]],Table1[[#This Row],[Low Poverty Point Value]])</f>
        <v>3</v>
      </c>
      <c r="W424" s="3">
        <f>SUM(Table1[[#This Row],[Census Tract Low Unemployment Point Value]],Table1[[#This Row],[Census Tract Access to Primary Care Point Value]])</f>
        <v>2</v>
      </c>
    </row>
    <row r="425" spans="1:23" x14ac:dyDescent="0.25">
      <c r="A425" t="s">
        <v>451</v>
      </c>
      <c r="B425">
        <v>18057110910</v>
      </c>
      <c r="C425" t="s">
        <v>1754</v>
      </c>
      <c r="D425" t="s">
        <v>2271</v>
      </c>
      <c r="E425" s="6">
        <f t="shared" si="12"/>
        <v>5</v>
      </c>
      <c r="F425" s="6">
        <f t="shared" si="13"/>
        <v>1</v>
      </c>
      <c r="G425">
        <v>0</v>
      </c>
      <c r="H425" s="6">
        <v>179244</v>
      </c>
      <c r="I425" s="6">
        <f>IF(AND(Table1[[#This Row],[High Income]]&gt;=71082,Table1[[#This Row],[QCT Status]]=0),1,0)</f>
        <v>1</v>
      </c>
      <c r="J425" s="6">
        <v>80.599999999999994</v>
      </c>
      <c r="K425" s="6">
        <f>IF(Table1[[#This Row],[Life Expectancy]]&gt;77.4,1,0)</f>
        <v>1</v>
      </c>
      <c r="L425" s="4">
        <v>0</v>
      </c>
      <c r="M425" s="6">
        <v>2.7</v>
      </c>
      <c r="N425" s="6">
        <f>IF(AND(Table1[[#This Row],[Low Poverty]]&lt;=6.3,Table1[[#This Row],[QCT Status]]=0),1,0)</f>
        <v>1</v>
      </c>
      <c r="O425" s="6">
        <f>VLOOKUP(C425,'County Data Only'!$A$2:$F$93,3,FALSE)</f>
        <v>1.8</v>
      </c>
      <c r="P425" s="6">
        <f>IF(Table1[[#This Row],[Census Tract Low Unemployment Rate]]&lt;2.7,1,0)</f>
        <v>1</v>
      </c>
      <c r="Q425" s="6">
        <f>VLOOKUP($C425,'County Data Only'!$A$2:$F$93,4,FALSE)</f>
        <v>690</v>
      </c>
      <c r="R425" s="6">
        <f>IF(AND(Table1[[#This Row],[Census Tract Access to Primary Care]]&lt;=2000,Table1[[#This Row],[Census Tract Access to Primary Care]]&lt;&gt;0),1,0)</f>
        <v>1</v>
      </c>
      <c r="S425" s="6">
        <f>VLOOKUP($C425,'County Data Only'!$A$2:$F$93,5,FALSE)</f>
        <v>24.498822780000001</v>
      </c>
      <c r="T425" s="6">
        <f>VLOOKUP($C425,'County Data Only'!$A$2:$F$93,6,FALSE)</f>
        <v>2.2306431</v>
      </c>
      <c r="U425" s="1">
        <f>IF(AND(Table1[[#This Row],[Census Tract Population Growth 2010 - 2020]]&gt;=5,Table1[[#This Row],[Census Tract Population Growth 2020 - 2021]]&gt;0),1,0)</f>
        <v>1</v>
      </c>
      <c r="V425" s="3">
        <f>SUM(Table1[[#This Row],[High Income Point Value]],Table1[[#This Row],[Life Expectancy Point Value]],Table1[[#This Row],["R/ECAP" (Point Value)]],Table1[[#This Row],[Low Poverty Point Value]])</f>
        <v>3</v>
      </c>
      <c r="W425" s="3">
        <f>SUM(Table1[[#This Row],[Census Tract Low Unemployment Point Value]],Table1[[#This Row],[Census Tract Access to Primary Care Point Value]])</f>
        <v>2</v>
      </c>
    </row>
    <row r="426" spans="1:23" x14ac:dyDescent="0.25">
      <c r="A426" t="s">
        <v>449</v>
      </c>
      <c r="B426">
        <v>18057110907</v>
      </c>
      <c r="C426" t="s">
        <v>1754</v>
      </c>
      <c r="D426" t="s">
        <v>2269</v>
      </c>
      <c r="E426" s="6">
        <f t="shared" si="12"/>
        <v>5</v>
      </c>
      <c r="F426" s="6">
        <f t="shared" si="13"/>
        <v>1</v>
      </c>
      <c r="G426">
        <v>0</v>
      </c>
      <c r="H426" s="6">
        <v>156595</v>
      </c>
      <c r="I426" s="6">
        <f>IF(AND(Table1[[#This Row],[High Income]]&gt;=71082,Table1[[#This Row],[QCT Status]]=0),1,0)</f>
        <v>1</v>
      </c>
      <c r="J426" s="6">
        <v>80.7</v>
      </c>
      <c r="K426" s="6">
        <f>IF(Table1[[#This Row],[Life Expectancy]]&gt;77.4,1,0)</f>
        <v>1</v>
      </c>
      <c r="L426" s="4">
        <v>0</v>
      </c>
      <c r="M426" s="6">
        <v>2.9</v>
      </c>
      <c r="N426" s="6">
        <f>IF(AND(Table1[[#This Row],[Low Poverty]]&lt;=6.3,Table1[[#This Row],[QCT Status]]=0),1,0)</f>
        <v>1</v>
      </c>
      <c r="O426" s="6">
        <f>VLOOKUP(C426,'County Data Only'!$A$2:$F$93,3,FALSE)</f>
        <v>1.8</v>
      </c>
      <c r="P426" s="6">
        <f>IF(Table1[[#This Row],[Census Tract Low Unemployment Rate]]&lt;2.7,1,0)</f>
        <v>1</v>
      </c>
      <c r="Q426" s="6">
        <f>VLOOKUP($C426,'County Data Only'!$A$2:$F$93,4,FALSE)</f>
        <v>690</v>
      </c>
      <c r="R426" s="6">
        <f>IF(AND(Table1[[#This Row],[Census Tract Access to Primary Care]]&lt;=2000,Table1[[#This Row],[Census Tract Access to Primary Care]]&lt;&gt;0),1,0)</f>
        <v>1</v>
      </c>
      <c r="S426" s="6">
        <f>VLOOKUP($C426,'County Data Only'!$A$2:$F$93,5,FALSE)</f>
        <v>24.498822780000001</v>
      </c>
      <c r="T426" s="6">
        <f>VLOOKUP($C426,'County Data Only'!$A$2:$F$93,6,FALSE)</f>
        <v>2.2306431</v>
      </c>
      <c r="U426" s="1">
        <f>IF(AND(Table1[[#This Row],[Census Tract Population Growth 2010 - 2020]]&gt;=5,Table1[[#This Row],[Census Tract Population Growth 2020 - 2021]]&gt;0),1,0)</f>
        <v>1</v>
      </c>
      <c r="V426" s="3">
        <f>SUM(Table1[[#This Row],[High Income Point Value]],Table1[[#This Row],[Life Expectancy Point Value]],Table1[[#This Row],["R/ECAP" (Point Value)]],Table1[[#This Row],[Low Poverty Point Value]])</f>
        <v>3</v>
      </c>
      <c r="W426" s="3">
        <f>SUM(Table1[[#This Row],[Census Tract Low Unemployment Point Value]],Table1[[#This Row],[Census Tract Access to Primary Care Point Value]])</f>
        <v>2</v>
      </c>
    </row>
    <row r="427" spans="1:23" x14ac:dyDescent="0.25">
      <c r="A427" t="s">
        <v>425</v>
      </c>
      <c r="B427">
        <v>18057110515</v>
      </c>
      <c r="C427" t="s">
        <v>1754</v>
      </c>
      <c r="D427" t="s">
        <v>2245</v>
      </c>
      <c r="E427" s="6">
        <f t="shared" si="12"/>
        <v>5</v>
      </c>
      <c r="F427" s="6">
        <f t="shared" si="13"/>
        <v>1</v>
      </c>
      <c r="G427">
        <v>0</v>
      </c>
      <c r="H427" s="6">
        <v>125729</v>
      </c>
      <c r="I427" s="6">
        <f>IF(AND(Table1[[#This Row],[High Income]]&gt;=71082,Table1[[#This Row],[QCT Status]]=0),1,0)</f>
        <v>1</v>
      </c>
      <c r="J427" s="6">
        <v>78.603300000000004</v>
      </c>
      <c r="K427" s="6">
        <f>IF(Table1[[#This Row],[Life Expectancy]]&gt;77.4,1,0)</f>
        <v>1</v>
      </c>
      <c r="L427" s="4">
        <v>0</v>
      </c>
      <c r="M427" s="6">
        <v>3</v>
      </c>
      <c r="N427" s="6">
        <f>IF(AND(Table1[[#This Row],[Low Poverty]]&lt;=6.3,Table1[[#This Row],[QCT Status]]=0),1,0)</f>
        <v>1</v>
      </c>
      <c r="O427" s="6">
        <f>VLOOKUP(C427,'County Data Only'!$A$2:$F$93,3,FALSE)</f>
        <v>1.8</v>
      </c>
      <c r="P427" s="6">
        <f>IF(Table1[[#This Row],[Census Tract Low Unemployment Rate]]&lt;2.7,1,0)</f>
        <v>1</v>
      </c>
      <c r="Q427" s="6">
        <f>VLOOKUP($C427,'County Data Only'!$A$2:$F$93,4,FALSE)</f>
        <v>690</v>
      </c>
      <c r="R427" s="6">
        <f>IF(AND(Table1[[#This Row],[Census Tract Access to Primary Care]]&lt;=2000,Table1[[#This Row],[Census Tract Access to Primary Care]]&lt;&gt;0),1,0)</f>
        <v>1</v>
      </c>
      <c r="S427" s="6">
        <f>VLOOKUP($C427,'County Data Only'!$A$2:$F$93,5,FALSE)</f>
        <v>24.498822780000001</v>
      </c>
      <c r="T427" s="6">
        <f>VLOOKUP($C427,'County Data Only'!$A$2:$F$93,6,FALSE)</f>
        <v>2.2306431</v>
      </c>
      <c r="U427" s="1">
        <f>IF(AND(Table1[[#This Row],[Census Tract Population Growth 2010 - 2020]]&gt;=5,Table1[[#This Row],[Census Tract Population Growth 2020 - 2021]]&gt;0),1,0)</f>
        <v>1</v>
      </c>
      <c r="V427" s="3">
        <f>SUM(Table1[[#This Row],[High Income Point Value]],Table1[[#This Row],[Life Expectancy Point Value]],Table1[[#This Row],["R/ECAP" (Point Value)]],Table1[[#This Row],[Low Poverty Point Value]])</f>
        <v>3</v>
      </c>
      <c r="W427" s="3">
        <f>SUM(Table1[[#This Row],[Census Tract Low Unemployment Point Value]],Table1[[#This Row],[Census Tract Access to Primary Care Point Value]])</f>
        <v>2</v>
      </c>
    </row>
    <row r="428" spans="1:23" x14ac:dyDescent="0.25">
      <c r="A428" t="s">
        <v>420</v>
      </c>
      <c r="B428">
        <v>18057110509</v>
      </c>
      <c r="C428" t="s">
        <v>1754</v>
      </c>
      <c r="D428" t="s">
        <v>2240</v>
      </c>
      <c r="E428" s="6">
        <f t="shared" si="12"/>
        <v>5</v>
      </c>
      <c r="F428" s="6">
        <f t="shared" si="13"/>
        <v>1</v>
      </c>
      <c r="G428">
        <v>0</v>
      </c>
      <c r="H428" s="6">
        <v>73722</v>
      </c>
      <c r="I428" s="6">
        <f>IF(AND(Table1[[#This Row],[High Income]]&gt;=71082,Table1[[#This Row],[QCT Status]]=0),1,0)</f>
        <v>1</v>
      </c>
      <c r="J428" s="6">
        <v>79.522099999999995</v>
      </c>
      <c r="K428" s="6">
        <f>IF(Table1[[#This Row],[Life Expectancy]]&gt;77.4,1,0)</f>
        <v>1</v>
      </c>
      <c r="L428" s="4">
        <v>0</v>
      </c>
      <c r="M428" s="6">
        <v>3.1</v>
      </c>
      <c r="N428" s="6">
        <f>IF(AND(Table1[[#This Row],[Low Poverty]]&lt;=6.3,Table1[[#This Row],[QCT Status]]=0),1,0)</f>
        <v>1</v>
      </c>
      <c r="O428" s="6">
        <f>VLOOKUP(C428,'County Data Only'!$A$2:$F$93,3,FALSE)</f>
        <v>1.8</v>
      </c>
      <c r="P428" s="6">
        <f>IF(Table1[[#This Row],[Census Tract Low Unemployment Rate]]&lt;2.7,1,0)</f>
        <v>1</v>
      </c>
      <c r="Q428" s="6">
        <f>VLOOKUP($C428,'County Data Only'!$A$2:$F$93,4,FALSE)</f>
        <v>690</v>
      </c>
      <c r="R428" s="6">
        <f>IF(AND(Table1[[#This Row],[Census Tract Access to Primary Care]]&lt;=2000,Table1[[#This Row],[Census Tract Access to Primary Care]]&lt;&gt;0),1,0)</f>
        <v>1</v>
      </c>
      <c r="S428" s="6">
        <f>VLOOKUP($C428,'County Data Only'!$A$2:$F$93,5,FALSE)</f>
        <v>24.498822780000001</v>
      </c>
      <c r="T428" s="6">
        <f>VLOOKUP($C428,'County Data Only'!$A$2:$F$93,6,FALSE)</f>
        <v>2.2306431</v>
      </c>
      <c r="U428" s="1">
        <f>IF(AND(Table1[[#This Row],[Census Tract Population Growth 2010 - 2020]]&gt;=5,Table1[[#This Row],[Census Tract Population Growth 2020 - 2021]]&gt;0),1,0)</f>
        <v>1</v>
      </c>
      <c r="V428" s="3">
        <f>SUM(Table1[[#This Row],[High Income Point Value]],Table1[[#This Row],[Life Expectancy Point Value]],Table1[[#This Row],["R/ECAP" (Point Value)]],Table1[[#This Row],[Low Poverty Point Value]])</f>
        <v>3</v>
      </c>
      <c r="W428" s="3">
        <f>SUM(Table1[[#This Row],[Census Tract Low Unemployment Point Value]],Table1[[#This Row],[Census Tract Access to Primary Care Point Value]])</f>
        <v>2</v>
      </c>
    </row>
    <row r="429" spans="1:23" x14ac:dyDescent="0.25">
      <c r="A429" t="s">
        <v>416</v>
      </c>
      <c r="B429">
        <v>18057110404</v>
      </c>
      <c r="C429" t="s">
        <v>1754</v>
      </c>
      <c r="D429" t="s">
        <v>2236</v>
      </c>
      <c r="E429" s="6">
        <f t="shared" si="12"/>
        <v>5</v>
      </c>
      <c r="F429" s="6">
        <f t="shared" si="13"/>
        <v>1</v>
      </c>
      <c r="G429">
        <v>0</v>
      </c>
      <c r="H429" s="6">
        <v>118318</v>
      </c>
      <c r="I429" s="6">
        <f>IF(AND(Table1[[#This Row],[High Income]]&gt;=71082,Table1[[#This Row],[QCT Status]]=0),1,0)</f>
        <v>1</v>
      </c>
      <c r="J429" s="6">
        <v>84</v>
      </c>
      <c r="K429" s="6">
        <f>IF(Table1[[#This Row],[Life Expectancy]]&gt;77.4,1,0)</f>
        <v>1</v>
      </c>
      <c r="L429" s="4">
        <v>0</v>
      </c>
      <c r="M429" s="6">
        <v>3.3</v>
      </c>
      <c r="N429" s="6">
        <f>IF(AND(Table1[[#This Row],[Low Poverty]]&lt;=6.3,Table1[[#This Row],[QCT Status]]=0),1,0)</f>
        <v>1</v>
      </c>
      <c r="O429" s="6">
        <f>VLOOKUP(C429,'County Data Only'!$A$2:$F$93,3,FALSE)</f>
        <v>1.8</v>
      </c>
      <c r="P429" s="6">
        <f>IF(Table1[[#This Row],[Census Tract Low Unemployment Rate]]&lt;2.7,1,0)</f>
        <v>1</v>
      </c>
      <c r="Q429" s="6">
        <f>VLOOKUP($C429,'County Data Only'!$A$2:$F$93,4,FALSE)</f>
        <v>690</v>
      </c>
      <c r="R429" s="6">
        <f>IF(AND(Table1[[#This Row],[Census Tract Access to Primary Care]]&lt;=2000,Table1[[#This Row],[Census Tract Access to Primary Care]]&lt;&gt;0),1,0)</f>
        <v>1</v>
      </c>
      <c r="S429" s="6">
        <f>VLOOKUP($C429,'County Data Only'!$A$2:$F$93,5,FALSE)</f>
        <v>24.498822780000001</v>
      </c>
      <c r="T429" s="6">
        <f>VLOOKUP($C429,'County Data Only'!$A$2:$F$93,6,FALSE)</f>
        <v>2.2306431</v>
      </c>
      <c r="U429" s="1">
        <f>IF(AND(Table1[[#This Row],[Census Tract Population Growth 2010 - 2020]]&gt;=5,Table1[[#This Row],[Census Tract Population Growth 2020 - 2021]]&gt;0),1,0)</f>
        <v>1</v>
      </c>
      <c r="V429" s="3">
        <f>SUM(Table1[[#This Row],[High Income Point Value]],Table1[[#This Row],[Life Expectancy Point Value]],Table1[[#This Row],["R/ECAP" (Point Value)]],Table1[[#This Row],[Low Poverty Point Value]])</f>
        <v>3</v>
      </c>
      <c r="W429" s="3">
        <f>SUM(Table1[[#This Row],[Census Tract Low Unemployment Point Value]],Table1[[#This Row],[Census Tract Access to Primary Care Point Value]])</f>
        <v>2</v>
      </c>
    </row>
    <row r="430" spans="1:23" x14ac:dyDescent="0.25">
      <c r="A430" t="s">
        <v>423</v>
      </c>
      <c r="B430">
        <v>18057110513</v>
      </c>
      <c r="C430" t="s">
        <v>1754</v>
      </c>
      <c r="D430" t="s">
        <v>2243</v>
      </c>
      <c r="E430" s="6">
        <f t="shared" si="12"/>
        <v>5</v>
      </c>
      <c r="F430" s="6">
        <f t="shared" si="13"/>
        <v>1</v>
      </c>
      <c r="G430">
        <v>0</v>
      </c>
      <c r="H430" s="6">
        <v>91042</v>
      </c>
      <c r="I430" s="6">
        <f>IF(AND(Table1[[#This Row],[High Income]]&gt;=71082,Table1[[#This Row],[QCT Status]]=0),1,0)</f>
        <v>1</v>
      </c>
      <c r="J430" s="6">
        <v>82.5</v>
      </c>
      <c r="K430" s="6">
        <f>IF(Table1[[#This Row],[Life Expectancy]]&gt;77.4,1,0)</f>
        <v>1</v>
      </c>
      <c r="L430" s="4">
        <v>0</v>
      </c>
      <c r="M430" s="6">
        <v>3.7</v>
      </c>
      <c r="N430" s="6">
        <f>IF(AND(Table1[[#This Row],[Low Poverty]]&lt;=6.3,Table1[[#This Row],[QCT Status]]=0),1,0)</f>
        <v>1</v>
      </c>
      <c r="O430" s="6">
        <f>VLOOKUP(C430,'County Data Only'!$A$2:$F$93,3,FALSE)</f>
        <v>1.8</v>
      </c>
      <c r="P430" s="6">
        <f>IF(Table1[[#This Row],[Census Tract Low Unemployment Rate]]&lt;2.7,1,0)</f>
        <v>1</v>
      </c>
      <c r="Q430" s="6">
        <f>VLOOKUP($C430,'County Data Only'!$A$2:$F$93,4,FALSE)</f>
        <v>690</v>
      </c>
      <c r="R430" s="6">
        <f>IF(AND(Table1[[#This Row],[Census Tract Access to Primary Care]]&lt;=2000,Table1[[#This Row],[Census Tract Access to Primary Care]]&lt;&gt;0),1,0)</f>
        <v>1</v>
      </c>
      <c r="S430" s="6">
        <f>VLOOKUP($C430,'County Data Only'!$A$2:$F$93,5,FALSE)</f>
        <v>24.498822780000001</v>
      </c>
      <c r="T430" s="6">
        <f>VLOOKUP($C430,'County Data Only'!$A$2:$F$93,6,FALSE)</f>
        <v>2.2306431</v>
      </c>
      <c r="U430" s="1">
        <f>IF(AND(Table1[[#This Row],[Census Tract Population Growth 2010 - 2020]]&gt;=5,Table1[[#This Row],[Census Tract Population Growth 2020 - 2021]]&gt;0),1,0)</f>
        <v>1</v>
      </c>
      <c r="V430" s="3">
        <f>SUM(Table1[[#This Row],[High Income Point Value]],Table1[[#This Row],[Life Expectancy Point Value]],Table1[[#This Row],["R/ECAP" (Point Value)]],Table1[[#This Row],[Low Poverty Point Value]])</f>
        <v>3</v>
      </c>
      <c r="W430" s="3">
        <f>SUM(Table1[[#This Row],[Census Tract Low Unemployment Point Value]],Table1[[#This Row],[Census Tract Access to Primary Care Point Value]])</f>
        <v>2</v>
      </c>
    </row>
    <row r="431" spans="1:23" x14ac:dyDescent="0.25">
      <c r="A431" t="s">
        <v>445</v>
      </c>
      <c r="B431">
        <v>18057110822</v>
      </c>
      <c r="C431" t="s">
        <v>1754</v>
      </c>
      <c r="D431" t="s">
        <v>2265</v>
      </c>
      <c r="E431" s="6">
        <f t="shared" si="12"/>
        <v>5</v>
      </c>
      <c r="F431" s="6">
        <f t="shared" si="13"/>
        <v>1</v>
      </c>
      <c r="G431">
        <v>0</v>
      </c>
      <c r="H431" s="6">
        <v>157556</v>
      </c>
      <c r="I431" s="6">
        <f>IF(AND(Table1[[#This Row],[High Income]]&gt;=71082,Table1[[#This Row],[QCT Status]]=0),1,0)</f>
        <v>1</v>
      </c>
      <c r="J431" s="6">
        <v>80.699399999999997</v>
      </c>
      <c r="K431" s="6">
        <f>IF(Table1[[#This Row],[Life Expectancy]]&gt;77.4,1,0)</f>
        <v>1</v>
      </c>
      <c r="L431" s="4">
        <v>0</v>
      </c>
      <c r="M431" s="6">
        <v>3.8</v>
      </c>
      <c r="N431" s="6">
        <f>IF(AND(Table1[[#This Row],[Low Poverty]]&lt;=6.3,Table1[[#This Row],[QCT Status]]=0),1,0)</f>
        <v>1</v>
      </c>
      <c r="O431" s="6">
        <f>VLOOKUP(C431,'County Data Only'!$A$2:$F$93,3,FALSE)</f>
        <v>1.8</v>
      </c>
      <c r="P431" s="6">
        <f>IF(Table1[[#This Row],[Census Tract Low Unemployment Rate]]&lt;2.7,1,0)</f>
        <v>1</v>
      </c>
      <c r="Q431" s="6">
        <f>VLOOKUP($C431,'County Data Only'!$A$2:$F$93,4,FALSE)</f>
        <v>690</v>
      </c>
      <c r="R431" s="6">
        <f>IF(AND(Table1[[#This Row],[Census Tract Access to Primary Care]]&lt;=2000,Table1[[#This Row],[Census Tract Access to Primary Care]]&lt;&gt;0),1,0)</f>
        <v>1</v>
      </c>
      <c r="S431" s="6">
        <f>VLOOKUP($C431,'County Data Only'!$A$2:$F$93,5,FALSE)</f>
        <v>24.498822780000001</v>
      </c>
      <c r="T431" s="6">
        <f>VLOOKUP($C431,'County Data Only'!$A$2:$F$93,6,FALSE)</f>
        <v>2.2306431</v>
      </c>
      <c r="U431" s="1">
        <f>IF(AND(Table1[[#This Row],[Census Tract Population Growth 2010 - 2020]]&gt;=5,Table1[[#This Row],[Census Tract Population Growth 2020 - 2021]]&gt;0),1,0)</f>
        <v>1</v>
      </c>
      <c r="V431" s="3">
        <f>SUM(Table1[[#This Row],[High Income Point Value]],Table1[[#This Row],[Life Expectancy Point Value]],Table1[[#This Row],["R/ECAP" (Point Value)]],Table1[[#This Row],[Low Poverty Point Value]])</f>
        <v>3</v>
      </c>
      <c r="W431" s="3">
        <f>SUM(Table1[[#This Row],[Census Tract Low Unemployment Point Value]],Table1[[#This Row],[Census Tract Access to Primary Care Point Value]])</f>
        <v>2</v>
      </c>
    </row>
    <row r="432" spans="1:23" x14ac:dyDescent="0.25">
      <c r="A432" t="s">
        <v>421</v>
      </c>
      <c r="B432">
        <v>18057110511</v>
      </c>
      <c r="C432" t="s">
        <v>1754</v>
      </c>
      <c r="D432" t="s">
        <v>2241</v>
      </c>
      <c r="E432" s="6">
        <f t="shared" si="12"/>
        <v>5</v>
      </c>
      <c r="F432" s="6">
        <f t="shared" si="13"/>
        <v>1</v>
      </c>
      <c r="G432">
        <v>0</v>
      </c>
      <c r="H432" s="6">
        <v>106583</v>
      </c>
      <c r="I432" s="6">
        <f>IF(AND(Table1[[#This Row],[High Income]]&gt;=71082,Table1[[#This Row],[QCT Status]]=0),1,0)</f>
        <v>1</v>
      </c>
      <c r="J432" s="6">
        <v>79.387</v>
      </c>
      <c r="K432" s="6">
        <f>IF(Table1[[#This Row],[Life Expectancy]]&gt;77.4,1,0)</f>
        <v>1</v>
      </c>
      <c r="L432" s="4">
        <v>0</v>
      </c>
      <c r="M432" s="6">
        <v>3.8</v>
      </c>
      <c r="N432" s="6">
        <f>IF(AND(Table1[[#This Row],[Low Poverty]]&lt;=6.3,Table1[[#This Row],[QCT Status]]=0),1,0)</f>
        <v>1</v>
      </c>
      <c r="O432" s="6">
        <f>VLOOKUP(C432,'County Data Only'!$A$2:$F$93,3,FALSE)</f>
        <v>1.8</v>
      </c>
      <c r="P432" s="6">
        <f>IF(Table1[[#This Row],[Census Tract Low Unemployment Rate]]&lt;2.7,1,0)</f>
        <v>1</v>
      </c>
      <c r="Q432" s="6">
        <f>VLOOKUP($C432,'County Data Only'!$A$2:$F$93,4,FALSE)</f>
        <v>690</v>
      </c>
      <c r="R432" s="6">
        <f>IF(AND(Table1[[#This Row],[Census Tract Access to Primary Care]]&lt;=2000,Table1[[#This Row],[Census Tract Access to Primary Care]]&lt;&gt;0),1,0)</f>
        <v>1</v>
      </c>
      <c r="S432" s="6">
        <f>VLOOKUP($C432,'County Data Only'!$A$2:$F$93,5,FALSE)</f>
        <v>24.498822780000001</v>
      </c>
      <c r="T432" s="6">
        <f>VLOOKUP($C432,'County Data Only'!$A$2:$F$93,6,FALSE)</f>
        <v>2.2306431</v>
      </c>
      <c r="U432" s="1">
        <f>IF(AND(Table1[[#This Row],[Census Tract Population Growth 2010 - 2020]]&gt;=5,Table1[[#This Row],[Census Tract Population Growth 2020 - 2021]]&gt;0),1,0)</f>
        <v>1</v>
      </c>
      <c r="V432" s="3">
        <f>SUM(Table1[[#This Row],[High Income Point Value]],Table1[[#This Row],[Life Expectancy Point Value]],Table1[[#This Row],["R/ECAP" (Point Value)]],Table1[[#This Row],[Low Poverty Point Value]])</f>
        <v>3</v>
      </c>
      <c r="W432" s="3">
        <f>SUM(Table1[[#This Row],[Census Tract Low Unemployment Point Value]],Table1[[#This Row],[Census Tract Access to Primary Care Point Value]])</f>
        <v>2</v>
      </c>
    </row>
    <row r="433" spans="1:23" x14ac:dyDescent="0.25">
      <c r="A433" t="s">
        <v>439</v>
      </c>
      <c r="B433">
        <v>18057110816</v>
      </c>
      <c r="C433" t="s">
        <v>1754</v>
      </c>
      <c r="D433" t="s">
        <v>2259</v>
      </c>
      <c r="E433" s="6">
        <f t="shared" si="12"/>
        <v>5</v>
      </c>
      <c r="F433" s="6">
        <f t="shared" si="13"/>
        <v>1</v>
      </c>
      <c r="G433">
        <v>0</v>
      </c>
      <c r="H433" s="6">
        <v>72094</v>
      </c>
      <c r="I433" s="6">
        <f>IF(AND(Table1[[#This Row],[High Income]]&gt;=71082,Table1[[#This Row],[QCT Status]]=0),1,0)</f>
        <v>1</v>
      </c>
      <c r="J433" s="6">
        <v>80.7</v>
      </c>
      <c r="K433" s="6">
        <f>IF(Table1[[#This Row],[Life Expectancy]]&gt;77.4,1,0)</f>
        <v>1</v>
      </c>
      <c r="L433" s="4">
        <v>0</v>
      </c>
      <c r="M433" s="6">
        <v>4.5</v>
      </c>
      <c r="N433" s="6">
        <f>IF(AND(Table1[[#This Row],[Low Poverty]]&lt;=6.3,Table1[[#This Row],[QCT Status]]=0),1,0)</f>
        <v>1</v>
      </c>
      <c r="O433" s="6">
        <f>VLOOKUP(C433,'County Data Only'!$A$2:$F$93,3,FALSE)</f>
        <v>1.8</v>
      </c>
      <c r="P433" s="6">
        <f>IF(Table1[[#This Row],[Census Tract Low Unemployment Rate]]&lt;2.7,1,0)</f>
        <v>1</v>
      </c>
      <c r="Q433" s="6">
        <f>VLOOKUP($C433,'County Data Only'!$A$2:$F$93,4,FALSE)</f>
        <v>690</v>
      </c>
      <c r="R433" s="6">
        <f>IF(AND(Table1[[#This Row],[Census Tract Access to Primary Care]]&lt;=2000,Table1[[#This Row],[Census Tract Access to Primary Care]]&lt;&gt;0),1,0)</f>
        <v>1</v>
      </c>
      <c r="S433" s="6">
        <f>VLOOKUP($C433,'County Data Only'!$A$2:$F$93,5,FALSE)</f>
        <v>24.498822780000001</v>
      </c>
      <c r="T433" s="6">
        <f>VLOOKUP($C433,'County Data Only'!$A$2:$F$93,6,FALSE)</f>
        <v>2.2306431</v>
      </c>
      <c r="U433" s="1">
        <f>IF(AND(Table1[[#This Row],[Census Tract Population Growth 2010 - 2020]]&gt;=5,Table1[[#This Row],[Census Tract Population Growth 2020 - 2021]]&gt;0),1,0)</f>
        <v>1</v>
      </c>
      <c r="V433" s="3">
        <f>SUM(Table1[[#This Row],[High Income Point Value]],Table1[[#This Row],[Life Expectancy Point Value]],Table1[[#This Row],["R/ECAP" (Point Value)]],Table1[[#This Row],[Low Poverty Point Value]])</f>
        <v>3</v>
      </c>
      <c r="W433" s="3">
        <f>SUM(Table1[[#This Row],[Census Tract Low Unemployment Point Value]],Table1[[#This Row],[Census Tract Access to Primary Care Point Value]])</f>
        <v>2</v>
      </c>
    </row>
    <row r="434" spans="1:23" x14ac:dyDescent="0.25">
      <c r="A434" t="s">
        <v>435</v>
      </c>
      <c r="B434">
        <v>18057110812</v>
      </c>
      <c r="C434" t="s">
        <v>1754</v>
      </c>
      <c r="D434" t="s">
        <v>2255</v>
      </c>
      <c r="E434" s="6">
        <f t="shared" si="12"/>
        <v>5</v>
      </c>
      <c r="F434" s="6">
        <f t="shared" si="13"/>
        <v>1</v>
      </c>
      <c r="G434">
        <v>0</v>
      </c>
      <c r="H434" s="6">
        <v>86588</v>
      </c>
      <c r="I434" s="6">
        <f>IF(AND(Table1[[#This Row],[High Income]]&gt;=71082,Table1[[#This Row],[QCT Status]]=0),1,0)</f>
        <v>1</v>
      </c>
      <c r="J434" s="6">
        <v>81.698300000000003</v>
      </c>
      <c r="K434" s="6">
        <f>IF(Table1[[#This Row],[Life Expectancy]]&gt;77.4,1,0)</f>
        <v>1</v>
      </c>
      <c r="L434" s="4">
        <v>0</v>
      </c>
      <c r="M434" s="6">
        <v>4.7</v>
      </c>
      <c r="N434" s="6">
        <f>IF(AND(Table1[[#This Row],[Low Poverty]]&lt;=6.3,Table1[[#This Row],[QCT Status]]=0),1,0)</f>
        <v>1</v>
      </c>
      <c r="O434" s="6">
        <f>VLOOKUP(C434,'County Data Only'!$A$2:$F$93,3,FALSE)</f>
        <v>1.8</v>
      </c>
      <c r="P434" s="6">
        <f>IF(Table1[[#This Row],[Census Tract Low Unemployment Rate]]&lt;2.7,1,0)</f>
        <v>1</v>
      </c>
      <c r="Q434" s="6">
        <f>VLOOKUP($C434,'County Data Only'!$A$2:$F$93,4,FALSE)</f>
        <v>690</v>
      </c>
      <c r="R434" s="6">
        <f>IF(AND(Table1[[#This Row],[Census Tract Access to Primary Care]]&lt;=2000,Table1[[#This Row],[Census Tract Access to Primary Care]]&lt;&gt;0),1,0)</f>
        <v>1</v>
      </c>
      <c r="S434" s="6">
        <f>VLOOKUP($C434,'County Data Only'!$A$2:$F$93,5,FALSE)</f>
        <v>24.498822780000001</v>
      </c>
      <c r="T434" s="6">
        <f>VLOOKUP($C434,'County Data Only'!$A$2:$F$93,6,FALSE)</f>
        <v>2.2306431</v>
      </c>
      <c r="U434" s="1">
        <f>IF(AND(Table1[[#This Row],[Census Tract Population Growth 2010 - 2020]]&gt;=5,Table1[[#This Row],[Census Tract Population Growth 2020 - 2021]]&gt;0),1,0)</f>
        <v>1</v>
      </c>
      <c r="V434" s="3">
        <f>SUM(Table1[[#This Row],[High Income Point Value]],Table1[[#This Row],[Life Expectancy Point Value]],Table1[[#This Row],["R/ECAP" (Point Value)]],Table1[[#This Row],[Low Poverty Point Value]])</f>
        <v>3</v>
      </c>
      <c r="W434" s="3">
        <f>SUM(Table1[[#This Row],[Census Tract Low Unemployment Point Value]],Table1[[#This Row],[Census Tract Access to Primary Care Point Value]])</f>
        <v>2</v>
      </c>
    </row>
    <row r="435" spans="1:23" x14ac:dyDescent="0.25">
      <c r="A435" t="s">
        <v>419</v>
      </c>
      <c r="B435">
        <v>18057110505</v>
      </c>
      <c r="C435" t="s">
        <v>1754</v>
      </c>
      <c r="D435" t="s">
        <v>2239</v>
      </c>
      <c r="E435" s="6">
        <f t="shared" si="12"/>
        <v>5</v>
      </c>
      <c r="F435" s="6">
        <f t="shared" si="13"/>
        <v>1</v>
      </c>
      <c r="G435">
        <v>0</v>
      </c>
      <c r="H435" s="6">
        <v>103890</v>
      </c>
      <c r="I435" s="6">
        <f>IF(AND(Table1[[#This Row],[High Income]]&gt;=71082,Table1[[#This Row],[QCT Status]]=0),1,0)</f>
        <v>1</v>
      </c>
      <c r="J435" s="6">
        <v>81.400000000000006</v>
      </c>
      <c r="K435" s="6">
        <f>IF(Table1[[#This Row],[Life Expectancy]]&gt;77.4,1,0)</f>
        <v>1</v>
      </c>
      <c r="L435" s="4">
        <v>0</v>
      </c>
      <c r="M435" s="6">
        <v>4.9000000000000004</v>
      </c>
      <c r="N435" s="6">
        <f>IF(AND(Table1[[#This Row],[Low Poverty]]&lt;=6.3,Table1[[#This Row],[QCT Status]]=0),1,0)</f>
        <v>1</v>
      </c>
      <c r="O435" s="6">
        <f>VLOOKUP(C435,'County Data Only'!$A$2:$F$93,3,FALSE)</f>
        <v>1.8</v>
      </c>
      <c r="P435" s="6">
        <f>IF(Table1[[#This Row],[Census Tract Low Unemployment Rate]]&lt;2.7,1,0)</f>
        <v>1</v>
      </c>
      <c r="Q435" s="6">
        <f>VLOOKUP($C435,'County Data Only'!$A$2:$F$93,4,FALSE)</f>
        <v>690</v>
      </c>
      <c r="R435" s="6">
        <f>IF(AND(Table1[[#This Row],[Census Tract Access to Primary Care]]&lt;=2000,Table1[[#This Row],[Census Tract Access to Primary Care]]&lt;&gt;0),1,0)</f>
        <v>1</v>
      </c>
      <c r="S435" s="6">
        <f>VLOOKUP($C435,'County Data Only'!$A$2:$F$93,5,FALSE)</f>
        <v>24.498822780000001</v>
      </c>
      <c r="T435" s="6">
        <f>VLOOKUP($C435,'County Data Only'!$A$2:$F$93,6,FALSE)</f>
        <v>2.2306431</v>
      </c>
      <c r="U435" s="1">
        <f>IF(AND(Table1[[#This Row],[Census Tract Population Growth 2010 - 2020]]&gt;=5,Table1[[#This Row],[Census Tract Population Growth 2020 - 2021]]&gt;0),1,0)</f>
        <v>1</v>
      </c>
      <c r="V435" s="3">
        <f>SUM(Table1[[#This Row],[High Income Point Value]],Table1[[#This Row],[Life Expectancy Point Value]],Table1[[#This Row],["R/ECAP" (Point Value)]],Table1[[#This Row],[Low Poverty Point Value]])</f>
        <v>3</v>
      </c>
      <c r="W435" s="3">
        <f>SUM(Table1[[#This Row],[Census Tract Low Unemployment Point Value]],Table1[[#This Row],[Census Tract Access to Primary Care Point Value]])</f>
        <v>2</v>
      </c>
    </row>
    <row r="436" spans="1:23" x14ac:dyDescent="0.25">
      <c r="A436" t="s">
        <v>412</v>
      </c>
      <c r="B436">
        <v>18057110301</v>
      </c>
      <c r="C436" t="s">
        <v>1754</v>
      </c>
      <c r="D436" t="s">
        <v>2232</v>
      </c>
      <c r="E436" s="6">
        <f t="shared" si="12"/>
        <v>5</v>
      </c>
      <c r="F436" s="6">
        <f t="shared" si="13"/>
        <v>1</v>
      </c>
      <c r="G436">
        <v>0</v>
      </c>
      <c r="H436" s="6">
        <v>105071</v>
      </c>
      <c r="I436" s="6">
        <f>IF(AND(Table1[[#This Row],[High Income]]&gt;=71082,Table1[[#This Row],[QCT Status]]=0),1,0)</f>
        <v>1</v>
      </c>
      <c r="J436" s="6">
        <v>80.7</v>
      </c>
      <c r="K436" s="6">
        <f>IF(Table1[[#This Row],[Life Expectancy]]&gt;77.4,1,0)</f>
        <v>1</v>
      </c>
      <c r="L436" s="4">
        <v>0</v>
      </c>
      <c r="M436" s="6">
        <v>5.4</v>
      </c>
      <c r="N436" s="6">
        <f>IF(AND(Table1[[#This Row],[Low Poverty]]&lt;=6.3,Table1[[#This Row],[QCT Status]]=0),1,0)</f>
        <v>1</v>
      </c>
      <c r="O436" s="6">
        <f>VLOOKUP(C436,'County Data Only'!$A$2:$F$93,3,FALSE)</f>
        <v>1.8</v>
      </c>
      <c r="P436" s="6">
        <f>IF(Table1[[#This Row],[Census Tract Low Unemployment Rate]]&lt;2.7,1,0)</f>
        <v>1</v>
      </c>
      <c r="Q436" s="6">
        <f>VLOOKUP($C436,'County Data Only'!$A$2:$F$93,4,FALSE)</f>
        <v>690</v>
      </c>
      <c r="R436" s="6">
        <f>IF(AND(Table1[[#This Row],[Census Tract Access to Primary Care]]&lt;=2000,Table1[[#This Row],[Census Tract Access to Primary Care]]&lt;&gt;0),1,0)</f>
        <v>1</v>
      </c>
      <c r="S436" s="6">
        <f>VLOOKUP($C436,'County Data Only'!$A$2:$F$93,5,FALSE)</f>
        <v>24.498822780000001</v>
      </c>
      <c r="T436" s="6">
        <f>VLOOKUP($C436,'County Data Only'!$A$2:$F$93,6,FALSE)</f>
        <v>2.2306431</v>
      </c>
      <c r="U436" s="1">
        <f>IF(AND(Table1[[#This Row],[Census Tract Population Growth 2010 - 2020]]&gt;=5,Table1[[#This Row],[Census Tract Population Growth 2020 - 2021]]&gt;0),1,0)</f>
        <v>1</v>
      </c>
      <c r="V436" s="3">
        <f>SUM(Table1[[#This Row],[High Income Point Value]],Table1[[#This Row],[Life Expectancy Point Value]],Table1[[#This Row],["R/ECAP" (Point Value)]],Table1[[#This Row],[Low Poverty Point Value]])</f>
        <v>3</v>
      </c>
      <c r="W436" s="3">
        <f>SUM(Table1[[#This Row],[Census Tract Low Unemployment Point Value]],Table1[[#This Row],[Census Tract Access to Primary Care Point Value]])</f>
        <v>2</v>
      </c>
    </row>
    <row r="437" spans="1:23" x14ac:dyDescent="0.25">
      <c r="A437" t="s">
        <v>443</v>
      </c>
      <c r="B437">
        <v>18057110820</v>
      </c>
      <c r="C437" t="s">
        <v>1754</v>
      </c>
      <c r="D437" t="s">
        <v>2263</v>
      </c>
      <c r="E437" s="6">
        <f t="shared" si="12"/>
        <v>5</v>
      </c>
      <c r="F437" s="6">
        <f t="shared" si="13"/>
        <v>1</v>
      </c>
      <c r="G437">
        <v>0</v>
      </c>
      <c r="H437" s="6">
        <v>73402</v>
      </c>
      <c r="I437" s="6">
        <f>IF(AND(Table1[[#This Row],[High Income]]&gt;=71082,Table1[[#This Row],[QCT Status]]=0),1,0)</f>
        <v>1</v>
      </c>
      <c r="J437" s="6">
        <v>80.099999999999994</v>
      </c>
      <c r="K437" s="6">
        <f>IF(Table1[[#This Row],[Life Expectancy]]&gt;77.4,1,0)</f>
        <v>1</v>
      </c>
      <c r="L437" s="4">
        <v>0</v>
      </c>
      <c r="M437" s="6">
        <v>6.1</v>
      </c>
      <c r="N437" s="6">
        <f>IF(AND(Table1[[#This Row],[Low Poverty]]&lt;=6.3,Table1[[#This Row],[QCT Status]]=0),1,0)</f>
        <v>1</v>
      </c>
      <c r="O437" s="6">
        <f>VLOOKUP(C437,'County Data Only'!$A$2:$F$93,3,FALSE)</f>
        <v>1.8</v>
      </c>
      <c r="P437" s="6">
        <f>IF(Table1[[#This Row],[Census Tract Low Unemployment Rate]]&lt;2.7,1,0)</f>
        <v>1</v>
      </c>
      <c r="Q437" s="6">
        <f>VLOOKUP($C437,'County Data Only'!$A$2:$F$93,4,FALSE)</f>
        <v>690</v>
      </c>
      <c r="R437" s="6">
        <f>IF(AND(Table1[[#This Row],[Census Tract Access to Primary Care]]&lt;=2000,Table1[[#This Row],[Census Tract Access to Primary Care]]&lt;&gt;0),1,0)</f>
        <v>1</v>
      </c>
      <c r="S437" s="6">
        <f>VLOOKUP($C437,'County Data Only'!$A$2:$F$93,5,FALSE)</f>
        <v>24.498822780000001</v>
      </c>
      <c r="T437" s="6">
        <f>VLOOKUP($C437,'County Data Only'!$A$2:$F$93,6,FALSE)</f>
        <v>2.2306431</v>
      </c>
      <c r="U437" s="1">
        <f>IF(AND(Table1[[#This Row],[Census Tract Population Growth 2010 - 2020]]&gt;=5,Table1[[#This Row],[Census Tract Population Growth 2020 - 2021]]&gt;0),1,0)</f>
        <v>1</v>
      </c>
      <c r="V437" s="3">
        <f>SUM(Table1[[#This Row],[High Income Point Value]],Table1[[#This Row],[Life Expectancy Point Value]],Table1[[#This Row],["R/ECAP" (Point Value)]],Table1[[#This Row],[Low Poverty Point Value]])</f>
        <v>3</v>
      </c>
      <c r="W437" s="3">
        <f>SUM(Table1[[#This Row],[Census Tract Low Unemployment Point Value]],Table1[[#This Row],[Census Tract Access to Primary Care Point Value]])</f>
        <v>2</v>
      </c>
    </row>
    <row r="438" spans="1:23" x14ac:dyDescent="0.25">
      <c r="A438" t="s">
        <v>459</v>
      </c>
      <c r="B438">
        <v>18057111010</v>
      </c>
      <c r="C438" t="s">
        <v>1754</v>
      </c>
      <c r="D438" t="s">
        <v>2279</v>
      </c>
      <c r="E438" s="6">
        <f t="shared" si="12"/>
        <v>5</v>
      </c>
      <c r="F438" s="6">
        <f t="shared" si="13"/>
        <v>1</v>
      </c>
      <c r="G438">
        <v>0</v>
      </c>
      <c r="H438" s="6">
        <v>198355</v>
      </c>
      <c r="I438" s="6">
        <f>IF(AND(Table1[[#This Row],[High Income]]&gt;=71082,Table1[[#This Row],[QCT Status]]=0),1,0)</f>
        <v>1</v>
      </c>
      <c r="J438" s="6">
        <v>90.143799999999999</v>
      </c>
      <c r="K438" s="6">
        <f>IF(Table1[[#This Row],[Life Expectancy]]&gt;77.4,1,0)</f>
        <v>1</v>
      </c>
      <c r="L438" s="4">
        <v>0</v>
      </c>
      <c r="M438" s="6">
        <v>6.2</v>
      </c>
      <c r="N438" s="6">
        <f>IF(AND(Table1[[#This Row],[Low Poverty]]&lt;=6.3,Table1[[#This Row],[QCT Status]]=0),1,0)</f>
        <v>1</v>
      </c>
      <c r="O438" s="6">
        <f>VLOOKUP(C438,'County Data Only'!$A$2:$F$93,3,FALSE)</f>
        <v>1.8</v>
      </c>
      <c r="P438" s="6">
        <f>IF(Table1[[#This Row],[Census Tract Low Unemployment Rate]]&lt;2.7,1,0)</f>
        <v>1</v>
      </c>
      <c r="Q438" s="6">
        <f>VLOOKUP($C438,'County Data Only'!$A$2:$F$93,4,FALSE)</f>
        <v>690</v>
      </c>
      <c r="R438" s="6">
        <f>IF(AND(Table1[[#This Row],[Census Tract Access to Primary Care]]&lt;=2000,Table1[[#This Row],[Census Tract Access to Primary Care]]&lt;&gt;0),1,0)</f>
        <v>1</v>
      </c>
      <c r="S438" s="6">
        <f>VLOOKUP($C438,'County Data Only'!$A$2:$F$93,5,FALSE)</f>
        <v>24.498822780000001</v>
      </c>
      <c r="T438" s="6">
        <f>VLOOKUP($C438,'County Data Only'!$A$2:$F$93,6,FALSE)</f>
        <v>2.2306431</v>
      </c>
      <c r="U438" s="1">
        <f>IF(AND(Table1[[#This Row],[Census Tract Population Growth 2010 - 2020]]&gt;=5,Table1[[#This Row],[Census Tract Population Growth 2020 - 2021]]&gt;0),1,0)</f>
        <v>1</v>
      </c>
      <c r="V438" s="3">
        <f>SUM(Table1[[#This Row],[High Income Point Value]],Table1[[#This Row],[Life Expectancy Point Value]],Table1[[#This Row],["R/ECAP" (Point Value)]],Table1[[#This Row],[Low Poverty Point Value]])</f>
        <v>3</v>
      </c>
      <c r="W438" s="3">
        <f>SUM(Table1[[#This Row],[Census Tract Low Unemployment Point Value]],Table1[[#This Row],[Census Tract Access to Primary Care Point Value]])</f>
        <v>2</v>
      </c>
    </row>
    <row r="439" spans="1:23" x14ac:dyDescent="0.25">
      <c r="A439" t="s">
        <v>422</v>
      </c>
      <c r="B439">
        <v>18057110512</v>
      </c>
      <c r="C439" t="s">
        <v>1754</v>
      </c>
      <c r="D439" t="s">
        <v>2242</v>
      </c>
      <c r="E439" s="6">
        <f t="shared" si="12"/>
        <v>5</v>
      </c>
      <c r="F439" s="6">
        <f t="shared" si="13"/>
        <v>1</v>
      </c>
      <c r="G439">
        <v>0</v>
      </c>
      <c r="H439" s="6">
        <v>76161</v>
      </c>
      <c r="I439" s="6">
        <f>IF(AND(Table1[[#This Row],[High Income]]&gt;=71082,Table1[[#This Row],[QCT Status]]=0),1,0)</f>
        <v>1</v>
      </c>
      <c r="J439" s="6">
        <v>83.572400000000002</v>
      </c>
      <c r="K439" s="6">
        <f>IF(Table1[[#This Row],[Life Expectancy]]&gt;77.4,1,0)</f>
        <v>1</v>
      </c>
      <c r="L439" s="4">
        <v>0</v>
      </c>
      <c r="M439" s="6">
        <v>6.3</v>
      </c>
      <c r="N439" s="6">
        <f>IF(AND(Table1[[#This Row],[Low Poverty]]&lt;=6.3,Table1[[#This Row],[QCT Status]]=0),1,0)</f>
        <v>1</v>
      </c>
      <c r="O439" s="6">
        <f>VLOOKUP(C439,'County Data Only'!$A$2:$F$93,3,FALSE)</f>
        <v>1.8</v>
      </c>
      <c r="P439" s="6">
        <f>IF(Table1[[#This Row],[Census Tract Low Unemployment Rate]]&lt;2.7,1,0)</f>
        <v>1</v>
      </c>
      <c r="Q439" s="6">
        <f>VLOOKUP($C439,'County Data Only'!$A$2:$F$93,4,FALSE)</f>
        <v>690</v>
      </c>
      <c r="R439" s="6">
        <f>IF(AND(Table1[[#This Row],[Census Tract Access to Primary Care]]&lt;=2000,Table1[[#This Row],[Census Tract Access to Primary Care]]&lt;&gt;0),1,0)</f>
        <v>1</v>
      </c>
      <c r="S439" s="6">
        <f>VLOOKUP($C439,'County Data Only'!$A$2:$F$93,5,FALSE)</f>
        <v>24.498822780000001</v>
      </c>
      <c r="T439" s="6">
        <f>VLOOKUP($C439,'County Data Only'!$A$2:$F$93,6,FALSE)</f>
        <v>2.2306431</v>
      </c>
      <c r="U439" s="1">
        <f>IF(AND(Table1[[#This Row],[Census Tract Population Growth 2010 - 2020]]&gt;=5,Table1[[#This Row],[Census Tract Population Growth 2020 - 2021]]&gt;0),1,0)</f>
        <v>1</v>
      </c>
      <c r="V439" s="3">
        <f>SUM(Table1[[#This Row],[High Income Point Value]],Table1[[#This Row],[Life Expectancy Point Value]],Table1[[#This Row],["R/ECAP" (Point Value)]],Table1[[#This Row],[Low Poverty Point Value]])</f>
        <v>3</v>
      </c>
      <c r="W439" s="3">
        <f>SUM(Table1[[#This Row],[Census Tract Low Unemployment Point Value]],Table1[[#This Row],[Census Tract Access to Primary Care Point Value]])</f>
        <v>2</v>
      </c>
    </row>
    <row r="440" spans="1:23" x14ac:dyDescent="0.25">
      <c r="A440" t="s">
        <v>436</v>
      </c>
      <c r="B440">
        <v>18057110813</v>
      </c>
      <c r="C440" t="s">
        <v>1754</v>
      </c>
      <c r="D440" t="s">
        <v>2256</v>
      </c>
      <c r="E440" s="5">
        <f t="shared" si="12"/>
        <v>4</v>
      </c>
      <c r="F440" s="6">
        <f t="shared" si="13"/>
        <v>1</v>
      </c>
      <c r="G440">
        <v>0</v>
      </c>
      <c r="H440" s="6">
        <v>176859</v>
      </c>
      <c r="I440" s="6">
        <f>IF(AND(Table1[[#This Row],[High Income]]&gt;=71082,Table1[[#This Row],[QCT Status]]=0),1,0)</f>
        <v>1</v>
      </c>
      <c r="K440" s="6">
        <f>IF(Table1[[#This Row],[Life Expectancy]]&gt;77.4,1,0)</f>
        <v>0</v>
      </c>
      <c r="L440" s="4">
        <v>0</v>
      </c>
      <c r="M440" s="6">
        <v>0.9</v>
      </c>
      <c r="N440" s="6">
        <f>IF(AND(Table1[[#This Row],[Low Poverty]]&lt;=6.3,Table1[[#This Row],[QCT Status]]=0),1,0)</f>
        <v>1</v>
      </c>
      <c r="O440" s="6">
        <f>VLOOKUP(C440,'County Data Only'!$A$2:$F$93,3,FALSE)</f>
        <v>1.8</v>
      </c>
      <c r="P440" s="6">
        <f>IF(Table1[[#This Row],[Census Tract Low Unemployment Rate]]&lt;2.7,1,0)</f>
        <v>1</v>
      </c>
      <c r="Q440" s="6">
        <f>VLOOKUP($C440,'County Data Only'!$A$2:$F$93,4,FALSE)</f>
        <v>690</v>
      </c>
      <c r="R440" s="6">
        <f>IF(AND(Table1[[#This Row],[Census Tract Access to Primary Care]]&lt;=2000,Table1[[#This Row],[Census Tract Access to Primary Care]]&lt;&gt;0),1,0)</f>
        <v>1</v>
      </c>
      <c r="S440" s="6">
        <f>VLOOKUP($C440,'County Data Only'!$A$2:$F$93,5,FALSE)</f>
        <v>24.498822780000001</v>
      </c>
      <c r="T440" s="6">
        <f>VLOOKUP($C440,'County Data Only'!$A$2:$F$93,6,FALSE)</f>
        <v>2.2306431</v>
      </c>
      <c r="U440" s="1">
        <f>IF(AND(Table1[[#This Row],[Census Tract Population Growth 2010 - 2020]]&gt;=5,Table1[[#This Row],[Census Tract Population Growth 2020 - 2021]]&gt;0),1,0)</f>
        <v>1</v>
      </c>
      <c r="V440" s="3">
        <f>SUM(Table1[[#This Row],[High Income Point Value]],Table1[[#This Row],[Life Expectancy Point Value]],Table1[[#This Row],["R/ECAP" (Point Value)]],Table1[[#This Row],[Low Poverty Point Value]])</f>
        <v>2</v>
      </c>
      <c r="W440" s="3">
        <f>SUM(Table1[[#This Row],[Census Tract Low Unemployment Point Value]],Table1[[#This Row],[Census Tract Access to Primary Care Point Value]])</f>
        <v>2</v>
      </c>
    </row>
    <row r="441" spans="1:23" x14ac:dyDescent="0.25">
      <c r="A441" t="s">
        <v>448</v>
      </c>
      <c r="B441">
        <v>18057110906</v>
      </c>
      <c r="C441" t="s">
        <v>1754</v>
      </c>
      <c r="D441" t="s">
        <v>2268</v>
      </c>
      <c r="E441" s="5">
        <f t="shared" si="12"/>
        <v>4</v>
      </c>
      <c r="F441" s="6">
        <f t="shared" si="13"/>
        <v>1</v>
      </c>
      <c r="G441">
        <v>0</v>
      </c>
      <c r="H441" s="6">
        <v>123811</v>
      </c>
      <c r="I441" s="6">
        <f>IF(AND(Table1[[#This Row],[High Income]]&gt;=71082,Table1[[#This Row],[QCT Status]]=0),1,0)</f>
        <v>1</v>
      </c>
      <c r="K441" s="6">
        <f>IF(Table1[[#This Row],[Life Expectancy]]&gt;77.4,1,0)</f>
        <v>0</v>
      </c>
      <c r="L441" s="4">
        <v>0</v>
      </c>
      <c r="M441" s="6">
        <v>0.9</v>
      </c>
      <c r="N441" s="6">
        <f>IF(AND(Table1[[#This Row],[Low Poverty]]&lt;=6.3,Table1[[#This Row],[QCT Status]]=0),1,0)</f>
        <v>1</v>
      </c>
      <c r="O441" s="6">
        <f>VLOOKUP(C441,'County Data Only'!$A$2:$F$93,3,FALSE)</f>
        <v>1.8</v>
      </c>
      <c r="P441" s="6">
        <f>IF(Table1[[#This Row],[Census Tract Low Unemployment Rate]]&lt;2.7,1,0)</f>
        <v>1</v>
      </c>
      <c r="Q441" s="6">
        <f>VLOOKUP($C441,'County Data Only'!$A$2:$F$93,4,FALSE)</f>
        <v>690</v>
      </c>
      <c r="R441" s="6">
        <f>IF(AND(Table1[[#This Row],[Census Tract Access to Primary Care]]&lt;=2000,Table1[[#This Row],[Census Tract Access to Primary Care]]&lt;&gt;0),1,0)</f>
        <v>1</v>
      </c>
      <c r="S441" s="6">
        <f>VLOOKUP($C441,'County Data Only'!$A$2:$F$93,5,FALSE)</f>
        <v>24.498822780000001</v>
      </c>
      <c r="T441" s="6">
        <f>VLOOKUP($C441,'County Data Only'!$A$2:$F$93,6,FALSE)</f>
        <v>2.2306431</v>
      </c>
      <c r="U441" s="1">
        <f>IF(AND(Table1[[#This Row],[Census Tract Population Growth 2010 - 2020]]&gt;=5,Table1[[#This Row],[Census Tract Population Growth 2020 - 2021]]&gt;0),1,0)</f>
        <v>1</v>
      </c>
      <c r="V441" s="3">
        <f>SUM(Table1[[#This Row],[High Income Point Value]],Table1[[#This Row],[Life Expectancy Point Value]],Table1[[#This Row],["R/ECAP" (Point Value)]],Table1[[#This Row],[Low Poverty Point Value]])</f>
        <v>2</v>
      </c>
      <c r="W441" s="3">
        <f>SUM(Table1[[#This Row],[Census Tract Low Unemployment Point Value]],Table1[[#This Row],[Census Tract Access to Primary Care Point Value]])</f>
        <v>2</v>
      </c>
    </row>
    <row r="442" spans="1:23" x14ac:dyDescent="0.25">
      <c r="A442" t="s">
        <v>460</v>
      </c>
      <c r="B442">
        <v>18057111011</v>
      </c>
      <c r="C442" t="s">
        <v>1754</v>
      </c>
      <c r="D442" t="s">
        <v>2280</v>
      </c>
      <c r="E442" s="5">
        <f t="shared" si="12"/>
        <v>4</v>
      </c>
      <c r="F442" s="6">
        <f t="shared" si="13"/>
        <v>1</v>
      </c>
      <c r="G442">
        <v>0</v>
      </c>
      <c r="H442" s="4">
        <v>62285</v>
      </c>
      <c r="I442" s="3">
        <f>IF(AND(Table1[[#This Row],[High Income]]&gt;=71082,Table1[[#This Row],[QCT Status]]=0),1,0)</f>
        <v>0</v>
      </c>
      <c r="J442" s="6">
        <v>80.599999999999994</v>
      </c>
      <c r="K442" s="6">
        <f>IF(Table1[[#This Row],[Life Expectancy]]&gt;77.4,1,0)</f>
        <v>1</v>
      </c>
      <c r="L442" s="4">
        <v>0</v>
      </c>
      <c r="M442" s="6">
        <v>1</v>
      </c>
      <c r="N442" s="6">
        <f>IF(AND(Table1[[#This Row],[Low Poverty]]&lt;=6.3,Table1[[#This Row],[QCT Status]]=0),1,0)</f>
        <v>1</v>
      </c>
      <c r="O442" s="6">
        <f>VLOOKUP(C442,'County Data Only'!$A$2:$F$93,3,FALSE)</f>
        <v>1.8</v>
      </c>
      <c r="P442" s="6">
        <f>IF(Table1[[#This Row],[Census Tract Low Unemployment Rate]]&lt;2.7,1,0)</f>
        <v>1</v>
      </c>
      <c r="Q442" s="6">
        <f>VLOOKUP($C442,'County Data Only'!$A$2:$F$93,4,FALSE)</f>
        <v>690</v>
      </c>
      <c r="R442" s="6">
        <f>IF(AND(Table1[[#This Row],[Census Tract Access to Primary Care]]&lt;=2000,Table1[[#This Row],[Census Tract Access to Primary Care]]&lt;&gt;0),1,0)</f>
        <v>1</v>
      </c>
      <c r="S442" s="6">
        <f>VLOOKUP($C442,'County Data Only'!$A$2:$F$93,5,FALSE)</f>
        <v>24.498822780000001</v>
      </c>
      <c r="T442" s="6">
        <f>VLOOKUP($C442,'County Data Only'!$A$2:$F$93,6,FALSE)</f>
        <v>2.2306431</v>
      </c>
      <c r="U442" s="1">
        <f>IF(AND(Table1[[#This Row],[Census Tract Population Growth 2010 - 2020]]&gt;=5,Table1[[#This Row],[Census Tract Population Growth 2020 - 2021]]&gt;0),1,0)</f>
        <v>1</v>
      </c>
      <c r="V442" s="3">
        <f>SUM(Table1[[#This Row],[High Income Point Value]],Table1[[#This Row],[Life Expectancy Point Value]],Table1[[#This Row],["R/ECAP" (Point Value)]],Table1[[#This Row],[Low Poverty Point Value]])</f>
        <v>2</v>
      </c>
      <c r="W442" s="3">
        <f>SUM(Table1[[#This Row],[Census Tract Low Unemployment Point Value]],Table1[[#This Row],[Census Tract Access to Primary Care Point Value]])</f>
        <v>2</v>
      </c>
    </row>
    <row r="443" spans="1:23" x14ac:dyDescent="0.25">
      <c r="A443" t="s">
        <v>462</v>
      </c>
      <c r="B443">
        <v>18057111101</v>
      </c>
      <c r="C443" t="s">
        <v>1754</v>
      </c>
      <c r="D443" t="s">
        <v>2282</v>
      </c>
      <c r="E443" s="5">
        <f t="shared" si="12"/>
        <v>4</v>
      </c>
      <c r="F443" s="6">
        <f t="shared" si="13"/>
        <v>1</v>
      </c>
      <c r="G443">
        <v>0</v>
      </c>
      <c r="H443" s="6">
        <v>103207</v>
      </c>
      <c r="I443" s="6">
        <f>IF(AND(Table1[[#This Row],[High Income]]&gt;=71082,Table1[[#This Row],[QCT Status]]=0),1,0)</f>
        <v>1</v>
      </c>
      <c r="K443" s="6">
        <f>IF(Table1[[#This Row],[Life Expectancy]]&gt;77.4,1,0)</f>
        <v>0</v>
      </c>
      <c r="L443" s="4">
        <v>0</v>
      </c>
      <c r="M443" s="6">
        <v>2.6</v>
      </c>
      <c r="N443" s="6">
        <f>IF(AND(Table1[[#This Row],[Low Poverty]]&lt;=6.3,Table1[[#This Row],[QCT Status]]=0),1,0)</f>
        <v>1</v>
      </c>
      <c r="O443" s="6">
        <f>VLOOKUP(C443,'County Data Only'!$A$2:$F$93,3,FALSE)</f>
        <v>1.8</v>
      </c>
      <c r="P443" s="6">
        <f>IF(Table1[[#This Row],[Census Tract Low Unemployment Rate]]&lt;2.7,1,0)</f>
        <v>1</v>
      </c>
      <c r="Q443" s="6">
        <f>VLOOKUP($C443,'County Data Only'!$A$2:$F$93,4,FALSE)</f>
        <v>690</v>
      </c>
      <c r="R443" s="6">
        <f>IF(AND(Table1[[#This Row],[Census Tract Access to Primary Care]]&lt;=2000,Table1[[#This Row],[Census Tract Access to Primary Care]]&lt;&gt;0),1,0)</f>
        <v>1</v>
      </c>
      <c r="S443" s="6">
        <f>VLOOKUP($C443,'County Data Only'!$A$2:$F$93,5,FALSE)</f>
        <v>24.498822780000001</v>
      </c>
      <c r="T443" s="6">
        <f>VLOOKUP($C443,'County Data Only'!$A$2:$F$93,6,FALSE)</f>
        <v>2.2306431</v>
      </c>
      <c r="U443" s="1">
        <f>IF(AND(Table1[[#This Row],[Census Tract Population Growth 2010 - 2020]]&gt;=5,Table1[[#This Row],[Census Tract Population Growth 2020 - 2021]]&gt;0),1,0)</f>
        <v>1</v>
      </c>
      <c r="V443" s="3">
        <f>SUM(Table1[[#This Row],[High Income Point Value]],Table1[[#This Row],[Life Expectancy Point Value]],Table1[[#This Row],["R/ECAP" (Point Value)]],Table1[[#This Row],[Low Poverty Point Value]])</f>
        <v>2</v>
      </c>
      <c r="W443" s="3">
        <f>SUM(Table1[[#This Row],[Census Tract Low Unemployment Point Value]],Table1[[#This Row],[Census Tract Access to Primary Care Point Value]])</f>
        <v>2</v>
      </c>
    </row>
    <row r="444" spans="1:23" x14ac:dyDescent="0.25">
      <c r="A444" t="s">
        <v>437</v>
      </c>
      <c r="B444">
        <v>18057110814</v>
      </c>
      <c r="C444" t="s">
        <v>1754</v>
      </c>
      <c r="D444" t="s">
        <v>2257</v>
      </c>
      <c r="E444" s="5">
        <f t="shared" si="12"/>
        <v>4</v>
      </c>
      <c r="F444" s="6">
        <f t="shared" si="13"/>
        <v>1</v>
      </c>
      <c r="G444">
        <v>0</v>
      </c>
      <c r="H444" s="6">
        <v>116660</v>
      </c>
      <c r="I444" s="6">
        <f>IF(AND(Table1[[#This Row],[High Income]]&gt;=71082,Table1[[#This Row],[QCT Status]]=0),1,0)</f>
        <v>1</v>
      </c>
      <c r="K444" s="6">
        <f>IF(Table1[[#This Row],[Life Expectancy]]&gt;77.4,1,0)</f>
        <v>0</v>
      </c>
      <c r="L444" s="4">
        <v>0</v>
      </c>
      <c r="M444" s="6">
        <v>3.1</v>
      </c>
      <c r="N444" s="6">
        <f>IF(AND(Table1[[#This Row],[Low Poverty]]&lt;=6.3,Table1[[#This Row],[QCT Status]]=0),1,0)</f>
        <v>1</v>
      </c>
      <c r="O444" s="6">
        <f>VLOOKUP(C444,'County Data Only'!$A$2:$F$93,3,FALSE)</f>
        <v>1.8</v>
      </c>
      <c r="P444" s="6">
        <f>IF(Table1[[#This Row],[Census Tract Low Unemployment Rate]]&lt;2.7,1,0)</f>
        <v>1</v>
      </c>
      <c r="Q444" s="6">
        <f>VLOOKUP($C444,'County Data Only'!$A$2:$F$93,4,FALSE)</f>
        <v>690</v>
      </c>
      <c r="R444" s="6">
        <f>IF(AND(Table1[[#This Row],[Census Tract Access to Primary Care]]&lt;=2000,Table1[[#This Row],[Census Tract Access to Primary Care]]&lt;&gt;0),1,0)</f>
        <v>1</v>
      </c>
      <c r="S444" s="6">
        <f>VLOOKUP($C444,'County Data Only'!$A$2:$F$93,5,FALSE)</f>
        <v>24.498822780000001</v>
      </c>
      <c r="T444" s="6">
        <f>VLOOKUP($C444,'County Data Only'!$A$2:$F$93,6,FALSE)</f>
        <v>2.2306431</v>
      </c>
      <c r="U444" s="1">
        <f>IF(AND(Table1[[#This Row],[Census Tract Population Growth 2010 - 2020]]&gt;=5,Table1[[#This Row],[Census Tract Population Growth 2020 - 2021]]&gt;0),1,0)</f>
        <v>1</v>
      </c>
      <c r="V444" s="3">
        <f>SUM(Table1[[#This Row],[High Income Point Value]],Table1[[#This Row],[Life Expectancy Point Value]],Table1[[#This Row],["R/ECAP" (Point Value)]],Table1[[#This Row],[Low Poverty Point Value]])</f>
        <v>2</v>
      </c>
      <c r="W444" s="3">
        <f>SUM(Table1[[#This Row],[Census Tract Low Unemployment Point Value]],Table1[[#This Row],[Census Tract Access to Primary Care Point Value]])</f>
        <v>2</v>
      </c>
    </row>
    <row r="445" spans="1:23" x14ac:dyDescent="0.25">
      <c r="A445" t="s">
        <v>461</v>
      </c>
      <c r="B445">
        <v>18057111012</v>
      </c>
      <c r="C445" t="s">
        <v>1754</v>
      </c>
      <c r="D445" t="s">
        <v>2281</v>
      </c>
      <c r="E445" s="5">
        <f t="shared" si="12"/>
        <v>4</v>
      </c>
      <c r="F445" s="6">
        <f t="shared" si="13"/>
        <v>1</v>
      </c>
      <c r="G445">
        <v>0</v>
      </c>
      <c r="H445" s="4">
        <v>64983</v>
      </c>
      <c r="I445" s="3">
        <f>IF(AND(Table1[[#This Row],[High Income]]&gt;=71082,Table1[[#This Row],[QCT Status]]=0),1,0)</f>
        <v>0</v>
      </c>
      <c r="J445" s="6">
        <v>80.599999999999994</v>
      </c>
      <c r="K445" s="6">
        <f>IF(Table1[[#This Row],[Life Expectancy]]&gt;77.4,1,0)</f>
        <v>1</v>
      </c>
      <c r="L445" s="4">
        <v>0</v>
      </c>
      <c r="M445" s="6">
        <v>3.2</v>
      </c>
      <c r="N445" s="6">
        <f>IF(AND(Table1[[#This Row],[Low Poverty]]&lt;=6.3,Table1[[#This Row],[QCT Status]]=0),1,0)</f>
        <v>1</v>
      </c>
      <c r="O445" s="6">
        <f>VLOOKUP(C445,'County Data Only'!$A$2:$F$93,3,FALSE)</f>
        <v>1.8</v>
      </c>
      <c r="P445" s="6">
        <f>IF(Table1[[#This Row],[Census Tract Low Unemployment Rate]]&lt;2.7,1,0)</f>
        <v>1</v>
      </c>
      <c r="Q445" s="6">
        <f>VLOOKUP($C445,'County Data Only'!$A$2:$F$93,4,FALSE)</f>
        <v>690</v>
      </c>
      <c r="R445" s="6">
        <f>IF(AND(Table1[[#This Row],[Census Tract Access to Primary Care]]&lt;=2000,Table1[[#This Row],[Census Tract Access to Primary Care]]&lt;&gt;0),1,0)</f>
        <v>1</v>
      </c>
      <c r="S445" s="6">
        <f>VLOOKUP($C445,'County Data Only'!$A$2:$F$93,5,FALSE)</f>
        <v>24.498822780000001</v>
      </c>
      <c r="T445" s="6">
        <f>VLOOKUP($C445,'County Data Only'!$A$2:$F$93,6,FALSE)</f>
        <v>2.2306431</v>
      </c>
      <c r="U445" s="1">
        <f>IF(AND(Table1[[#This Row],[Census Tract Population Growth 2010 - 2020]]&gt;=5,Table1[[#This Row],[Census Tract Population Growth 2020 - 2021]]&gt;0),1,0)</f>
        <v>1</v>
      </c>
      <c r="V445" s="3">
        <f>SUM(Table1[[#This Row],[High Income Point Value]],Table1[[#This Row],[Life Expectancy Point Value]],Table1[[#This Row],["R/ECAP" (Point Value)]],Table1[[#This Row],[Low Poverty Point Value]])</f>
        <v>2</v>
      </c>
      <c r="W445" s="3">
        <f>SUM(Table1[[#This Row],[Census Tract Low Unemployment Point Value]],Table1[[#This Row],[Census Tract Access to Primary Care Point Value]])</f>
        <v>2</v>
      </c>
    </row>
    <row r="446" spans="1:23" x14ac:dyDescent="0.25">
      <c r="A446" t="s">
        <v>464</v>
      </c>
      <c r="B446">
        <v>18057111104</v>
      </c>
      <c r="C446" t="s">
        <v>1754</v>
      </c>
      <c r="D446" t="s">
        <v>2284</v>
      </c>
      <c r="E446" s="5">
        <f t="shared" si="12"/>
        <v>4</v>
      </c>
      <c r="F446" s="6">
        <f t="shared" si="13"/>
        <v>1</v>
      </c>
      <c r="G446">
        <v>0</v>
      </c>
      <c r="H446" s="6">
        <v>71859</v>
      </c>
      <c r="I446" s="6">
        <f>IF(AND(Table1[[#This Row],[High Income]]&gt;=71082,Table1[[#This Row],[QCT Status]]=0),1,0)</f>
        <v>1</v>
      </c>
      <c r="J446" s="6">
        <v>83.2</v>
      </c>
      <c r="K446" s="6">
        <f>IF(Table1[[#This Row],[Life Expectancy]]&gt;77.4,1,0)</f>
        <v>1</v>
      </c>
      <c r="L446" s="4">
        <v>0</v>
      </c>
      <c r="M446" s="4">
        <v>6.4</v>
      </c>
      <c r="N446" s="4">
        <f>IF(AND(Table1[[#This Row],[Low Poverty]]&lt;=6.3,Table1[[#This Row],[QCT Status]]=0),1,0)</f>
        <v>0</v>
      </c>
      <c r="O446" s="6">
        <f>VLOOKUP(C446,'County Data Only'!$A$2:$F$93,3,FALSE)</f>
        <v>1.8</v>
      </c>
      <c r="P446" s="6">
        <f>IF(Table1[[#This Row],[Census Tract Low Unemployment Rate]]&lt;2.7,1,0)</f>
        <v>1</v>
      </c>
      <c r="Q446" s="6">
        <f>VLOOKUP($C446,'County Data Only'!$A$2:$F$93,4,FALSE)</f>
        <v>690</v>
      </c>
      <c r="R446" s="6">
        <f>IF(AND(Table1[[#This Row],[Census Tract Access to Primary Care]]&lt;=2000,Table1[[#This Row],[Census Tract Access to Primary Care]]&lt;&gt;0),1,0)</f>
        <v>1</v>
      </c>
      <c r="S446" s="6">
        <f>VLOOKUP($C446,'County Data Only'!$A$2:$F$93,5,FALSE)</f>
        <v>24.498822780000001</v>
      </c>
      <c r="T446" s="6">
        <f>VLOOKUP($C446,'County Data Only'!$A$2:$F$93,6,FALSE)</f>
        <v>2.2306431</v>
      </c>
      <c r="U446" s="1">
        <f>IF(AND(Table1[[#This Row],[Census Tract Population Growth 2010 - 2020]]&gt;=5,Table1[[#This Row],[Census Tract Population Growth 2020 - 2021]]&gt;0),1,0)</f>
        <v>1</v>
      </c>
      <c r="V446" s="3">
        <f>SUM(Table1[[#This Row],[High Income Point Value]],Table1[[#This Row],[Life Expectancy Point Value]],Table1[[#This Row],["R/ECAP" (Point Value)]],Table1[[#This Row],[Low Poverty Point Value]])</f>
        <v>2</v>
      </c>
      <c r="W446" s="3">
        <f>SUM(Table1[[#This Row],[Census Tract Low Unemployment Point Value]],Table1[[#This Row],[Census Tract Access to Primary Care Point Value]])</f>
        <v>2</v>
      </c>
    </row>
    <row r="447" spans="1:23" x14ac:dyDescent="0.25">
      <c r="A447" t="s">
        <v>409</v>
      </c>
      <c r="B447">
        <v>18057110102</v>
      </c>
      <c r="C447" t="s">
        <v>1754</v>
      </c>
      <c r="D447" t="s">
        <v>2229</v>
      </c>
      <c r="E447" s="5">
        <f t="shared" si="12"/>
        <v>4</v>
      </c>
      <c r="F447" s="6">
        <f t="shared" si="13"/>
        <v>1</v>
      </c>
      <c r="G447">
        <v>0</v>
      </c>
      <c r="H447" s="6">
        <v>74276</v>
      </c>
      <c r="I447" s="6">
        <f>IF(AND(Table1[[#This Row],[High Income]]&gt;=71082,Table1[[#This Row],[QCT Status]]=0),1,0)</f>
        <v>1</v>
      </c>
      <c r="J447" s="6">
        <v>80.7</v>
      </c>
      <c r="K447" s="6">
        <f>IF(Table1[[#This Row],[Life Expectancy]]&gt;77.4,1,0)</f>
        <v>1</v>
      </c>
      <c r="L447" s="4">
        <v>0</v>
      </c>
      <c r="M447" s="4">
        <v>6.5</v>
      </c>
      <c r="N447" s="4">
        <f>IF(AND(Table1[[#This Row],[Low Poverty]]&lt;=6.3,Table1[[#This Row],[QCT Status]]=0),1,0)</f>
        <v>0</v>
      </c>
      <c r="O447" s="6">
        <f>VLOOKUP(C447,'County Data Only'!$A$2:$F$93,3,FALSE)</f>
        <v>1.8</v>
      </c>
      <c r="P447" s="6">
        <f>IF(Table1[[#This Row],[Census Tract Low Unemployment Rate]]&lt;2.7,1,0)</f>
        <v>1</v>
      </c>
      <c r="Q447" s="6">
        <f>VLOOKUP($C447,'County Data Only'!$A$2:$F$93,4,FALSE)</f>
        <v>690</v>
      </c>
      <c r="R447" s="6">
        <f>IF(AND(Table1[[#This Row],[Census Tract Access to Primary Care]]&lt;=2000,Table1[[#This Row],[Census Tract Access to Primary Care]]&lt;&gt;0),1,0)</f>
        <v>1</v>
      </c>
      <c r="S447" s="6">
        <f>VLOOKUP($C447,'County Data Only'!$A$2:$F$93,5,FALSE)</f>
        <v>24.498822780000001</v>
      </c>
      <c r="T447" s="6">
        <f>VLOOKUP($C447,'County Data Only'!$A$2:$F$93,6,FALSE)</f>
        <v>2.2306431</v>
      </c>
      <c r="U447" s="1">
        <f>IF(AND(Table1[[#This Row],[Census Tract Population Growth 2010 - 2020]]&gt;=5,Table1[[#This Row],[Census Tract Population Growth 2020 - 2021]]&gt;0),1,0)</f>
        <v>1</v>
      </c>
      <c r="V447" s="3">
        <f>SUM(Table1[[#This Row],[High Income Point Value]],Table1[[#This Row],[Life Expectancy Point Value]],Table1[[#This Row],["R/ECAP" (Point Value)]],Table1[[#This Row],[Low Poverty Point Value]])</f>
        <v>2</v>
      </c>
      <c r="W447" s="3">
        <f>SUM(Table1[[#This Row],[Census Tract Low Unemployment Point Value]],Table1[[#This Row],[Census Tract Access to Primary Care Point Value]])</f>
        <v>2</v>
      </c>
    </row>
    <row r="448" spans="1:23" x14ac:dyDescent="0.25">
      <c r="A448" t="s">
        <v>456</v>
      </c>
      <c r="B448">
        <v>18057111006</v>
      </c>
      <c r="C448" t="s">
        <v>1754</v>
      </c>
      <c r="D448" t="s">
        <v>2276</v>
      </c>
      <c r="E448" s="5">
        <f t="shared" si="12"/>
        <v>4</v>
      </c>
      <c r="F448" s="6">
        <f t="shared" si="13"/>
        <v>1</v>
      </c>
      <c r="G448">
        <v>0</v>
      </c>
      <c r="H448" s="6">
        <v>77928</v>
      </c>
      <c r="I448" s="6">
        <f>IF(AND(Table1[[#This Row],[High Income]]&gt;=71082,Table1[[#This Row],[QCT Status]]=0),1,0)</f>
        <v>1</v>
      </c>
      <c r="J448" s="6">
        <v>83</v>
      </c>
      <c r="K448" s="6">
        <f>IF(Table1[[#This Row],[Life Expectancy]]&gt;77.4,1,0)</f>
        <v>1</v>
      </c>
      <c r="L448" s="4">
        <v>0</v>
      </c>
      <c r="M448" s="4">
        <v>8.4</v>
      </c>
      <c r="N448" s="4">
        <f>IF(AND(Table1[[#This Row],[Low Poverty]]&lt;=6.3,Table1[[#This Row],[QCT Status]]=0),1,0)</f>
        <v>0</v>
      </c>
      <c r="O448" s="6">
        <f>VLOOKUP(C448,'County Data Only'!$A$2:$F$93,3,FALSE)</f>
        <v>1.8</v>
      </c>
      <c r="P448" s="6">
        <f>IF(Table1[[#This Row],[Census Tract Low Unemployment Rate]]&lt;2.7,1,0)</f>
        <v>1</v>
      </c>
      <c r="Q448" s="6">
        <f>VLOOKUP($C448,'County Data Only'!$A$2:$F$93,4,FALSE)</f>
        <v>690</v>
      </c>
      <c r="R448" s="6">
        <f>IF(AND(Table1[[#This Row],[Census Tract Access to Primary Care]]&lt;=2000,Table1[[#This Row],[Census Tract Access to Primary Care]]&lt;&gt;0),1,0)</f>
        <v>1</v>
      </c>
      <c r="S448" s="6">
        <f>VLOOKUP($C448,'County Data Only'!$A$2:$F$93,5,FALSE)</f>
        <v>24.498822780000001</v>
      </c>
      <c r="T448" s="6">
        <f>VLOOKUP($C448,'County Data Only'!$A$2:$F$93,6,FALSE)</f>
        <v>2.2306431</v>
      </c>
      <c r="U448" s="1">
        <f>IF(AND(Table1[[#This Row],[Census Tract Population Growth 2010 - 2020]]&gt;=5,Table1[[#This Row],[Census Tract Population Growth 2020 - 2021]]&gt;0),1,0)</f>
        <v>1</v>
      </c>
      <c r="V448" s="3">
        <f>SUM(Table1[[#This Row],[High Income Point Value]],Table1[[#This Row],[Life Expectancy Point Value]],Table1[[#This Row],["R/ECAP" (Point Value)]],Table1[[#This Row],[Low Poverty Point Value]])</f>
        <v>2</v>
      </c>
      <c r="W448" s="3">
        <f>SUM(Table1[[#This Row],[Census Tract Low Unemployment Point Value]],Table1[[#This Row],[Census Tract Access to Primary Care Point Value]])</f>
        <v>2</v>
      </c>
    </row>
    <row r="449" spans="1:23" x14ac:dyDescent="0.25">
      <c r="A449" t="s">
        <v>413</v>
      </c>
      <c r="B449">
        <v>18057110302</v>
      </c>
      <c r="C449" t="s">
        <v>1754</v>
      </c>
      <c r="D449" t="s">
        <v>2233</v>
      </c>
      <c r="E449" s="5">
        <f t="shared" si="12"/>
        <v>4</v>
      </c>
      <c r="F449" s="6">
        <f t="shared" si="13"/>
        <v>1</v>
      </c>
      <c r="G449">
        <v>0</v>
      </c>
      <c r="H449" s="6">
        <v>93761</v>
      </c>
      <c r="I449" s="6">
        <f>IF(AND(Table1[[#This Row],[High Income]]&gt;=71082,Table1[[#This Row],[QCT Status]]=0),1,0)</f>
        <v>1</v>
      </c>
      <c r="J449" s="6">
        <v>80.7</v>
      </c>
      <c r="K449" s="6">
        <f>IF(Table1[[#This Row],[Life Expectancy]]&gt;77.4,1,0)</f>
        <v>1</v>
      </c>
      <c r="L449" s="4">
        <v>0</v>
      </c>
      <c r="M449" s="4">
        <v>10.7</v>
      </c>
      <c r="N449" s="4">
        <f>IF(AND(Table1[[#This Row],[Low Poverty]]&lt;=6.3,Table1[[#This Row],[QCT Status]]=0),1,0)</f>
        <v>0</v>
      </c>
      <c r="O449" s="6">
        <f>VLOOKUP(C449,'County Data Only'!$A$2:$F$93,3,FALSE)</f>
        <v>1.8</v>
      </c>
      <c r="P449" s="6">
        <f>IF(Table1[[#This Row],[Census Tract Low Unemployment Rate]]&lt;2.7,1,0)</f>
        <v>1</v>
      </c>
      <c r="Q449" s="6">
        <f>VLOOKUP($C449,'County Data Only'!$A$2:$F$93,4,FALSE)</f>
        <v>690</v>
      </c>
      <c r="R449" s="6">
        <f>IF(AND(Table1[[#This Row],[Census Tract Access to Primary Care]]&lt;=2000,Table1[[#This Row],[Census Tract Access to Primary Care]]&lt;&gt;0),1,0)</f>
        <v>1</v>
      </c>
      <c r="S449" s="6">
        <f>VLOOKUP($C449,'County Data Only'!$A$2:$F$93,5,FALSE)</f>
        <v>24.498822780000001</v>
      </c>
      <c r="T449" s="6">
        <f>VLOOKUP($C449,'County Data Only'!$A$2:$F$93,6,FALSE)</f>
        <v>2.2306431</v>
      </c>
      <c r="U449" s="1">
        <f>IF(AND(Table1[[#This Row],[Census Tract Population Growth 2010 - 2020]]&gt;=5,Table1[[#This Row],[Census Tract Population Growth 2020 - 2021]]&gt;0),1,0)</f>
        <v>1</v>
      </c>
      <c r="V449" s="3">
        <f>SUM(Table1[[#This Row],[High Income Point Value]],Table1[[#This Row],[Life Expectancy Point Value]],Table1[[#This Row],["R/ECAP" (Point Value)]],Table1[[#This Row],[Low Poverty Point Value]])</f>
        <v>2</v>
      </c>
      <c r="W449" s="3">
        <f>SUM(Table1[[#This Row],[Census Tract Low Unemployment Point Value]],Table1[[#This Row],[Census Tract Access to Primary Care Point Value]])</f>
        <v>2</v>
      </c>
    </row>
    <row r="450" spans="1:23" x14ac:dyDescent="0.25">
      <c r="A450" t="s">
        <v>434</v>
      </c>
      <c r="B450">
        <v>18057110811</v>
      </c>
      <c r="C450" t="s">
        <v>1754</v>
      </c>
      <c r="D450" t="s">
        <v>2254</v>
      </c>
      <c r="E450" s="5">
        <f t="shared" ref="E450:E513" si="14">SUM(V450,W450)</f>
        <v>4</v>
      </c>
      <c r="F450" s="6">
        <f t="shared" ref="F450:F513" si="15">IF(AND(S450&gt;=5,T450&gt;0),1,0)</f>
        <v>1</v>
      </c>
      <c r="G450">
        <v>0</v>
      </c>
      <c r="H450" s="6">
        <v>81570</v>
      </c>
      <c r="I450" s="6">
        <f>IF(AND(Table1[[#This Row],[High Income]]&gt;=71082,Table1[[#This Row],[QCT Status]]=0),1,0)</f>
        <v>1</v>
      </c>
      <c r="J450" s="6">
        <v>80.599999999999994</v>
      </c>
      <c r="K450" s="6">
        <f>IF(Table1[[#This Row],[Life Expectancy]]&gt;77.4,1,0)</f>
        <v>1</v>
      </c>
      <c r="L450" s="4">
        <v>0</v>
      </c>
      <c r="M450" s="4">
        <v>10.7</v>
      </c>
      <c r="N450" s="4">
        <f>IF(AND(Table1[[#This Row],[Low Poverty]]&lt;=6.3,Table1[[#This Row],[QCT Status]]=0),1,0)</f>
        <v>0</v>
      </c>
      <c r="O450" s="6">
        <f>VLOOKUP(C450,'County Data Only'!$A$2:$F$93,3,FALSE)</f>
        <v>1.8</v>
      </c>
      <c r="P450" s="6">
        <f>IF(Table1[[#This Row],[Census Tract Low Unemployment Rate]]&lt;2.7,1,0)</f>
        <v>1</v>
      </c>
      <c r="Q450" s="6">
        <f>VLOOKUP($C450,'County Data Only'!$A$2:$F$93,4,FALSE)</f>
        <v>690</v>
      </c>
      <c r="R450" s="6">
        <f>IF(AND(Table1[[#This Row],[Census Tract Access to Primary Care]]&lt;=2000,Table1[[#This Row],[Census Tract Access to Primary Care]]&lt;&gt;0),1,0)</f>
        <v>1</v>
      </c>
      <c r="S450" s="6">
        <f>VLOOKUP($C450,'County Data Only'!$A$2:$F$93,5,FALSE)</f>
        <v>24.498822780000001</v>
      </c>
      <c r="T450" s="6">
        <f>VLOOKUP($C450,'County Data Only'!$A$2:$F$93,6,FALSE)</f>
        <v>2.2306431</v>
      </c>
      <c r="U450" s="1">
        <f>IF(AND(Table1[[#This Row],[Census Tract Population Growth 2010 - 2020]]&gt;=5,Table1[[#This Row],[Census Tract Population Growth 2020 - 2021]]&gt;0),1,0)</f>
        <v>1</v>
      </c>
      <c r="V450" s="3">
        <f>SUM(Table1[[#This Row],[High Income Point Value]],Table1[[#This Row],[Life Expectancy Point Value]],Table1[[#This Row],["R/ECAP" (Point Value)]],Table1[[#This Row],[Low Poverty Point Value]])</f>
        <v>2</v>
      </c>
      <c r="W450" s="3">
        <f>SUM(Table1[[#This Row],[Census Tract Low Unemployment Point Value]],Table1[[#This Row],[Census Tract Access to Primary Care Point Value]])</f>
        <v>2</v>
      </c>
    </row>
    <row r="451" spans="1:23" x14ac:dyDescent="0.25">
      <c r="A451" t="s">
        <v>408</v>
      </c>
      <c r="B451">
        <v>18057110101</v>
      </c>
      <c r="C451" t="s">
        <v>1754</v>
      </c>
      <c r="D451" t="s">
        <v>2228</v>
      </c>
      <c r="E451" s="5">
        <f t="shared" si="14"/>
        <v>4</v>
      </c>
      <c r="F451" s="6">
        <f t="shared" si="15"/>
        <v>1</v>
      </c>
      <c r="G451">
        <v>0</v>
      </c>
      <c r="H451" s="6">
        <v>73162</v>
      </c>
      <c r="I451" s="6">
        <f>IF(AND(Table1[[#This Row],[High Income]]&gt;=71082,Table1[[#This Row],[QCT Status]]=0),1,0)</f>
        <v>1</v>
      </c>
      <c r="J451" s="6">
        <v>80.7</v>
      </c>
      <c r="K451" s="6">
        <f>IF(Table1[[#This Row],[Life Expectancy]]&gt;77.4,1,0)</f>
        <v>1</v>
      </c>
      <c r="L451" s="4">
        <v>0</v>
      </c>
      <c r="M451" s="4">
        <v>13.4</v>
      </c>
      <c r="N451" s="4">
        <f>IF(AND(Table1[[#This Row],[Low Poverty]]&lt;=6.3,Table1[[#This Row],[QCT Status]]=0),1,0)</f>
        <v>0</v>
      </c>
      <c r="O451" s="6">
        <f>VLOOKUP(C451,'County Data Only'!$A$2:$F$93,3,FALSE)</f>
        <v>1.8</v>
      </c>
      <c r="P451" s="6">
        <f>IF(Table1[[#This Row],[Census Tract Low Unemployment Rate]]&lt;2.7,1,0)</f>
        <v>1</v>
      </c>
      <c r="Q451" s="6">
        <f>VLOOKUP($C451,'County Data Only'!$A$2:$F$93,4,FALSE)</f>
        <v>690</v>
      </c>
      <c r="R451" s="6">
        <f>IF(AND(Table1[[#This Row],[Census Tract Access to Primary Care]]&lt;=2000,Table1[[#This Row],[Census Tract Access to Primary Care]]&lt;&gt;0),1,0)</f>
        <v>1</v>
      </c>
      <c r="S451" s="6">
        <f>VLOOKUP($C451,'County Data Only'!$A$2:$F$93,5,FALSE)</f>
        <v>24.498822780000001</v>
      </c>
      <c r="T451" s="6">
        <f>VLOOKUP($C451,'County Data Only'!$A$2:$F$93,6,FALSE)</f>
        <v>2.2306431</v>
      </c>
      <c r="U451" s="1">
        <f>IF(AND(Table1[[#This Row],[Census Tract Population Growth 2010 - 2020]]&gt;=5,Table1[[#This Row],[Census Tract Population Growth 2020 - 2021]]&gt;0),1,0)</f>
        <v>1</v>
      </c>
      <c r="V451" s="3">
        <f>SUM(Table1[[#This Row],[High Income Point Value]],Table1[[#This Row],[Life Expectancy Point Value]],Table1[[#This Row],["R/ECAP" (Point Value)]],Table1[[#This Row],[Low Poverty Point Value]])</f>
        <v>2</v>
      </c>
      <c r="W451" s="3">
        <f>SUM(Table1[[#This Row],[Census Tract Low Unemployment Point Value]],Table1[[#This Row],[Census Tract Access to Primary Care Point Value]])</f>
        <v>2</v>
      </c>
    </row>
    <row r="452" spans="1:23" x14ac:dyDescent="0.25">
      <c r="A452" t="s">
        <v>417</v>
      </c>
      <c r="B452">
        <v>18057110405</v>
      </c>
      <c r="C452" t="s">
        <v>1754</v>
      </c>
      <c r="D452" t="s">
        <v>2237</v>
      </c>
      <c r="E452" s="5">
        <f t="shared" si="14"/>
        <v>4</v>
      </c>
      <c r="F452" s="6">
        <f t="shared" si="15"/>
        <v>1</v>
      </c>
      <c r="G452">
        <v>0</v>
      </c>
      <c r="H452" s="6">
        <v>74389</v>
      </c>
      <c r="I452" s="6">
        <f>IF(AND(Table1[[#This Row],[High Income]]&gt;=71082,Table1[[#This Row],[QCT Status]]=0),1,0)</f>
        <v>1</v>
      </c>
      <c r="J452" s="6">
        <v>83</v>
      </c>
      <c r="K452" s="6">
        <f>IF(Table1[[#This Row],[Life Expectancy]]&gt;77.4,1,0)</f>
        <v>1</v>
      </c>
      <c r="L452" s="4">
        <v>0</v>
      </c>
      <c r="M452" s="4">
        <v>17.5</v>
      </c>
      <c r="N452" s="4">
        <f>IF(AND(Table1[[#This Row],[Low Poverty]]&lt;=6.3,Table1[[#This Row],[QCT Status]]=0),1,0)</f>
        <v>0</v>
      </c>
      <c r="O452" s="6">
        <f>VLOOKUP(C452,'County Data Only'!$A$2:$F$93,3,FALSE)</f>
        <v>1.8</v>
      </c>
      <c r="P452" s="6">
        <f>IF(Table1[[#This Row],[Census Tract Low Unemployment Rate]]&lt;2.7,1,0)</f>
        <v>1</v>
      </c>
      <c r="Q452" s="6">
        <f>VLOOKUP($C452,'County Data Only'!$A$2:$F$93,4,FALSE)</f>
        <v>690</v>
      </c>
      <c r="R452" s="6">
        <f>IF(AND(Table1[[#This Row],[Census Tract Access to Primary Care]]&lt;=2000,Table1[[#This Row],[Census Tract Access to Primary Care]]&lt;&gt;0),1,0)</f>
        <v>1</v>
      </c>
      <c r="S452" s="6">
        <f>VLOOKUP($C452,'County Data Only'!$A$2:$F$93,5,FALSE)</f>
        <v>24.498822780000001</v>
      </c>
      <c r="T452" s="6">
        <f>VLOOKUP($C452,'County Data Only'!$A$2:$F$93,6,FALSE)</f>
        <v>2.2306431</v>
      </c>
      <c r="U452" s="1">
        <f>IF(AND(Table1[[#This Row],[Census Tract Population Growth 2010 - 2020]]&gt;=5,Table1[[#This Row],[Census Tract Population Growth 2020 - 2021]]&gt;0),1,0)</f>
        <v>1</v>
      </c>
      <c r="V452" s="3">
        <f>SUM(Table1[[#This Row],[High Income Point Value]],Table1[[#This Row],[Life Expectancy Point Value]],Table1[[#This Row],["R/ECAP" (Point Value)]],Table1[[#This Row],[Low Poverty Point Value]])</f>
        <v>2</v>
      </c>
      <c r="W452" s="3">
        <f>SUM(Table1[[#This Row],[Census Tract Low Unemployment Point Value]],Table1[[#This Row],[Census Tract Access to Primary Care Point Value]])</f>
        <v>2</v>
      </c>
    </row>
    <row r="453" spans="1:23" x14ac:dyDescent="0.25">
      <c r="A453" t="s">
        <v>414</v>
      </c>
      <c r="B453">
        <v>18057110303</v>
      </c>
      <c r="C453" t="s">
        <v>1754</v>
      </c>
      <c r="D453" t="s">
        <v>2234</v>
      </c>
      <c r="E453" s="9">
        <f t="shared" si="14"/>
        <v>3</v>
      </c>
      <c r="F453" s="6">
        <f t="shared" si="15"/>
        <v>1</v>
      </c>
      <c r="G453">
        <v>0</v>
      </c>
      <c r="H453" s="4">
        <v>65257</v>
      </c>
      <c r="I453" s="3">
        <f>IF(AND(Table1[[#This Row],[High Income]]&gt;=71082,Table1[[#This Row],[QCT Status]]=0),1,0)</f>
        <v>0</v>
      </c>
      <c r="J453" s="6">
        <v>80.7</v>
      </c>
      <c r="K453" s="6">
        <f>IF(Table1[[#This Row],[Life Expectancy]]&gt;77.4,1,0)</f>
        <v>1</v>
      </c>
      <c r="L453" s="4">
        <v>0</v>
      </c>
      <c r="M453" s="4">
        <v>7.2</v>
      </c>
      <c r="N453" s="4">
        <f>IF(AND(Table1[[#This Row],[Low Poverty]]&lt;=6.3,Table1[[#This Row],[QCT Status]]=0),1,0)</f>
        <v>0</v>
      </c>
      <c r="O453" s="6">
        <f>VLOOKUP(C453,'County Data Only'!$A$2:$F$93,3,FALSE)</f>
        <v>1.8</v>
      </c>
      <c r="P453" s="6">
        <f>IF(Table1[[#This Row],[Census Tract Low Unemployment Rate]]&lt;2.7,1,0)</f>
        <v>1</v>
      </c>
      <c r="Q453" s="6">
        <f>VLOOKUP($C453,'County Data Only'!$A$2:$F$93,4,FALSE)</f>
        <v>690</v>
      </c>
      <c r="R453" s="6">
        <f>IF(AND(Table1[[#This Row],[Census Tract Access to Primary Care]]&lt;=2000,Table1[[#This Row],[Census Tract Access to Primary Care]]&lt;&gt;0),1,0)</f>
        <v>1</v>
      </c>
      <c r="S453" s="6">
        <f>VLOOKUP($C453,'County Data Only'!$A$2:$F$93,5,FALSE)</f>
        <v>24.498822780000001</v>
      </c>
      <c r="T453" s="6">
        <f>VLOOKUP($C453,'County Data Only'!$A$2:$F$93,6,FALSE)</f>
        <v>2.2306431</v>
      </c>
      <c r="U453" s="1">
        <f>IF(AND(Table1[[#This Row],[Census Tract Population Growth 2010 - 2020]]&gt;=5,Table1[[#This Row],[Census Tract Population Growth 2020 - 2021]]&gt;0),1,0)</f>
        <v>1</v>
      </c>
      <c r="V453" s="3">
        <f>SUM(Table1[[#This Row],[High Income Point Value]],Table1[[#This Row],[Life Expectancy Point Value]],Table1[[#This Row],["R/ECAP" (Point Value)]],Table1[[#This Row],[Low Poverty Point Value]])</f>
        <v>1</v>
      </c>
      <c r="W453" s="3">
        <f>SUM(Table1[[#This Row],[Census Tract Low Unemployment Point Value]],Table1[[#This Row],[Census Tract Access to Primary Care Point Value]])</f>
        <v>2</v>
      </c>
    </row>
    <row r="454" spans="1:23" x14ac:dyDescent="0.25">
      <c r="A454" t="s">
        <v>411</v>
      </c>
      <c r="B454">
        <v>18057110202</v>
      </c>
      <c r="C454" t="s">
        <v>1754</v>
      </c>
      <c r="D454" t="s">
        <v>2231</v>
      </c>
      <c r="E454" s="9">
        <f t="shared" si="14"/>
        <v>3</v>
      </c>
      <c r="F454" s="6">
        <f t="shared" si="15"/>
        <v>1</v>
      </c>
      <c r="G454">
        <v>0</v>
      </c>
      <c r="H454" s="4">
        <v>64931</v>
      </c>
      <c r="I454" s="3">
        <f>IF(AND(Table1[[#This Row],[High Income]]&gt;=71082,Table1[[#This Row],[QCT Status]]=0),1,0)</f>
        <v>0</v>
      </c>
      <c r="J454" s="6">
        <v>79.699799999999996</v>
      </c>
      <c r="K454" s="6">
        <f>IF(Table1[[#This Row],[Life Expectancy]]&gt;77.4,1,0)</f>
        <v>1</v>
      </c>
      <c r="L454" s="4">
        <v>0</v>
      </c>
      <c r="M454" s="4">
        <v>8.3000000000000007</v>
      </c>
      <c r="N454" s="4">
        <f>IF(AND(Table1[[#This Row],[Low Poverty]]&lt;=6.3,Table1[[#This Row],[QCT Status]]=0),1,0)</f>
        <v>0</v>
      </c>
      <c r="O454" s="6">
        <f>VLOOKUP(C454,'County Data Only'!$A$2:$F$93,3,FALSE)</f>
        <v>1.8</v>
      </c>
      <c r="P454" s="6">
        <f>IF(Table1[[#This Row],[Census Tract Low Unemployment Rate]]&lt;2.7,1,0)</f>
        <v>1</v>
      </c>
      <c r="Q454" s="6">
        <f>VLOOKUP($C454,'County Data Only'!$A$2:$F$93,4,FALSE)</f>
        <v>690</v>
      </c>
      <c r="R454" s="6">
        <f>IF(AND(Table1[[#This Row],[Census Tract Access to Primary Care]]&lt;=2000,Table1[[#This Row],[Census Tract Access to Primary Care]]&lt;&gt;0),1,0)</f>
        <v>1</v>
      </c>
      <c r="S454" s="6">
        <f>VLOOKUP($C454,'County Data Only'!$A$2:$F$93,5,FALSE)</f>
        <v>24.498822780000001</v>
      </c>
      <c r="T454" s="6">
        <f>VLOOKUP($C454,'County Data Only'!$A$2:$F$93,6,FALSE)</f>
        <v>2.2306431</v>
      </c>
      <c r="U454" s="1">
        <f>IF(AND(Table1[[#This Row],[Census Tract Population Growth 2010 - 2020]]&gt;=5,Table1[[#This Row],[Census Tract Population Growth 2020 - 2021]]&gt;0),1,0)</f>
        <v>1</v>
      </c>
      <c r="V454" s="3">
        <f>SUM(Table1[[#This Row],[High Income Point Value]],Table1[[#This Row],[Life Expectancy Point Value]],Table1[[#This Row],["R/ECAP" (Point Value)]],Table1[[#This Row],[Low Poverty Point Value]])</f>
        <v>1</v>
      </c>
      <c r="W454" s="3">
        <f>SUM(Table1[[#This Row],[Census Tract Low Unemployment Point Value]],Table1[[#This Row],[Census Tract Access to Primary Care Point Value]])</f>
        <v>2</v>
      </c>
    </row>
    <row r="455" spans="1:23" x14ac:dyDescent="0.25">
      <c r="A455" t="s">
        <v>427</v>
      </c>
      <c r="B455">
        <v>18057110517</v>
      </c>
      <c r="C455" t="s">
        <v>1754</v>
      </c>
      <c r="D455" t="s">
        <v>2247</v>
      </c>
      <c r="E455" s="9">
        <f t="shared" si="14"/>
        <v>3</v>
      </c>
      <c r="F455" s="6">
        <f t="shared" si="15"/>
        <v>1</v>
      </c>
      <c r="G455">
        <v>0</v>
      </c>
      <c r="H455" s="4">
        <v>70072</v>
      </c>
      <c r="I455" s="3">
        <f>IF(AND(Table1[[#This Row],[High Income]]&gt;=71082,Table1[[#This Row],[QCT Status]]=0),1,0)</f>
        <v>0</v>
      </c>
      <c r="J455" s="6">
        <v>79.599999999999994</v>
      </c>
      <c r="K455" s="6">
        <f>IF(Table1[[#This Row],[Life Expectancy]]&gt;77.4,1,0)</f>
        <v>1</v>
      </c>
      <c r="L455" s="4">
        <v>0</v>
      </c>
      <c r="M455" s="4">
        <v>8.8000000000000007</v>
      </c>
      <c r="N455" s="4">
        <f>IF(AND(Table1[[#This Row],[Low Poverty]]&lt;=6.3,Table1[[#This Row],[QCT Status]]=0),1,0)</f>
        <v>0</v>
      </c>
      <c r="O455" s="6">
        <f>VLOOKUP(C455,'County Data Only'!$A$2:$F$93,3,FALSE)</f>
        <v>1.8</v>
      </c>
      <c r="P455" s="6">
        <f>IF(Table1[[#This Row],[Census Tract Low Unemployment Rate]]&lt;2.7,1,0)</f>
        <v>1</v>
      </c>
      <c r="Q455" s="6">
        <f>VLOOKUP($C455,'County Data Only'!$A$2:$F$93,4,FALSE)</f>
        <v>690</v>
      </c>
      <c r="R455" s="6">
        <f>IF(AND(Table1[[#This Row],[Census Tract Access to Primary Care]]&lt;=2000,Table1[[#This Row],[Census Tract Access to Primary Care]]&lt;&gt;0),1,0)</f>
        <v>1</v>
      </c>
      <c r="S455" s="6">
        <f>VLOOKUP($C455,'County Data Only'!$A$2:$F$93,5,FALSE)</f>
        <v>24.498822780000001</v>
      </c>
      <c r="T455" s="6">
        <f>VLOOKUP($C455,'County Data Only'!$A$2:$F$93,6,FALSE)</f>
        <v>2.2306431</v>
      </c>
      <c r="U455" s="1">
        <f>IF(AND(Table1[[#This Row],[Census Tract Population Growth 2010 - 2020]]&gt;=5,Table1[[#This Row],[Census Tract Population Growth 2020 - 2021]]&gt;0),1,0)</f>
        <v>1</v>
      </c>
      <c r="V455" s="3">
        <f>SUM(Table1[[#This Row],[High Income Point Value]],Table1[[#This Row],[Life Expectancy Point Value]],Table1[[#This Row],["R/ECAP" (Point Value)]],Table1[[#This Row],[Low Poverty Point Value]])</f>
        <v>1</v>
      </c>
      <c r="W455" s="3">
        <f>SUM(Table1[[#This Row],[Census Tract Low Unemployment Point Value]],Table1[[#This Row],[Census Tract Access to Primary Care Point Value]])</f>
        <v>2</v>
      </c>
    </row>
    <row r="456" spans="1:23" x14ac:dyDescent="0.25">
      <c r="A456" t="s">
        <v>433</v>
      </c>
      <c r="B456">
        <v>18057110810</v>
      </c>
      <c r="C456" t="s">
        <v>1754</v>
      </c>
      <c r="D456" t="s">
        <v>2253</v>
      </c>
      <c r="E456" s="9">
        <f t="shared" si="14"/>
        <v>3</v>
      </c>
      <c r="F456" s="6">
        <f t="shared" si="15"/>
        <v>1</v>
      </c>
      <c r="G456">
        <v>0</v>
      </c>
      <c r="H456" s="4">
        <v>69574</v>
      </c>
      <c r="I456" s="3">
        <f>IF(AND(Table1[[#This Row],[High Income]]&gt;=71082,Table1[[#This Row],[QCT Status]]=0),1,0)</f>
        <v>0</v>
      </c>
      <c r="J456" s="6">
        <v>81.8</v>
      </c>
      <c r="K456" s="6">
        <f>IF(Table1[[#This Row],[Life Expectancy]]&gt;77.4,1,0)</f>
        <v>1</v>
      </c>
      <c r="L456" s="4">
        <v>0</v>
      </c>
      <c r="M456" s="4">
        <v>9</v>
      </c>
      <c r="N456" s="4">
        <f>IF(AND(Table1[[#This Row],[Low Poverty]]&lt;=6.3,Table1[[#This Row],[QCT Status]]=0),1,0)</f>
        <v>0</v>
      </c>
      <c r="O456" s="6">
        <f>VLOOKUP(C456,'County Data Only'!$A$2:$F$93,3,FALSE)</f>
        <v>1.8</v>
      </c>
      <c r="P456" s="6">
        <f>IF(Table1[[#This Row],[Census Tract Low Unemployment Rate]]&lt;2.7,1,0)</f>
        <v>1</v>
      </c>
      <c r="Q456" s="6">
        <f>VLOOKUP($C456,'County Data Only'!$A$2:$F$93,4,FALSE)</f>
        <v>690</v>
      </c>
      <c r="R456" s="6">
        <f>IF(AND(Table1[[#This Row],[Census Tract Access to Primary Care]]&lt;=2000,Table1[[#This Row],[Census Tract Access to Primary Care]]&lt;&gt;0),1,0)</f>
        <v>1</v>
      </c>
      <c r="S456" s="6">
        <f>VLOOKUP($C456,'County Data Only'!$A$2:$F$93,5,FALSE)</f>
        <v>24.498822780000001</v>
      </c>
      <c r="T456" s="6">
        <f>VLOOKUP($C456,'County Data Only'!$A$2:$F$93,6,FALSE)</f>
        <v>2.2306431</v>
      </c>
      <c r="U456" s="1">
        <f>IF(AND(Table1[[#This Row],[Census Tract Population Growth 2010 - 2020]]&gt;=5,Table1[[#This Row],[Census Tract Population Growth 2020 - 2021]]&gt;0),1,0)</f>
        <v>1</v>
      </c>
      <c r="V456" s="3">
        <f>SUM(Table1[[#This Row],[High Income Point Value]],Table1[[#This Row],[Life Expectancy Point Value]],Table1[[#This Row],["R/ECAP" (Point Value)]],Table1[[#This Row],[Low Poverty Point Value]])</f>
        <v>1</v>
      </c>
      <c r="W456" s="3">
        <f>SUM(Table1[[#This Row],[Census Tract Low Unemployment Point Value]],Table1[[#This Row],[Census Tract Access to Primary Care Point Value]])</f>
        <v>2</v>
      </c>
    </row>
    <row r="457" spans="1:23" x14ac:dyDescent="0.25">
      <c r="A457" t="s">
        <v>447</v>
      </c>
      <c r="B457">
        <v>18057110905</v>
      </c>
      <c r="C457" t="s">
        <v>1754</v>
      </c>
      <c r="D457" t="s">
        <v>2267</v>
      </c>
      <c r="E457" s="9">
        <f t="shared" si="14"/>
        <v>3</v>
      </c>
      <c r="F457" s="6">
        <f t="shared" si="15"/>
        <v>1</v>
      </c>
      <c r="G457">
        <v>0</v>
      </c>
      <c r="H457" s="4">
        <v>68038</v>
      </c>
      <c r="I457" s="3">
        <f>IF(AND(Table1[[#This Row],[High Income]]&gt;=71082,Table1[[#This Row],[QCT Status]]=0),1,0)</f>
        <v>0</v>
      </c>
      <c r="J457" s="6">
        <v>81.599999999999994</v>
      </c>
      <c r="K457" s="6">
        <f>IF(Table1[[#This Row],[Life Expectancy]]&gt;77.4,1,0)</f>
        <v>1</v>
      </c>
      <c r="L457" s="4">
        <v>0</v>
      </c>
      <c r="M457" s="4">
        <v>9.1</v>
      </c>
      <c r="N457" s="4">
        <f>IF(AND(Table1[[#This Row],[Low Poverty]]&lt;=6.3,Table1[[#This Row],[QCT Status]]=0),1,0)</f>
        <v>0</v>
      </c>
      <c r="O457" s="6">
        <f>VLOOKUP(C457,'County Data Only'!$A$2:$F$93,3,FALSE)</f>
        <v>1.8</v>
      </c>
      <c r="P457" s="6">
        <f>IF(Table1[[#This Row],[Census Tract Low Unemployment Rate]]&lt;2.7,1,0)</f>
        <v>1</v>
      </c>
      <c r="Q457" s="6">
        <f>VLOOKUP($C457,'County Data Only'!$A$2:$F$93,4,FALSE)</f>
        <v>690</v>
      </c>
      <c r="R457" s="6">
        <f>IF(AND(Table1[[#This Row],[Census Tract Access to Primary Care]]&lt;=2000,Table1[[#This Row],[Census Tract Access to Primary Care]]&lt;&gt;0),1,0)</f>
        <v>1</v>
      </c>
      <c r="S457" s="6">
        <f>VLOOKUP($C457,'County Data Only'!$A$2:$F$93,5,FALSE)</f>
        <v>24.498822780000001</v>
      </c>
      <c r="T457" s="6">
        <f>VLOOKUP($C457,'County Data Only'!$A$2:$F$93,6,FALSE)</f>
        <v>2.2306431</v>
      </c>
      <c r="U457" s="1">
        <f>IF(AND(Table1[[#This Row],[Census Tract Population Growth 2010 - 2020]]&gt;=5,Table1[[#This Row],[Census Tract Population Growth 2020 - 2021]]&gt;0),1,0)</f>
        <v>1</v>
      </c>
      <c r="V457" s="3">
        <f>SUM(Table1[[#This Row],[High Income Point Value]],Table1[[#This Row],[Life Expectancy Point Value]],Table1[[#This Row],["R/ECAP" (Point Value)]],Table1[[#This Row],[Low Poverty Point Value]])</f>
        <v>1</v>
      </c>
      <c r="W457" s="3">
        <f>SUM(Table1[[#This Row],[Census Tract Low Unemployment Point Value]],Table1[[#This Row],[Census Tract Access to Primary Care Point Value]])</f>
        <v>2</v>
      </c>
    </row>
    <row r="458" spans="1:23" x14ac:dyDescent="0.25">
      <c r="A458" t="s">
        <v>429</v>
      </c>
      <c r="B458">
        <v>18057110600</v>
      </c>
      <c r="C458" t="s">
        <v>1754</v>
      </c>
      <c r="D458" t="s">
        <v>2249</v>
      </c>
      <c r="E458" s="9">
        <f t="shared" si="14"/>
        <v>3</v>
      </c>
      <c r="F458" s="6">
        <f t="shared" si="15"/>
        <v>1</v>
      </c>
      <c r="G458">
        <v>0</v>
      </c>
      <c r="H458" s="4">
        <v>54281</v>
      </c>
      <c r="I458" s="3">
        <f>IF(AND(Table1[[#This Row],[High Income]]&gt;=71082,Table1[[#This Row],[QCT Status]]=0),1,0)</f>
        <v>0</v>
      </c>
      <c r="J458" s="6">
        <v>78.347200000000001</v>
      </c>
      <c r="K458" s="6">
        <f>IF(Table1[[#This Row],[Life Expectancy]]&gt;77.4,1,0)</f>
        <v>1</v>
      </c>
      <c r="L458" s="4">
        <v>0</v>
      </c>
      <c r="M458" s="4">
        <v>10.5</v>
      </c>
      <c r="N458" s="4">
        <f>IF(AND(Table1[[#This Row],[Low Poverty]]&lt;=6.3,Table1[[#This Row],[QCT Status]]=0),1,0)</f>
        <v>0</v>
      </c>
      <c r="O458" s="6">
        <f>VLOOKUP(C458,'County Data Only'!$A$2:$F$93,3,FALSE)</f>
        <v>1.8</v>
      </c>
      <c r="P458" s="6">
        <f>IF(Table1[[#This Row],[Census Tract Low Unemployment Rate]]&lt;2.7,1,0)</f>
        <v>1</v>
      </c>
      <c r="Q458" s="6">
        <f>VLOOKUP($C458,'County Data Only'!$A$2:$F$93,4,FALSE)</f>
        <v>690</v>
      </c>
      <c r="R458" s="6">
        <f>IF(AND(Table1[[#This Row],[Census Tract Access to Primary Care]]&lt;=2000,Table1[[#This Row],[Census Tract Access to Primary Care]]&lt;&gt;0),1,0)</f>
        <v>1</v>
      </c>
      <c r="S458" s="6">
        <f>VLOOKUP($C458,'County Data Only'!$A$2:$F$93,5,FALSE)</f>
        <v>24.498822780000001</v>
      </c>
      <c r="T458" s="6">
        <f>VLOOKUP($C458,'County Data Only'!$A$2:$F$93,6,FALSE)</f>
        <v>2.2306431</v>
      </c>
      <c r="U458" s="1">
        <f>IF(AND(Table1[[#This Row],[Census Tract Population Growth 2010 - 2020]]&gt;=5,Table1[[#This Row],[Census Tract Population Growth 2020 - 2021]]&gt;0),1,0)</f>
        <v>1</v>
      </c>
      <c r="V458" s="3">
        <f>SUM(Table1[[#This Row],[High Income Point Value]],Table1[[#This Row],[Life Expectancy Point Value]],Table1[[#This Row],["R/ECAP" (Point Value)]],Table1[[#This Row],[Low Poverty Point Value]])</f>
        <v>1</v>
      </c>
      <c r="W458" s="3">
        <f>SUM(Table1[[#This Row],[Census Tract Low Unemployment Point Value]],Table1[[#This Row],[Census Tract Access to Primary Care Point Value]])</f>
        <v>2</v>
      </c>
    </row>
    <row r="459" spans="1:23" x14ac:dyDescent="0.25">
      <c r="A459" t="s">
        <v>457</v>
      </c>
      <c r="B459">
        <v>18057111007</v>
      </c>
      <c r="C459" t="s">
        <v>1754</v>
      </c>
      <c r="D459" t="s">
        <v>2277</v>
      </c>
      <c r="E459" s="9">
        <f t="shared" si="14"/>
        <v>3</v>
      </c>
      <c r="F459" s="6">
        <f t="shared" si="15"/>
        <v>1</v>
      </c>
      <c r="G459">
        <v>0</v>
      </c>
      <c r="H459" s="6">
        <v>71250</v>
      </c>
      <c r="I459" s="6">
        <f>IF(AND(Table1[[#This Row],[High Income]]&gt;=71082,Table1[[#This Row],[QCT Status]]=0),1,0)</f>
        <v>1</v>
      </c>
      <c r="J459" s="4">
        <v>75.5</v>
      </c>
      <c r="K459" s="6">
        <f>IF(Table1[[#This Row],[Life Expectancy]]&gt;77.4,1,0)</f>
        <v>0</v>
      </c>
      <c r="L459" s="4">
        <v>0</v>
      </c>
      <c r="M459" s="4">
        <v>14.7</v>
      </c>
      <c r="N459" s="4">
        <f>IF(AND(Table1[[#This Row],[Low Poverty]]&lt;=6.3,Table1[[#This Row],[QCT Status]]=0),1,0)</f>
        <v>0</v>
      </c>
      <c r="O459" s="6">
        <f>VLOOKUP(C459,'County Data Only'!$A$2:$F$93,3,FALSE)</f>
        <v>1.8</v>
      </c>
      <c r="P459" s="6">
        <f>IF(Table1[[#This Row],[Census Tract Low Unemployment Rate]]&lt;2.7,1,0)</f>
        <v>1</v>
      </c>
      <c r="Q459" s="6">
        <f>VLOOKUP($C459,'County Data Only'!$A$2:$F$93,4,FALSE)</f>
        <v>690</v>
      </c>
      <c r="R459" s="6">
        <f>IF(AND(Table1[[#This Row],[Census Tract Access to Primary Care]]&lt;=2000,Table1[[#This Row],[Census Tract Access to Primary Care]]&lt;&gt;0),1,0)</f>
        <v>1</v>
      </c>
      <c r="S459" s="6">
        <f>VLOOKUP($C459,'County Data Only'!$A$2:$F$93,5,FALSE)</f>
        <v>24.498822780000001</v>
      </c>
      <c r="T459" s="6">
        <f>VLOOKUP($C459,'County Data Only'!$A$2:$F$93,6,FALSE)</f>
        <v>2.2306431</v>
      </c>
      <c r="U459" s="1">
        <f>IF(AND(Table1[[#This Row],[Census Tract Population Growth 2010 - 2020]]&gt;=5,Table1[[#This Row],[Census Tract Population Growth 2020 - 2021]]&gt;0),1,0)</f>
        <v>1</v>
      </c>
      <c r="V459" s="3">
        <f>SUM(Table1[[#This Row],[High Income Point Value]],Table1[[#This Row],[Life Expectancy Point Value]],Table1[[#This Row],["R/ECAP" (Point Value)]],Table1[[#This Row],[Low Poverty Point Value]])</f>
        <v>1</v>
      </c>
      <c r="W459" s="3">
        <f>SUM(Table1[[#This Row],[Census Tract Low Unemployment Point Value]],Table1[[#This Row],[Census Tract Access to Primary Care Point Value]])</f>
        <v>2</v>
      </c>
    </row>
    <row r="460" spans="1:23" x14ac:dyDescent="0.25">
      <c r="A460" t="s">
        <v>415</v>
      </c>
      <c r="B460">
        <v>18057110401</v>
      </c>
      <c r="C460" t="s">
        <v>1754</v>
      </c>
      <c r="D460" t="s">
        <v>2235</v>
      </c>
      <c r="E460" s="9">
        <f t="shared" si="14"/>
        <v>3</v>
      </c>
      <c r="F460" s="6">
        <f t="shared" si="15"/>
        <v>1</v>
      </c>
      <c r="G460">
        <v>0</v>
      </c>
      <c r="H460" s="4">
        <v>66389</v>
      </c>
      <c r="I460" s="3">
        <f>IF(AND(Table1[[#This Row],[High Income]]&gt;=71082,Table1[[#This Row],[QCT Status]]=0),1,0)</f>
        <v>0</v>
      </c>
      <c r="J460" s="6">
        <v>79.5</v>
      </c>
      <c r="K460" s="6">
        <f>IF(Table1[[#This Row],[Life Expectancy]]&gt;77.4,1,0)</f>
        <v>1</v>
      </c>
      <c r="L460" s="4">
        <v>0</v>
      </c>
      <c r="M460" s="4">
        <v>18.8</v>
      </c>
      <c r="N460" s="4">
        <f>IF(AND(Table1[[#This Row],[Low Poverty]]&lt;=6.3,Table1[[#This Row],[QCT Status]]=0),1,0)</f>
        <v>0</v>
      </c>
      <c r="O460" s="6">
        <f>VLOOKUP(C460,'County Data Only'!$A$2:$F$93,3,FALSE)</f>
        <v>1.8</v>
      </c>
      <c r="P460" s="6">
        <f>IF(Table1[[#This Row],[Census Tract Low Unemployment Rate]]&lt;2.7,1,0)</f>
        <v>1</v>
      </c>
      <c r="Q460" s="6">
        <f>VLOOKUP($C460,'County Data Only'!$A$2:$F$93,4,FALSE)</f>
        <v>690</v>
      </c>
      <c r="R460" s="6">
        <f>IF(AND(Table1[[#This Row],[Census Tract Access to Primary Care]]&lt;=2000,Table1[[#This Row],[Census Tract Access to Primary Care]]&lt;&gt;0),1,0)</f>
        <v>1</v>
      </c>
      <c r="S460" s="6">
        <f>VLOOKUP($C460,'County Data Only'!$A$2:$F$93,5,FALSE)</f>
        <v>24.498822780000001</v>
      </c>
      <c r="T460" s="6">
        <f>VLOOKUP($C460,'County Data Only'!$A$2:$F$93,6,FALSE)</f>
        <v>2.2306431</v>
      </c>
      <c r="U460" s="1">
        <f>IF(AND(Table1[[#This Row],[Census Tract Population Growth 2010 - 2020]]&gt;=5,Table1[[#This Row],[Census Tract Population Growth 2020 - 2021]]&gt;0),1,0)</f>
        <v>1</v>
      </c>
      <c r="V460" s="3">
        <f>SUM(Table1[[#This Row],[High Income Point Value]],Table1[[#This Row],[Life Expectancy Point Value]],Table1[[#This Row],["R/ECAP" (Point Value)]],Table1[[#This Row],[Low Poverty Point Value]])</f>
        <v>1</v>
      </c>
      <c r="W460" s="3">
        <f>SUM(Table1[[#This Row],[Census Tract Low Unemployment Point Value]],Table1[[#This Row],[Census Tract Access to Primary Care Point Value]])</f>
        <v>2</v>
      </c>
    </row>
    <row r="461" spans="1:23" x14ac:dyDescent="0.25">
      <c r="A461" t="s">
        <v>410</v>
      </c>
      <c r="B461">
        <v>18057110201</v>
      </c>
      <c r="C461" t="s">
        <v>1754</v>
      </c>
      <c r="D461" t="s">
        <v>2230</v>
      </c>
      <c r="E461" s="7">
        <f t="shared" si="14"/>
        <v>2</v>
      </c>
      <c r="F461" s="6">
        <f t="shared" si="15"/>
        <v>1</v>
      </c>
      <c r="G461">
        <v>0</v>
      </c>
      <c r="H461" s="4">
        <v>66875</v>
      </c>
      <c r="I461" s="3">
        <f>IF(AND(Table1[[#This Row],[High Income]]&gt;=71082,Table1[[#This Row],[QCT Status]]=0),1,0)</f>
        <v>0</v>
      </c>
      <c r="J461" s="4">
        <v>77.2</v>
      </c>
      <c r="K461" s="3">
        <f>IF(Table1[[#This Row],[Life Expectancy]]&gt;77.4,1,0)</f>
        <v>0</v>
      </c>
      <c r="L461" s="4">
        <v>0</v>
      </c>
      <c r="M461" s="4">
        <v>8.5</v>
      </c>
      <c r="N461" s="4">
        <f>IF(AND(Table1[[#This Row],[Low Poverty]]&lt;=6.3,Table1[[#This Row],[QCT Status]]=0),1,0)</f>
        <v>0</v>
      </c>
      <c r="O461" s="6">
        <f>VLOOKUP(C461,'County Data Only'!$A$2:$F$93,3,FALSE)</f>
        <v>1.8</v>
      </c>
      <c r="P461" s="6">
        <f>IF(Table1[[#This Row],[Census Tract Low Unemployment Rate]]&lt;2.7,1,0)</f>
        <v>1</v>
      </c>
      <c r="Q461" s="6">
        <f>VLOOKUP($C461,'County Data Only'!$A$2:$F$93,4,FALSE)</f>
        <v>690</v>
      </c>
      <c r="R461" s="6">
        <f>IF(AND(Table1[[#This Row],[Census Tract Access to Primary Care]]&lt;=2000,Table1[[#This Row],[Census Tract Access to Primary Care]]&lt;&gt;0),1,0)</f>
        <v>1</v>
      </c>
      <c r="S461" s="6">
        <f>VLOOKUP($C461,'County Data Only'!$A$2:$F$93,5,FALSE)</f>
        <v>24.498822780000001</v>
      </c>
      <c r="T461" s="6">
        <f>VLOOKUP($C461,'County Data Only'!$A$2:$F$93,6,FALSE)</f>
        <v>2.2306431</v>
      </c>
      <c r="U461" s="1">
        <f>IF(AND(Table1[[#This Row],[Census Tract Population Growth 2010 - 2020]]&gt;=5,Table1[[#This Row],[Census Tract Population Growth 2020 - 2021]]&gt;0),1,0)</f>
        <v>1</v>
      </c>
      <c r="V461" s="3">
        <f>SUM(Table1[[#This Row],[High Income Point Value]],Table1[[#This Row],[Life Expectancy Point Value]],Table1[[#This Row],["R/ECAP" (Point Value)]],Table1[[#This Row],[Low Poverty Point Value]])</f>
        <v>0</v>
      </c>
      <c r="W461" s="3">
        <f>SUM(Table1[[#This Row],[Census Tract Low Unemployment Point Value]],Table1[[#This Row],[Census Tract Access to Primary Care Point Value]])</f>
        <v>2</v>
      </c>
    </row>
    <row r="462" spans="1:23" x14ac:dyDescent="0.25">
      <c r="A462" t="s">
        <v>430</v>
      </c>
      <c r="B462">
        <v>18057110700</v>
      </c>
      <c r="C462" t="s">
        <v>1754</v>
      </c>
      <c r="D462" t="s">
        <v>2250</v>
      </c>
      <c r="E462" s="7">
        <f t="shared" si="14"/>
        <v>2</v>
      </c>
      <c r="F462" s="6">
        <f t="shared" si="15"/>
        <v>1</v>
      </c>
      <c r="G462">
        <v>0</v>
      </c>
      <c r="H462" s="4">
        <v>45292</v>
      </c>
      <c r="I462" s="3">
        <f>IF(AND(Table1[[#This Row],[High Income]]&gt;=71082,Table1[[#This Row],[QCT Status]]=0),1,0)</f>
        <v>0</v>
      </c>
      <c r="J462" s="4">
        <v>71.900000000000006</v>
      </c>
      <c r="K462" s="3">
        <f>IF(Table1[[#This Row],[Life Expectancy]]&gt;77.4,1,0)</f>
        <v>0</v>
      </c>
      <c r="L462" s="4">
        <v>0</v>
      </c>
      <c r="M462" s="4">
        <v>16.8</v>
      </c>
      <c r="N462" s="4">
        <f>IF(AND(Table1[[#This Row],[Low Poverty]]&lt;=6.3,Table1[[#This Row],[QCT Status]]=0),1,0)</f>
        <v>0</v>
      </c>
      <c r="O462" s="6">
        <f>VLOOKUP(C462,'County Data Only'!$A$2:$F$93,3,FALSE)</f>
        <v>1.8</v>
      </c>
      <c r="P462" s="6">
        <f>IF(Table1[[#This Row],[Census Tract Low Unemployment Rate]]&lt;2.7,1,0)</f>
        <v>1</v>
      </c>
      <c r="Q462" s="6">
        <f>VLOOKUP($C462,'County Data Only'!$A$2:$F$93,4,FALSE)</f>
        <v>690</v>
      </c>
      <c r="R462" s="6">
        <f>IF(AND(Table1[[#This Row],[Census Tract Access to Primary Care]]&lt;=2000,Table1[[#This Row],[Census Tract Access to Primary Care]]&lt;&gt;0),1,0)</f>
        <v>1</v>
      </c>
      <c r="S462" s="6">
        <f>VLOOKUP($C462,'County Data Only'!$A$2:$F$93,5,FALSE)</f>
        <v>24.498822780000001</v>
      </c>
      <c r="T462" s="6">
        <f>VLOOKUP($C462,'County Data Only'!$A$2:$F$93,6,FALSE)</f>
        <v>2.2306431</v>
      </c>
      <c r="U462" s="1">
        <f>IF(AND(Table1[[#This Row],[Census Tract Population Growth 2010 - 2020]]&gt;=5,Table1[[#This Row],[Census Tract Population Growth 2020 - 2021]]&gt;0),1,0)</f>
        <v>1</v>
      </c>
      <c r="V462" s="3">
        <f>SUM(Table1[[#This Row],[High Income Point Value]],Table1[[#This Row],[Life Expectancy Point Value]],Table1[[#This Row],["R/ECAP" (Point Value)]],Table1[[#This Row],[Low Poverty Point Value]])</f>
        <v>0</v>
      </c>
      <c r="W462" s="3">
        <f>SUM(Table1[[#This Row],[Census Tract Low Unemployment Point Value]],Table1[[#This Row],[Census Tract Access to Primary Care Point Value]])</f>
        <v>2</v>
      </c>
    </row>
    <row r="463" spans="1:23" x14ac:dyDescent="0.25">
      <c r="A463" t="s">
        <v>476</v>
      </c>
      <c r="B463">
        <v>18059410802</v>
      </c>
      <c r="C463" t="s">
        <v>1756</v>
      </c>
      <c r="D463" t="s">
        <v>2296</v>
      </c>
      <c r="E463" s="6">
        <f t="shared" si="14"/>
        <v>5</v>
      </c>
      <c r="F463" s="6">
        <f t="shared" si="15"/>
        <v>1</v>
      </c>
      <c r="G463">
        <v>0</v>
      </c>
      <c r="H463" s="6">
        <v>112135</v>
      </c>
      <c r="I463" s="6">
        <f>IF(AND(Table1[[#This Row],[High Income]]&gt;=71082,Table1[[#This Row],[QCT Status]]=0),1,0)</f>
        <v>1</v>
      </c>
      <c r="J463" s="6">
        <v>79.5</v>
      </c>
      <c r="K463" s="6">
        <f>IF(Table1[[#This Row],[Life Expectancy]]&gt;77.4,1,0)</f>
        <v>1</v>
      </c>
      <c r="L463" s="4">
        <v>0</v>
      </c>
      <c r="M463" s="6">
        <v>0.6</v>
      </c>
      <c r="N463" s="6">
        <f>IF(AND(Table1[[#This Row],[Low Poverty]]&lt;=6.3,Table1[[#This Row],[QCT Status]]=0),1,0)</f>
        <v>1</v>
      </c>
      <c r="O463" s="6">
        <f>VLOOKUP(C463,'County Data Only'!$A$2:$F$93,3,FALSE)</f>
        <v>2.2999999999999998</v>
      </c>
      <c r="P463" s="6">
        <f>IF(Table1[[#This Row],[Census Tract Low Unemployment Rate]]&lt;2.7,1,0)</f>
        <v>1</v>
      </c>
      <c r="Q463" s="6">
        <f>VLOOKUP($C463,'County Data Only'!$A$2:$F$93,4,FALSE)</f>
        <v>1190</v>
      </c>
      <c r="R463" s="6">
        <f>IF(AND(Table1[[#This Row],[Census Tract Access to Primary Care]]&lt;=2000,Table1[[#This Row],[Census Tract Access to Primary Care]]&lt;&gt;0),1,0)</f>
        <v>1</v>
      </c>
      <c r="S463" s="6">
        <f>VLOOKUP($C463,'County Data Only'!$A$2:$F$93,5,FALSE)</f>
        <v>13.24915298</v>
      </c>
      <c r="T463" s="6">
        <f>VLOOKUP($C463,'County Data Only'!$A$2:$F$93,6,FALSE)</f>
        <v>2.0372773</v>
      </c>
      <c r="U463" s="1">
        <f>IF(AND(Table1[[#This Row],[Census Tract Population Growth 2010 - 2020]]&gt;=5,Table1[[#This Row],[Census Tract Population Growth 2020 - 2021]]&gt;0),1,0)</f>
        <v>1</v>
      </c>
      <c r="V463" s="3">
        <f>SUM(Table1[[#This Row],[High Income Point Value]],Table1[[#This Row],[Life Expectancy Point Value]],Table1[[#This Row],["R/ECAP" (Point Value)]],Table1[[#This Row],[Low Poverty Point Value]])</f>
        <v>3</v>
      </c>
      <c r="W463" s="3">
        <f>SUM(Table1[[#This Row],[Census Tract Low Unemployment Point Value]],Table1[[#This Row],[Census Tract Access to Primary Care Point Value]])</f>
        <v>2</v>
      </c>
    </row>
    <row r="464" spans="1:23" x14ac:dyDescent="0.25">
      <c r="A464" t="s">
        <v>477</v>
      </c>
      <c r="B464">
        <v>18059410901</v>
      </c>
      <c r="C464" t="s">
        <v>1756</v>
      </c>
      <c r="D464" t="s">
        <v>2297</v>
      </c>
      <c r="E464" s="6">
        <f t="shared" si="14"/>
        <v>5</v>
      </c>
      <c r="F464" s="6">
        <f t="shared" si="15"/>
        <v>1</v>
      </c>
      <c r="G464">
        <v>0</v>
      </c>
      <c r="H464" s="6">
        <v>78155</v>
      </c>
      <c r="I464" s="6">
        <f>IF(AND(Table1[[#This Row],[High Income]]&gt;=71082,Table1[[#This Row],[QCT Status]]=0),1,0)</f>
        <v>1</v>
      </c>
      <c r="J464" s="6">
        <v>80.900000000000006</v>
      </c>
      <c r="K464" s="6">
        <f>IF(Table1[[#This Row],[Life Expectancy]]&gt;77.4,1,0)</f>
        <v>1</v>
      </c>
      <c r="L464" s="4">
        <v>0</v>
      </c>
      <c r="M464" s="6">
        <v>1.2</v>
      </c>
      <c r="N464" s="6">
        <f>IF(AND(Table1[[#This Row],[Low Poverty]]&lt;=6.3,Table1[[#This Row],[QCT Status]]=0),1,0)</f>
        <v>1</v>
      </c>
      <c r="O464" s="6">
        <f>VLOOKUP(C464,'County Data Only'!$A$2:$F$93,3,FALSE)</f>
        <v>2.2999999999999998</v>
      </c>
      <c r="P464" s="6">
        <f>IF(Table1[[#This Row],[Census Tract Low Unemployment Rate]]&lt;2.7,1,0)</f>
        <v>1</v>
      </c>
      <c r="Q464" s="6">
        <f>VLOOKUP($C464,'County Data Only'!$A$2:$F$93,4,FALSE)</f>
        <v>1190</v>
      </c>
      <c r="R464" s="6">
        <f>IF(AND(Table1[[#This Row],[Census Tract Access to Primary Care]]&lt;=2000,Table1[[#This Row],[Census Tract Access to Primary Care]]&lt;&gt;0),1,0)</f>
        <v>1</v>
      </c>
      <c r="S464" s="6">
        <f>VLOOKUP($C464,'County Data Only'!$A$2:$F$93,5,FALSE)</f>
        <v>13.24915298</v>
      </c>
      <c r="T464" s="6">
        <f>VLOOKUP($C464,'County Data Only'!$A$2:$F$93,6,FALSE)</f>
        <v>2.0372773</v>
      </c>
      <c r="U464" s="1">
        <f>IF(AND(Table1[[#This Row],[Census Tract Population Growth 2010 - 2020]]&gt;=5,Table1[[#This Row],[Census Tract Population Growth 2020 - 2021]]&gt;0),1,0)</f>
        <v>1</v>
      </c>
      <c r="V464" s="3">
        <f>SUM(Table1[[#This Row],[High Income Point Value]],Table1[[#This Row],[Life Expectancy Point Value]],Table1[[#This Row],["R/ECAP" (Point Value)]],Table1[[#This Row],[Low Poverty Point Value]])</f>
        <v>3</v>
      </c>
      <c r="W464" s="3">
        <f>SUM(Table1[[#This Row],[Census Tract Low Unemployment Point Value]],Table1[[#This Row],[Census Tract Access to Primary Care Point Value]])</f>
        <v>2</v>
      </c>
    </row>
    <row r="465" spans="1:23" x14ac:dyDescent="0.25">
      <c r="A465" t="s">
        <v>475</v>
      </c>
      <c r="B465">
        <v>18059410801</v>
      </c>
      <c r="C465" t="s">
        <v>1756</v>
      </c>
      <c r="D465" t="s">
        <v>2295</v>
      </c>
      <c r="E465" s="6">
        <f t="shared" si="14"/>
        <v>5</v>
      </c>
      <c r="F465" s="6">
        <f t="shared" si="15"/>
        <v>1</v>
      </c>
      <c r="G465">
        <v>0</v>
      </c>
      <c r="H465" s="6">
        <v>76290</v>
      </c>
      <c r="I465" s="6">
        <f>IF(AND(Table1[[#This Row],[High Income]]&gt;=71082,Table1[[#This Row],[QCT Status]]=0),1,0)</f>
        <v>1</v>
      </c>
      <c r="J465" s="6">
        <v>79.640600000000006</v>
      </c>
      <c r="K465" s="6">
        <f>IF(Table1[[#This Row],[Life Expectancy]]&gt;77.4,1,0)</f>
        <v>1</v>
      </c>
      <c r="L465" s="4">
        <v>0</v>
      </c>
      <c r="M465" s="6">
        <v>2.1</v>
      </c>
      <c r="N465" s="6">
        <f>IF(AND(Table1[[#This Row],[Low Poverty]]&lt;=6.3,Table1[[#This Row],[QCT Status]]=0),1,0)</f>
        <v>1</v>
      </c>
      <c r="O465" s="6">
        <f>VLOOKUP(C465,'County Data Only'!$A$2:$F$93,3,FALSE)</f>
        <v>2.2999999999999998</v>
      </c>
      <c r="P465" s="6">
        <f>IF(Table1[[#This Row],[Census Tract Low Unemployment Rate]]&lt;2.7,1,0)</f>
        <v>1</v>
      </c>
      <c r="Q465" s="6">
        <f>VLOOKUP($C465,'County Data Only'!$A$2:$F$93,4,FALSE)</f>
        <v>1190</v>
      </c>
      <c r="R465" s="6">
        <f>IF(AND(Table1[[#This Row],[Census Tract Access to Primary Care]]&lt;=2000,Table1[[#This Row],[Census Tract Access to Primary Care]]&lt;&gt;0),1,0)</f>
        <v>1</v>
      </c>
      <c r="S465" s="6">
        <f>VLOOKUP($C465,'County Data Only'!$A$2:$F$93,5,FALSE)</f>
        <v>13.24915298</v>
      </c>
      <c r="T465" s="6">
        <f>VLOOKUP($C465,'County Data Only'!$A$2:$F$93,6,FALSE)</f>
        <v>2.0372773</v>
      </c>
      <c r="U465" s="1">
        <f>IF(AND(Table1[[#This Row],[Census Tract Population Growth 2010 - 2020]]&gt;=5,Table1[[#This Row],[Census Tract Population Growth 2020 - 2021]]&gt;0),1,0)</f>
        <v>1</v>
      </c>
      <c r="V465" s="3">
        <f>SUM(Table1[[#This Row],[High Income Point Value]],Table1[[#This Row],[Life Expectancy Point Value]],Table1[[#This Row],["R/ECAP" (Point Value)]],Table1[[#This Row],[Low Poverty Point Value]])</f>
        <v>3</v>
      </c>
      <c r="W465" s="3">
        <f>SUM(Table1[[#This Row],[Census Tract Low Unemployment Point Value]],Table1[[#This Row],[Census Tract Access to Primary Care Point Value]])</f>
        <v>2</v>
      </c>
    </row>
    <row r="466" spans="1:23" x14ac:dyDescent="0.25">
      <c r="A466" t="s">
        <v>474</v>
      </c>
      <c r="B466">
        <v>18059410700</v>
      </c>
      <c r="C466" t="s">
        <v>1756</v>
      </c>
      <c r="D466" t="s">
        <v>2294</v>
      </c>
      <c r="E466" s="6">
        <f t="shared" si="14"/>
        <v>5</v>
      </c>
      <c r="F466" s="6">
        <f t="shared" si="15"/>
        <v>1</v>
      </c>
      <c r="G466">
        <v>0</v>
      </c>
      <c r="H466" s="6">
        <v>100402</v>
      </c>
      <c r="I466" s="6">
        <f>IF(AND(Table1[[#This Row],[High Income]]&gt;=71082,Table1[[#This Row],[QCT Status]]=0),1,0)</f>
        <v>1</v>
      </c>
      <c r="J466" s="6">
        <v>78.100700000000003</v>
      </c>
      <c r="K466" s="6">
        <f>IF(Table1[[#This Row],[Life Expectancy]]&gt;77.4,1,0)</f>
        <v>1</v>
      </c>
      <c r="L466" s="4">
        <v>0</v>
      </c>
      <c r="M466" s="6">
        <v>4.4000000000000004</v>
      </c>
      <c r="N466" s="6">
        <f>IF(AND(Table1[[#This Row],[Low Poverty]]&lt;=6.3,Table1[[#This Row],[QCT Status]]=0),1,0)</f>
        <v>1</v>
      </c>
      <c r="O466" s="6">
        <f>VLOOKUP(C466,'County Data Only'!$A$2:$F$93,3,FALSE)</f>
        <v>2.2999999999999998</v>
      </c>
      <c r="P466" s="6">
        <f>IF(Table1[[#This Row],[Census Tract Low Unemployment Rate]]&lt;2.7,1,0)</f>
        <v>1</v>
      </c>
      <c r="Q466" s="6">
        <f>VLOOKUP($C466,'County Data Only'!$A$2:$F$93,4,FALSE)</f>
        <v>1190</v>
      </c>
      <c r="R466" s="6">
        <f>IF(AND(Table1[[#This Row],[Census Tract Access to Primary Care]]&lt;=2000,Table1[[#This Row],[Census Tract Access to Primary Care]]&lt;&gt;0),1,0)</f>
        <v>1</v>
      </c>
      <c r="S466" s="6">
        <f>VLOOKUP($C466,'County Data Only'!$A$2:$F$93,5,FALSE)</f>
        <v>13.24915298</v>
      </c>
      <c r="T466" s="6">
        <f>VLOOKUP($C466,'County Data Only'!$A$2:$F$93,6,FALSE)</f>
        <v>2.0372773</v>
      </c>
      <c r="U466" s="1">
        <f>IF(AND(Table1[[#This Row],[Census Tract Population Growth 2010 - 2020]]&gt;=5,Table1[[#This Row],[Census Tract Population Growth 2020 - 2021]]&gt;0),1,0)</f>
        <v>1</v>
      </c>
      <c r="V466" s="3">
        <f>SUM(Table1[[#This Row],[High Income Point Value]],Table1[[#This Row],[Life Expectancy Point Value]],Table1[[#This Row],["R/ECAP" (Point Value)]],Table1[[#This Row],[Low Poverty Point Value]])</f>
        <v>3</v>
      </c>
      <c r="W466" s="3">
        <f>SUM(Table1[[#This Row],[Census Tract Low Unemployment Point Value]],Table1[[#This Row],[Census Tract Access to Primary Care Point Value]])</f>
        <v>2</v>
      </c>
    </row>
    <row r="467" spans="1:23" x14ac:dyDescent="0.25">
      <c r="A467" t="s">
        <v>479</v>
      </c>
      <c r="B467">
        <v>18059411000</v>
      </c>
      <c r="C467" t="s">
        <v>1756</v>
      </c>
      <c r="D467" t="s">
        <v>2299</v>
      </c>
      <c r="E467" s="6">
        <f t="shared" si="14"/>
        <v>5</v>
      </c>
      <c r="F467" s="6">
        <f t="shared" si="15"/>
        <v>1</v>
      </c>
      <c r="G467">
        <v>0</v>
      </c>
      <c r="H467" s="6">
        <v>76478</v>
      </c>
      <c r="I467" s="6">
        <f>IF(AND(Table1[[#This Row],[High Income]]&gt;=71082,Table1[[#This Row],[QCT Status]]=0),1,0)</f>
        <v>1</v>
      </c>
      <c r="J467" s="6">
        <v>81.692400000000006</v>
      </c>
      <c r="K467" s="6">
        <f>IF(Table1[[#This Row],[Life Expectancy]]&gt;77.4,1,0)</f>
        <v>1</v>
      </c>
      <c r="L467" s="4">
        <v>0</v>
      </c>
      <c r="M467" s="6">
        <v>5.8</v>
      </c>
      <c r="N467" s="6">
        <f>IF(AND(Table1[[#This Row],[Low Poverty]]&lt;=6.3,Table1[[#This Row],[QCT Status]]=0),1,0)</f>
        <v>1</v>
      </c>
      <c r="O467" s="6">
        <f>VLOOKUP(C467,'County Data Only'!$A$2:$F$93,3,FALSE)</f>
        <v>2.2999999999999998</v>
      </c>
      <c r="P467" s="6">
        <f>IF(Table1[[#This Row],[Census Tract Low Unemployment Rate]]&lt;2.7,1,0)</f>
        <v>1</v>
      </c>
      <c r="Q467" s="6">
        <f>VLOOKUP($C467,'County Data Only'!$A$2:$F$93,4,FALSE)</f>
        <v>1190</v>
      </c>
      <c r="R467" s="6">
        <f>IF(AND(Table1[[#This Row],[Census Tract Access to Primary Care]]&lt;=2000,Table1[[#This Row],[Census Tract Access to Primary Care]]&lt;&gt;0),1,0)</f>
        <v>1</v>
      </c>
      <c r="S467" s="6">
        <f>VLOOKUP($C467,'County Data Only'!$A$2:$F$93,5,FALSE)</f>
        <v>13.24915298</v>
      </c>
      <c r="T467" s="6">
        <f>VLOOKUP($C467,'County Data Only'!$A$2:$F$93,6,FALSE)</f>
        <v>2.0372773</v>
      </c>
      <c r="U467" s="1">
        <f>IF(AND(Table1[[#This Row],[Census Tract Population Growth 2010 - 2020]]&gt;=5,Table1[[#This Row],[Census Tract Population Growth 2020 - 2021]]&gt;0),1,0)</f>
        <v>1</v>
      </c>
      <c r="V467" s="3">
        <f>SUM(Table1[[#This Row],[High Income Point Value]],Table1[[#This Row],[Life Expectancy Point Value]],Table1[[#This Row],["R/ECAP" (Point Value)]],Table1[[#This Row],[Low Poverty Point Value]])</f>
        <v>3</v>
      </c>
      <c r="W467" s="3">
        <f>SUM(Table1[[#This Row],[Census Tract Low Unemployment Point Value]],Table1[[#This Row],[Census Tract Access to Primary Care Point Value]])</f>
        <v>2</v>
      </c>
    </row>
    <row r="468" spans="1:23" x14ac:dyDescent="0.25">
      <c r="A468" t="s">
        <v>478</v>
      </c>
      <c r="B468">
        <v>18059410902</v>
      </c>
      <c r="C468" t="s">
        <v>1756</v>
      </c>
      <c r="D468" t="s">
        <v>2298</v>
      </c>
      <c r="E468" s="6">
        <f t="shared" si="14"/>
        <v>5</v>
      </c>
      <c r="F468" s="6">
        <f t="shared" si="15"/>
        <v>1</v>
      </c>
      <c r="G468">
        <v>0</v>
      </c>
      <c r="H468" s="6">
        <v>89167</v>
      </c>
      <c r="I468" s="6">
        <f>IF(AND(Table1[[#This Row],[High Income]]&gt;=71082,Table1[[#This Row],[QCT Status]]=0),1,0)</f>
        <v>1</v>
      </c>
      <c r="J468" s="6">
        <v>80.900000000000006</v>
      </c>
      <c r="K468" s="6">
        <f>IF(Table1[[#This Row],[Life Expectancy]]&gt;77.4,1,0)</f>
        <v>1</v>
      </c>
      <c r="L468" s="4">
        <v>0</v>
      </c>
      <c r="M468" s="6">
        <v>6.3</v>
      </c>
      <c r="N468" s="6">
        <f>IF(AND(Table1[[#This Row],[Low Poverty]]&lt;=6.3,Table1[[#This Row],[QCT Status]]=0),1,0)</f>
        <v>1</v>
      </c>
      <c r="O468" s="6">
        <f>VLOOKUP(C468,'County Data Only'!$A$2:$F$93,3,FALSE)</f>
        <v>2.2999999999999998</v>
      </c>
      <c r="P468" s="6">
        <f>IF(Table1[[#This Row],[Census Tract Low Unemployment Rate]]&lt;2.7,1,0)</f>
        <v>1</v>
      </c>
      <c r="Q468" s="6">
        <f>VLOOKUP($C468,'County Data Only'!$A$2:$F$93,4,FALSE)</f>
        <v>1190</v>
      </c>
      <c r="R468" s="6">
        <f>IF(AND(Table1[[#This Row],[Census Tract Access to Primary Care]]&lt;=2000,Table1[[#This Row],[Census Tract Access to Primary Care]]&lt;&gt;0),1,0)</f>
        <v>1</v>
      </c>
      <c r="S468" s="6">
        <f>VLOOKUP($C468,'County Data Only'!$A$2:$F$93,5,FALSE)</f>
        <v>13.24915298</v>
      </c>
      <c r="T468" s="6">
        <f>VLOOKUP($C468,'County Data Only'!$A$2:$F$93,6,FALSE)</f>
        <v>2.0372773</v>
      </c>
      <c r="U468" s="1">
        <f>IF(AND(Table1[[#This Row],[Census Tract Population Growth 2010 - 2020]]&gt;=5,Table1[[#This Row],[Census Tract Population Growth 2020 - 2021]]&gt;0),1,0)</f>
        <v>1</v>
      </c>
      <c r="V468" s="3">
        <f>SUM(Table1[[#This Row],[High Income Point Value]],Table1[[#This Row],[Life Expectancy Point Value]],Table1[[#This Row],["R/ECAP" (Point Value)]],Table1[[#This Row],[Low Poverty Point Value]])</f>
        <v>3</v>
      </c>
      <c r="W468" s="3">
        <f>SUM(Table1[[#This Row],[Census Tract Low Unemployment Point Value]],Table1[[#This Row],[Census Tract Access to Primary Care Point Value]])</f>
        <v>2</v>
      </c>
    </row>
    <row r="469" spans="1:23" x14ac:dyDescent="0.25">
      <c r="A469" t="s">
        <v>466</v>
      </c>
      <c r="B469">
        <v>18059410201</v>
      </c>
      <c r="C469" t="s">
        <v>1756</v>
      </c>
      <c r="D469" t="s">
        <v>2286</v>
      </c>
      <c r="E469" s="5">
        <f t="shared" si="14"/>
        <v>4</v>
      </c>
      <c r="F469" s="6">
        <f t="shared" si="15"/>
        <v>1</v>
      </c>
      <c r="G469">
        <v>0</v>
      </c>
      <c r="H469" s="6">
        <v>92830</v>
      </c>
      <c r="I469" s="6">
        <f>IF(AND(Table1[[#This Row],[High Income]]&gt;=71082,Table1[[#This Row],[QCT Status]]=0),1,0)</f>
        <v>1</v>
      </c>
      <c r="J469" s="4">
        <v>76.400000000000006</v>
      </c>
      <c r="K469" s="6">
        <f>IF(Table1[[#This Row],[Life Expectancy]]&gt;77.4,1,0)</f>
        <v>0</v>
      </c>
      <c r="L469" s="4">
        <v>0</v>
      </c>
      <c r="M469" s="6">
        <v>3.4</v>
      </c>
      <c r="N469" s="6">
        <f>IF(AND(Table1[[#This Row],[Low Poverty]]&lt;=6.3,Table1[[#This Row],[QCT Status]]=0),1,0)</f>
        <v>1</v>
      </c>
      <c r="O469" s="6">
        <f>VLOOKUP(C469,'County Data Only'!$A$2:$F$93,3,FALSE)</f>
        <v>2.2999999999999998</v>
      </c>
      <c r="P469" s="6">
        <f>IF(Table1[[#This Row],[Census Tract Low Unemployment Rate]]&lt;2.7,1,0)</f>
        <v>1</v>
      </c>
      <c r="Q469" s="6">
        <f>VLOOKUP($C469,'County Data Only'!$A$2:$F$93,4,FALSE)</f>
        <v>1190</v>
      </c>
      <c r="R469" s="6">
        <f>IF(AND(Table1[[#This Row],[Census Tract Access to Primary Care]]&lt;=2000,Table1[[#This Row],[Census Tract Access to Primary Care]]&lt;&gt;0),1,0)</f>
        <v>1</v>
      </c>
      <c r="S469" s="6">
        <f>VLOOKUP($C469,'County Data Only'!$A$2:$F$93,5,FALSE)</f>
        <v>13.24915298</v>
      </c>
      <c r="T469" s="6">
        <f>VLOOKUP($C469,'County Data Only'!$A$2:$F$93,6,FALSE)</f>
        <v>2.0372773</v>
      </c>
      <c r="U469" s="1">
        <f>IF(AND(Table1[[#This Row],[Census Tract Population Growth 2010 - 2020]]&gt;=5,Table1[[#This Row],[Census Tract Population Growth 2020 - 2021]]&gt;0),1,0)</f>
        <v>1</v>
      </c>
      <c r="V469" s="3">
        <f>SUM(Table1[[#This Row],[High Income Point Value]],Table1[[#This Row],[Life Expectancy Point Value]],Table1[[#This Row],["R/ECAP" (Point Value)]],Table1[[#This Row],[Low Poverty Point Value]])</f>
        <v>2</v>
      </c>
      <c r="W469" s="3">
        <f>SUM(Table1[[#This Row],[Census Tract Low Unemployment Point Value]],Table1[[#This Row],[Census Tract Access to Primary Care Point Value]])</f>
        <v>2</v>
      </c>
    </row>
    <row r="470" spans="1:23" x14ac:dyDescent="0.25">
      <c r="A470" t="s">
        <v>469</v>
      </c>
      <c r="B470">
        <v>18059410302</v>
      </c>
      <c r="C470" t="s">
        <v>1756</v>
      </c>
      <c r="D470" t="s">
        <v>2289</v>
      </c>
      <c r="E470" s="5">
        <f t="shared" si="14"/>
        <v>4</v>
      </c>
      <c r="F470" s="6">
        <f t="shared" si="15"/>
        <v>1</v>
      </c>
      <c r="G470">
        <v>0</v>
      </c>
      <c r="H470" s="6">
        <v>81250</v>
      </c>
      <c r="I470" s="6">
        <f>IF(AND(Table1[[#This Row],[High Income]]&gt;=71082,Table1[[#This Row],[QCT Status]]=0),1,0)</f>
        <v>1</v>
      </c>
      <c r="J470" s="6">
        <v>79.3</v>
      </c>
      <c r="K470" s="6">
        <f>IF(Table1[[#This Row],[Life Expectancy]]&gt;77.4,1,0)</f>
        <v>1</v>
      </c>
      <c r="L470" s="4">
        <v>0</v>
      </c>
      <c r="M470" s="4">
        <v>6.6</v>
      </c>
      <c r="N470" s="4">
        <f>IF(AND(Table1[[#This Row],[Low Poverty]]&lt;=6.3,Table1[[#This Row],[QCT Status]]=0),1,0)</f>
        <v>0</v>
      </c>
      <c r="O470" s="6">
        <f>VLOOKUP(C470,'County Data Only'!$A$2:$F$93,3,FALSE)</f>
        <v>2.2999999999999998</v>
      </c>
      <c r="P470" s="6">
        <f>IF(Table1[[#This Row],[Census Tract Low Unemployment Rate]]&lt;2.7,1,0)</f>
        <v>1</v>
      </c>
      <c r="Q470" s="6">
        <f>VLOOKUP($C470,'County Data Only'!$A$2:$F$93,4,FALSE)</f>
        <v>1190</v>
      </c>
      <c r="R470" s="6">
        <f>IF(AND(Table1[[#This Row],[Census Tract Access to Primary Care]]&lt;=2000,Table1[[#This Row],[Census Tract Access to Primary Care]]&lt;&gt;0),1,0)</f>
        <v>1</v>
      </c>
      <c r="S470" s="6">
        <f>VLOOKUP($C470,'County Data Only'!$A$2:$F$93,5,FALSE)</f>
        <v>13.24915298</v>
      </c>
      <c r="T470" s="6">
        <f>VLOOKUP($C470,'County Data Only'!$A$2:$F$93,6,FALSE)</f>
        <v>2.0372773</v>
      </c>
      <c r="U470" s="1">
        <f>IF(AND(Table1[[#This Row],[Census Tract Population Growth 2010 - 2020]]&gt;=5,Table1[[#This Row],[Census Tract Population Growth 2020 - 2021]]&gt;0),1,0)</f>
        <v>1</v>
      </c>
      <c r="V470" s="3">
        <f>SUM(Table1[[#This Row],[High Income Point Value]],Table1[[#This Row],[Life Expectancy Point Value]],Table1[[#This Row],["R/ECAP" (Point Value)]],Table1[[#This Row],[Low Poverty Point Value]])</f>
        <v>2</v>
      </c>
      <c r="W470" s="3">
        <f>SUM(Table1[[#This Row],[Census Tract Low Unemployment Point Value]],Table1[[#This Row],[Census Tract Access to Primary Care Point Value]])</f>
        <v>2</v>
      </c>
    </row>
    <row r="471" spans="1:23" x14ac:dyDescent="0.25">
      <c r="A471" t="s">
        <v>467</v>
      </c>
      <c r="B471">
        <v>18059410202</v>
      </c>
      <c r="C471" t="s">
        <v>1756</v>
      </c>
      <c r="D471" t="s">
        <v>2287</v>
      </c>
      <c r="E471" s="9">
        <f t="shared" si="14"/>
        <v>3</v>
      </c>
      <c r="F471" s="6">
        <f t="shared" si="15"/>
        <v>1</v>
      </c>
      <c r="G471">
        <v>0</v>
      </c>
      <c r="H471" s="4">
        <v>64718</v>
      </c>
      <c r="I471" s="3">
        <f>IF(AND(Table1[[#This Row],[High Income]]&gt;=71082,Table1[[#This Row],[QCT Status]]=0),1,0)</f>
        <v>0</v>
      </c>
      <c r="J471" s="4">
        <v>76.400000000000006</v>
      </c>
      <c r="K471" s="3">
        <f>IF(Table1[[#This Row],[Life Expectancy]]&gt;77.4,1,0)</f>
        <v>0</v>
      </c>
      <c r="L471" s="4">
        <v>0</v>
      </c>
      <c r="M471" s="6">
        <v>4.0999999999999996</v>
      </c>
      <c r="N471" s="6">
        <f>IF(AND(Table1[[#This Row],[Low Poverty]]&lt;=6.3,Table1[[#This Row],[QCT Status]]=0),1,0)</f>
        <v>1</v>
      </c>
      <c r="O471" s="6">
        <f>VLOOKUP(C471,'County Data Only'!$A$2:$F$93,3,FALSE)</f>
        <v>2.2999999999999998</v>
      </c>
      <c r="P471" s="6">
        <f>IF(Table1[[#This Row],[Census Tract Low Unemployment Rate]]&lt;2.7,1,0)</f>
        <v>1</v>
      </c>
      <c r="Q471" s="6">
        <f>VLOOKUP($C471,'County Data Only'!$A$2:$F$93,4,FALSE)</f>
        <v>1190</v>
      </c>
      <c r="R471" s="6">
        <f>IF(AND(Table1[[#This Row],[Census Tract Access to Primary Care]]&lt;=2000,Table1[[#This Row],[Census Tract Access to Primary Care]]&lt;&gt;0),1,0)</f>
        <v>1</v>
      </c>
      <c r="S471" s="6">
        <f>VLOOKUP($C471,'County Data Only'!$A$2:$F$93,5,FALSE)</f>
        <v>13.24915298</v>
      </c>
      <c r="T471" s="6">
        <f>VLOOKUP($C471,'County Data Only'!$A$2:$F$93,6,FALSE)</f>
        <v>2.0372773</v>
      </c>
      <c r="U471" s="1">
        <f>IF(AND(Table1[[#This Row],[Census Tract Population Growth 2010 - 2020]]&gt;=5,Table1[[#This Row],[Census Tract Population Growth 2020 - 2021]]&gt;0),1,0)</f>
        <v>1</v>
      </c>
      <c r="V471" s="3">
        <f>SUM(Table1[[#This Row],[High Income Point Value]],Table1[[#This Row],[Life Expectancy Point Value]],Table1[[#This Row],["R/ECAP" (Point Value)]],Table1[[#This Row],[Low Poverty Point Value]])</f>
        <v>1</v>
      </c>
      <c r="W471" s="3">
        <f>SUM(Table1[[#This Row],[Census Tract Low Unemployment Point Value]],Table1[[#This Row],[Census Tract Access to Primary Care Point Value]])</f>
        <v>2</v>
      </c>
    </row>
    <row r="472" spans="1:23" x14ac:dyDescent="0.25">
      <c r="A472" t="s">
        <v>465</v>
      </c>
      <c r="B472">
        <v>18059410100</v>
      </c>
      <c r="C472" t="s">
        <v>1756</v>
      </c>
      <c r="D472" t="s">
        <v>2285</v>
      </c>
      <c r="E472" s="9">
        <f t="shared" si="14"/>
        <v>3</v>
      </c>
      <c r="F472" s="6">
        <f t="shared" si="15"/>
        <v>1</v>
      </c>
      <c r="G472">
        <v>0</v>
      </c>
      <c r="H472" s="4">
        <v>70357</v>
      </c>
      <c r="I472" s="3">
        <f>IF(AND(Table1[[#This Row],[High Income]]&gt;=71082,Table1[[#This Row],[QCT Status]]=0),1,0)</f>
        <v>0</v>
      </c>
      <c r="J472" s="6">
        <v>79.400000000000006</v>
      </c>
      <c r="K472" s="6">
        <f>IF(Table1[[#This Row],[Life Expectancy]]&gt;77.4,1,0)</f>
        <v>1</v>
      </c>
      <c r="L472" s="4">
        <v>0</v>
      </c>
      <c r="M472" s="4">
        <v>8.1999999999999993</v>
      </c>
      <c r="N472" s="4">
        <f>IF(AND(Table1[[#This Row],[Low Poverty]]&lt;=6.3,Table1[[#This Row],[QCT Status]]=0),1,0)</f>
        <v>0</v>
      </c>
      <c r="O472" s="6">
        <f>VLOOKUP(C472,'County Data Only'!$A$2:$F$93,3,FALSE)</f>
        <v>2.2999999999999998</v>
      </c>
      <c r="P472" s="6">
        <f>IF(Table1[[#This Row],[Census Tract Low Unemployment Rate]]&lt;2.7,1,0)</f>
        <v>1</v>
      </c>
      <c r="Q472" s="6">
        <f>VLOOKUP($C472,'County Data Only'!$A$2:$F$93,4,FALSE)</f>
        <v>1190</v>
      </c>
      <c r="R472" s="6">
        <f>IF(AND(Table1[[#This Row],[Census Tract Access to Primary Care]]&lt;=2000,Table1[[#This Row],[Census Tract Access to Primary Care]]&lt;&gt;0),1,0)</f>
        <v>1</v>
      </c>
      <c r="S472" s="6">
        <f>VLOOKUP($C472,'County Data Only'!$A$2:$F$93,5,FALSE)</f>
        <v>13.24915298</v>
      </c>
      <c r="T472" s="6">
        <f>VLOOKUP($C472,'County Data Only'!$A$2:$F$93,6,FALSE)</f>
        <v>2.0372773</v>
      </c>
      <c r="U472" s="1">
        <f>IF(AND(Table1[[#This Row],[Census Tract Population Growth 2010 - 2020]]&gt;=5,Table1[[#This Row],[Census Tract Population Growth 2020 - 2021]]&gt;0),1,0)</f>
        <v>1</v>
      </c>
      <c r="V472" s="3">
        <f>SUM(Table1[[#This Row],[High Income Point Value]],Table1[[#This Row],[Life Expectancy Point Value]],Table1[[#This Row],["R/ECAP" (Point Value)]],Table1[[#This Row],[Low Poverty Point Value]])</f>
        <v>1</v>
      </c>
      <c r="W472" s="3">
        <f>SUM(Table1[[#This Row],[Census Tract Low Unemployment Point Value]],Table1[[#This Row],[Census Tract Access to Primary Care Point Value]])</f>
        <v>2</v>
      </c>
    </row>
    <row r="473" spans="1:23" x14ac:dyDescent="0.25">
      <c r="A473" t="s">
        <v>468</v>
      </c>
      <c r="B473">
        <v>18059410301</v>
      </c>
      <c r="C473" t="s">
        <v>1756</v>
      </c>
      <c r="D473" t="s">
        <v>2288</v>
      </c>
      <c r="E473" s="9">
        <f t="shared" si="14"/>
        <v>3</v>
      </c>
      <c r="F473" s="6">
        <f t="shared" si="15"/>
        <v>1</v>
      </c>
      <c r="G473">
        <v>0</v>
      </c>
      <c r="H473" s="4">
        <v>69399</v>
      </c>
      <c r="I473" s="3">
        <f>IF(AND(Table1[[#This Row],[High Income]]&gt;=71082,Table1[[#This Row],[QCT Status]]=0),1,0)</f>
        <v>0</v>
      </c>
      <c r="J473" s="6">
        <v>79.3</v>
      </c>
      <c r="K473" s="6">
        <f>IF(Table1[[#This Row],[Life Expectancy]]&gt;77.4,1,0)</f>
        <v>1</v>
      </c>
      <c r="L473" s="4">
        <v>0</v>
      </c>
      <c r="M473" s="4">
        <v>10.1</v>
      </c>
      <c r="N473" s="4">
        <f>IF(AND(Table1[[#This Row],[Low Poverty]]&lt;=6.3,Table1[[#This Row],[QCT Status]]=0),1,0)</f>
        <v>0</v>
      </c>
      <c r="O473" s="6">
        <f>VLOOKUP(C473,'County Data Only'!$A$2:$F$93,3,FALSE)</f>
        <v>2.2999999999999998</v>
      </c>
      <c r="P473" s="6">
        <f>IF(Table1[[#This Row],[Census Tract Low Unemployment Rate]]&lt;2.7,1,0)</f>
        <v>1</v>
      </c>
      <c r="Q473" s="6">
        <f>VLOOKUP($C473,'County Data Only'!$A$2:$F$93,4,FALSE)</f>
        <v>1190</v>
      </c>
      <c r="R473" s="6">
        <f>IF(AND(Table1[[#This Row],[Census Tract Access to Primary Care]]&lt;=2000,Table1[[#This Row],[Census Tract Access to Primary Care]]&lt;&gt;0),1,0)</f>
        <v>1</v>
      </c>
      <c r="S473" s="6">
        <f>VLOOKUP($C473,'County Data Only'!$A$2:$F$93,5,FALSE)</f>
        <v>13.24915298</v>
      </c>
      <c r="T473" s="6">
        <f>VLOOKUP($C473,'County Data Only'!$A$2:$F$93,6,FALSE)</f>
        <v>2.0372773</v>
      </c>
      <c r="U473" s="1">
        <f>IF(AND(Table1[[#This Row],[Census Tract Population Growth 2010 - 2020]]&gt;=5,Table1[[#This Row],[Census Tract Population Growth 2020 - 2021]]&gt;0),1,0)</f>
        <v>1</v>
      </c>
      <c r="V473" s="3">
        <f>SUM(Table1[[#This Row],[High Income Point Value]],Table1[[#This Row],[Life Expectancy Point Value]],Table1[[#This Row],["R/ECAP" (Point Value)]],Table1[[#This Row],[Low Poverty Point Value]])</f>
        <v>1</v>
      </c>
      <c r="W473" s="3">
        <f>SUM(Table1[[#This Row],[Census Tract Low Unemployment Point Value]],Table1[[#This Row],[Census Tract Access to Primary Care Point Value]])</f>
        <v>2</v>
      </c>
    </row>
    <row r="474" spans="1:23" x14ac:dyDescent="0.25">
      <c r="A474" t="s">
        <v>473</v>
      </c>
      <c r="B474">
        <v>18059410600</v>
      </c>
      <c r="C474" t="s">
        <v>1756</v>
      </c>
      <c r="D474" t="s">
        <v>2293</v>
      </c>
      <c r="E474" s="7">
        <f t="shared" si="14"/>
        <v>2</v>
      </c>
      <c r="F474" s="6">
        <f t="shared" si="15"/>
        <v>1</v>
      </c>
      <c r="G474">
        <v>0</v>
      </c>
      <c r="H474" s="4">
        <v>57544</v>
      </c>
      <c r="I474" s="3">
        <f>IF(AND(Table1[[#This Row],[High Income]]&gt;=71082,Table1[[#This Row],[QCT Status]]=0),1,0)</f>
        <v>0</v>
      </c>
      <c r="J474" s="4">
        <v>75.8</v>
      </c>
      <c r="K474" s="3">
        <f>IF(Table1[[#This Row],[Life Expectancy]]&gt;77.4,1,0)</f>
        <v>0</v>
      </c>
      <c r="L474" s="4">
        <v>0</v>
      </c>
      <c r="M474" s="4">
        <v>7.5</v>
      </c>
      <c r="N474" s="4">
        <f>IF(AND(Table1[[#This Row],[Low Poverty]]&lt;=6.3,Table1[[#This Row],[QCT Status]]=0),1,0)</f>
        <v>0</v>
      </c>
      <c r="O474" s="6">
        <f>VLOOKUP(C474,'County Data Only'!$A$2:$F$93,3,FALSE)</f>
        <v>2.2999999999999998</v>
      </c>
      <c r="P474" s="6">
        <f>IF(Table1[[#This Row],[Census Tract Low Unemployment Rate]]&lt;2.7,1,0)</f>
        <v>1</v>
      </c>
      <c r="Q474" s="6">
        <f>VLOOKUP($C474,'County Data Only'!$A$2:$F$93,4,FALSE)</f>
        <v>1190</v>
      </c>
      <c r="R474" s="6">
        <f>IF(AND(Table1[[#This Row],[Census Tract Access to Primary Care]]&lt;=2000,Table1[[#This Row],[Census Tract Access to Primary Care]]&lt;&gt;0),1,0)</f>
        <v>1</v>
      </c>
      <c r="S474" s="6">
        <f>VLOOKUP($C474,'County Data Only'!$A$2:$F$93,5,FALSE)</f>
        <v>13.24915298</v>
      </c>
      <c r="T474" s="6">
        <f>VLOOKUP($C474,'County Data Only'!$A$2:$F$93,6,FALSE)</f>
        <v>2.0372773</v>
      </c>
      <c r="U474" s="1">
        <f>IF(AND(Table1[[#This Row],[Census Tract Population Growth 2010 - 2020]]&gt;=5,Table1[[#This Row],[Census Tract Population Growth 2020 - 2021]]&gt;0),1,0)</f>
        <v>1</v>
      </c>
      <c r="V474" s="3">
        <f>SUM(Table1[[#This Row],[High Income Point Value]],Table1[[#This Row],[Life Expectancy Point Value]],Table1[[#This Row],["R/ECAP" (Point Value)]],Table1[[#This Row],[Low Poverty Point Value]])</f>
        <v>0</v>
      </c>
      <c r="W474" s="3">
        <f>SUM(Table1[[#This Row],[Census Tract Low Unemployment Point Value]],Table1[[#This Row],[Census Tract Access to Primary Care Point Value]])</f>
        <v>2</v>
      </c>
    </row>
    <row r="475" spans="1:23" x14ac:dyDescent="0.25">
      <c r="A475" t="s">
        <v>472</v>
      </c>
      <c r="B475">
        <v>18059410500</v>
      </c>
      <c r="C475" t="s">
        <v>1756</v>
      </c>
      <c r="D475" t="s">
        <v>2292</v>
      </c>
      <c r="E475" s="7">
        <f t="shared" si="14"/>
        <v>2</v>
      </c>
      <c r="F475" s="6">
        <f t="shared" si="15"/>
        <v>1</v>
      </c>
      <c r="G475">
        <v>0</v>
      </c>
      <c r="H475" s="4">
        <v>52500</v>
      </c>
      <c r="I475" s="3">
        <f>IF(AND(Table1[[#This Row],[High Income]]&gt;=71082,Table1[[#This Row],[QCT Status]]=0),1,0)</f>
        <v>0</v>
      </c>
      <c r="J475" s="4">
        <v>73</v>
      </c>
      <c r="K475" s="3">
        <f>IF(Table1[[#This Row],[Life Expectancy]]&gt;77.4,1,0)</f>
        <v>0</v>
      </c>
      <c r="L475" s="4">
        <v>0</v>
      </c>
      <c r="M475" s="4">
        <v>9.8000000000000007</v>
      </c>
      <c r="N475" s="4">
        <f>IF(AND(Table1[[#This Row],[Low Poverty]]&lt;=6.3,Table1[[#This Row],[QCT Status]]=0),1,0)</f>
        <v>0</v>
      </c>
      <c r="O475" s="6">
        <f>VLOOKUP(C475,'County Data Only'!$A$2:$F$93,3,FALSE)</f>
        <v>2.2999999999999998</v>
      </c>
      <c r="P475" s="6">
        <f>IF(Table1[[#This Row],[Census Tract Low Unemployment Rate]]&lt;2.7,1,0)</f>
        <v>1</v>
      </c>
      <c r="Q475" s="6">
        <f>VLOOKUP($C475,'County Data Only'!$A$2:$F$93,4,FALSE)</f>
        <v>1190</v>
      </c>
      <c r="R475" s="6">
        <f>IF(AND(Table1[[#This Row],[Census Tract Access to Primary Care]]&lt;=2000,Table1[[#This Row],[Census Tract Access to Primary Care]]&lt;&gt;0),1,0)</f>
        <v>1</v>
      </c>
      <c r="S475" s="6">
        <f>VLOOKUP($C475,'County Data Only'!$A$2:$F$93,5,FALSE)</f>
        <v>13.24915298</v>
      </c>
      <c r="T475" s="6">
        <f>VLOOKUP($C475,'County Data Only'!$A$2:$F$93,6,FALSE)</f>
        <v>2.0372773</v>
      </c>
      <c r="U475" s="1">
        <f>IF(AND(Table1[[#This Row],[Census Tract Population Growth 2010 - 2020]]&gt;=5,Table1[[#This Row],[Census Tract Population Growth 2020 - 2021]]&gt;0),1,0)</f>
        <v>1</v>
      </c>
      <c r="V475" s="3">
        <f>SUM(Table1[[#This Row],[High Income Point Value]],Table1[[#This Row],[Life Expectancy Point Value]],Table1[[#This Row],["R/ECAP" (Point Value)]],Table1[[#This Row],[Low Poverty Point Value]])</f>
        <v>0</v>
      </c>
      <c r="W475" s="3">
        <f>SUM(Table1[[#This Row],[Census Tract Low Unemployment Point Value]],Table1[[#This Row],[Census Tract Access to Primary Care Point Value]])</f>
        <v>2</v>
      </c>
    </row>
    <row r="476" spans="1:23" x14ac:dyDescent="0.25">
      <c r="A476" t="s">
        <v>471</v>
      </c>
      <c r="B476">
        <v>18059410402</v>
      </c>
      <c r="C476" t="s">
        <v>1756</v>
      </c>
      <c r="D476" t="s">
        <v>2291</v>
      </c>
      <c r="E476" s="7">
        <f t="shared" si="14"/>
        <v>2</v>
      </c>
      <c r="F476" s="6">
        <f t="shared" si="15"/>
        <v>1</v>
      </c>
      <c r="G476">
        <v>0</v>
      </c>
      <c r="H476" s="4">
        <v>66910</v>
      </c>
      <c r="I476" s="3">
        <f>IF(AND(Table1[[#This Row],[High Income]]&gt;=71082,Table1[[#This Row],[QCT Status]]=0),1,0)</f>
        <v>0</v>
      </c>
      <c r="J476" s="4">
        <v>73.5</v>
      </c>
      <c r="K476" s="3">
        <f>IF(Table1[[#This Row],[Life Expectancy]]&gt;77.4,1,0)</f>
        <v>0</v>
      </c>
      <c r="L476" s="4">
        <v>0</v>
      </c>
      <c r="M476" s="4">
        <v>12</v>
      </c>
      <c r="N476" s="4">
        <f>IF(AND(Table1[[#This Row],[Low Poverty]]&lt;=6.3,Table1[[#This Row],[QCT Status]]=0),1,0)</f>
        <v>0</v>
      </c>
      <c r="O476" s="6">
        <f>VLOOKUP(C476,'County Data Only'!$A$2:$F$93,3,FALSE)</f>
        <v>2.2999999999999998</v>
      </c>
      <c r="P476" s="6">
        <f>IF(Table1[[#This Row],[Census Tract Low Unemployment Rate]]&lt;2.7,1,0)</f>
        <v>1</v>
      </c>
      <c r="Q476" s="6">
        <f>VLOOKUP($C476,'County Data Only'!$A$2:$F$93,4,FALSE)</f>
        <v>1190</v>
      </c>
      <c r="R476" s="6">
        <f>IF(AND(Table1[[#This Row],[Census Tract Access to Primary Care]]&lt;=2000,Table1[[#This Row],[Census Tract Access to Primary Care]]&lt;&gt;0),1,0)</f>
        <v>1</v>
      </c>
      <c r="S476" s="6">
        <f>VLOOKUP($C476,'County Data Only'!$A$2:$F$93,5,FALSE)</f>
        <v>13.24915298</v>
      </c>
      <c r="T476" s="6">
        <f>VLOOKUP($C476,'County Data Only'!$A$2:$F$93,6,FALSE)</f>
        <v>2.0372773</v>
      </c>
      <c r="U476" s="1">
        <f>IF(AND(Table1[[#This Row],[Census Tract Population Growth 2010 - 2020]]&gt;=5,Table1[[#This Row],[Census Tract Population Growth 2020 - 2021]]&gt;0),1,0)</f>
        <v>1</v>
      </c>
      <c r="V476" s="3">
        <f>SUM(Table1[[#This Row],[High Income Point Value]],Table1[[#This Row],[Life Expectancy Point Value]],Table1[[#This Row],["R/ECAP" (Point Value)]],Table1[[#This Row],[Low Poverty Point Value]])</f>
        <v>0</v>
      </c>
      <c r="W476" s="3">
        <f>SUM(Table1[[#This Row],[Census Tract Low Unemployment Point Value]],Table1[[#This Row],[Census Tract Access to Primary Care Point Value]])</f>
        <v>2</v>
      </c>
    </row>
    <row r="477" spans="1:23" x14ac:dyDescent="0.25">
      <c r="A477" t="s">
        <v>470</v>
      </c>
      <c r="B477">
        <v>18059410401</v>
      </c>
      <c r="C477" t="s">
        <v>1756</v>
      </c>
      <c r="D477" t="s">
        <v>2290</v>
      </c>
      <c r="E477" s="7">
        <f t="shared" si="14"/>
        <v>2</v>
      </c>
      <c r="F477" s="6">
        <f t="shared" si="15"/>
        <v>1</v>
      </c>
      <c r="G477">
        <v>0</v>
      </c>
      <c r="H477" s="4">
        <v>42585</v>
      </c>
      <c r="I477" s="3">
        <f>IF(AND(Table1[[#This Row],[High Income]]&gt;=71082,Table1[[#This Row],[QCT Status]]=0),1,0)</f>
        <v>0</v>
      </c>
      <c r="J477" s="4">
        <v>73.5</v>
      </c>
      <c r="K477" s="3">
        <f>IF(Table1[[#This Row],[Life Expectancy]]&gt;77.4,1,0)</f>
        <v>0</v>
      </c>
      <c r="L477" s="4">
        <v>0</v>
      </c>
      <c r="M477" s="4">
        <v>14.4</v>
      </c>
      <c r="N477" s="4">
        <f>IF(AND(Table1[[#This Row],[Low Poverty]]&lt;=6.3,Table1[[#This Row],[QCT Status]]=0),1,0)</f>
        <v>0</v>
      </c>
      <c r="O477" s="6">
        <f>VLOOKUP(C477,'County Data Only'!$A$2:$F$93,3,FALSE)</f>
        <v>2.2999999999999998</v>
      </c>
      <c r="P477" s="6">
        <f>IF(Table1[[#This Row],[Census Tract Low Unemployment Rate]]&lt;2.7,1,0)</f>
        <v>1</v>
      </c>
      <c r="Q477" s="6">
        <f>VLOOKUP($C477,'County Data Only'!$A$2:$F$93,4,FALSE)</f>
        <v>1190</v>
      </c>
      <c r="R477" s="6">
        <f>IF(AND(Table1[[#This Row],[Census Tract Access to Primary Care]]&lt;=2000,Table1[[#This Row],[Census Tract Access to Primary Care]]&lt;&gt;0),1,0)</f>
        <v>1</v>
      </c>
      <c r="S477" s="6">
        <f>VLOOKUP($C477,'County Data Only'!$A$2:$F$93,5,FALSE)</f>
        <v>13.24915298</v>
      </c>
      <c r="T477" s="6">
        <f>VLOOKUP($C477,'County Data Only'!$A$2:$F$93,6,FALSE)</f>
        <v>2.0372773</v>
      </c>
      <c r="U477" s="1">
        <f>IF(AND(Table1[[#This Row],[Census Tract Population Growth 2010 - 2020]]&gt;=5,Table1[[#This Row],[Census Tract Population Growth 2020 - 2021]]&gt;0),1,0)</f>
        <v>1</v>
      </c>
      <c r="V477" s="3">
        <f>SUM(Table1[[#This Row],[High Income Point Value]],Table1[[#This Row],[Life Expectancy Point Value]],Table1[[#This Row],["R/ECAP" (Point Value)]],Table1[[#This Row],[Low Poverty Point Value]])</f>
        <v>0</v>
      </c>
      <c r="W477" s="3">
        <f>SUM(Table1[[#This Row],[Census Tract Low Unemployment Point Value]],Table1[[#This Row],[Census Tract Access to Primary Care Point Value]])</f>
        <v>2</v>
      </c>
    </row>
    <row r="478" spans="1:23" x14ac:dyDescent="0.25">
      <c r="A478" t="s">
        <v>486</v>
      </c>
      <c r="B478">
        <v>18061060500</v>
      </c>
      <c r="C478" t="s">
        <v>1758</v>
      </c>
      <c r="D478" t="s">
        <v>2306</v>
      </c>
      <c r="E478" s="5">
        <f t="shared" si="14"/>
        <v>4</v>
      </c>
      <c r="F478" s="3">
        <f t="shared" si="15"/>
        <v>0</v>
      </c>
      <c r="G478">
        <v>0</v>
      </c>
      <c r="H478" s="6">
        <v>80536</v>
      </c>
      <c r="I478" s="6">
        <f>IF(AND(Table1[[#This Row],[High Income]]&gt;=71082,Table1[[#This Row],[QCT Status]]=0),1,0)</f>
        <v>1</v>
      </c>
      <c r="J478" s="6">
        <v>81.2</v>
      </c>
      <c r="K478" s="6">
        <f>IF(Table1[[#This Row],[Life Expectancy]]&gt;77.4,1,0)</f>
        <v>1</v>
      </c>
      <c r="L478" s="4">
        <v>0</v>
      </c>
      <c r="M478" s="6">
        <v>1.9</v>
      </c>
      <c r="N478" s="6">
        <f>IF(AND(Table1[[#This Row],[Low Poverty]]&lt;=6.3,Table1[[#This Row],[QCT Status]]=0),1,0)</f>
        <v>1</v>
      </c>
      <c r="O478" s="6">
        <f>VLOOKUP(C478,'County Data Only'!$A$2:$F$93,3,FALSE)</f>
        <v>2.5</v>
      </c>
      <c r="P478" s="6">
        <f>IF(Table1[[#This Row],[Census Tract Low Unemployment Rate]]&lt;2.7,1,0)</f>
        <v>1</v>
      </c>
      <c r="Q478" s="3">
        <f>VLOOKUP($C478,'County Data Only'!$A$2:$F$93,4,FALSE)</f>
        <v>2240</v>
      </c>
      <c r="R478" s="3">
        <f>IF(AND(Table1[[#This Row],[Census Tract Access to Primary Care]]&lt;=2000,Table1[[#This Row],[Census Tract Access to Primary Care]]&lt;&gt;0),1,0)</f>
        <v>0</v>
      </c>
      <c r="S478" s="3">
        <f>VLOOKUP($C478,'County Data Only'!$A$2:$F$93,5,FALSE)</f>
        <v>3.4428397070000001</v>
      </c>
      <c r="T478" s="6">
        <f>VLOOKUP($C478,'County Data Only'!$A$2:$F$93,6,FALSE)</f>
        <v>0.27489160000000001</v>
      </c>
      <c r="U478">
        <f>IF(AND(Table1[[#This Row],[Census Tract Population Growth 2010 - 2020]]&gt;=5,Table1[[#This Row],[Census Tract Population Growth 2020 - 2021]]&gt;0),1,0)</f>
        <v>0</v>
      </c>
      <c r="V478" s="3">
        <f>SUM(Table1[[#This Row],[High Income Point Value]],Table1[[#This Row],[Life Expectancy Point Value]],Table1[[#This Row],["R/ECAP" (Point Value)]],Table1[[#This Row],[Low Poverty Point Value]])</f>
        <v>3</v>
      </c>
      <c r="W478" s="3">
        <f>SUM(Table1[[#This Row],[Census Tract Low Unemployment Point Value]],Table1[[#This Row],[Census Tract Access to Primary Care Point Value]])</f>
        <v>1</v>
      </c>
    </row>
    <row r="479" spans="1:23" x14ac:dyDescent="0.25">
      <c r="A479" t="s">
        <v>488</v>
      </c>
      <c r="B479">
        <v>18061060602</v>
      </c>
      <c r="C479" t="s">
        <v>1758</v>
      </c>
      <c r="D479" t="s">
        <v>2308</v>
      </c>
      <c r="E479" s="9">
        <f t="shared" si="14"/>
        <v>3</v>
      </c>
      <c r="F479" s="3">
        <f t="shared" si="15"/>
        <v>0</v>
      </c>
      <c r="G479">
        <v>0</v>
      </c>
      <c r="H479" s="4">
        <v>60288</v>
      </c>
      <c r="I479" s="3">
        <f>IF(AND(Table1[[#This Row],[High Income]]&gt;=71082,Table1[[#This Row],[QCT Status]]=0),1,0)</f>
        <v>0</v>
      </c>
      <c r="J479" s="6">
        <v>80.400000000000006</v>
      </c>
      <c r="K479" s="6">
        <f>IF(Table1[[#This Row],[Life Expectancy]]&gt;77.4,1,0)</f>
        <v>1</v>
      </c>
      <c r="L479" s="4">
        <v>0</v>
      </c>
      <c r="M479" s="6">
        <v>5.5</v>
      </c>
      <c r="N479" s="6">
        <f>IF(AND(Table1[[#This Row],[Low Poverty]]&lt;=6.3,Table1[[#This Row],[QCT Status]]=0),1,0)</f>
        <v>1</v>
      </c>
      <c r="O479" s="6">
        <f>VLOOKUP(C479,'County Data Only'!$A$2:$F$93,3,FALSE)</f>
        <v>2.5</v>
      </c>
      <c r="P479" s="6">
        <f>IF(Table1[[#This Row],[Census Tract Low Unemployment Rate]]&lt;2.7,1,0)</f>
        <v>1</v>
      </c>
      <c r="Q479" s="3">
        <f>VLOOKUP($C479,'County Data Only'!$A$2:$F$93,4,FALSE)</f>
        <v>2240</v>
      </c>
      <c r="R479" s="3">
        <f>IF(AND(Table1[[#This Row],[Census Tract Access to Primary Care]]&lt;=2000,Table1[[#This Row],[Census Tract Access to Primary Care]]&lt;&gt;0),1,0)</f>
        <v>0</v>
      </c>
      <c r="S479" s="3">
        <f>VLOOKUP($C479,'County Data Only'!$A$2:$F$93,5,FALSE)</f>
        <v>3.4428397070000001</v>
      </c>
      <c r="T479" s="6">
        <f>VLOOKUP($C479,'County Data Only'!$A$2:$F$93,6,FALSE)</f>
        <v>0.27489160000000001</v>
      </c>
      <c r="U479">
        <f>IF(AND(Table1[[#This Row],[Census Tract Population Growth 2010 - 2020]]&gt;=5,Table1[[#This Row],[Census Tract Population Growth 2020 - 2021]]&gt;0),1,0)</f>
        <v>0</v>
      </c>
      <c r="V479" s="3">
        <f>SUM(Table1[[#This Row],[High Income Point Value]],Table1[[#This Row],[Life Expectancy Point Value]],Table1[[#This Row],["R/ECAP" (Point Value)]],Table1[[#This Row],[Low Poverty Point Value]])</f>
        <v>2</v>
      </c>
      <c r="W479" s="3">
        <f>SUM(Table1[[#This Row],[Census Tract Low Unemployment Point Value]],Table1[[#This Row],[Census Tract Access to Primary Care Point Value]])</f>
        <v>1</v>
      </c>
    </row>
    <row r="480" spans="1:23" x14ac:dyDescent="0.25">
      <c r="A480" t="s">
        <v>487</v>
      </c>
      <c r="B480">
        <v>18061060601</v>
      </c>
      <c r="C480" t="s">
        <v>1758</v>
      </c>
      <c r="D480" t="s">
        <v>2307</v>
      </c>
      <c r="E480" s="7">
        <f t="shared" si="14"/>
        <v>2</v>
      </c>
      <c r="F480" s="3">
        <f t="shared" si="15"/>
        <v>0</v>
      </c>
      <c r="G480">
        <v>0</v>
      </c>
      <c r="H480" s="4">
        <v>67524</v>
      </c>
      <c r="I480" s="3">
        <f>IF(AND(Table1[[#This Row],[High Income]]&gt;=71082,Table1[[#This Row],[QCT Status]]=0),1,0)</f>
        <v>0</v>
      </c>
      <c r="J480" s="6">
        <v>80.388099999999994</v>
      </c>
      <c r="K480" s="6">
        <f>IF(Table1[[#This Row],[Life Expectancy]]&gt;77.4,1,0)</f>
        <v>1</v>
      </c>
      <c r="L480" s="4">
        <v>0</v>
      </c>
      <c r="M480" s="4">
        <v>10.1</v>
      </c>
      <c r="N480" s="4">
        <f>IF(AND(Table1[[#This Row],[Low Poverty]]&lt;=6.3,Table1[[#This Row],[QCT Status]]=0),1,0)</f>
        <v>0</v>
      </c>
      <c r="O480" s="6">
        <f>VLOOKUP(C480,'County Data Only'!$A$2:$F$93,3,FALSE)</f>
        <v>2.5</v>
      </c>
      <c r="P480" s="6">
        <f>IF(Table1[[#This Row],[Census Tract Low Unemployment Rate]]&lt;2.7,1,0)</f>
        <v>1</v>
      </c>
      <c r="Q480" s="3">
        <f>VLOOKUP($C480,'County Data Only'!$A$2:$F$93,4,FALSE)</f>
        <v>2240</v>
      </c>
      <c r="R480" s="3">
        <f>IF(AND(Table1[[#This Row],[Census Tract Access to Primary Care]]&lt;=2000,Table1[[#This Row],[Census Tract Access to Primary Care]]&lt;&gt;0),1,0)</f>
        <v>0</v>
      </c>
      <c r="S480" s="3">
        <f>VLOOKUP($C480,'County Data Only'!$A$2:$F$93,5,FALSE)</f>
        <v>3.4428397070000001</v>
      </c>
      <c r="T480" s="6">
        <f>VLOOKUP($C480,'County Data Only'!$A$2:$F$93,6,FALSE)</f>
        <v>0.27489160000000001</v>
      </c>
      <c r="U480">
        <f>IF(AND(Table1[[#This Row],[Census Tract Population Growth 2010 - 2020]]&gt;=5,Table1[[#This Row],[Census Tract Population Growth 2020 - 2021]]&gt;0),1,0)</f>
        <v>0</v>
      </c>
      <c r="V480" s="3">
        <f>SUM(Table1[[#This Row],[High Income Point Value]],Table1[[#This Row],[Life Expectancy Point Value]],Table1[[#This Row],["R/ECAP" (Point Value)]],Table1[[#This Row],[Low Poverty Point Value]])</f>
        <v>1</v>
      </c>
      <c r="W480" s="3">
        <f>SUM(Table1[[#This Row],[Census Tract Low Unemployment Point Value]],Table1[[#This Row],[Census Tract Access to Primary Care Point Value]])</f>
        <v>1</v>
      </c>
    </row>
    <row r="481" spans="1:23" x14ac:dyDescent="0.25">
      <c r="A481" t="s">
        <v>483</v>
      </c>
      <c r="B481">
        <v>18061060300</v>
      </c>
      <c r="C481" t="s">
        <v>1758</v>
      </c>
      <c r="D481" t="s">
        <v>2303</v>
      </c>
      <c r="E481" s="7">
        <f t="shared" si="14"/>
        <v>2</v>
      </c>
      <c r="F481" s="3">
        <f t="shared" si="15"/>
        <v>0</v>
      </c>
      <c r="G481">
        <v>0</v>
      </c>
      <c r="H481" s="4">
        <v>53365</v>
      </c>
      <c r="I481" s="3">
        <f>IF(AND(Table1[[#This Row],[High Income]]&gt;=71082,Table1[[#This Row],[QCT Status]]=0),1,0)</f>
        <v>0</v>
      </c>
      <c r="J481" s="6">
        <v>78.5</v>
      </c>
      <c r="K481" s="6">
        <f>IF(Table1[[#This Row],[Life Expectancy]]&gt;77.4,1,0)</f>
        <v>1</v>
      </c>
      <c r="L481" s="4">
        <v>0</v>
      </c>
      <c r="M481" s="4">
        <v>12.1</v>
      </c>
      <c r="N481" s="4">
        <f>IF(AND(Table1[[#This Row],[Low Poverty]]&lt;=6.3,Table1[[#This Row],[QCT Status]]=0),1,0)</f>
        <v>0</v>
      </c>
      <c r="O481" s="6">
        <f>VLOOKUP(C481,'County Data Only'!$A$2:$F$93,3,FALSE)</f>
        <v>2.5</v>
      </c>
      <c r="P481" s="6">
        <f>IF(Table1[[#This Row],[Census Tract Low Unemployment Rate]]&lt;2.7,1,0)</f>
        <v>1</v>
      </c>
      <c r="Q481" s="3">
        <f>VLOOKUP($C481,'County Data Only'!$A$2:$F$93,4,FALSE)</f>
        <v>2240</v>
      </c>
      <c r="R481" s="3">
        <f>IF(AND(Table1[[#This Row],[Census Tract Access to Primary Care]]&lt;=2000,Table1[[#This Row],[Census Tract Access to Primary Care]]&lt;&gt;0),1,0)</f>
        <v>0</v>
      </c>
      <c r="S481" s="3">
        <f>VLOOKUP($C481,'County Data Only'!$A$2:$F$93,5,FALSE)</f>
        <v>3.4428397070000001</v>
      </c>
      <c r="T481" s="6">
        <f>VLOOKUP($C481,'County Data Only'!$A$2:$F$93,6,FALSE)</f>
        <v>0.27489160000000001</v>
      </c>
      <c r="U481">
        <f>IF(AND(Table1[[#This Row],[Census Tract Population Growth 2010 - 2020]]&gt;=5,Table1[[#This Row],[Census Tract Population Growth 2020 - 2021]]&gt;0),1,0)</f>
        <v>0</v>
      </c>
      <c r="V481" s="3">
        <f>SUM(Table1[[#This Row],[High Income Point Value]],Table1[[#This Row],[Life Expectancy Point Value]],Table1[[#This Row],["R/ECAP" (Point Value)]],Table1[[#This Row],[Low Poverty Point Value]])</f>
        <v>1</v>
      </c>
      <c r="W481" s="3">
        <f>SUM(Table1[[#This Row],[Census Tract Low Unemployment Point Value]],Table1[[#This Row],[Census Tract Access to Primary Care Point Value]])</f>
        <v>1</v>
      </c>
    </row>
    <row r="482" spans="1:23" x14ac:dyDescent="0.25">
      <c r="A482" t="s">
        <v>485</v>
      </c>
      <c r="B482">
        <v>18061060402</v>
      </c>
      <c r="C482" t="s">
        <v>1758</v>
      </c>
      <c r="D482" t="s">
        <v>2305</v>
      </c>
      <c r="E482" s="8">
        <f t="shared" si="14"/>
        <v>1</v>
      </c>
      <c r="F482" s="3">
        <f t="shared" si="15"/>
        <v>0</v>
      </c>
      <c r="G482">
        <v>0</v>
      </c>
      <c r="H482" s="4">
        <v>59325</v>
      </c>
      <c r="I482" s="3">
        <f>IF(AND(Table1[[#This Row],[High Income]]&gt;=71082,Table1[[#This Row],[QCT Status]]=0),1,0)</f>
        <v>0</v>
      </c>
      <c r="J482" s="4">
        <v>74.2</v>
      </c>
      <c r="K482" s="3">
        <f>IF(Table1[[#This Row],[Life Expectancy]]&gt;77.4,1,0)</f>
        <v>0</v>
      </c>
      <c r="L482" s="4">
        <v>0</v>
      </c>
      <c r="M482" s="4">
        <v>7.1</v>
      </c>
      <c r="N482" s="4">
        <f>IF(AND(Table1[[#This Row],[Low Poverty]]&lt;=6.3,Table1[[#This Row],[QCT Status]]=0),1,0)</f>
        <v>0</v>
      </c>
      <c r="O482" s="6">
        <f>VLOOKUP(C482,'County Data Only'!$A$2:$F$93,3,FALSE)</f>
        <v>2.5</v>
      </c>
      <c r="P482" s="6">
        <f>IF(Table1[[#This Row],[Census Tract Low Unemployment Rate]]&lt;2.7,1,0)</f>
        <v>1</v>
      </c>
      <c r="Q482" s="3">
        <f>VLOOKUP($C482,'County Data Only'!$A$2:$F$93,4,FALSE)</f>
        <v>2240</v>
      </c>
      <c r="R482" s="3">
        <f>IF(AND(Table1[[#This Row],[Census Tract Access to Primary Care]]&lt;=2000,Table1[[#This Row],[Census Tract Access to Primary Care]]&lt;&gt;0),1,0)</f>
        <v>0</v>
      </c>
      <c r="S482" s="3">
        <f>VLOOKUP($C482,'County Data Only'!$A$2:$F$93,5,FALSE)</f>
        <v>3.4428397070000001</v>
      </c>
      <c r="T482" s="6">
        <f>VLOOKUP($C482,'County Data Only'!$A$2:$F$93,6,FALSE)</f>
        <v>0.27489160000000001</v>
      </c>
      <c r="U482">
        <f>IF(AND(Table1[[#This Row],[Census Tract Population Growth 2010 - 2020]]&gt;=5,Table1[[#This Row],[Census Tract Population Growth 2020 - 2021]]&gt;0),1,0)</f>
        <v>0</v>
      </c>
      <c r="V482" s="3">
        <f>SUM(Table1[[#This Row],[High Income Point Value]],Table1[[#This Row],[Life Expectancy Point Value]],Table1[[#This Row],["R/ECAP" (Point Value)]],Table1[[#This Row],[Low Poverty Point Value]])</f>
        <v>0</v>
      </c>
      <c r="W482" s="3">
        <f>SUM(Table1[[#This Row],[Census Tract Low Unemployment Point Value]],Table1[[#This Row],[Census Tract Access to Primary Care Point Value]])</f>
        <v>1</v>
      </c>
    </row>
    <row r="483" spans="1:23" x14ac:dyDescent="0.25">
      <c r="A483" t="s">
        <v>482</v>
      </c>
      <c r="B483">
        <v>18061060202</v>
      </c>
      <c r="C483" t="s">
        <v>1758</v>
      </c>
      <c r="D483" t="s">
        <v>2302</v>
      </c>
      <c r="E483" s="8">
        <f t="shared" si="14"/>
        <v>1</v>
      </c>
      <c r="F483" s="3">
        <f t="shared" si="15"/>
        <v>0</v>
      </c>
      <c r="G483">
        <v>0</v>
      </c>
      <c r="H483" s="4">
        <v>45150</v>
      </c>
      <c r="I483" s="3">
        <f>IF(AND(Table1[[#This Row],[High Income]]&gt;=71082,Table1[[#This Row],[QCT Status]]=0),1,0)</f>
        <v>0</v>
      </c>
      <c r="J483" s="4">
        <v>76.7</v>
      </c>
      <c r="K483" s="3">
        <f>IF(Table1[[#This Row],[Life Expectancy]]&gt;77.4,1,0)</f>
        <v>0</v>
      </c>
      <c r="L483" s="4">
        <v>0</v>
      </c>
      <c r="M483" s="4">
        <v>7.7</v>
      </c>
      <c r="N483" s="4">
        <f>IF(AND(Table1[[#This Row],[Low Poverty]]&lt;=6.3,Table1[[#This Row],[QCT Status]]=0),1,0)</f>
        <v>0</v>
      </c>
      <c r="O483" s="6">
        <f>VLOOKUP(C483,'County Data Only'!$A$2:$F$93,3,FALSE)</f>
        <v>2.5</v>
      </c>
      <c r="P483" s="6">
        <f>IF(Table1[[#This Row],[Census Tract Low Unemployment Rate]]&lt;2.7,1,0)</f>
        <v>1</v>
      </c>
      <c r="Q483" s="3">
        <f>VLOOKUP($C483,'County Data Only'!$A$2:$F$93,4,FALSE)</f>
        <v>2240</v>
      </c>
      <c r="R483" s="3">
        <f>IF(AND(Table1[[#This Row],[Census Tract Access to Primary Care]]&lt;=2000,Table1[[#This Row],[Census Tract Access to Primary Care]]&lt;&gt;0),1,0)</f>
        <v>0</v>
      </c>
      <c r="S483" s="3">
        <f>VLOOKUP($C483,'County Data Only'!$A$2:$F$93,5,FALSE)</f>
        <v>3.4428397070000001</v>
      </c>
      <c r="T483" s="6">
        <f>VLOOKUP($C483,'County Data Only'!$A$2:$F$93,6,FALSE)</f>
        <v>0.27489160000000001</v>
      </c>
      <c r="U483">
        <f>IF(AND(Table1[[#This Row],[Census Tract Population Growth 2010 - 2020]]&gt;=5,Table1[[#This Row],[Census Tract Population Growth 2020 - 2021]]&gt;0),1,0)</f>
        <v>0</v>
      </c>
      <c r="V483" s="3">
        <f>SUM(Table1[[#This Row],[High Income Point Value]],Table1[[#This Row],[Life Expectancy Point Value]],Table1[[#This Row],["R/ECAP" (Point Value)]],Table1[[#This Row],[Low Poverty Point Value]])</f>
        <v>0</v>
      </c>
      <c r="W483" s="3">
        <f>SUM(Table1[[#This Row],[Census Tract Low Unemployment Point Value]],Table1[[#This Row],[Census Tract Access to Primary Care Point Value]])</f>
        <v>1</v>
      </c>
    </row>
    <row r="484" spans="1:23" x14ac:dyDescent="0.25">
      <c r="A484" t="s">
        <v>484</v>
      </c>
      <c r="B484">
        <v>18061060401</v>
      </c>
      <c r="C484" t="s">
        <v>1758</v>
      </c>
      <c r="D484" t="s">
        <v>2304</v>
      </c>
      <c r="E484" s="8">
        <f t="shared" si="14"/>
        <v>1</v>
      </c>
      <c r="F484" s="3">
        <f t="shared" si="15"/>
        <v>0</v>
      </c>
      <c r="G484">
        <v>0</v>
      </c>
      <c r="H484" s="4">
        <v>57155</v>
      </c>
      <c r="I484" s="3">
        <f>IF(AND(Table1[[#This Row],[High Income]]&gt;=71082,Table1[[#This Row],[QCT Status]]=0),1,0)</f>
        <v>0</v>
      </c>
      <c r="J484" s="4">
        <v>74.2</v>
      </c>
      <c r="K484" s="3">
        <f>IF(Table1[[#This Row],[Life Expectancy]]&gt;77.4,1,0)</f>
        <v>0</v>
      </c>
      <c r="L484" s="4">
        <v>0</v>
      </c>
      <c r="M484" s="4">
        <v>10.199999999999999</v>
      </c>
      <c r="N484" s="4">
        <f>IF(AND(Table1[[#This Row],[Low Poverty]]&lt;=6.3,Table1[[#This Row],[QCT Status]]=0),1,0)</f>
        <v>0</v>
      </c>
      <c r="O484" s="6">
        <f>VLOOKUP(C484,'County Data Only'!$A$2:$F$93,3,FALSE)</f>
        <v>2.5</v>
      </c>
      <c r="P484" s="6">
        <f>IF(Table1[[#This Row],[Census Tract Low Unemployment Rate]]&lt;2.7,1,0)</f>
        <v>1</v>
      </c>
      <c r="Q484" s="3">
        <f>VLOOKUP($C484,'County Data Only'!$A$2:$F$93,4,FALSE)</f>
        <v>2240</v>
      </c>
      <c r="R484" s="3">
        <f>IF(AND(Table1[[#This Row],[Census Tract Access to Primary Care]]&lt;=2000,Table1[[#This Row],[Census Tract Access to Primary Care]]&lt;&gt;0),1,0)</f>
        <v>0</v>
      </c>
      <c r="S484" s="3">
        <f>VLOOKUP($C484,'County Data Only'!$A$2:$F$93,5,FALSE)</f>
        <v>3.4428397070000001</v>
      </c>
      <c r="T484" s="6">
        <f>VLOOKUP($C484,'County Data Only'!$A$2:$F$93,6,FALSE)</f>
        <v>0.27489160000000001</v>
      </c>
      <c r="U484">
        <f>IF(AND(Table1[[#This Row],[Census Tract Population Growth 2010 - 2020]]&gt;=5,Table1[[#This Row],[Census Tract Population Growth 2020 - 2021]]&gt;0),1,0)</f>
        <v>0</v>
      </c>
      <c r="V484" s="3">
        <f>SUM(Table1[[#This Row],[High Income Point Value]],Table1[[#This Row],[Life Expectancy Point Value]],Table1[[#This Row],["R/ECAP" (Point Value)]],Table1[[#This Row],[Low Poverty Point Value]])</f>
        <v>0</v>
      </c>
      <c r="W484" s="3">
        <f>SUM(Table1[[#This Row],[Census Tract Low Unemployment Point Value]],Table1[[#This Row],[Census Tract Access to Primary Care Point Value]])</f>
        <v>1</v>
      </c>
    </row>
    <row r="485" spans="1:23" x14ac:dyDescent="0.25">
      <c r="A485" t="s">
        <v>480</v>
      </c>
      <c r="B485">
        <v>18061060100</v>
      </c>
      <c r="C485" t="s">
        <v>1758</v>
      </c>
      <c r="D485" t="s">
        <v>2300</v>
      </c>
      <c r="E485" s="8">
        <f t="shared" si="14"/>
        <v>1</v>
      </c>
      <c r="F485" s="3">
        <f t="shared" si="15"/>
        <v>0</v>
      </c>
      <c r="G485">
        <v>0</v>
      </c>
      <c r="H485" s="4">
        <v>53795</v>
      </c>
      <c r="I485" s="3">
        <f>IF(AND(Table1[[#This Row],[High Income]]&gt;=71082,Table1[[#This Row],[QCT Status]]=0),1,0)</f>
        <v>0</v>
      </c>
      <c r="J485" s="4">
        <v>77.400000000000006</v>
      </c>
      <c r="K485" s="3">
        <f>IF(Table1[[#This Row],[Life Expectancy]]&gt;77.4,1,0)</f>
        <v>0</v>
      </c>
      <c r="L485" s="4">
        <v>0</v>
      </c>
      <c r="M485" s="4">
        <v>11.8</v>
      </c>
      <c r="N485" s="4">
        <f>IF(AND(Table1[[#This Row],[Low Poverty]]&lt;=6.3,Table1[[#This Row],[QCT Status]]=0),1,0)</f>
        <v>0</v>
      </c>
      <c r="O485" s="6">
        <f>VLOOKUP(C485,'County Data Only'!$A$2:$F$93,3,FALSE)</f>
        <v>2.5</v>
      </c>
      <c r="P485" s="6">
        <f>IF(Table1[[#This Row],[Census Tract Low Unemployment Rate]]&lt;2.7,1,0)</f>
        <v>1</v>
      </c>
      <c r="Q485" s="3">
        <f>VLOOKUP($C485,'County Data Only'!$A$2:$F$93,4,FALSE)</f>
        <v>2240</v>
      </c>
      <c r="R485" s="3">
        <f>IF(AND(Table1[[#This Row],[Census Tract Access to Primary Care]]&lt;=2000,Table1[[#This Row],[Census Tract Access to Primary Care]]&lt;&gt;0),1,0)</f>
        <v>0</v>
      </c>
      <c r="S485" s="3">
        <f>VLOOKUP($C485,'County Data Only'!$A$2:$F$93,5,FALSE)</f>
        <v>3.4428397070000001</v>
      </c>
      <c r="T485" s="6">
        <f>VLOOKUP($C485,'County Data Only'!$A$2:$F$93,6,FALSE)</f>
        <v>0.27489160000000001</v>
      </c>
      <c r="U485">
        <f>IF(AND(Table1[[#This Row],[Census Tract Population Growth 2010 - 2020]]&gt;=5,Table1[[#This Row],[Census Tract Population Growth 2020 - 2021]]&gt;0),1,0)</f>
        <v>0</v>
      </c>
      <c r="V485" s="3">
        <f>SUM(Table1[[#This Row],[High Income Point Value]],Table1[[#This Row],[Life Expectancy Point Value]],Table1[[#This Row],["R/ECAP" (Point Value)]],Table1[[#This Row],[Low Poverty Point Value]])</f>
        <v>0</v>
      </c>
      <c r="W485" s="3">
        <f>SUM(Table1[[#This Row],[Census Tract Low Unemployment Point Value]],Table1[[#This Row],[Census Tract Access to Primary Care Point Value]])</f>
        <v>1</v>
      </c>
    </row>
    <row r="486" spans="1:23" x14ac:dyDescent="0.25">
      <c r="A486" t="s">
        <v>481</v>
      </c>
      <c r="B486">
        <v>18061060201</v>
      </c>
      <c r="C486" t="s">
        <v>1758</v>
      </c>
      <c r="D486" t="s">
        <v>2301</v>
      </c>
      <c r="E486" s="8">
        <f t="shared" si="14"/>
        <v>1</v>
      </c>
      <c r="F486" s="3">
        <f t="shared" si="15"/>
        <v>0</v>
      </c>
      <c r="G486">
        <v>0</v>
      </c>
      <c r="H486" s="4">
        <v>68043</v>
      </c>
      <c r="I486" s="3">
        <f>IF(AND(Table1[[#This Row],[High Income]]&gt;=71082,Table1[[#This Row],[QCT Status]]=0),1,0)</f>
        <v>0</v>
      </c>
      <c r="J486" s="4">
        <v>76.748500000000007</v>
      </c>
      <c r="K486" s="3">
        <f>IF(Table1[[#This Row],[Life Expectancy]]&gt;77.4,1,0)</f>
        <v>0</v>
      </c>
      <c r="L486" s="4">
        <v>0</v>
      </c>
      <c r="M486" s="4">
        <v>13.1</v>
      </c>
      <c r="N486" s="4">
        <f>IF(AND(Table1[[#This Row],[Low Poverty]]&lt;=6.3,Table1[[#This Row],[QCT Status]]=0),1,0)</f>
        <v>0</v>
      </c>
      <c r="O486" s="6">
        <f>VLOOKUP(C486,'County Data Only'!$A$2:$F$93,3,FALSE)</f>
        <v>2.5</v>
      </c>
      <c r="P486" s="6">
        <f>IF(Table1[[#This Row],[Census Tract Low Unemployment Rate]]&lt;2.7,1,0)</f>
        <v>1</v>
      </c>
      <c r="Q486" s="3">
        <f>VLOOKUP($C486,'County Data Only'!$A$2:$F$93,4,FALSE)</f>
        <v>2240</v>
      </c>
      <c r="R486" s="3">
        <f>IF(AND(Table1[[#This Row],[Census Tract Access to Primary Care]]&lt;=2000,Table1[[#This Row],[Census Tract Access to Primary Care]]&lt;&gt;0),1,0)</f>
        <v>0</v>
      </c>
      <c r="S486" s="3">
        <f>VLOOKUP($C486,'County Data Only'!$A$2:$F$93,5,FALSE)</f>
        <v>3.4428397070000001</v>
      </c>
      <c r="T486" s="6">
        <f>VLOOKUP($C486,'County Data Only'!$A$2:$F$93,6,FALSE)</f>
        <v>0.27489160000000001</v>
      </c>
      <c r="U486">
        <f>IF(AND(Table1[[#This Row],[Census Tract Population Growth 2010 - 2020]]&gt;=5,Table1[[#This Row],[Census Tract Population Growth 2020 - 2021]]&gt;0),1,0)</f>
        <v>0</v>
      </c>
      <c r="V486" s="3">
        <f>SUM(Table1[[#This Row],[High Income Point Value]],Table1[[#This Row],[Life Expectancy Point Value]],Table1[[#This Row],["R/ECAP" (Point Value)]],Table1[[#This Row],[Low Poverty Point Value]])</f>
        <v>0</v>
      </c>
      <c r="W486" s="3">
        <f>SUM(Table1[[#This Row],[Census Tract Low Unemployment Point Value]],Table1[[#This Row],[Census Tract Access to Primary Care Point Value]])</f>
        <v>1</v>
      </c>
    </row>
    <row r="487" spans="1:23" x14ac:dyDescent="0.25">
      <c r="A487" t="s">
        <v>493</v>
      </c>
      <c r="B487">
        <v>18063210108</v>
      </c>
      <c r="C487" t="s">
        <v>1760</v>
      </c>
      <c r="D487" t="s">
        <v>2313</v>
      </c>
      <c r="E487" s="5">
        <f t="shared" si="14"/>
        <v>4</v>
      </c>
      <c r="F487" s="6">
        <f t="shared" si="15"/>
        <v>1</v>
      </c>
      <c r="G487">
        <v>0</v>
      </c>
      <c r="H487" s="6">
        <v>116462</v>
      </c>
      <c r="I487" s="6">
        <f>IF(AND(Table1[[#This Row],[High Income]]&gt;=71082,Table1[[#This Row],[QCT Status]]=0),1,0)</f>
        <v>1</v>
      </c>
      <c r="J487" s="6">
        <v>81.7</v>
      </c>
      <c r="K487" s="6">
        <f>IF(Table1[[#This Row],[Life Expectancy]]&gt;77.4,1,0)</f>
        <v>1</v>
      </c>
      <c r="L487" s="4">
        <v>0</v>
      </c>
      <c r="M487" s="6">
        <v>0</v>
      </c>
      <c r="N487" s="6">
        <f>IF(AND(Table1[[#This Row],[Low Poverty]]&lt;=6.3,Table1[[#This Row],[QCT Status]]=0),1,0)</f>
        <v>1</v>
      </c>
      <c r="O487" s="6">
        <f>VLOOKUP(C487,'County Data Only'!$A$2:$F$93,3,FALSE)</f>
        <v>2</v>
      </c>
      <c r="P487" s="6">
        <f>IF(Table1[[#This Row],[Census Tract Low Unemployment Rate]]&lt;2.7,1,0)</f>
        <v>1</v>
      </c>
      <c r="Q487" s="3">
        <f>VLOOKUP($C487,'County Data Only'!$A$2:$F$93,4,FALSE)</f>
        <v>2140</v>
      </c>
      <c r="R487" s="3">
        <f>IF(AND(Table1[[#This Row],[Census Tract Access to Primary Care]]&lt;=2000,Table1[[#This Row],[Census Tract Access to Primary Care]]&lt;&gt;0),1,0)</f>
        <v>0</v>
      </c>
      <c r="S487" s="6">
        <f>VLOOKUP($C487,'County Data Only'!$A$2:$F$93,5,FALSE)</f>
        <v>18.702467899999998</v>
      </c>
      <c r="T487" s="6">
        <f>VLOOKUP($C487,'County Data Only'!$A$2:$F$93,6,FALSE)</f>
        <v>2.1802788999999998</v>
      </c>
      <c r="U487" s="1">
        <f>IF(AND(Table1[[#This Row],[Census Tract Population Growth 2010 - 2020]]&gt;=5,Table1[[#This Row],[Census Tract Population Growth 2020 - 2021]]&gt;0),1,0)</f>
        <v>1</v>
      </c>
      <c r="V487" s="3">
        <f>SUM(Table1[[#This Row],[High Income Point Value]],Table1[[#This Row],[Life Expectancy Point Value]],Table1[[#This Row],["R/ECAP" (Point Value)]],Table1[[#This Row],[Low Poverty Point Value]])</f>
        <v>3</v>
      </c>
      <c r="W487" s="3">
        <f>SUM(Table1[[#This Row],[Census Tract Low Unemployment Point Value]],Table1[[#This Row],[Census Tract Access to Primary Care Point Value]])</f>
        <v>1</v>
      </c>
    </row>
    <row r="488" spans="1:23" x14ac:dyDescent="0.25">
      <c r="A488" t="s">
        <v>512</v>
      </c>
      <c r="B488">
        <v>18063210617</v>
      </c>
      <c r="C488" t="s">
        <v>1760</v>
      </c>
      <c r="D488" t="s">
        <v>2332</v>
      </c>
      <c r="E488" s="5">
        <f t="shared" si="14"/>
        <v>4</v>
      </c>
      <c r="F488" s="6">
        <f t="shared" si="15"/>
        <v>1</v>
      </c>
      <c r="G488">
        <v>0</v>
      </c>
      <c r="H488" s="6">
        <v>98265</v>
      </c>
      <c r="I488" s="6">
        <f>IF(AND(Table1[[#This Row],[High Income]]&gt;=71082,Table1[[#This Row],[QCT Status]]=0),1,0)</f>
        <v>1</v>
      </c>
      <c r="J488" s="6">
        <v>78.8</v>
      </c>
      <c r="K488" s="6">
        <f>IF(Table1[[#This Row],[Life Expectancy]]&gt;77.4,1,0)</f>
        <v>1</v>
      </c>
      <c r="L488" s="4">
        <v>0</v>
      </c>
      <c r="M488" s="6">
        <v>0</v>
      </c>
      <c r="N488" s="6">
        <f>IF(AND(Table1[[#This Row],[Low Poverty]]&lt;=6.3,Table1[[#This Row],[QCT Status]]=0),1,0)</f>
        <v>1</v>
      </c>
      <c r="O488" s="6">
        <f>VLOOKUP(C488,'County Data Only'!$A$2:$F$93,3,FALSE)</f>
        <v>2</v>
      </c>
      <c r="P488" s="6">
        <f>IF(Table1[[#This Row],[Census Tract Low Unemployment Rate]]&lt;2.7,1,0)</f>
        <v>1</v>
      </c>
      <c r="Q488" s="3">
        <f>VLOOKUP($C488,'County Data Only'!$A$2:$F$93,4,FALSE)</f>
        <v>2140</v>
      </c>
      <c r="R488" s="3">
        <f>IF(AND(Table1[[#This Row],[Census Tract Access to Primary Care]]&lt;=2000,Table1[[#This Row],[Census Tract Access to Primary Care]]&lt;&gt;0),1,0)</f>
        <v>0</v>
      </c>
      <c r="S488" s="6">
        <f>VLOOKUP($C488,'County Data Only'!$A$2:$F$93,5,FALSE)</f>
        <v>18.702467899999998</v>
      </c>
      <c r="T488" s="6">
        <f>VLOOKUP($C488,'County Data Only'!$A$2:$F$93,6,FALSE)</f>
        <v>2.1802788999999998</v>
      </c>
      <c r="U488" s="1">
        <f>IF(AND(Table1[[#This Row],[Census Tract Population Growth 2010 - 2020]]&gt;=5,Table1[[#This Row],[Census Tract Population Growth 2020 - 2021]]&gt;0),1,0)</f>
        <v>1</v>
      </c>
      <c r="V488" s="3">
        <f>SUM(Table1[[#This Row],[High Income Point Value]],Table1[[#This Row],[Life Expectancy Point Value]],Table1[[#This Row],["R/ECAP" (Point Value)]],Table1[[#This Row],[Low Poverty Point Value]])</f>
        <v>3</v>
      </c>
      <c r="W488" s="3">
        <f>SUM(Table1[[#This Row],[Census Tract Low Unemployment Point Value]],Table1[[#This Row],[Census Tract Access to Primary Care Point Value]])</f>
        <v>1</v>
      </c>
    </row>
    <row r="489" spans="1:23" x14ac:dyDescent="0.25">
      <c r="A489" t="s">
        <v>513</v>
      </c>
      <c r="B489">
        <v>18063210701</v>
      </c>
      <c r="C489" t="s">
        <v>1760</v>
      </c>
      <c r="D489" t="s">
        <v>2333</v>
      </c>
      <c r="E489" s="5">
        <f t="shared" si="14"/>
        <v>4</v>
      </c>
      <c r="F489" s="6">
        <f t="shared" si="15"/>
        <v>1</v>
      </c>
      <c r="G489">
        <v>0</v>
      </c>
      <c r="H489" s="6">
        <v>87308</v>
      </c>
      <c r="I489" s="6">
        <f>IF(AND(Table1[[#This Row],[High Income]]&gt;=71082,Table1[[#This Row],[QCT Status]]=0),1,0)</f>
        <v>1</v>
      </c>
      <c r="J489" s="6">
        <v>80.7</v>
      </c>
      <c r="K489" s="6">
        <f>IF(Table1[[#This Row],[Life Expectancy]]&gt;77.4,1,0)</f>
        <v>1</v>
      </c>
      <c r="L489" s="4">
        <v>0</v>
      </c>
      <c r="M489" s="6">
        <v>0.5</v>
      </c>
      <c r="N489" s="6">
        <f>IF(AND(Table1[[#This Row],[Low Poverty]]&lt;=6.3,Table1[[#This Row],[QCT Status]]=0),1,0)</f>
        <v>1</v>
      </c>
      <c r="O489" s="6">
        <f>VLOOKUP(C489,'County Data Only'!$A$2:$F$93,3,FALSE)</f>
        <v>2</v>
      </c>
      <c r="P489" s="6">
        <f>IF(Table1[[#This Row],[Census Tract Low Unemployment Rate]]&lt;2.7,1,0)</f>
        <v>1</v>
      </c>
      <c r="Q489" s="3">
        <f>VLOOKUP($C489,'County Data Only'!$A$2:$F$93,4,FALSE)</f>
        <v>2140</v>
      </c>
      <c r="R489" s="3">
        <f>IF(AND(Table1[[#This Row],[Census Tract Access to Primary Care]]&lt;=2000,Table1[[#This Row],[Census Tract Access to Primary Care]]&lt;&gt;0),1,0)</f>
        <v>0</v>
      </c>
      <c r="S489" s="6">
        <f>VLOOKUP($C489,'County Data Only'!$A$2:$F$93,5,FALSE)</f>
        <v>18.702467899999998</v>
      </c>
      <c r="T489" s="6">
        <f>VLOOKUP($C489,'County Data Only'!$A$2:$F$93,6,FALSE)</f>
        <v>2.1802788999999998</v>
      </c>
      <c r="U489" s="1">
        <f>IF(AND(Table1[[#This Row],[Census Tract Population Growth 2010 - 2020]]&gt;=5,Table1[[#This Row],[Census Tract Population Growth 2020 - 2021]]&gt;0),1,0)</f>
        <v>1</v>
      </c>
      <c r="V489" s="3">
        <f>SUM(Table1[[#This Row],[High Income Point Value]],Table1[[#This Row],[Life Expectancy Point Value]],Table1[[#This Row],["R/ECAP" (Point Value)]],Table1[[#This Row],[Low Poverty Point Value]])</f>
        <v>3</v>
      </c>
      <c r="W489" s="3">
        <f>SUM(Table1[[#This Row],[Census Tract Low Unemployment Point Value]],Table1[[#This Row],[Census Tract Access to Primary Care Point Value]])</f>
        <v>1</v>
      </c>
    </row>
    <row r="490" spans="1:23" x14ac:dyDescent="0.25">
      <c r="A490" t="s">
        <v>508</v>
      </c>
      <c r="B490">
        <v>18063210613</v>
      </c>
      <c r="C490" t="s">
        <v>1760</v>
      </c>
      <c r="D490" t="s">
        <v>2328</v>
      </c>
      <c r="E490" s="5">
        <f t="shared" si="14"/>
        <v>4</v>
      </c>
      <c r="F490" s="6">
        <f t="shared" si="15"/>
        <v>1</v>
      </c>
      <c r="G490">
        <v>0</v>
      </c>
      <c r="H490" s="6">
        <v>127567</v>
      </c>
      <c r="I490" s="6">
        <f>IF(AND(Table1[[#This Row],[High Income]]&gt;=71082,Table1[[#This Row],[QCT Status]]=0),1,0)</f>
        <v>1</v>
      </c>
      <c r="J490" s="6">
        <v>79.599999999999994</v>
      </c>
      <c r="K490" s="6">
        <f>IF(Table1[[#This Row],[Life Expectancy]]&gt;77.4,1,0)</f>
        <v>1</v>
      </c>
      <c r="L490" s="4">
        <v>0</v>
      </c>
      <c r="M490" s="6">
        <v>1</v>
      </c>
      <c r="N490" s="6">
        <f>IF(AND(Table1[[#This Row],[Low Poverty]]&lt;=6.3,Table1[[#This Row],[QCT Status]]=0),1,0)</f>
        <v>1</v>
      </c>
      <c r="O490" s="6">
        <f>VLOOKUP(C490,'County Data Only'!$A$2:$F$93,3,FALSE)</f>
        <v>2</v>
      </c>
      <c r="P490" s="6">
        <f>IF(Table1[[#This Row],[Census Tract Low Unemployment Rate]]&lt;2.7,1,0)</f>
        <v>1</v>
      </c>
      <c r="Q490" s="3">
        <f>VLOOKUP($C490,'County Data Only'!$A$2:$F$93,4,FALSE)</f>
        <v>2140</v>
      </c>
      <c r="R490" s="3">
        <f>IF(AND(Table1[[#This Row],[Census Tract Access to Primary Care]]&lt;=2000,Table1[[#This Row],[Census Tract Access to Primary Care]]&lt;&gt;0),1,0)</f>
        <v>0</v>
      </c>
      <c r="S490" s="6">
        <f>VLOOKUP($C490,'County Data Only'!$A$2:$F$93,5,FALSE)</f>
        <v>18.702467899999998</v>
      </c>
      <c r="T490" s="6">
        <f>VLOOKUP($C490,'County Data Only'!$A$2:$F$93,6,FALSE)</f>
        <v>2.1802788999999998</v>
      </c>
      <c r="U490" s="1">
        <f>IF(AND(Table1[[#This Row],[Census Tract Population Growth 2010 - 2020]]&gt;=5,Table1[[#This Row],[Census Tract Population Growth 2020 - 2021]]&gt;0),1,0)</f>
        <v>1</v>
      </c>
      <c r="V490" s="3">
        <f>SUM(Table1[[#This Row],[High Income Point Value]],Table1[[#This Row],[Life Expectancy Point Value]],Table1[[#This Row],["R/ECAP" (Point Value)]],Table1[[#This Row],[Low Poverty Point Value]])</f>
        <v>3</v>
      </c>
      <c r="W490" s="3">
        <f>SUM(Table1[[#This Row],[Census Tract Low Unemployment Point Value]],Table1[[#This Row],[Census Tract Access to Primary Care Point Value]])</f>
        <v>1</v>
      </c>
    </row>
    <row r="491" spans="1:23" x14ac:dyDescent="0.25">
      <c r="A491" t="s">
        <v>514</v>
      </c>
      <c r="B491">
        <v>18063210702</v>
      </c>
      <c r="C491" t="s">
        <v>1760</v>
      </c>
      <c r="D491" t="s">
        <v>2334</v>
      </c>
      <c r="E491" s="5">
        <f t="shared" si="14"/>
        <v>4</v>
      </c>
      <c r="F491" s="6">
        <f t="shared" si="15"/>
        <v>1</v>
      </c>
      <c r="G491">
        <v>0</v>
      </c>
      <c r="H491" s="6">
        <v>82363</v>
      </c>
      <c r="I491" s="6">
        <f>IF(AND(Table1[[#This Row],[High Income]]&gt;=71082,Table1[[#This Row],[QCT Status]]=0),1,0)</f>
        <v>1</v>
      </c>
      <c r="J491" s="6">
        <v>80.7</v>
      </c>
      <c r="K491" s="6">
        <f>IF(Table1[[#This Row],[Life Expectancy]]&gt;77.4,1,0)</f>
        <v>1</v>
      </c>
      <c r="L491" s="4">
        <v>0</v>
      </c>
      <c r="M491" s="6">
        <v>1.4</v>
      </c>
      <c r="N491" s="6">
        <f>IF(AND(Table1[[#This Row],[Low Poverty]]&lt;=6.3,Table1[[#This Row],[QCT Status]]=0),1,0)</f>
        <v>1</v>
      </c>
      <c r="O491" s="6">
        <f>VLOOKUP(C491,'County Data Only'!$A$2:$F$93,3,FALSE)</f>
        <v>2</v>
      </c>
      <c r="P491" s="6">
        <f>IF(Table1[[#This Row],[Census Tract Low Unemployment Rate]]&lt;2.7,1,0)</f>
        <v>1</v>
      </c>
      <c r="Q491" s="3">
        <f>VLOOKUP($C491,'County Data Only'!$A$2:$F$93,4,FALSE)</f>
        <v>2140</v>
      </c>
      <c r="R491" s="3">
        <f>IF(AND(Table1[[#This Row],[Census Tract Access to Primary Care]]&lt;=2000,Table1[[#This Row],[Census Tract Access to Primary Care]]&lt;&gt;0),1,0)</f>
        <v>0</v>
      </c>
      <c r="S491" s="6">
        <f>VLOOKUP($C491,'County Data Only'!$A$2:$F$93,5,FALSE)</f>
        <v>18.702467899999998</v>
      </c>
      <c r="T491" s="6">
        <f>VLOOKUP($C491,'County Data Only'!$A$2:$F$93,6,FALSE)</f>
        <v>2.1802788999999998</v>
      </c>
      <c r="U491" s="1">
        <f>IF(AND(Table1[[#This Row],[Census Tract Population Growth 2010 - 2020]]&gt;=5,Table1[[#This Row],[Census Tract Population Growth 2020 - 2021]]&gt;0),1,0)</f>
        <v>1</v>
      </c>
      <c r="V491" s="3">
        <f>SUM(Table1[[#This Row],[High Income Point Value]],Table1[[#This Row],[Life Expectancy Point Value]],Table1[[#This Row],["R/ECAP" (Point Value)]],Table1[[#This Row],[Low Poverty Point Value]])</f>
        <v>3</v>
      </c>
      <c r="W491" s="3">
        <f>SUM(Table1[[#This Row],[Census Tract Low Unemployment Point Value]],Table1[[#This Row],[Census Tract Access to Primary Care Point Value]])</f>
        <v>1</v>
      </c>
    </row>
    <row r="492" spans="1:23" x14ac:dyDescent="0.25">
      <c r="A492" t="s">
        <v>491</v>
      </c>
      <c r="B492">
        <v>18063210106</v>
      </c>
      <c r="C492" t="s">
        <v>1760</v>
      </c>
      <c r="D492" t="s">
        <v>2311</v>
      </c>
      <c r="E492" s="5">
        <f t="shared" si="14"/>
        <v>4</v>
      </c>
      <c r="F492" s="6">
        <f t="shared" si="15"/>
        <v>1</v>
      </c>
      <c r="G492">
        <v>0</v>
      </c>
      <c r="H492" s="6">
        <v>95682</v>
      </c>
      <c r="I492" s="6">
        <f>IF(AND(Table1[[#This Row],[High Income]]&gt;=71082,Table1[[#This Row],[QCT Status]]=0),1,0)</f>
        <v>1</v>
      </c>
      <c r="J492" s="6">
        <v>79.599999999999994</v>
      </c>
      <c r="K492" s="6">
        <f>IF(Table1[[#This Row],[Life Expectancy]]&gt;77.4,1,0)</f>
        <v>1</v>
      </c>
      <c r="L492" s="4">
        <v>0</v>
      </c>
      <c r="M492" s="6">
        <v>1.5</v>
      </c>
      <c r="N492" s="6">
        <f>IF(AND(Table1[[#This Row],[Low Poverty]]&lt;=6.3,Table1[[#This Row],[QCT Status]]=0),1,0)</f>
        <v>1</v>
      </c>
      <c r="O492" s="6">
        <f>VLOOKUP(C492,'County Data Only'!$A$2:$F$93,3,FALSE)</f>
        <v>2</v>
      </c>
      <c r="P492" s="6">
        <f>IF(Table1[[#This Row],[Census Tract Low Unemployment Rate]]&lt;2.7,1,0)</f>
        <v>1</v>
      </c>
      <c r="Q492" s="3">
        <f>VLOOKUP($C492,'County Data Only'!$A$2:$F$93,4,FALSE)</f>
        <v>2140</v>
      </c>
      <c r="R492" s="3">
        <f>IF(AND(Table1[[#This Row],[Census Tract Access to Primary Care]]&lt;=2000,Table1[[#This Row],[Census Tract Access to Primary Care]]&lt;&gt;0),1,0)</f>
        <v>0</v>
      </c>
      <c r="S492" s="6">
        <f>VLOOKUP($C492,'County Data Only'!$A$2:$F$93,5,FALSE)</f>
        <v>18.702467899999998</v>
      </c>
      <c r="T492" s="6">
        <f>VLOOKUP($C492,'County Data Only'!$A$2:$F$93,6,FALSE)</f>
        <v>2.1802788999999998</v>
      </c>
      <c r="U492" s="1">
        <f>IF(AND(Table1[[#This Row],[Census Tract Population Growth 2010 - 2020]]&gt;=5,Table1[[#This Row],[Census Tract Population Growth 2020 - 2021]]&gt;0),1,0)</f>
        <v>1</v>
      </c>
      <c r="V492" s="3">
        <f>SUM(Table1[[#This Row],[High Income Point Value]],Table1[[#This Row],[Life Expectancy Point Value]],Table1[[#This Row],["R/ECAP" (Point Value)]],Table1[[#This Row],[Low Poverty Point Value]])</f>
        <v>3</v>
      </c>
      <c r="W492" s="3">
        <f>SUM(Table1[[#This Row],[Census Tract Low Unemployment Point Value]],Table1[[#This Row],[Census Tract Access to Primary Care Point Value]])</f>
        <v>1</v>
      </c>
    </row>
    <row r="493" spans="1:23" x14ac:dyDescent="0.25">
      <c r="A493" t="s">
        <v>507</v>
      </c>
      <c r="B493">
        <v>18063210612</v>
      </c>
      <c r="C493" t="s">
        <v>1760</v>
      </c>
      <c r="D493" t="s">
        <v>2327</v>
      </c>
      <c r="E493" s="5">
        <f t="shared" si="14"/>
        <v>4</v>
      </c>
      <c r="F493" s="6">
        <f t="shared" si="15"/>
        <v>1</v>
      </c>
      <c r="G493">
        <v>0</v>
      </c>
      <c r="H493" s="6">
        <v>101434</v>
      </c>
      <c r="I493" s="6">
        <f>IF(AND(Table1[[#This Row],[High Income]]&gt;=71082,Table1[[#This Row],[QCT Status]]=0),1,0)</f>
        <v>1</v>
      </c>
      <c r="J493" s="6">
        <v>79.599999999999994</v>
      </c>
      <c r="K493" s="6">
        <f>IF(Table1[[#This Row],[Life Expectancy]]&gt;77.4,1,0)</f>
        <v>1</v>
      </c>
      <c r="L493" s="4">
        <v>0</v>
      </c>
      <c r="M493" s="6">
        <v>2.2000000000000002</v>
      </c>
      <c r="N493" s="6">
        <f>IF(AND(Table1[[#This Row],[Low Poverty]]&lt;=6.3,Table1[[#This Row],[QCT Status]]=0),1,0)</f>
        <v>1</v>
      </c>
      <c r="O493" s="6">
        <f>VLOOKUP(C493,'County Data Only'!$A$2:$F$93,3,FALSE)</f>
        <v>2</v>
      </c>
      <c r="P493" s="6">
        <f>IF(Table1[[#This Row],[Census Tract Low Unemployment Rate]]&lt;2.7,1,0)</f>
        <v>1</v>
      </c>
      <c r="Q493" s="3">
        <f>VLOOKUP($C493,'County Data Only'!$A$2:$F$93,4,FALSE)</f>
        <v>2140</v>
      </c>
      <c r="R493" s="3">
        <f>IF(AND(Table1[[#This Row],[Census Tract Access to Primary Care]]&lt;=2000,Table1[[#This Row],[Census Tract Access to Primary Care]]&lt;&gt;0),1,0)</f>
        <v>0</v>
      </c>
      <c r="S493" s="6">
        <f>VLOOKUP($C493,'County Data Only'!$A$2:$F$93,5,FALSE)</f>
        <v>18.702467899999998</v>
      </c>
      <c r="T493" s="6">
        <f>VLOOKUP($C493,'County Data Only'!$A$2:$F$93,6,FALSE)</f>
        <v>2.1802788999999998</v>
      </c>
      <c r="U493" s="1">
        <f>IF(AND(Table1[[#This Row],[Census Tract Population Growth 2010 - 2020]]&gt;=5,Table1[[#This Row],[Census Tract Population Growth 2020 - 2021]]&gt;0),1,0)</f>
        <v>1</v>
      </c>
      <c r="V493" s="3">
        <f>SUM(Table1[[#This Row],[High Income Point Value]],Table1[[#This Row],[Life Expectancy Point Value]],Table1[[#This Row],["R/ECAP" (Point Value)]],Table1[[#This Row],[Low Poverty Point Value]])</f>
        <v>3</v>
      </c>
      <c r="W493" s="3">
        <f>SUM(Table1[[#This Row],[Census Tract Low Unemployment Point Value]],Table1[[#This Row],[Census Tract Access to Primary Care Point Value]])</f>
        <v>1</v>
      </c>
    </row>
    <row r="494" spans="1:23" x14ac:dyDescent="0.25">
      <c r="A494" t="s">
        <v>505</v>
      </c>
      <c r="B494">
        <v>18063210610</v>
      </c>
      <c r="C494" t="s">
        <v>1760</v>
      </c>
      <c r="D494" t="s">
        <v>2325</v>
      </c>
      <c r="E494" s="5">
        <f t="shared" si="14"/>
        <v>4</v>
      </c>
      <c r="F494" s="6">
        <f t="shared" si="15"/>
        <v>1</v>
      </c>
      <c r="G494">
        <v>0</v>
      </c>
      <c r="H494" s="6">
        <v>118702</v>
      </c>
      <c r="I494" s="6">
        <f>IF(AND(Table1[[#This Row],[High Income]]&gt;=71082,Table1[[#This Row],[QCT Status]]=0),1,0)</f>
        <v>1</v>
      </c>
      <c r="J494" s="6">
        <v>79.2</v>
      </c>
      <c r="K494" s="6">
        <f>IF(Table1[[#This Row],[Life Expectancy]]&gt;77.4,1,0)</f>
        <v>1</v>
      </c>
      <c r="L494" s="4">
        <v>0</v>
      </c>
      <c r="M494" s="6">
        <v>2.8</v>
      </c>
      <c r="N494" s="6">
        <f>IF(AND(Table1[[#This Row],[Low Poverty]]&lt;=6.3,Table1[[#This Row],[QCT Status]]=0),1,0)</f>
        <v>1</v>
      </c>
      <c r="O494" s="6">
        <f>VLOOKUP(C494,'County Data Only'!$A$2:$F$93,3,FALSE)</f>
        <v>2</v>
      </c>
      <c r="P494" s="6">
        <f>IF(Table1[[#This Row],[Census Tract Low Unemployment Rate]]&lt;2.7,1,0)</f>
        <v>1</v>
      </c>
      <c r="Q494" s="3">
        <f>VLOOKUP($C494,'County Data Only'!$A$2:$F$93,4,FALSE)</f>
        <v>2140</v>
      </c>
      <c r="R494" s="3">
        <f>IF(AND(Table1[[#This Row],[Census Tract Access to Primary Care]]&lt;=2000,Table1[[#This Row],[Census Tract Access to Primary Care]]&lt;&gt;0),1,0)</f>
        <v>0</v>
      </c>
      <c r="S494" s="6">
        <f>VLOOKUP($C494,'County Data Only'!$A$2:$F$93,5,FALSE)</f>
        <v>18.702467899999998</v>
      </c>
      <c r="T494" s="6">
        <f>VLOOKUP($C494,'County Data Only'!$A$2:$F$93,6,FALSE)</f>
        <v>2.1802788999999998</v>
      </c>
      <c r="U494" s="1">
        <f>IF(AND(Table1[[#This Row],[Census Tract Population Growth 2010 - 2020]]&gt;=5,Table1[[#This Row],[Census Tract Population Growth 2020 - 2021]]&gt;0),1,0)</f>
        <v>1</v>
      </c>
      <c r="V494" s="3">
        <f>SUM(Table1[[#This Row],[High Income Point Value]],Table1[[#This Row],[Life Expectancy Point Value]],Table1[[#This Row],["R/ECAP" (Point Value)]],Table1[[#This Row],[Low Poverty Point Value]])</f>
        <v>3</v>
      </c>
      <c r="W494" s="3">
        <f>SUM(Table1[[#This Row],[Census Tract Low Unemployment Point Value]],Table1[[#This Row],[Census Tract Access to Primary Care Point Value]])</f>
        <v>1</v>
      </c>
    </row>
    <row r="495" spans="1:23" x14ac:dyDescent="0.25">
      <c r="A495" t="s">
        <v>498</v>
      </c>
      <c r="B495">
        <v>18063210300</v>
      </c>
      <c r="C495" t="s">
        <v>1760</v>
      </c>
      <c r="D495" t="s">
        <v>2318</v>
      </c>
      <c r="E495" s="5">
        <f t="shared" si="14"/>
        <v>4</v>
      </c>
      <c r="F495" s="6">
        <f t="shared" si="15"/>
        <v>1</v>
      </c>
      <c r="G495">
        <v>0</v>
      </c>
      <c r="H495" s="6">
        <v>96277</v>
      </c>
      <c r="I495" s="6">
        <f>IF(AND(Table1[[#This Row],[High Income]]&gt;=71082,Table1[[#This Row],[QCT Status]]=0),1,0)</f>
        <v>1</v>
      </c>
      <c r="J495" s="6">
        <v>80.605800000000002</v>
      </c>
      <c r="K495" s="6">
        <f>IF(Table1[[#This Row],[Life Expectancy]]&gt;77.4,1,0)</f>
        <v>1</v>
      </c>
      <c r="L495" s="4">
        <v>0</v>
      </c>
      <c r="M495" s="6">
        <v>2.9</v>
      </c>
      <c r="N495" s="6">
        <f>IF(AND(Table1[[#This Row],[Low Poverty]]&lt;=6.3,Table1[[#This Row],[QCT Status]]=0),1,0)</f>
        <v>1</v>
      </c>
      <c r="O495" s="6">
        <f>VLOOKUP(C495,'County Data Only'!$A$2:$F$93,3,FALSE)</f>
        <v>2</v>
      </c>
      <c r="P495" s="6">
        <f>IF(Table1[[#This Row],[Census Tract Low Unemployment Rate]]&lt;2.7,1,0)</f>
        <v>1</v>
      </c>
      <c r="Q495" s="3">
        <f>VLOOKUP($C495,'County Data Only'!$A$2:$F$93,4,FALSE)</f>
        <v>2140</v>
      </c>
      <c r="R495" s="3">
        <f>IF(AND(Table1[[#This Row],[Census Tract Access to Primary Care]]&lt;=2000,Table1[[#This Row],[Census Tract Access to Primary Care]]&lt;&gt;0),1,0)</f>
        <v>0</v>
      </c>
      <c r="S495" s="6">
        <f>VLOOKUP($C495,'County Data Only'!$A$2:$F$93,5,FALSE)</f>
        <v>18.702467899999998</v>
      </c>
      <c r="T495" s="6">
        <f>VLOOKUP($C495,'County Data Only'!$A$2:$F$93,6,FALSE)</f>
        <v>2.1802788999999998</v>
      </c>
      <c r="U495" s="1">
        <f>IF(AND(Table1[[#This Row],[Census Tract Population Growth 2010 - 2020]]&gt;=5,Table1[[#This Row],[Census Tract Population Growth 2020 - 2021]]&gt;0),1,0)</f>
        <v>1</v>
      </c>
      <c r="V495" s="3">
        <f>SUM(Table1[[#This Row],[High Income Point Value]],Table1[[#This Row],[Life Expectancy Point Value]],Table1[[#This Row],["R/ECAP" (Point Value)]],Table1[[#This Row],[Low Poverty Point Value]])</f>
        <v>3</v>
      </c>
      <c r="W495" s="3">
        <f>SUM(Table1[[#This Row],[Census Tract Low Unemployment Point Value]],Table1[[#This Row],[Census Tract Access to Primary Care Point Value]])</f>
        <v>1</v>
      </c>
    </row>
    <row r="496" spans="1:23" x14ac:dyDescent="0.25">
      <c r="A496" t="s">
        <v>497</v>
      </c>
      <c r="B496">
        <v>18063210204</v>
      </c>
      <c r="C496" t="s">
        <v>1760</v>
      </c>
      <c r="D496" t="s">
        <v>2317</v>
      </c>
      <c r="E496" s="5">
        <f t="shared" si="14"/>
        <v>4</v>
      </c>
      <c r="F496" s="6">
        <f t="shared" si="15"/>
        <v>1</v>
      </c>
      <c r="G496">
        <v>0</v>
      </c>
      <c r="H496" s="6">
        <v>78714</v>
      </c>
      <c r="I496" s="6">
        <f>IF(AND(Table1[[#This Row],[High Income]]&gt;=71082,Table1[[#This Row],[QCT Status]]=0),1,0)</f>
        <v>1</v>
      </c>
      <c r="J496" s="6">
        <v>79.2</v>
      </c>
      <c r="K496" s="6">
        <f>IF(Table1[[#This Row],[Life Expectancy]]&gt;77.4,1,0)</f>
        <v>1</v>
      </c>
      <c r="L496" s="4">
        <v>0</v>
      </c>
      <c r="M496" s="6">
        <v>3.2</v>
      </c>
      <c r="N496" s="6">
        <f>IF(AND(Table1[[#This Row],[Low Poverty]]&lt;=6.3,Table1[[#This Row],[QCT Status]]=0),1,0)</f>
        <v>1</v>
      </c>
      <c r="O496" s="6">
        <f>VLOOKUP(C496,'County Data Only'!$A$2:$F$93,3,FALSE)</f>
        <v>2</v>
      </c>
      <c r="P496" s="6">
        <f>IF(Table1[[#This Row],[Census Tract Low Unemployment Rate]]&lt;2.7,1,0)</f>
        <v>1</v>
      </c>
      <c r="Q496" s="3">
        <f>VLOOKUP($C496,'County Data Only'!$A$2:$F$93,4,FALSE)</f>
        <v>2140</v>
      </c>
      <c r="R496" s="3">
        <f>IF(AND(Table1[[#This Row],[Census Tract Access to Primary Care]]&lt;=2000,Table1[[#This Row],[Census Tract Access to Primary Care]]&lt;&gt;0),1,0)</f>
        <v>0</v>
      </c>
      <c r="S496" s="6">
        <f>VLOOKUP($C496,'County Data Only'!$A$2:$F$93,5,FALSE)</f>
        <v>18.702467899999998</v>
      </c>
      <c r="T496" s="6">
        <f>VLOOKUP($C496,'County Data Only'!$A$2:$F$93,6,FALSE)</f>
        <v>2.1802788999999998</v>
      </c>
      <c r="U496" s="1">
        <f>IF(AND(Table1[[#This Row],[Census Tract Population Growth 2010 - 2020]]&gt;=5,Table1[[#This Row],[Census Tract Population Growth 2020 - 2021]]&gt;0),1,0)</f>
        <v>1</v>
      </c>
      <c r="V496" s="3">
        <f>SUM(Table1[[#This Row],[High Income Point Value]],Table1[[#This Row],[Life Expectancy Point Value]],Table1[[#This Row],["R/ECAP" (Point Value)]],Table1[[#This Row],[Low Poverty Point Value]])</f>
        <v>3</v>
      </c>
      <c r="W496" s="3">
        <f>SUM(Table1[[#This Row],[Census Tract Low Unemployment Point Value]],Table1[[#This Row],[Census Tract Access to Primary Care Point Value]])</f>
        <v>1</v>
      </c>
    </row>
    <row r="497" spans="1:23" x14ac:dyDescent="0.25">
      <c r="A497" t="s">
        <v>489</v>
      </c>
      <c r="B497">
        <v>18063210103</v>
      </c>
      <c r="C497" t="s">
        <v>1760</v>
      </c>
      <c r="D497" t="s">
        <v>2309</v>
      </c>
      <c r="E497" s="5">
        <f t="shared" si="14"/>
        <v>4</v>
      </c>
      <c r="F497" s="6">
        <f t="shared" si="15"/>
        <v>1</v>
      </c>
      <c r="G497">
        <v>0</v>
      </c>
      <c r="H497" s="6">
        <v>140750</v>
      </c>
      <c r="I497" s="6">
        <f>IF(AND(Table1[[#This Row],[High Income]]&gt;=71082,Table1[[#This Row],[QCT Status]]=0),1,0)</f>
        <v>1</v>
      </c>
      <c r="J497" s="6">
        <v>80.689300000000003</v>
      </c>
      <c r="K497" s="6">
        <f>IF(Table1[[#This Row],[Life Expectancy]]&gt;77.4,1,0)</f>
        <v>1</v>
      </c>
      <c r="L497" s="4">
        <v>0</v>
      </c>
      <c r="M497" s="6">
        <v>3.3</v>
      </c>
      <c r="N497" s="6">
        <f>IF(AND(Table1[[#This Row],[Low Poverty]]&lt;=6.3,Table1[[#This Row],[QCT Status]]=0),1,0)</f>
        <v>1</v>
      </c>
      <c r="O497" s="6">
        <f>VLOOKUP(C497,'County Data Only'!$A$2:$F$93,3,FALSE)</f>
        <v>2</v>
      </c>
      <c r="P497" s="6">
        <f>IF(Table1[[#This Row],[Census Tract Low Unemployment Rate]]&lt;2.7,1,0)</f>
        <v>1</v>
      </c>
      <c r="Q497" s="3">
        <f>VLOOKUP($C497,'County Data Only'!$A$2:$F$93,4,FALSE)</f>
        <v>2140</v>
      </c>
      <c r="R497" s="3">
        <f>IF(AND(Table1[[#This Row],[Census Tract Access to Primary Care]]&lt;=2000,Table1[[#This Row],[Census Tract Access to Primary Care]]&lt;&gt;0),1,0)</f>
        <v>0</v>
      </c>
      <c r="S497" s="6">
        <f>VLOOKUP($C497,'County Data Only'!$A$2:$F$93,5,FALSE)</f>
        <v>18.702467899999998</v>
      </c>
      <c r="T497" s="6">
        <f>VLOOKUP($C497,'County Data Only'!$A$2:$F$93,6,FALSE)</f>
        <v>2.1802788999999998</v>
      </c>
      <c r="U497" s="1">
        <f>IF(AND(Table1[[#This Row],[Census Tract Population Growth 2010 - 2020]]&gt;=5,Table1[[#This Row],[Census Tract Population Growth 2020 - 2021]]&gt;0),1,0)</f>
        <v>1</v>
      </c>
      <c r="V497" s="3">
        <f>SUM(Table1[[#This Row],[High Income Point Value]],Table1[[#This Row],[Life Expectancy Point Value]],Table1[[#This Row],["R/ECAP" (Point Value)]],Table1[[#This Row],[Low Poverty Point Value]])</f>
        <v>3</v>
      </c>
      <c r="W497" s="3">
        <f>SUM(Table1[[#This Row],[Census Tract Low Unemployment Point Value]],Table1[[#This Row],[Census Tract Access to Primary Care Point Value]])</f>
        <v>1</v>
      </c>
    </row>
    <row r="498" spans="1:23" x14ac:dyDescent="0.25">
      <c r="A498" t="s">
        <v>492</v>
      </c>
      <c r="B498">
        <v>18063210107</v>
      </c>
      <c r="C498" t="s">
        <v>1760</v>
      </c>
      <c r="D498" t="s">
        <v>2312</v>
      </c>
      <c r="E498" s="5">
        <f t="shared" si="14"/>
        <v>4</v>
      </c>
      <c r="F498" s="6">
        <f t="shared" si="15"/>
        <v>1</v>
      </c>
      <c r="G498">
        <v>0</v>
      </c>
      <c r="H498" s="6">
        <v>88452</v>
      </c>
      <c r="I498" s="6">
        <f>IF(AND(Table1[[#This Row],[High Income]]&gt;=71082,Table1[[#This Row],[QCT Status]]=0),1,0)</f>
        <v>1</v>
      </c>
      <c r="J498" s="6">
        <v>79.599999999999994</v>
      </c>
      <c r="K498" s="6">
        <f>IF(Table1[[#This Row],[Life Expectancy]]&gt;77.4,1,0)</f>
        <v>1</v>
      </c>
      <c r="L498" s="4">
        <v>0</v>
      </c>
      <c r="M498" s="6">
        <v>3.3</v>
      </c>
      <c r="N498" s="6">
        <f>IF(AND(Table1[[#This Row],[Low Poverty]]&lt;=6.3,Table1[[#This Row],[QCT Status]]=0),1,0)</f>
        <v>1</v>
      </c>
      <c r="O498" s="6">
        <f>VLOOKUP(C498,'County Data Only'!$A$2:$F$93,3,FALSE)</f>
        <v>2</v>
      </c>
      <c r="P498" s="6">
        <f>IF(Table1[[#This Row],[Census Tract Low Unemployment Rate]]&lt;2.7,1,0)</f>
        <v>1</v>
      </c>
      <c r="Q498" s="3">
        <f>VLOOKUP($C498,'County Data Only'!$A$2:$F$93,4,FALSE)</f>
        <v>2140</v>
      </c>
      <c r="R498" s="3">
        <f>IF(AND(Table1[[#This Row],[Census Tract Access to Primary Care]]&lt;=2000,Table1[[#This Row],[Census Tract Access to Primary Care]]&lt;&gt;0),1,0)</f>
        <v>0</v>
      </c>
      <c r="S498" s="6">
        <f>VLOOKUP($C498,'County Data Only'!$A$2:$F$93,5,FALSE)</f>
        <v>18.702467899999998</v>
      </c>
      <c r="T498" s="6">
        <f>VLOOKUP($C498,'County Data Only'!$A$2:$F$93,6,FALSE)</f>
        <v>2.1802788999999998</v>
      </c>
      <c r="U498" s="1">
        <f>IF(AND(Table1[[#This Row],[Census Tract Population Growth 2010 - 2020]]&gt;=5,Table1[[#This Row],[Census Tract Population Growth 2020 - 2021]]&gt;0),1,0)</f>
        <v>1</v>
      </c>
      <c r="V498" s="3">
        <f>SUM(Table1[[#This Row],[High Income Point Value]],Table1[[#This Row],[Life Expectancy Point Value]],Table1[[#This Row],["R/ECAP" (Point Value)]],Table1[[#This Row],[Low Poverty Point Value]])</f>
        <v>3</v>
      </c>
      <c r="W498" s="3">
        <f>SUM(Table1[[#This Row],[Census Tract Low Unemployment Point Value]],Table1[[#This Row],[Census Tract Access to Primary Care Point Value]])</f>
        <v>1</v>
      </c>
    </row>
    <row r="499" spans="1:23" x14ac:dyDescent="0.25">
      <c r="A499" t="s">
        <v>500</v>
      </c>
      <c r="B499">
        <v>18063210501</v>
      </c>
      <c r="C499" t="s">
        <v>1760</v>
      </c>
      <c r="D499" t="s">
        <v>2320</v>
      </c>
      <c r="E499" s="5">
        <f t="shared" si="14"/>
        <v>4</v>
      </c>
      <c r="F499" s="6">
        <f t="shared" si="15"/>
        <v>1</v>
      </c>
      <c r="G499">
        <v>0</v>
      </c>
      <c r="H499" s="6">
        <v>82744</v>
      </c>
      <c r="I499" s="6">
        <f>IF(AND(Table1[[#This Row],[High Income]]&gt;=71082,Table1[[#This Row],[QCT Status]]=0),1,0)</f>
        <v>1</v>
      </c>
      <c r="J499" s="6">
        <v>79.099999999999994</v>
      </c>
      <c r="K499" s="6">
        <f>IF(Table1[[#This Row],[Life Expectancy]]&gt;77.4,1,0)</f>
        <v>1</v>
      </c>
      <c r="L499" s="4">
        <v>0</v>
      </c>
      <c r="M499" s="6">
        <v>3.5</v>
      </c>
      <c r="N499" s="6">
        <f>IF(AND(Table1[[#This Row],[Low Poverty]]&lt;=6.3,Table1[[#This Row],[QCT Status]]=0),1,0)</f>
        <v>1</v>
      </c>
      <c r="O499" s="6">
        <f>VLOOKUP(C499,'County Data Only'!$A$2:$F$93,3,FALSE)</f>
        <v>2</v>
      </c>
      <c r="P499" s="6">
        <f>IF(Table1[[#This Row],[Census Tract Low Unemployment Rate]]&lt;2.7,1,0)</f>
        <v>1</v>
      </c>
      <c r="Q499" s="3">
        <f>VLOOKUP($C499,'County Data Only'!$A$2:$F$93,4,FALSE)</f>
        <v>2140</v>
      </c>
      <c r="R499" s="3">
        <f>IF(AND(Table1[[#This Row],[Census Tract Access to Primary Care]]&lt;=2000,Table1[[#This Row],[Census Tract Access to Primary Care]]&lt;&gt;0),1,0)</f>
        <v>0</v>
      </c>
      <c r="S499" s="6">
        <f>VLOOKUP($C499,'County Data Only'!$A$2:$F$93,5,FALSE)</f>
        <v>18.702467899999998</v>
      </c>
      <c r="T499" s="6">
        <f>VLOOKUP($C499,'County Data Only'!$A$2:$F$93,6,FALSE)</f>
        <v>2.1802788999999998</v>
      </c>
      <c r="U499" s="1">
        <f>IF(AND(Table1[[#This Row],[Census Tract Population Growth 2010 - 2020]]&gt;=5,Table1[[#This Row],[Census Tract Population Growth 2020 - 2021]]&gt;0),1,0)</f>
        <v>1</v>
      </c>
      <c r="V499" s="3">
        <f>SUM(Table1[[#This Row],[High Income Point Value]],Table1[[#This Row],[Life Expectancy Point Value]],Table1[[#This Row],["R/ECAP" (Point Value)]],Table1[[#This Row],[Low Poverty Point Value]])</f>
        <v>3</v>
      </c>
      <c r="W499" s="3">
        <f>SUM(Table1[[#This Row],[Census Tract Low Unemployment Point Value]],Table1[[#This Row],[Census Tract Access to Primary Care Point Value]])</f>
        <v>1</v>
      </c>
    </row>
    <row r="500" spans="1:23" x14ac:dyDescent="0.25">
      <c r="A500" t="s">
        <v>499</v>
      </c>
      <c r="B500">
        <v>18063210400</v>
      </c>
      <c r="C500" t="s">
        <v>1760</v>
      </c>
      <c r="D500" t="s">
        <v>2319</v>
      </c>
      <c r="E500" s="5">
        <f t="shared" si="14"/>
        <v>4</v>
      </c>
      <c r="F500" s="6">
        <f t="shared" si="15"/>
        <v>1</v>
      </c>
      <c r="G500">
        <v>0</v>
      </c>
      <c r="H500" s="6">
        <v>78019</v>
      </c>
      <c r="I500" s="6">
        <f>IF(AND(Table1[[#This Row],[High Income]]&gt;=71082,Table1[[#This Row],[QCT Status]]=0),1,0)</f>
        <v>1</v>
      </c>
      <c r="J500" s="6">
        <v>81.2</v>
      </c>
      <c r="K500" s="6">
        <f>IF(Table1[[#This Row],[Life Expectancy]]&gt;77.4,1,0)</f>
        <v>1</v>
      </c>
      <c r="L500" s="4">
        <v>0</v>
      </c>
      <c r="M500" s="6">
        <v>4</v>
      </c>
      <c r="N500" s="6">
        <f>IF(AND(Table1[[#This Row],[Low Poverty]]&lt;=6.3,Table1[[#This Row],[QCT Status]]=0),1,0)</f>
        <v>1</v>
      </c>
      <c r="O500" s="6">
        <f>VLOOKUP(C500,'County Data Only'!$A$2:$F$93,3,FALSE)</f>
        <v>2</v>
      </c>
      <c r="P500" s="6">
        <f>IF(Table1[[#This Row],[Census Tract Low Unemployment Rate]]&lt;2.7,1,0)</f>
        <v>1</v>
      </c>
      <c r="Q500" s="3">
        <f>VLOOKUP($C500,'County Data Only'!$A$2:$F$93,4,FALSE)</f>
        <v>2140</v>
      </c>
      <c r="R500" s="3">
        <f>IF(AND(Table1[[#This Row],[Census Tract Access to Primary Care]]&lt;=2000,Table1[[#This Row],[Census Tract Access to Primary Care]]&lt;&gt;0),1,0)</f>
        <v>0</v>
      </c>
      <c r="S500" s="6">
        <f>VLOOKUP($C500,'County Data Only'!$A$2:$F$93,5,FALSE)</f>
        <v>18.702467899999998</v>
      </c>
      <c r="T500" s="6">
        <f>VLOOKUP($C500,'County Data Only'!$A$2:$F$93,6,FALSE)</f>
        <v>2.1802788999999998</v>
      </c>
      <c r="U500" s="1">
        <f>IF(AND(Table1[[#This Row],[Census Tract Population Growth 2010 - 2020]]&gt;=5,Table1[[#This Row],[Census Tract Population Growth 2020 - 2021]]&gt;0),1,0)</f>
        <v>1</v>
      </c>
      <c r="V500" s="3">
        <f>SUM(Table1[[#This Row],[High Income Point Value]],Table1[[#This Row],[Life Expectancy Point Value]],Table1[[#This Row],["R/ECAP" (Point Value)]],Table1[[#This Row],[Low Poverty Point Value]])</f>
        <v>3</v>
      </c>
      <c r="W500" s="3">
        <f>SUM(Table1[[#This Row],[Census Tract Low Unemployment Point Value]],Table1[[#This Row],[Census Tract Access to Primary Care Point Value]])</f>
        <v>1</v>
      </c>
    </row>
    <row r="501" spans="1:23" x14ac:dyDescent="0.25">
      <c r="A501" t="s">
        <v>504</v>
      </c>
      <c r="B501">
        <v>18063210609</v>
      </c>
      <c r="C501" t="s">
        <v>1760</v>
      </c>
      <c r="D501" t="s">
        <v>2324</v>
      </c>
      <c r="E501" s="5">
        <f t="shared" si="14"/>
        <v>4</v>
      </c>
      <c r="F501" s="6">
        <f t="shared" si="15"/>
        <v>1</v>
      </c>
      <c r="G501">
        <v>0</v>
      </c>
      <c r="H501" s="6">
        <v>92909</v>
      </c>
      <c r="I501" s="6">
        <f>IF(AND(Table1[[#This Row],[High Income]]&gt;=71082,Table1[[#This Row],[QCT Status]]=0),1,0)</f>
        <v>1</v>
      </c>
      <c r="J501" s="6">
        <v>79.2</v>
      </c>
      <c r="K501" s="6">
        <f>IF(Table1[[#This Row],[Life Expectancy]]&gt;77.4,1,0)</f>
        <v>1</v>
      </c>
      <c r="L501" s="4">
        <v>0</v>
      </c>
      <c r="M501" s="6">
        <v>4.0999999999999996</v>
      </c>
      <c r="N501" s="6">
        <f>IF(AND(Table1[[#This Row],[Low Poverty]]&lt;=6.3,Table1[[#This Row],[QCT Status]]=0),1,0)</f>
        <v>1</v>
      </c>
      <c r="O501" s="6">
        <f>VLOOKUP(C501,'County Data Only'!$A$2:$F$93,3,FALSE)</f>
        <v>2</v>
      </c>
      <c r="P501" s="6">
        <f>IF(Table1[[#This Row],[Census Tract Low Unemployment Rate]]&lt;2.7,1,0)</f>
        <v>1</v>
      </c>
      <c r="Q501" s="3">
        <f>VLOOKUP($C501,'County Data Only'!$A$2:$F$93,4,FALSE)</f>
        <v>2140</v>
      </c>
      <c r="R501" s="3">
        <f>IF(AND(Table1[[#This Row],[Census Tract Access to Primary Care]]&lt;=2000,Table1[[#This Row],[Census Tract Access to Primary Care]]&lt;&gt;0),1,0)</f>
        <v>0</v>
      </c>
      <c r="S501" s="6">
        <f>VLOOKUP($C501,'County Data Only'!$A$2:$F$93,5,FALSE)</f>
        <v>18.702467899999998</v>
      </c>
      <c r="T501" s="6">
        <f>VLOOKUP($C501,'County Data Only'!$A$2:$F$93,6,FALSE)</f>
        <v>2.1802788999999998</v>
      </c>
      <c r="U501" s="1">
        <f>IF(AND(Table1[[#This Row],[Census Tract Population Growth 2010 - 2020]]&gt;=5,Table1[[#This Row],[Census Tract Population Growth 2020 - 2021]]&gt;0),1,0)</f>
        <v>1</v>
      </c>
      <c r="V501" s="3">
        <f>SUM(Table1[[#This Row],[High Income Point Value]],Table1[[#This Row],[Life Expectancy Point Value]],Table1[[#This Row],["R/ECAP" (Point Value)]],Table1[[#This Row],[Low Poverty Point Value]])</f>
        <v>3</v>
      </c>
      <c r="W501" s="3">
        <f>SUM(Table1[[#This Row],[Census Tract Low Unemployment Point Value]],Table1[[#This Row],[Census Tract Access to Primary Care Point Value]])</f>
        <v>1</v>
      </c>
    </row>
    <row r="502" spans="1:23" x14ac:dyDescent="0.25">
      <c r="A502" t="s">
        <v>503</v>
      </c>
      <c r="B502">
        <v>18063210608</v>
      </c>
      <c r="C502" t="s">
        <v>1760</v>
      </c>
      <c r="D502" t="s">
        <v>2323</v>
      </c>
      <c r="E502" s="5">
        <f t="shared" si="14"/>
        <v>4</v>
      </c>
      <c r="F502" s="6">
        <f t="shared" si="15"/>
        <v>1</v>
      </c>
      <c r="G502">
        <v>0</v>
      </c>
      <c r="H502" s="6">
        <v>93831</v>
      </c>
      <c r="I502" s="6">
        <f>IF(AND(Table1[[#This Row],[High Income]]&gt;=71082,Table1[[#This Row],[QCT Status]]=0),1,0)</f>
        <v>1</v>
      </c>
      <c r="J502" s="6">
        <v>77.774600000000007</v>
      </c>
      <c r="K502" s="6">
        <f>IF(Table1[[#This Row],[Life Expectancy]]&gt;77.4,1,0)</f>
        <v>1</v>
      </c>
      <c r="L502" s="4">
        <v>0</v>
      </c>
      <c r="M502" s="6">
        <v>4.5</v>
      </c>
      <c r="N502" s="6">
        <f>IF(AND(Table1[[#This Row],[Low Poverty]]&lt;=6.3,Table1[[#This Row],[QCT Status]]=0),1,0)</f>
        <v>1</v>
      </c>
      <c r="O502" s="6">
        <f>VLOOKUP(C502,'County Data Only'!$A$2:$F$93,3,FALSE)</f>
        <v>2</v>
      </c>
      <c r="P502" s="6">
        <f>IF(Table1[[#This Row],[Census Tract Low Unemployment Rate]]&lt;2.7,1,0)</f>
        <v>1</v>
      </c>
      <c r="Q502" s="3">
        <f>VLOOKUP($C502,'County Data Only'!$A$2:$F$93,4,FALSE)</f>
        <v>2140</v>
      </c>
      <c r="R502" s="3">
        <f>IF(AND(Table1[[#This Row],[Census Tract Access to Primary Care]]&lt;=2000,Table1[[#This Row],[Census Tract Access to Primary Care]]&lt;&gt;0),1,0)</f>
        <v>0</v>
      </c>
      <c r="S502" s="6">
        <f>VLOOKUP($C502,'County Data Only'!$A$2:$F$93,5,FALSE)</f>
        <v>18.702467899999998</v>
      </c>
      <c r="T502" s="6">
        <f>VLOOKUP($C502,'County Data Only'!$A$2:$F$93,6,FALSE)</f>
        <v>2.1802788999999998</v>
      </c>
      <c r="U502" s="1">
        <f>IF(AND(Table1[[#This Row],[Census Tract Population Growth 2010 - 2020]]&gt;=5,Table1[[#This Row],[Census Tract Population Growth 2020 - 2021]]&gt;0),1,0)</f>
        <v>1</v>
      </c>
      <c r="V502" s="3">
        <f>SUM(Table1[[#This Row],[High Income Point Value]],Table1[[#This Row],[Life Expectancy Point Value]],Table1[[#This Row],["R/ECAP" (Point Value)]],Table1[[#This Row],[Low Poverty Point Value]])</f>
        <v>3</v>
      </c>
      <c r="W502" s="3">
        <f>SUM(Table1[[#This Row],[Census Tract Low Unemployment Point Value]],Table1[[#This Row],[Census Tract Access to Primary Care Point Value]])</f>
        <v>1</v>
      </c>
    </row>
    <row r="503" spans="1:23" x14ac:dyDescent="0.25">
      <c r="A503" t="s">
        <v>510</v>
      </c>
      <c r="B503">
        <v>18063210615</v>
      </c>
      <c r="C503" t="s">
        <v>1760</v>
      </c>
      <c r="D503" t="s">
        <v>2330</v>
      </c>
      <c r="E503" s="5">
        <f t="shared" si="14"/>
        <v>4</v>
      </c>
      <c r="F503" s="6">
        <f t="shared" si="15"/>
        <v>1</v>
      </c>
      <c r="G503">
        <v>0</v>
      </c>
      <c r="H503" s="6">
        <v>93500</v>
      </c>
      <c r="I503" s="6">
        <f>IF(AND(Table1[[#This Row],[High Income]]&gt;=71082,Table1[[#This Row],[QCT Status]]=0),1,0)</f>
        <v>1</v>
      </c>
      <c r="J503" s="6">
        <v>82.1</v>
      </c>
      <c r="K503" s="6">
        <f>IF(Table1[[#This Row],[Life Expectancy]]&gt;77.4,1,0)</f>
        <v>1</v>
      </c>
      <c r="L503" s="4">
        <v>0</v>
      </c>
      <c r="M503" s="6">
        <v>4.7</v>
      </c>
      <c r="N503" s="6">
        <f>IF(AND(Table1[[#This Row],[Low Poverty]]&lt;=6.3,Table1[[#This Row],[QCT Status]]=0),1,0)</f>
        <v>1</v>
      </c>
      <c r="O503" s="6">
        <f>VLOOKUP(C503,'County Data Only'!$A$2:$F$93,3,FALSE)</f>
        <v>2</v>
      </c>
      <c r="P503" s="6">
        <f>IF(Table1[[#This Row],[Census Tract Low Unemployment Rate]]&lt;2.7,1,0)</f>
        <v>1</v>
      </c>
      <c r="Q503" s="3">
        <f>VLOOKUP($C503,'County Data Only'!$A$2:$F$93,4,FALSE)</f>
        <v>2140</v>
      </c>
      <c r="R503" s="3">
        <f>IF(AND(Table1[[#This Row],[Census Tract Access to Primary Care]]&lt;=2000,Table1[[#This Row],[Census Tract Access to Primary Care]]&lt;&gt;0),1,0)</f>
        <v>0</v>
      </c>
      <c r="S503" s="6">
        <f>VLOOKUP($C503,'County Data Only'!$A$2:$F$93,5,FALSE)</f>
        <v>18.702467899999998</v>
      </c>
      <c r="T503" s="6">
        <f>VLOOKUP($C503,'County Data Only'!$A$2:$F$93,6,FALSE)</f>
        <v>2.1802788999999998</v>
      </c>
      <c r="U503" s="1">
        <f>IF(AND(Table1[[#This Row],[Census Tract Population Growth 2010 - 2020]]&gt;=5,Table1[[#This Row],[Census Tract Population Growth 2020 - 2021]]&gt;0),1,0)</f>
        <v>1</v>
      </c>
      <c r="V503" s="3">
        <f>SUM(Table1[[#This Row],[High Income Point Value]],Table1[[#This Row],[Life Expectancy Point Value]],Table1[[#This Row],["R/ECAP" (Point Value)]],Table1[[#This Row],[Low Poverty Point Value]])</f>
        <v>3</v>
      </c>
      <c r="W503" s="3">
        <f>SUM(Table1[[#This Row],[Census Tract Low Unemployment Point Value]],Table1[[#This Row],[Census Tract Access to Primary Care Point Value]])</f>
        <v>1</v>
      </c>
    </row>
    <row r="504" spans="1:23" x14ac:dyDescent="0.25">
      <c r="A504" t="s">
        <v>490</v>
      </c>
      <c r="B504">
        <v>18063210105</v>
      </c>
      <c r="C504" t="s">
        <v>1760</v>
      </c>
      <c r="D504" t="s">
        <v>2310</v>
      </c>
      <c r="E504" s="5">
        <f t="shared" si="14"/>
        <v>4</v>
      </c>
      <c r="F504" s="6">
        <f t="shared" si="15"/>
        <v>1</v>
      </c>
      <c r="G504">
        <v>0</v>
      </c>
      <c r="H504" s="6">
        <v>111320</v>
      </c>
      <c r="I504" s="6">
        <f>IF(AND(Table1[[#This Row],[High Income]]&gt;=71082,Table1[[#This Row],[QCT Status]]=0),1,0)</f>
        <v>1</v>
      </c>
      <c r="J504" s="6">
        <v>81.695499999999996</v>
      </c>
      <c r="K504" s="6">
        <f>IF(Table1[[#This Row],[Life Expectancy]]&gt;77.4,1,0)</f>
        <v>1</v>
      </c>
      <c r="L504" s="4">
        <v>0</v>
      </c>
      <c r="M504" s="6">
        <v>5.2</v>
      </c>
      <c r="N504" s="6">
        <f>IF(AND(Table1[[#This Row],[Low Poverty]]&lt;=6.3,Table1[[#This Row],[QCT Status]]=0),1,0)</f>
        <v>1</v>
      </c>
      <c r="O504" s="6">
        <f>VLOOKUP(C504,'County Data Only'!$A$2:$F$93,3,FALSE)</f>
        <v>2</v>
      </c>
      <c r="P504" s="6">
        <f>IF(Table1[[#This Row],[Census Tract Low Unemployment Rate]]&lt;2.7,1,0)</f>
        <v>1</v>
      </c>
      <c r="Q504" s="3">
        <f>VLOOKUP($C504,'County Data Only'!$A$2:$F$93,4,FALSE)</f>
        <v>2140</v>
      </c>
      <c r="R504" s="3">
        <f>IF(AND(Table1[[#This Row],[Census Tract Access to Primary Care]]&lt;=2000,Table1[[#This Row],[Census Tract Access to Primary Care]]&lt;&gt;0),1,0)</f>
        <v>0</v>
      </c>
      <c r="S504" s="6">
        <f>VLOOKUP($C504,'County Data Only'!$A$2:$F$93,5,FALSE)</f>
        <v>18.702467899999998</v>
      </c>
      <c r="T504" s="6">
        <f>VLOOKUP($C504,'County Data Only'!$A$2:$F$93,6,FALSE)</f>
        <v>2.1802788999999998</v>
      </c>
      <c r="U504" s="1">
        <f>IF(AND(Table1[[#This Row],[Census Tract Population Growth 2010 - 2020]]&gt;=5,Table1[[#This Row],[Census Tract Population Growth 2020 - 2021]]&gt;0),1,0)</f>
        <v>1</v>
      </c>
      <c r="V504" s="3">
        <f>SUM(Table1[[#This Row],[High Income Point Value]],Table1[[#This Row],[Life Expectancy Point Value]],Table1[[#This Row],["R/ECAP" (Point Value)]],Table1[[#This Row],[Low Poverty Point Value]])</f>
        <v>3</v>
      </c>
      <c r="W504" s="3">
        <f>SUM(Table1[[#This Row],[Census Tract Low Unemployment Point Value]],Table1[[#This Row],[Census Tract Access to Primary Care Point Value]])</f>
        <v>1</v>
      </c>
    </row>
    <row r="505" spans="1:23" x14ac:dyDescent="0.25">
      <c r="A505" t="s">
        <v>516</v>
      </c>
      <c r="B505">
        <v>18063210802</v>
      </c>
      <c r="C505" t="s">
        <v>1760</v>
      </c>
      <c r="D505" t="s">
        <v>2336</v>
      </c>
      <c r="E505" s="9">
        <f t="shared" si="14"/>
        <v>3</v>
      </c>
      <c r="F505" s="6">
        <f t="shared" si="15"/>
        <v>1</v>
      </c>
      <c r="G505">
        <v>0</v>
      </c>
      <c r="H505" s="4">
        <v>67417</v>
      </c>
      <c r="I505" s="3">
        <f>IF(AND(Table1[[#This Row],[High Income]]&gt;=71082,Table1[[#This Row],[QCT Status]]=0),1,0)</f>
        <v>0</v>
      </c>
      <c r="J505" s="6">
        <v>80.599999999999994</v>
      </c>
      <c r="K505" s="6">
        <f>IF(Table1[[#This Row],[Life Expectancy]]&gt;77.4,1,0)</f>
        <v>1</v>
      </c>
      <c r="L505" s="4">
        <v>0</v>
      </c>
      <c r="M505" s="6">
        <v>6.3</v>
      </c>
      <c r="N505" s="6">
        <f>IF(AND(Table1[[#This Row],[Low Poverty]]&lt;=6.3,Table1[[#This Row],[QCT Status]]=0),1,0)</f>
        <v>1</v>
      </c>
      <c r="O505" s="6">
        <f>VLOOKUP(C505,'County Data Only'!$A$2:$F$93,3,FALSE)</f>
        <v>2</v>
      </c>
      <c r="P505" s="6">
        <f>IF(Table1[[#This Row],[Census Tract Low Unemployment Rate]]&lt;2.7,1,0)</f>
        <v>1</v>
      </c>
      <c r="Q505" s="3">
        <f>VLOOKUP($C505,'County Data Only'!$A$2:$F$93,4,FALSE)</f>
        <v>2140</v>
      </c>
      <c r="R505" s="3">
        <f>IF(AND(Table1[[#This Row],[Census Tract Access to Primary Care]]&lt;=2000,Table1[[#This Row],[Census Tract Access to Primary Care]]&lt;&gt;0),1,0)</f>
        <v>0</v>
      </c>
      <c r="S505" s="6">
        <f>VLOOKUP($C505,'County Data Only'!$A$2:$F$93,5,FALSE)</f>
        <v>18.702467899999998</v>
      </c>
      <c r="T505" s="6">
        <f>VLOOKUP($C505,'County Data Only'!$A$2:$F$93,6,FALSE)</f>
        <v>2.1802788999999998</v>
      </c>
      <c r="U505" s="1">
        <f>IF(AND(Table1[[#This Row],[Census Tract Population Growth 2010 - 2020]]&gt;=5,Table1[[#This Row],[Census Tract Population Growth 2020 - 2021]]&gt;0),1,0)</f>
        <v>1</v>
      </c>
      <c r="V505" s="3">
        <f>SUM(Table1[[#This Row],[High Income Point Value]],Table1[[#This Row],[Life Expectancy Point Value]],Table1[[#This Row],["R/ECAP" (Point Value)]],Table1[[#This Row],[Low Poverty Point Value]])</f>
        <v>2</v>
      </c>
      <c r="W505" s="3">
        <f>SUM(Table1[[#This Row],[Census Tract Low Unemployment Point Value]],Table1[[#This Row],[Census Tract Access to Primary Care Point Value]])</f>
        <v>1</v>
      </c>
    </row>
    <row r="506" spans="1:23" x14ac:dyDescent="0.25">
      <c r="A506" t="s">
        <v>506</v>
      </c>
      <c r="B506">
        <v>18063210611</v>
      </c>
      <c r="C506" t="s">
        <v>1760</v>
      </c>
      <c r="D506" t="s">
        <v>2326</v>
      </c>
      <c r="E506" s="9">
        <f t="shared" si="14"/>
        <v>3</v>
      </c>
      <c r="F506" s="6">
        <f t="shared" si="15"/>
        <v>1</v>
      </c>
      <c r="G506">
        <v>0</v>
      </c>
      <c r="H506" s="6">
        <v>82060</v>
      </c>
      <c r="I506" s="6">
        <f>IF(AND(Table1[[#This Row],[High Income]]&gt;=71082,Table1[[#This Row],[QCT Status]]=0),1,0)</f>
        <v>1</v>
      </c>
      <c r="J506" s="6">
        <v>78.8</v>
      </c>
      <c r="K506" s="6">
        <f>IF(Table1[[#This Row],[Life Expectancy]]&gt;77.4,1,0)</f>
        <v>1</v>
      </c>
      <c r="L506" s="4">
        <v>0</v>
      </c>
      <c r="M506" s="4">
        <v>6.4</v>
      </c>
      <c r="N506" s="4">
        <f>IF(AND(Table1[[#This Row],[Low Poverty]]&lt;=6.3,Table1[[#This Row],[QCT Status]]=0),1,0)</f>
        <v>0</v>
      </c>
      <c r="O506" s="6">
        <f>VLOOKUP(C506,'County Data Only'!$A$2:$F$93,3,FALSE)</f>
        <v>2</v>
      </c>
      <c r="P506" s="6">
        <f>IF(Table1[[#This Row],[Census Tract Low Unemployment Rate]]&lt;2.7,1,0)</f>
        <v>1</v>
      </c>
      <c r="Q506" s="3">
        <f>VLOOKUP($C506,'County Data Only'!$A$2:$F$93,4,FALSE)</f>
        <v>2140</v>
      </c>
      <c r="R506" s="3">
        <f>IF(AND(Table1[[#This Row],[Census Tract Access to Primary Care]]&lt;=2000,Table1[[#This Row],[Census Tract Access to Primary Care]]&lt;&gt;0),1,0)</f>
        <v>0</v>
      </c>
      <c r="S506" s="6">
        <f>VLOOKUP($C506,'County Data Only'!$A$2:$F$93,5,FALSE)</f>
        <v>18.702467899999998</v>
      </c>
      <c r="T506" s="6">
        <f>VLOOKUP($C506,'County Data Only'!$A$2:$F$93,6,FALSE)</f>
        <v>2.1802788999999998</v>
      </c>
      <c r="U506" s="1">
        <f>IF(AND(Table1[[#This Row],[Census Tract Population Growth 2010 - 2020]]&gt;=5,Table1[[#This Row],[Census Tract Population Growth 2020 - 2021]]&gt;0),1,0)</f>
        <v>1</v>
      </c>
      <c r="V506" s="3">
        <f>SUM(Table1[[#This Row],[High Income Point Value]],Table1[[#This Row],[Life Expectancy Point Value]],Table1[[#This Row],["R/ECAP" (Point Value)]],Table1[[#This Row],[Low Poverty Point Value]])</f>
        <v>2</v>
      </c>
      <c r="W506" s="3">
        <f>SUM(Table1[[#This Row],[Census Tract Low Unemployment Point Value]],Table1[[#This Row],[Census Tract Access to Primary Care Point Value]])</f>
        <v>1</v>
      </c>
    </row>
    <row r="507" spans="1:23" x14ac:dyDescent="0.25">
      <c r="A507" t="s">
        <v>501</v>
      </c>
      <c r="B507">
        <v>18063210502</v>
      </c>
      <c r="C507" t="s">
        <v>1760</v>
      </c>
      <c r="D507" t="s">
        <v>2321</v>
      </c>
      <c r="E507" s="9">
        <f t="shared" si="14"/>
        <v>3</v>
      </c>
      <c r="F507" s="6">
        <f t="shared" si="15"/>
        <v>1</v>
      </c>
      <c r="G507">
        <v>0</v>
      </c>
      <c r="H507" s="6">
        <v>84101</v>
      </c>
      <c r="I507" s="6">
        <f>IF(AND(Table1[[#This Row],[High Income]]&gt;=71082,Table1[[#This Row],[QCT Status]]=0),1,0)</f>
        <v>1</v>
      </c>
      <c r="J507" s="6">
        <v>77.941800000000001</v>
      </c>
      <c r="K507" s="6">
        <f>IF(Table1[[#This Row],[Life Expectancy]]&gt;77.4,1,0)</f>
        <v>1</v>
      </c>
      <c r="L507" s="4">
        <v>0</v>
      </c>
      <c r="M507" s="4">
        <v>7.4</v>
      </c>
      <c r="N507" s="4">
        <f>IF(AND(Table1[[#This Row],[Low Poverty]]&lt;=6.3,Table1[[#This Row],[QCT Status]]=0),1,0)</f>
        <v>0</v>
      </c>
      <c r="O507" s="6">
        <f>VLOOKUP(C507,'County Data Only'!$A$2:$F$93,3,FALSE)</f>
        <v>2</v>
      </c>
      <c r="P507" s="6">
        <f>IF(Table1[[#This Row],[Census Tract Low Unemployment Rate]]&lt;2.7,1,0)</f>
        <v>1</v>
      </c>
      <c r="Q507" s="3">
        <f>VLOOKUP($C507,'County Data Only'!$A$2:$F$93,4,FALSE)</f>
        <v>2140</v>
      </c>
      <c r="R507" s="3">
        <f>IF(AND(Table1[[#This Row],[Census Tract Access to Primary Care]]&lt;=2000,Table1[[#This Row],[Census Tract Access to Primary Care]]&lt;&gt;0),1,0)</f>
        <v>0</v>
      </c>
      <c r="S507" s="6">
        <f>VLOOKUP($C507,'County Data Only'!$A$2:$F$93,5,FALSE)</f>
        <v>18.702467899999998</v>
      </c>
      <c r="T507" s="6">
        <f>VLOOKUP($C507,'County Data Only'!$A$2:$F$93,6,FALSE)</f>
        <v>2.1802788999999998</v>
      </c>
      <c r="U507" s="1">
        <f>IF(AND(Table1[[#This Row],[Census Tract Population Growth 2010 - 2020]]&gt;=5,Table1[[#This Row],[Census Tract Population Growth 2020 - 2021]]&gt;0),1,0)</f>
        <v>1</v>
      </c>
      <c r="V507" s="3">
        <f>SUM(Table1[[#This Row],[High Income Point Value]],Table1[[#This Row],[Life Expectancy Point Value]],Table1[[#This Row],["R/ECAP" (Point Value)]],Table1[[#This Row],[Low Poverty Point Value]])</f>
        <v>2</v>
      </c>
      <c r="W507" s="3">
        <f>SUM(Table1[[#This Row],[Census Tract Low Unemployment Point Value]],Table1[[#This Row],[Census Tract Access to Primary Care Point Value]])</f>
        <v>1</v>
      </c>
    </row>
    <row r="508" spans="1:23" x14ac:dyDescent="0.25">
      <c r="A508" t="s">
        <v>494</v>
      </c>
      <c r="B508">
        <v>18063210109</v>
      </c>
      <c r="C508" t="s">
        <v>1760</v>
      </c>
      <c r="D508" t="s">
        <v>2314</v>
      </c>
      <c r="E508" s="9">
        <f t="shared" si="14"/>
        <v>3</v>
      </c>
      <c r="F508" s="6">
        <f t="shared" si="15"/>
        <v>1</v>
      </c>
      <c r="G508">
        <v>0</v>
      </c>
      <c r="H508" s="6">
        <v>85752</v>
      </c>
      <c r="I508" s="6">
        <f>IF(AND(Table1[[#This Row],[High Income]]&gt;=71082,Table1[[#This Row],[QCT Status]]=0),1,0)</f>
        <v>1</v>
      </c>
      <c r="J508" s="6">
        <v>81.7</v>
      </c>
      <c r="K508" s="6">
        <f>IF(Table1[[#This Row],[Life Expectancy]]&gt;77.4,1,0)</f>
        <v>1</v>
      </c>
      <c r="L508" s="4">
        <v>0</v>
      </c>
      <c r="M508" s="4">
        <v>7.7</v>
      </c>
      <c r="N508" s="4">
        <f>IF(AND(Table1[[#This Row],[Low Poverty]]&lt;=6.3,Table1[[#This Row],[QCT Status]]=0),1,0)</f>
        <v>0</v>
      </c>
      <c r="O508" s="6">
        <f>VLOOKUP(C508,'County Data Only'!$A$2:$F$93,3,FALSE)</f>
        <v>2</v>
      </c>
      <c r="P508" s="6">
        <f>IF(Table1[[#This Row],[Census Tract Low Unemployment Rate]]&lt;2.7,1,0)</f>
        <v>1</v>
      </c>
      <c r="Q508" s="3">
        <f>VLOOKUP($C508,'County Data Only'!$A$2:$F$93,4,FALSE)</f>
        <v>2140</v>
      </c>
      <c r="R508" s="3">
        <f>IF(AND(Table1[[#This Row],[Census Tract Access to Primary Care]]&lt;=2000,Table1[[#This Row],[Census Tract Access to Primary Care]]&lt;&gt;0),1,0)</f>
        <v>0</v>
      </c>
      <c r="S508" s="6">
        <f>VLOOKUP($C508,'County Data Only'!$A$2:$F$93,5,FALSE)</f>
        <v>18.702467899999998</v>
      </c>
      <c r="T508" s="6">
        <f>VLOOKUP($C508,'County Data Only'!$A$2:$F$93,6,FALSE)</f>
        <v>2.1802788999999998</v>
      </c>
      <c r="U508" s="1">
        <f>IF(AND(Table1[[#This Row],[Census Tract Population Growth 2010 - 2020]]&gt;=5,Table1[[#This Row],[Census Tract Population Growth 2020 - 2021]]&gt;0),1,0)</f>
        <v>1</v>
      </c>
      <c r="V508" s="3">
        <f>SUM(Table1[[#This Row],[High Income Point Value]],Table1[[#This Row],[Life Expectancy Point Value]],Table1[[#This Row],["R/ECAP" (Point Value)]],Table1[[#This Row],[Low Poverty Point Value]])</f>
        <v>2</v>
      </c>
      <c r="W508" s="3">
        <f>SUM(Table1[[#This Row],[Census Tract Low Unemployment Point Value]],Table1[[#This Row],[Census Tract Access to Primary Care Point Value]])</f>
        <v>1</v>
      </c>
    </row>
    <row r="509" spans="1:23" x14ac:dyDescent="0.25">
      <c r="A509" t="s">
        <v>518</v>
      </c>
      <c r="B509">
        <v>18063211000</v>
      </c>
      <c r="C509" t="s">
        <v>1760</v>
      </c>
      <c r="D509" t="s">
        <v>2338</v>
      </c>
      <c r="E509" s="9">
        <f t="shared" si="14"/>
        <v>3</v>
      </c>
      <c r="F509" s="6">
        <f t="shared" si="15"/>
        <v>1</v>
      </c>
      <c r="G509">
        <v>0</v>
      </c>
      <c r="H509" s="6">
        <v>71359</v>
      </c>
      <c r="I509" s="6">
        <f>IF(AND(Table1[[#This Row],[High Income]]&gt;=71082,Table1[[#This Row],[QCT Status]]=0),1,0)</f>
        <v>1</v>
      </c>
      <c r="J509" s="6">
        <v>79.099999999999994</v>
      </c>
      <c r="K509" s="6">
        <f>IF(Table1[[#This Row],[Life Expectancy]]&gt;77.4,1,0)</f>
        <v>1</v>
      </c>
      <c r="L509" s="4">
        <v>0</v>
      </c>
      <c r="M509" s="4">
        <v>8.1999999999999993</v>
      </c>
      <c r="N509" s="4">
        <f>IF(AND(Table1[[#This Row],[Low Poverty]]&lt;=6.3,Table1[[#This Row],[QCT Status]]=0),1,0)</f>
        <v>0</v>
      </c>
      <c r="O509" s="6">
        <f>VLOOKUP(C509,'County Data Only'!$A$2:$F$93,3,FALSE)</f>
        <v>2</v>
      </c>
      <c r="P509" s="6">
        <f>IF(Table1[[#This Row],[Census Tract Low Unemployment Rate]]&lt;2.7,1,0)</f>
        <v>1</v>
      </c>
      <c r="Q509" s="3">
        <f>VLOOKUP($C509,'County Data Only'!$A$2:$F$93,4,FALSE)</f>
        <v>2140</v>
      </c>
      <c r="R509" s="3">
        <f>IF(AND(Table1[[#This Row],[Census Tract Access to Primary Care]]&lt;=2000,Table1[[#This Row],[Census Tract Access to Primary Care]]&lt;&gt;0),1,0)</f>
        <v>0</v>
      </c>
      <c r="S509" s="6">
        <f>VLOOKUP($C509,'County Data Only'!$A$2:$F$93,5,FALSE)</f>
        <v>18.702467899999998</v>
      </c>
      <c r="T509" s="6">
        <f>VLOOKUP($C509,'County Data Only'!$A$2:$F$93,6,FALSE)</f>
        <v>2.1802788999999998</v>
      </c>
      <c r="U509" s="1">
        <f>IF(AND(Table1[[#This Row],[Census Tract Population Growth 2010 - 2020]]&gt;=5,Table1[[#This Row],[Census Tract Population Growth 2020 - 2021]]&gt;0),1,0)</f>
        <v>1</v>
      </c>
      <c r="V509" s="3">
        <f>SUM(Table1[[#This Row],[High Income Point Value]],Table1[[#This Row],[Life Expectancy Point Value]],Table1[[#This Row],["R/ECAP" (Point Value)]],Table1[[#This Row],[Low Poverty Point Value]])</f>
        <v>2</v>
      </c>
      <c r="W509" s="3">
        <f>SUM(Table1[[#This Row],[Census Tract Low Unemployment Point Value]],Table1[[#This Row],[Census Tract Access to Primary Care Point Value]])</f>
        <v>1</v>
      </c>
    </row>
    <row r="510" spans="1:23" x14ac:dyDescent="0.25">
      <c r="A510" t="s">
        <v>509</v>
      </c>
      <c r="B510">
        <v>18063210614</v>
      </c>
      <c r="C510" t="s">
        <v>1760</v>
      </c>
      <c r="D510" t="s">
        <v>2329</v>
      </c>
      <c r="E510" s="9">
        <f t="shared" si="14"/>
        <v>3</v>
      </c>
      <c r="F510" s="6">
        <f t="shared" si="15"/>
        <v>1</v>
      </c>
      <c r="G510">
        <v>0</v>
      </c>
      <c r="H510" s="6">
        <v>73014</v>
      </c>
      <c r="I510" s="6">
        <f>IF(AND(Table1[[#This Row],[High Income]]&gt;=71082,Table1[[#This Row],[QCT Status]]=0),1,0)</f>
        <v>1</v>
      </c>
      <c r="J510" s="6">
        <v>82.1</v>
      </c>
      <c r="K510" s="6">
        <f>IF(Table1[[#This Row],[Life Expectancy]]&gt;77.4,1,0)</f>
        <v>1</v>
      </c>
      <c r="L510" s="4">
        <v>0</v>
      </c>
      <c r="M510" s="4">
        <v>13.3</v>
      </c>
      <c r="N510" s="4">
        <f>IF(AND(Table1[[#This Row],[Low Poverty]]&lt;=6.3,Table1[[#This Row],[QCT Status]]=0),1,0)</f>
        <v>0</v>
      </c>
      <c r="O510" s="6">
        <f>VLOOKUP(C510,'County Data Only'!$A$2:$F$93,3,FALSE)</f>
        <v>2</v>
      </c>
      <c r="P510" s="6">
        <f>IF(Table1[[#This Row],[Census Tract Low Unemployment Rate]]&lt;2.7,1,0)</f>
        <v>1</v>
      </c>
      <c r="Q510" s="3">
        <f>VLOOKUP($C510,'County Data Only'!$A$2:$F$93,4,FALSE)</f>
        <v>2140</v>
      </c>
      <c r="R510" s="3">
        <f>IF(AND(Table1[[#This Row],[Census Tract Access to Primary Care]]&lt;=2000,Table1[[#This Row],[Census Tract Access to Primary Care]]&lt;&gt;0),1,0)</f>
        <v>0</v>
      </c>
      <c r="S510" s="6">
        <f>VLOOKUP($C510,'County Data Only'!$A$2:$F$93,5,FALSE)</f>
        <v>18.702467899999998</v>
      </c>
      <c r="T510" s="6">
        <f>VLOOKUP($C510,'County Data Only'!$A$2:$F$93,6,FALSE)</f>
        <v>2.1802788999999998</v>
      </c>
      <c r="U510" s="1">
        <f>IF(AND(Table1[[#This Row],[Census Tract Population Growth 2010 - 2020]]&gt;=5,Table1[[#This Row],[Census Tract Population Growth 2020 - 2021]]&gt;0),1,0)</f>
        <v>1</v>
      </c>
      <c r="V510" s="3">
        <f>SUM(Table1[[#This Row],[High Income Point Value]],Table1[[#This Row],[Life Expectancy Point Value]],Table1[[#This Row],["R/ECAP" (Point Value)]],Table1[[#This Row],[Low Poverty Point Value]])</f>
        <v>2</v>
      </c>
      <c r="W510" s="3">
        <f>SUM(Table1[[#This Row],[Census Tract Low Unemployment Point Value]],Table1[[#This Row],[Census Tract Access to Primary Care Point Value]])</f>
        <v>1</v>
      </c>
    </row>
    <row r="511" spans="1:23" x14ac:dyDescent="0.25">
      <c r="A511" t="s">
        <v>496</v>
      </c>
      <c r="B511">
        <v>18063210203</v>
      </c>
      <c r="C511" t="s">
        <v>1760</v>
      </c>
      <c r="D511" t="s">
        <v>2316</v>
      </c>
      <c r="E511" s="7">
        <f t="shared" si="14"/>
        <v>2</v>
      </c>
      <c r="F511" s="6">
        <f t="shared" si="15"/>
        <v>1</v>
      </c>
      <c r="G511">
        <v>0</v>
      </c>
      <c r="H511" s="4">
        <v>60060</v>
      </c>
      <c r="I511" s="3">
        <f>IF(AND(Table1[[#This Row],[High Income]]&gt;=71082,Table1[[#This Row],[QCT Status]]=0),1,0)</f>
        <v>0</v>
      </c>
      <c r="J511" s="6">
        <v>79.303299999999993</v>
      </c>
      <c r="K511" s="6">
        <f>IF(Table1[[#This Row],[Life Expectancy]]&gt;77.4,1,0)</f>
        <v>1</v>
      </c>
      <c r="L511" s="4">
        <v>0</v>
      </c>
      <c r="M511" s="4">
        <v>6.5</v>
      </c>
      <c r="N511" s="4">
        <f>IF(AND(Table1[[#This Row],[Low Poverty]]&lt;=6.3,Table1[[#This Row],[QCT Status]]=0),1,0)</f>
        <v>0</v>
      </c>
      <c r="O511" s="6">
        <f>VLOOKUP(C511,'County Data Only'!$A$2:$F$93,3,FALSE)</f>
        <v>2</v>
      </c>
      <c r="P511" s="6">
        <f>IF(Table1[[#This Row],[Census Tract Low Unemployment Rate]]&lt;2.7,1,0)</f>
        <v>1</v>
      </c>
      <c r="Q511" s="3">
        <f>VLOOKUP($C511,'County Data Only'!$A$2:$F$93,4,FALSE)</f>
        <v>2140</v>
      </c>
      <c r="R511" s="3">
        <f>IF(AND(Table1[[#This Row],[Census Tract Access to Primary Care]]&lt;=2000,Table1[[#This Row],[Census Tract Access to Primary Care]]&lt;&gt;0),1,0)</f>
        <v>0</v>
      </c>
      <c r="S511" s="6">
        <f>VLOOKUP($C511,'County Data Only'!$A$2:$F$93,5,FALSE)</f>
        <v>18.702467899999998</v>
      </c>
      <c r="T511" s="6">
        <f>VLOOKUP($C511,'County Data Only'!$A$2:$F$93,6,FALSE)</f>
        <v>2.1802788999999998</v>
      </c>
      <c r="U511" s="1">
        <f>IF(AND(Table1[[#This Row],[Census Tract Population Growth 2010 - 2020]]&gt;=5,Table1[[#This Row],[Census Tract Population Growth 2020 - 2021]]&gt;0),1,0)</f>
        <v>1</v>
      </c>
      <c r="V511" s="3">
        <f>SUM(Table1[[#This Row],[High Income Point Value]],Table1[[#This Row],[Life Expectancy Point Value]],Table1[[#This Row],["R/ECAP" (Point Value)]],Table1[[#This Row],[Low Poverty Point Value]])</f>
        <v>1</v>
      </c>
      <c r="W511" s="3">
        <f>SUM(Table1[[#This Row],[Census Tract Low Unemployment Point Value]],Table1[[#This Row],[Census Tract Access to Primary Care Point Value]])</f>
        <v>1</v>
      </c>
    </row>
    <row r="512" spans="1:23" x14ac:dyDescent="0.25">
      <c r="A512" t="s">
        <v>495</v>
      </c>
      <c r="B512">
        <v>18063210201</v>
      </c>
      <c r="C512" t="s">
        <v>1760</v>
      </c>
      <c r="D512" t="s">
        <v>2315</v>
      </c>
      <c r="E512" s="7">
        <f t="shared" si="14"/>
        <v>2</v>
      </c>
      <c r="F512" s="6">
        <f t="shared" si="15"/>
        <v>1</v>
      </c>
      <c r="G512">
        <v>0</v>
      </c>
      <c r="H512" s="4">
        <v>68142</v>
      </c>
      <c r="I512" s="3">
        <f>IF(AND(Table1[[#This Row],[High Income]]&gt;=71082,Table1[[#This Row],[QCT Status]]=0),1,0)</f>
        <v>0</v>
      </c>
      <c r="J512" s="6">
        <v>80.761799999999994</v>
      </c>
      <c r="K512" s="6">
        <f>IF(Table1[[#This Row],[Life Expectancy]]&gt;77.4,1,0)</f>
        <v>1</v>
      </c>
      <c r="L512" s="4">
        <v>0</v>
      </c>
      <c r="M512" s="4">
        <v>6.6</v>
      </c>
      <c r="N512" s="4">
        <f>IF(AND(Table1[[#This Row],[Low Poverty]]&lt;=6.3,Table1[[#This Row],[QCT Status]]=0),1,0)</f>
        <v>0</v>
      </c>
      <c r="O512" s="6">
        <f>VLOOKUP(C512,'County Data Only'!$A$2:$F$93,3,FALSE)</f>
        <v>2</v>
      </c>
      <c r="P512" s="6">
        <f>IF(Table1[[#This Row],[Census Tract Low Unemployment Rate]]&lt;2.7,1,0)</f>
        <v>1</v>
      </c>
      <c r="Q512" s="3">
        <f>VLOOKUP($C512,'County Data Only'!$A$2:$F$93,4,FALSE)</f>
        <v>2140</v>
      </c>
      <c r="R512" s="3">
        <f>IF(AND(Table1[[#This Row],[Census Tract Access to Primary Care]]&lt;=2000,Table1[[#This Row],[Census Tract Access to Primary Care]]&lt;&gt;0),1,0)</f>
        <v>0</v>
      </c>
      <c r="S512" s="6">
        <f>VLOOKUP($C512,'County Data Only'!$A$2:$F$93,5,FALSE)</f>
        <v>18.702467899999998</v>
      </c>
      <c r="T512" s="6">
        <f>VLOOKUP($C512,'County Data Only'!$A$2:$F$93,6,FALSE)</f>
        <v>2.1802788999999998</v>
      </c>
      <c r="U512" s="1">
        <f>IF(AND(Table1[[#This Row],[Census Tract Population Growth 2010 - 2020]]&gt;=5,Table1[[#This Row],[Census Tract Population Growth 2020 - 2021]]&gt;0),1,0)</f>
        <v>1</v>
      </c>
      <c r="V512" s="3">
        <f>SUM(Table1[[#This Row],[High Income Point Value]],Table1[[#This Row],[Life Expectancy Point Value]],Table1[[#This Row],["R/ECAP" (Point Value)]],Table1[[#This Row],[Low Poverty Point Value]])</f>
        <v>1</v>
      </c>
      <c r="W512" s="3">
        <f>SUM(Table1[[#This Row],[Census Tract Low Unemployment Point Value]],Table1[[#This Row],[Census Tract Access to Primary Care Point Value]])</f>
        <v>1</v>
      </c>
    </row>
    <row r="513" spans="1:23" x14ac:dyDescent="0.25">
      <c r="A513" t="s">
        <v>515</v>
      </c>
      <c r="B513">
        <v>18063210801</v>
      </c>
      <c r="C513" t="s">
        <v>1760</v>
      </c>
      <c r="D513" t="s">
        <v>2335</v>
      </c>
      <c r="E513" s="7">
        <f t="shared" si="14"/>
        <v>2</v>
      </c>
      <c r="F513" s="6">
        <f t="shared" si="15"/>
        <v>1</v>
      </c>
      <c r="G513">
        <v>0</v>
      </c>
      <c r="H513" s="4">
        <v>60170</v>
      </c>
      <c r="I513" s="3">
        <f>IF(AND(Table1[[#This Row],[High Income]]&gt;=71082,Table1[[#This Row],[QCT Status]]=0),1,0)</f>
        <v>0</v>
      </c>
      <c r="J513" s="6">
        <v>81.875600000000006</v>
      </c>
      <c r="K513" s="6">
        <f>IF(Table1[[#This Row],[Life Expectancy]]&gt;77.4,1,0)</f>
        <v>1</v>
      </c>
      <c r="L513" s="4">
        <v>0</v>
      </c>
      <c r="M513" s="4">
        <v>7.4</v>
      </c>
      <c r="N513" s="4">
        <f>IF(AND(Table1[[#This Row],[Low Poverty]]&lt;=6.3,Table1[[#This Row],[QCT Status]]=0),1,0)</f>
        <v>0</v>
      </c>
      <c r="O513" s="6">
        <f>VLOOKUP(C513,'County Data Only'!$A$2:$F$93,3,FALSE)</f>
        <v>2</v>
      </c>
      <c r="P513" s="6">
        <f>IF(Table1[[#This Row],[Census Tract Low Unemployment Rate]]&lt;2.7,1,0)</f>
        <v>1</v>
      </c>
      <c r="Q513" s="3">
        <f>VLOOKUP($C513,'County Data Only'!$A$2:$F$93,4,FALSE)</f>
        <v>2140</v>
      </c>
      <c r="R513" s="3">
        <f>IF(AND(Table1[[#This Row],[Census Tract Access to Primary Care]]&lt;=2000,Table1[[#This Row],[Census Tract Access to Primary Care]]&lt;&gt;0),1,0)</f>
        <v>0</v>
      </c>
      <c r="S513" s="6">
        <f>VLOOKUP($C513,'County Data Only'!$A$2:$F$93,5,FALSE)</f>
        <v>18.702467899999998</v>
      </c>
      <c r="T513" s="6">
        <f>VLOOKUP($C513,'County Data Only'!$A$2:$F$93,6,FALSE)</f>
        <v>2.1802788999999998</v>
      </c>
      <c r="U513" s="1">
        <f>IF(AND(Table1[[#This Row],[Census Tract Population Growth 2010 - 2020]]&gt;=5,Table1[[#This Row],[Census Tract Population Growth 2020 - 2021]]&gt;0),1,0)</f>
        <v>1</v>
      </c>
      <c r="V513" s="3">
        <f>SUM(Table1[[#This Row],[High Income Point Value]],Table1[[#This Row],[Life Expectancy Point Value]],Table1[[#This Row],["R/ECAP" (Point Value)]],Table1[[#This Row],[Low Poverty Point Value]])</f>
        <v>1</v>
      </c>
      <c r="W513" s="3">
        <f>SUM(Table1[[#This Row],[Census Tract Low Unemployment Point Value]],Table1[[#This Row],[Census Tract Access to Primary Care Point Value]])</f>
        <v>1</v>
      </c>
    </row>
    <row r="514" spans="1:23" x14ac:dyDescent="0.25">
      <c r="A514" t="s">
        <v>519</v>
      </c>
      <c r="B514">
        <v>18063211100</v>
      </c>
      <c r="C514" t="s">
        <v>1760</v>
      </c>
      <c r="D514" t="s">
        <v>2339</v>
      </c>
      <c r="E514" s="7">
        <f t="shared" ref="E514:E577" si="16">SUM(V514,W514)</f>
        <v>2</v>
      </c>
      <c r="F514" s="6">
        <f t="shared" ref="F514:F577" si="17">IF(AND(S514&gt;=5,T514&gt;0),1,0)</f>
        <v>1</v>
      </c>
      <c r="G514">
        <v>0</v>
      </c>
      <c r="H514" s="4">
        <v>67500</v>
      </c>
      <c r="I514" s="3">
        <f>IF(AND(Table1[[#This Row],[High Income]]&gt;=71082,Table1[[#This Row],[QCT Status]]=0),1,0)</f>
        <v>0</v>
      </c>
      <c r="J514" s="6">
        <v>79.000399999999999</v>
      </c>
      <c r="K514" s="6">
        <f>IF(Table1[[#This Row],[Life Expectancy]]&gt;77.4,1,0)</f>
        <v>1</v>
      </c>
      <c r="L514" s="4">
        <v>0</v>
      </c>
      <c r="M514" s="4">
        <v>8.9</v>
      </c>
      <c r="N514" s="4">
        <f>IF(AND(Table1[[#This Row],[Low Poverty]]&lt;=6.3,Table1[[#This Row],[QCT Status]]=0),1,0)</f>
        <v>0</v>
      </c>
      <c r="O514" s="6">
        <f>VLOOKUP(C514,'County Data Only'!$A$2:$F$93,3,FALSE)</f>
        <v>2</v>
      </c>
      <c r="P514" s="6">
        <f>IF(Table1[[#This Row],[Census Tract Low Unemployment Rate]]&lt;2.7,1,0)</f>
        <v>1</v>
      </c>
      <c r="Q514" s="3">
        <f>VLOOKUP($C514,'County Data Only'!$A$2:$F$93,4,FALSE)</f>
        <v>2140</v>
      </c>
      <c r="R514" s="3">
        <f>IF(AND(Table1[[#This Row],[Census Tract Access to Primary Care]]&lt;=2000,Table1[[#This Row],[Census Tract Access to Primary Care]]&lt;&gt;0),1,0)</f>
        <v>0</v>
      </c>
      <c r="S514" s="6">
        <f>VLOOKUP($C514,'County Data Only'!$A$2:$F$93,5,FALSE)</f>
        <v>18.702467899999998</v>
      </c>
      <c r="T514" s="6">
        <f>VLOOKUP($C514,'County Data Only'!$A$2:$F$93,6,FALSE)</f>
        <v>2.1802788999999998</v>
      </c>
      <c r="U514" s="1">
        <f>IF(AND(Table1[[#This Row],[Census Tract Population Growth 2010 - 2020]]&gt;=5,Table1[[#This Row],[Census Tract Population Growth 2020 - 2021]]&gt;0),1,0)</f>
        <v>1</v>
      </c>
      <c r="V514" s="3">
        <f>SUM(Table1[[#This Row],[High Income Point Value]],Table1[[#This Row],[Life Expectancy Point Value]],Table1[[#This Row],["R/ECAP" (Point Value)]],Table1[[#This Row],[Low Poverty Point Value]])</f>
        <v>1</v>
      </c>
      <c r="W514" s="3">
        <f>SUM(Table1[[#This Row],[Census Tract Low Unemployment Point Value]],Table1[[#This Row],[Census Tract Access to Primary Care Point Value]])</f>
        <v>1</v>
      </c>
    </row>
    <row r="515" spans="1:23" x14ac:dyDescent="0.25">
      <c r="A515" t="s">
        <v>511</v>
      </c>
      <c r="B515">
        <v>18063210616</v>
      </c>
      <c r="C515" t="s">
        <v>1760</v>
      </c>
      <c r="D515" t="s">
        <v>2331</v>
      </c>
      <c r="E515" s="7">
        <f t="shared" si="16"/>
        <v>2</v>
      </c>
      <c r="F515" s="6">
        <f t="shared" si="17"/>
        <v>1</v>
      </c>
      <c r="G515">
        <v>0</v>
      </c>
      <c r="H515" s="4">
        <v>62360</v>
      </c>
      <c r="I515" s="3">
        <f>IF(AND(Table1[[#This Row],[High Income]]&gt;=71082,Table1[[#This Row],[QCT Status]]=0),1,0)</f>
        <v>0</v>
      </c>
      <c r="J515" s="6">
        <v>78.8</v>
      </c>
      <c r="K515" s="6">
        <f>IF(Table1[[#This Row],[Life Expectancy]]&gt;77.4,1,0)</f>
        <v>1</v>
      </c>
      <c r="L515" s="4">
        <v>0</v>
      </c>
      <c r="M515" s="4">
        <v>9.9</v>
      </c>
      <c r="N515" s="4">
        <f>IF(AND(Table1[[#This Row],[Low Poverty]]&lt;=6.3,Table1[[#This Row],[QCT Status]]=0),1,0)</f>
        <v>0</v>
      </c>
      <c r="O515" s="6">
        <f>VLOOKUP(C515,'County Data Only'!$A$2:$F$93,3,FALSE)</f>
        <v>2</v>
      </c>
      <c r="P515" s="6">
        <f>IF(Table1[[#This Row],[Census Tract Low Unemployment Rate]]&lt;2.7,1,0)</f>
        <v>1</v>
      </c>
      <c r="Q515" s="3">
        <f>VLOOKUP($C515,'County Data Only'!$A$2:$F$93,4,FALSE)</f>
        <v>2140</v>
      </c>
      <c r="R515" s="3">
        <f>IF(AND(Table1[[#This Row],[Census Tract Access to Primary Care]]&lt;=2000,Table1[[#This Row],[Census Tract Access to Primary Care]]&lt;&gt;0),1,0)</f>
        <v>0</v>
      </c>
      <c r="S515" s="6">
        <f>VLOOKUP($C515,'County Data Only'!$A$2:$F$93,5,FALSE)</f>
        <v>18.702467899999998</v>
      </c>
      <c r="T515" s="6">
        <f>VLOOKUP($C515,'County Data Only'!$A$2:$F$93,6,FALSE)</f>
        <v>2.1802788999999998</v>
      </c>
      <c r="U515" s="1">
        <f>IF(AND(Table1[[#This Row],[Census Tract Population Growth 2010 - 2020]]&gt;=5,Table1[[#This Row],[Census Tract Population Growth 2020 - 2021]]&gt;0),1,0)</f>
        <v>1</v>
      </c>
      <c r="V515" s="3">
        <f>SUM(Table1[[#This Row],[High Income Point Value]],Table1[[#This Row],[Life Expectancy Point Value]],Table1[[#This Row],["R/ECAP" (Point Value)]],Table1[[#This Row],[Low Poverty Point Value]])</f>
        <v>1</v>
      </c>
      <c r="W515" s="3">
        <f>SUM(Table1[[#This Row],[Census Tract Low Unemployment Point Value]],Table1[[#This Row],[Census Tract Access to Primary Care Point Value]])</f>
        <v>1</v>
      </c>
    </row>
    <row r="516" spans="1:23" x14ac:dyDescent="0.25">
      <c r="A516" t="s">
        <v>502</v>
      </c>
      <c r="B516">
        <v>18063210607</v>
      </c>
      <c r="C516" t="s">
        <v>1760</v>
      </c>
      <c r="D516" t="s">
        <v>2322</v>
      </c>
      <c r="E516" s="8">
        <f t="shared" si="16"/>
        <v>1</v>
      </c>
      <c r="F516" s="6">
        <f t="shared" si="17"/>
        <v>1</v>
      </c>
      <c r="G516">
        <v>0</v>
      </c>
      <c r="H516" s="4">
        <v>58276</v>
      </c>
      <c r="I516" s="3">
        <f>IF(AND(Table1[[#This Row],[High Income]]&gt;=71082,Table1[[#This Row],[QCT Status]]=0),1,0)</f>
        <v>0</v>
      </c>
      <c r="J516" s="4">
        <v>75.043300000000002</v>
      </c>
      <c r="K516" s="3">
        <f>IF(Table1[[#This Row],[Life Expectancy]]&gt;77.4,1,0)</f>
        <v>0</v>
      </c>
      <c r="L516" s="4">
        <v>0</v>
      </c>
      <c r="M516" s="4">
        <v>10.3</v>
      </c>
      <c r="N516" s="4">
        <f>IF(AND(Table1[[#This Row],[Low Poverty]]&lt;=6.3,Table1[[#This Row],[QCT Status]]=0),1,0)</f>
        <v>0</v>
      </c>
      <c r="O516" s="6">
        <f>VLOOKUP(C516,'County Data Only'!$A$2:$F$93,3,FALSE)</f>
        <v>2</v>
      </c>
      <c r="P516" s="6">
        <f>IF(Table1[[#This Row],[Census Tract Low Unemployment Rate]]&lt;2.7,1,0)</f>
        <v>1</v>
      </c>
      <c r="Q516" s="3">
        <f>VLOOKUP($C516,'County Data Only'!$A$2:$F$93,4,FALSE)</f>
        <v>2140</v>
      </c>
      <c r="R516" s="3">
        <f>IF(AND(Table1[[#This Row],[Census Tract Access to Primary Care]]&lt;=2000,Table1[[#This Row],[Census Tract Access to Primary Care]]&lt;&gt;0),1,0)</f>
        <v>0</v>
      </c>
      <c r="S516" s="6">
        <f>VLOOKUP($C516,'County Data Only'!$A$2:$F$93,5,FALSE)</f>
        <v>18.702467899999998</v>
      </c>
      <c r="T516" s="6">
        <f>VLOOKUP($C516,'County Data Only'!$A$2:$F$93,6,FALSE)</f>
        <v>2.1802788999999998</v>
      </c>
      <c r="U516" s="1">
        <f>IF(AND(Table1[[#This Row],[Census Tract Population Growth 2010 - 2020]]&gt;=5,Table1[[#This Row],[Census Tract Population Growth 2020 - 2021]]&gt;0),1,0)</f>
        <v>1</v>
      </c>
      <c r="V516" s="3">
        <f>SUM(Table1[[#This Row],[High Income Point Value]],Table1[[#This Row],[Life Expectancy Point Value]],Table1[[#This Row],["R/ECAP" (Point Value)]],Table1[[#This Row],[Low Poverty Point Value]])</f>
        <v>0</v>
      </c>
      <c r="W516" s="3">
        <f>SUM(Table1[[#This Row],[Census Tract Low Unemployment Point Value]],Table1[[#This Row],[Census Tract Access to Primary Care Point Value]])</f>
        <v>1</v>
      </c>
    </row>
    <row r="517" spans="1:23" x14ac:dyDescent="0.25">
      <c r="A517" t="s">
        <v>517</v>
      </c>
      <c r="B517">
        <v>18063210900</v>
      </c>
      <c r="C517" t="s">
        <v>1760</v>
      </c>
      <c r="D517" t="s">
        <v>2337</v>
      </c>
      <c r="E517" s="8">
        <f t="shared" si="16"/>
        <v>1</v>
      </c>
      <c r="F517" s="6">
        <f t="shared" si="17"/>
        <v>1</v>
      </c>
      <c r="G517">
        <v>0</v>
      </c>
      <c r="H517" s="4">
        <v>45764</v>
      </c>
      <c r="I517" s="3">
        <f>IF(AND(Table1[[#This Row],[High Income]]&gt;=71082,Table1[[#This Row],[QCT Status]]=0),1,0)</f>
        <v>0</v>
      </c>
      <c r="J517" s="4">
        <v>76.8</v>
      </c>
      <c r="K517" s="3">
        <f>IF(Table1[[#This Row],[Life Expectancy]]&gt;77.4,1,0)</f>
        <v>0</v>
      </c>
      <c r="L517" s="4">
        <v>0</v>
      </c>
      <c r="M517" s="4">
        <v>21.9</v>
      </c>
      <c r="N517" s="4">
        <f>IF(AND(Table1[[#This Row],[Low Poverty]]&lt;=6.3,Table1[[#This Row],[QCT Status]]=0),1,0)</f>
        <v>0</v>
      </c>
      <c r="O517" s="6">
        <f>VLOOKUP(C517,'County Data Only'!$A$2:$F$93,3,FALSE)</f>
        <v>2</v>
      </c>
      <c r="P517" s="6">
        <f>IF(Table1[[#This Row],[Census Tract Low Unemployment Rate]]&lt;2.7,1,0)</f>
        <v>1</v>
      </c>
      <c r="Q517" s="3">
        <f>VLOOKUP($C517,'County Data Only'!$A$2:$F$93,4,FALSE)</f>
        <v>2140</v>
      </c>
      <c r="R517" s="3">
        <f>IF(AND(Table1[[#This Row],[Census Tract Access to Primary Care]]&lt;=2000,Table1[[#This Row],[Census Tract Access to Primary Care]]&lt;&gt;0),1,0)</f>
        <v>0</v>
      </c>
      <c r="S517" s="6">
        <f>VLOOKUP($C517,'County Data Only'!$A$2:$F$93,5,FALSE)</f>
        <v>18.702467899999998</v>
      </c>
      <c r="T517" s="6">
        <f>VLOOKUP($C517,'County Data Only'!$A$2:$F$93,6,FALSE)</f>
        <v>2.1802788999999998</v>
      </c>
      <c r="U517" s="1">
        <f>IF(AND(Table1[[#This Row],[Census Tract Population Growth 2010 - 2020]]&gt;=5,Table1[[#This Row],[Census Tract Population Growth 2020 - 2021]]&gt;0),1,0)</f>
        <v>1</v>
      </c>
      <c r="V517" s="3">
        <f>SUM(Table1[[#This Row],[High Income Point Value]],Table1[[#This Row],[Life Expectancy Point Value]],Table1[[#This Row],["R/ECAP" (Point Value)]],Table1[[#This Row],[Low Poverty Point Value]])</f>
        <v>0</v>
      </c>
      <c r="W517" s="3">
        <f>SUM(Table1[[#This Row],[Census Tract Low Unemployment Point Value]],Table1[[#This Row],[Census Tract Access to Primary Care Point Value]])</f>
        <v>1</v>
      </c>
    </row>
    <row r="518" spans="1:23" x14ac:dyDescent="0.25">
      <c r="A518" t="s">
        <v>523</v>
      </c>
      <c r="B518">
        <v>18065975800</v>
      </c>
      <c r="C518" t="s">
        <v>1762</v>
      </c>
      <c r="D518" t="s">
        <v>2343</v>
      </c>
      <c r="E518" s="8">
        <f t="shared" si="16"/>
        <v>1</v>
      </c>
      <c r="F518" s="3">
        <f t="shared" si="17"/>
        <v>0</v>
      </c>
      <c r="G518">
        <v>0</v>
      </c>
      <c r="H518" s="4">
        <v>62614</v>
      </c>
      <c r="I518" s="3">
        <f>IF(AND(Table1[[#This Row],[High Income]]&gt;=71082,Table1[[#This Row],[QCT Status]]=0),1,0)</f>
        <v>0</v>
      </c>
      <c r="J518" s="6">
        <v>79.5</v>
      </c>
      <c r="K518" s="6">
        <f>IF(Table1[[#This Row],[Life Expectancy]]&gt;77.4,1,0)</f>
        <v>1</v>
      </c>
      <c r="L518" s="4">
        <v>0</v>
      </c>
      <c r="M518" s="4">
        <v>8.1</v>
      </c>
      <c r="N518" s="4">
        <f>IF(AND(Table1[[#This Row],[Low Poverty]]&lt;=6.3,Table1[[#This Row],[QCT Status]]=0),1,0)</f>
        <v>0</v>
      </c>
      <c r="O518" s="3">
        <f>VLOOKUP(C518,'County Data Only'!$A$2:$F$93,3,FALSE)</f>
        <v>2.7</v>
      </c>
      <c r="P518" s="3">
        <f>IF(Table1[[#This Row],[Census Tract Low Unemployment Rate]]&lt;2.7,1,0)</f>
        <v>0</v>
      </c>
      <c r="Q518" s="3">
        <f>VLOOKUP($C518,'County Data Only'!$A$2:$F$93,4,FALSE)</f>
        <v>2540</v>
      </c>
      <c r="R518" s="3">
        <f>IF(AND(Table1[[#This Row],[Census Tract Access to Primary Care]]&lt;=2000,Table1[[#This Row],[Census Tract Access to Primary Care]]&lt;&gt;0),1,0)</f>
        <v>0</v>
      </c>
      <c r="S518" s="3">
        <f>VLOOKUP($C518,'County Data Only'!$A$2:$F$93,5,FALSE)</f>
        <v>-3.0224106599999998</v>
      </c>
      <c r="T518" s="6">
        <f>VLOOKUP($C518,'County Data Only'!$A$2:$F$93,6,FALSE)</f>
        <v>0.10228089999999999</v>
      </c>
      <c r="U518">
        <f>IF(AND(Table1[[#This Row],[Census Tract Population Growth 2010 - 2020]]&gt;=5,Table1[[#This Row],[Census Tract Population Growth 2020 - 2021]]&gt;0),1,0)</f>
        <v>0</v>
      </c>
      <c r="V518" s="3">
        <f>SUM(Table1[[#This Row],[High Income Point Value]],Table1[[#This Row],[Life Expectancy Point Value]],Table1[[#This Row],["R/ECAP" (Point Value)]],Table1[[#This Row],[Low Poverty Point Value]])</f>
        <v>1</v>
      </c>
      <c r="W518" s="3">
        <f>SUM(Table1[[#This Row],[Census Tract Low Unemployment Point Value]],Table1[[#This Row],[Census Tract Access to Primary Care Point Value]])</f>
        <v>0</v>
      </c>
    </row>
    <row r="519" spans="1:23" x14ac:dyDescent="0.25">
      <c r="A519" t="s">
        <v>521</v>
      </c>
      <c r="B519">
        <v>18065975600</v>
      </c>
      <c r="C519" t="s">
        <v>1762</v>
      </c>
      <c r="D519" t="s">
        <v>2341</v>
      </c>
      <c r="E519" s="8">
        <f t="shared" si="16"/>
        <v>1</v>
      </c>
      <c r="F519" s="3">
        <f t="shared" si="17"/>
        <v>0</v>
      </c>
      <c r="G519">
        <v>0</v>
      </c>
      <c r="H519" s="4">
        <v>51971</v>
      </c>
      <c r="I519" s="3">
        <f>IF(AND(Table1[[#This Row],[High Income]]&gt;=71082,Table1[[#This Row],[QCT Status]]=0),1,0)</f>
        <v>0</v>
      </c>
      <c r="J519" s="6">
        <v>80.900000000000006</v>
      </c>
      <c r="K519" s="6">
        <f>IF(Table1[[#This Row],[Life Expectancy]]&gt;77.4,1,0)</f>
        <v>1</v>
      </c>
      <c r="L519" s="4">
        <v>0</v>
      </c>
      <c r="M519" s="4">
        <v>8.1999999999999993</v>
      </c>
      <c r="N519" s="4">
        <f>IF(AND(Table1[[#This Row],[Low Poverty]]&lt;=6.3,Table1[[#This Row],[QCT Status]]=0),1,0)</f>
        <v>0</v>
      </c>
      <c r="O519" s="3">
        <f>VLOOKUP(C519,'County Data Only'!$A$2:$F$93,3,FALSE)</f>
        <v>2.7</v>
      </c>
      <c r="P519" s="3">
        <f>IF(Table1[[#This Row],[Census Tract Low Unemployment Rate]]&lt;2.7,1,0)</f>
        <v>0</v>
      </c>
      <c r="Q519" s="3">
        <f>VLOOKUP($C519,'County Data Only'!$A$2:$F$93,4,FALSE)</f>
        <v>2540</v>
      </c>
      <c r="R519" s="3">
        <f>IF(AND(Table1[[#This Row],[Census Tract Access to Primary Care]]&lt;=2000,Table1[[#This Row],[Census Tract Access to Primary Care]]&lt;&gt;0),1,0)</f>
        <v>0</v>
      </c>
      <c r="S519" s="3">
        <f>VLOOKUP($C519,'County Data Only'!$A$2:$F$93,5,FALSE)</f>
        <v>-3.0224106599999998</v>
      </c>
      <c r="T519" s="6">
        <f>VLOOKUP($C519,'County Data Only'!$A$2:$F$93,6,FALSE)</f>
        <v>0.10228089999999999</v>
      </c>
      <c r="U519">
        <f>IF(AND(Table1[[#This Row],[Census Tract Population Growth 2010 - 2020]]&gt;=5,Table1[[#This Row],[Census Tract Population Growth 2020 - 2021]]&gt;0),1,0)</f>
        <v>0</v>
      </c>
      <c r="V519" s="3">
        <f>SUM(Table1[[#This Row],[High Income Point Value]],Table1[[#This Row],[Life Expectancy Point Value]],Table1[[#This Row],["R/ECAP" (Point Value)]],Table1[[#This Row],[Low Poverty Point Value]])</f>
        <v>1</v>
      </c>
      <c r="W519" s="3">
        <f>SUM(Table1[[#This Row],[Census Tract Low Unemployment Point Value]],Table1[[#This Row],[Census Tract Access to Primary Care Point Value]])</f>
        <v>0</v>
      </c>
    </row>
    <row r="520" spans="1:23" x14ac:dyDescent="0.25">
      <c r="A520" t="s">
        <v>524</v>
      </c>
      <c r="B520">
        <v>18065975900</v>
      </c>
      <c r="C520" t="s">
        <v>1762</v>
      </c>
      <c r="D520" t="s">
        <v>2344</v>
      </c>
      <c r="E520" s="8">
        <f t="shared" si="16"/>
        <v>1</v>
      </c>
      <c r="F520" s="3">
        <f t="shared" si="17"/>
        <v>0</v>
      </c>
      <c r="G520">
        <v>0</v>
      </c>
      <c r="H520" s="4">
        <v>52659</v>
      </c>
      <c r="I520" s="3">
        <f>IF(AND(Table1[[#This Row],[High Income]]&gt;=71082,Table1[[#This Row],[QCT Status]]=0),1,0)</f>
        <v>0</v>
      </c>
      <c r="J520" s="6">
        <v>77.588999999999999</v>
      </c>
      <c r="K520" s="6">
        <f>IF(Table1[[#This Row],[Life Expectancy]]&gt;77.4,1,0)</f>
        <v>1</v>
      </c>
      <c r="L520" s="4">
        <v>0</v>
      </c>
      <c r="M520" s="4">
        <v>9.4</v>
      </c>
      <c r="N520" s="4">
        <f>IF(AND(Table1[[#This Row],[Low Poverty]]&lt;=6.3,Table1[[#This Row],[QCT Status]]=0),1,0)</f>
        <v>0</v>
      </c>
      <c r="O520" s="3">
        <f>VLOOKUP(C520,'County Data Only'!$A$2:$F$93,3,FALSE)</f>
        <v>2.7</v>
      </c>
      <c r="P520" s="3">
        <f>IF(Table1[[#This Row],[Census Tract Low Unemployment Rate]]&lt;2.7,1,0)</f>
        <v>0</v>
      </c>
      <c r="Q520" s="3">
        <f>VLOOKUP($C520,'County Data Only'!$A$2:$F$93,4,FALSE)</f>
        <v>2540</v>
      </c>
      <c r="R520" s="3">
        <f>IF(AND(Table1[[#This Row],[Census Tract Access to Primary Care]]&lt;=2000,Table1[[#This Row],[Census Tract Access to Primary Care]]&lt;&gt;0),1,0)</f>
        <v>0</v>
      </c>
      <c r="S520" s="3">
        <f>VLOOKUP($C520,'County Data Only'!$A$2:$F$93,5,FALSE)</f>
        <v>-3.0224106599999998</v>
      </c>
      <c r="T520" s="6">
        <f>VLOOKUP($C520,'County Data Only'!$A$2:$F$93,6,FALSE)</f>
        <v>0.10228089999999999</v>
      </c>
      <c r="U520">
        <f>IF(AND(Table1[[#This Row],[Census Tract Population Growth 2010 - 2020]]&gt;=5,Table1[[#This Row],[Census Tract Population Growth 2020 - 2021]]&gt;0),1,0)</f>
        <v>0</v>
      </c>
      <c r="V520" s="3">
        <f>SUM(Table1[[#This Row],[High Income Point Value]],Table1[[#This Row],[Life Expectancy Point Value]],Table1[[#This Row],["R/ECAP" (Point Value)]],Table1[[#This Row],[Low Poverty Point Value]])</f>
        <v>1</v>
      </c>
      <c r="W520" s="3">
        <f>SUM(Table1[[#This Row],[Census Tract Low Unemployment Point Value]],Table1[[#This Row],[Census Tract Access to Primary Care Point Value]])</f>
        <v>0</v>
      </c>
    </row>
    <row r="521" spans="1:23" x14ac:dyDescent="0.25">
      <c r="A521" t="s">
        <v>532</v>
      </c>
      <c r="B521">
        <v>18065976800</v>
      </c>
      <c r="C521" t="s">
        <v>1762</v>
      </c>
      <c r="D521" t="s">
        <v>2352</v>
      </c>
      <c r="E521" s="8">
        <f t="shared" si="16"/>
        <v>1</v>
      </c>
      <c r="F521" s="3">
        <f t="shared" si="17"/>
        <v>0</v>
      </c>
      <c r="G521">
        <v>0</v>
      </c>
      <c r="H521" s="4">
        <v>60781</v>
      </c>
      <c r="I521" s="3">
        <f>IF(AND(Table1[[#This Row],[High Income]]&gt;=71082,Table1[[#This Row],[QCT Status]]=0),1,0)</f>
        <v>0</v>
      </c>
      <c r="J521" s="6">
        <v>79.7</v>
      </c>
      <c r="K521" s="6">
        <f>IF(Table1[[#This Row],[Life Expectancy]]&gt;77.4,1,0)</f>
        <v>1</v>
      </c>
      <c r="L521" s="4">
        <v>0</v>
      </c>
      <c r="M521" s="4">
        <v>10.3</v>
      </c>
      <c r="N521" s="4">
        <f>IF(AND(Table1[[#This Row],[Low Poverty]]&lt;=6.3,Table1[[#This Row],[QCT Status]]=0),1,0)</f>
        <v>0</v>
      </c>
      <c r="O521" s="3">
        <f>VLOOKUP(C521,'County Data Only'!$A$2:$F$93,3,FALSE)</f>
        <v>2.7</v>
      </c>
      <c r="P521" s="3">
        <f>IF(Table1[[#This Row],[Census Tract Low Unemployment Rate]]&lt;2.7,1,0)</f>
        <v>0</v>
      </c>
      <c r="Q521" s="3">
        <f>VLOOKUP($C521,'County Data Only'!$A$2:$F$93,4,FALSE)</f>
        <v>2540</v>
      </c>
      <c r="R521" s="3">
        <f>IF(AND(Table1[[#This Row],[Census Tract Access to Primary Care]]&lt;=2000,Table1[[#This Row],[Census Tract Access to Primary Care]]&lt;&gt;0),1,0)</f>
        <v>0</v>
      </c>
      <c r="S521" s="3">
        <f>VLOOKUP($C521,'County Data Only'!$A$2:$F$93,5,FALSE)</f>
        <v>-3.0224106599999998</v>
      </c>
      <c r="T521" s="6">
        <f>VLOOKUP($C521,'County Data Only'!$A$2:$F$93,6,FALSE)</f>
        <v>0.10228089999999999</v>
      </c>
      <c r="U521">
        <f>IF(AND(Table1[[#This Row],[Census Tract Population Growth 2010 - 2020]]&gt;=5,Table1[[#This Row],[Census Tract Population Growth 2020 - 2021]]&gt;0),1,0)</f>
        <v>0</v>
      </c>
      <c r="V521" s="3">
        <f>SUM(Table1[[#This Row],[High Income Point Value]],Table1[[#This Row],[Life Expectancy Point Value]],Table1[[#This Row],["R/ECAP" (Point Value)]],Table1[[#This Row],[Low Poverty Point Value]])</f>
        <v>1</v>
      </c>
      <c r="W521" s="3">
        <f>SUM(Table1[[#This Row],[Census Tract Low Unemployment Point Value]],Table1[[#This Row],[Census Tract Access to Primary Care Point Value]])</f>
        <v>0</v>
      </c>
    </row>
    <row r="522" spans="1:23" x14ac:dyDescent="0.25">
      <c r="A522" t="s">
        <v>522</v>
      </c>
      <c r="B522">
        <v>18065975700</v>
      </c>
      <c r="C522" t="s">
        <v>1762</v>
      </c>
      <c r="D522" t="s">
        <v>2342</v>
      </c>
      <c r="E522" s="8">
        <f t="shared" si="16"/>
        <v>1</v>
      </c>
      <c r="F522" s="3">
        <f t="shared" si="17"/>
        <v>0</v>
      </c>
      <c r="G522">
        <v>0</v>
      </c>
      <c r="H522" s="4">
        <v>52536</v>
      </c>
      <c r="I522" s="3">
        <f>IF(AND(Table1[[#This Row],[High Income]]&gt;=71082,Table1[[#This Row],[QCT Status]]=0),1,0)</f>
        <v>0</v>
      </c>
      <c r="J522" s="6">
        <v>85.8</v>
      </c>
      <c r="K522" s="6">
        <f>IF(Table1[[#This Row],[Life Expectancy]]&gt;77.4,1,0)</f>
        <v>1</v>
      </c>
      <c r="L522" s="4">
        <v>0</v>
      </c>
      <c r="M522" s="4">
        <v>10.8</v>
      </c>
      <c r="N522" s="4">
        <f>IF(AND(Table1[[#This Row],[Low Poverty]]&lt;=6.3,Table1[[#This Row],[QCT Status]]=0),1,0)</f>
        <v>0</v>
      </c>
      <c r="O522" s="3">
        <f>VLOOKUP(C522,'County Data Only'!$A$2:$F$93,3,FALSE)</f>
        <v>2.7</v>
      </c>
      <c r="P522" s="3">
        <f>IF(Table1[[#This Row],[Census Tract Low Unemployment Rate]]&lt;2.7,1,0)</f>
        <v>0</v>
      </c>
      <c r="Q522" s="3">
        <f>VLOOKUP($C522,'County Data Only'!$A$2:$F$93,4,FALSE)</f>
        <v>2540</v>
      </c>
      <c r="R522" s="3">
        <f>IF(AND(Table1[[#This Row],[Census Tract Access to Primary Care]]&lt;=2000,Table1[[#This Row],[Census Tract Access to Primary Care]]&lt;&gt;0),1,0)</f>
        <v>0</v>
      </c>
      <c r="S522" s="3">
        <f>VLOOKUP($C522,'County Data Only'!$A$2:$F$93,5,FALSE)</f>
        <v>-3.0224106599999998</v>
      </c>
      <c r="T522" s="6">
        <f>VLOOKUP($C522,'County Data Only'!$A$2:$F$93,6,FALSE)</f>
        <v>0.10228089999999999</v>
      </c>
      <c r="U522">
        <f>IF(AND(Table1[[#This Row],[Census Tract Population Growth 2010 - 2020]]&gt;=5,Table1[[#This Row],[Census Tract Population Growth 2020 - 2021]]&gt;0),1,0)</f>
        <v>0</v>
      </c>
      <c r="V522" s="3">
        <f>SUM(Table1[[#This Row],[High Income Point Value]],Table1[[#This Row],[Life Expectancy Point Value]],Table1[[#This Row],["R/ECAP" (Point Value)]],Table1[[#This Row],[Low Poverty Point Value]])</f>
        <v>1</v>
      </c>
      <c r="W522" s="3">
        <f>SUM(Table1[[#This Row],[Census Tract Low Unemployment Point Value]],Table1[[#This Row],[Census Tract Access to Primary Care Point Value]])</f>
        <v>0</v>
      </c>
    </row>
    <row r="523" spans="1:23" x14ac:dyDescent="0.25">
      <c r="A523" t="s">
        <v>520</v>
      </c>
      <c r="B523">
        <v>18065975500</v>
      </c>
      <c r="C523" t="s">
        <v>1762</v>
      </c>
      <c r="D523" t="s">
        <v>2340</v>
      </c>
      <c r="E523" s="8">
        <f t="shared" si="16"/>
        <v>1</v>
      </c>
      <c r="F523" s="3">
        <f t="shared" si="17"/>
        <v>0</v>
      </c>
      <c r="G523">
        <v>0</v>
      </c>
      <c r="H523" s="4">
        <v>59194</v>
      </c>
      <c r="I523" s="3">
        <f>IF(AND(Table1[[#This Row],[High Income]]&gt;=71082,Table1[[#This Row],[QCT Status]]=0),1,0)</f>
        <v>0</v>
      </c>
      <c r="J523" s="6">
        <v>80.916700000000006</v>
      </c>
      <c r="K523" s="6">
        <f>IF(Table1[[#This Row],[Life Expectancy]]&gt;77.4,1,0)</f>
        <v>1</v>
      </c>
      <c r="L523" s="4">
        <v>0</v>
      </c>
      <c r="M523" s="4">
        <v>12.1</v>
      </c>
      <c r="N523" s="4">
        <f>IF(AND(Table1[[#This Row],[Low Poverty]]&lt;=6.3,Table1[[#This Row],[QCT Status]]=0),1,0)</f>
        <v>0</v>
      </c>
      <c r="O523" s="3">
        <f>VLOOKUP(C523,'County Data Only'!$A$2:$F$93,3,FALSE)</f>
        <v>2.7</v>
      </c>
      <c r="P523" s="3">
        <f>IF(Table1[[#This Row],[Census Tract Low Unemployment Rate]]&lt;2.7,1,0)</f>
        <v>0</v>
      </c>
      <c r="Q523" s="3">
        <f>VLOOKUP($C523,'County Data Only'!$A$2:$F$93,4,FALSE)</f>
        <v>2540</v>
      </c>
      <c r="R523" s="3">
        <f>IF(AND(Table1[[#This Row],[Census Tract Access to Primary Care]]&lt;=2000,Table1[[#This Row],[Census Tract Access to Primary Care]]&lt;&gt;0),1,0)</f>
        <v>0</v>
      </c>
      <c r="S523" s="3">
        <f>VLOOKUP($C523,'County Data Only'!$A$2:$F$93,5,FALSE)</f>
        <v>-3.0224106599999998</v>
      </c>
      <c r="T523" s="6">
        <f>VLOOKUP($C523,'County Data Only'!$A$2:$F$93,6,FALSE)</f>
        <v>0.10228089999999999</v>
      </c>
      <c r="U523">
        <f>IF(AND(Table1[[#This Row],[Census Tract Population Growth 2010 - 2020]]&gt;=5,Table1[[#This Row],[Census Tract Population Growth 2020 - 2021]]&gt;0),1,0)</f>
        <v>0</v>
      </c>
      <c r="V523" s="3">
        <f>SUM(Table1[[#This Row],[High Income Point Value]],Table1[[#This Row],[Life Expectancy Point Value]],Table1[[#This Row],["R/ECAP" (Point Value)]],Table1[[#This Row],[Low Poverty Point Value]])</f>
        <v>1</v>
      </c>
      <c r="W523" s="3">
        <f>SUM(Table1[[#This Row],[Census Tract Low Unemployment Point Value]],Table1[[#This Row],[Census Tract Access to Primary Care Point Value]])</f>
        <v>0</v>
      </c>
    </row>
    <row r="524" spans="1:23" x14ac:dyDescent="0.25">
      <c r="A524" t="s">
        <v>527</v>
      </c>
      <c r="B524">
        <v>18065976300</v>
      </c>
      <c r="C524" t="s">
        <v>1762</v>
      </c>
      <c r="D524" t="s">
        <v>2347</v>
      </c>
      <c r="E524" s="10">
        <f t="shared" si="16"/>
        <v>0</v>
      </c>
      <c r="F524" s="3">
        <f t="shared" si="17"/>
        <v>0</v>
      </c>
      <c r="G524" s="14">
        <v>1</v>
      </c>
      <c r="H524" s="4">
        <v>22301</v>
      </c>
      <c r="I524" s="3">
        <f>IF(AND(Table1[[#This Row],[High Income]]&gt;=71082,Table1[[#This Row],[QCT Status]]=0),1,0)</f>
        <v>0</v>
      </c>
      <c r="J524" s="4">
        <v>74.5</v>
      </c>
      <c r="K524" s="3">
        <f>IF(Table1[[#This Row],[Life Expectancy]]&gt;77.4,1,0)</f>
        <v>0</v>
      </c>
      <c r="L524" s="4">
        <v>0</v>
      </c>
      <c r="M524" s="4">
        <v>25.6</v>
      </c>
      <c r="N524" s="4">
        <f>IF(AND(Table1[[#This Row],[Low Poverty]]&lt;=6.3,Table1[[#This Row],[QCT Status]]=0),1,0)</f>
        <v>0</v>
      </c>
      <c r="O524" s="3">
        <f>VLOOKUP(C524,'County Data Only'!$A$2:$F$93,3,FALSE)</f>
        <v>2.7</v>
      </c>
      <c r="P524" s="3">
        <f>IF(Table1[[#This Row],[Census Tract Low Unemployment Rate]]&lt;2.7,1,0)</f>
        <v>0</v>
      </c>
      <c r="Q524" s="3">
        <f>VLOOKUP($C524,'County Data Only'!$A$2:$F$93,4,FALSE)</f>
        <v>2540</v>
      </c>
      <c r="R524" s="3">
        <f>IF(AND(Table1[[#This Row],[Census Tract Access to Primary Care]]&lt;=2000,Table1[[#This Row],[Census Tract Access to Primary Care]]&lt;&gt;0),1,0)</f>
        <v>0</v>
      </c>
      <c r="S524" s="3">
        <f>VLOOKUP($C524,'County Data Only'!$A$2:$F$93,5,FALSE)</f>
        <v>-3.0224106599999998</v>
      </c>
      <c r="T524" s="6">
        <f>VLOOKUP($C524,'County Data Only'!$A$2:$F$93,6,FALSE)</f>
        <v>0.10228089999999999</v>
      </c>
      <c r="U524">
        <f>IF(AND(Table1[[#This Row],[Census Tract Population Growth 2010 - 2020]]&gt;=5,Table1[[#This Row],[Census Tract Population Growth 2020 - 2021]]&gt;0),1,0)</f>
        <v>0</v>
      </c>
      <c r="V524" s="3">
        <f>SUM(Table1[[#This Row],[High Income Point Value]],Table1[[#This Row],[Life Expectancy Point Value]],Table1[[#This Row],["R/ECAP" (Point Value)]],Table1[[#This Row],[Low Poverty Point Value]])</f>
        <v>0</v>
      </c>
      <c r="W524" s="3">
        <f>SUM(Table1[[#This Row],[Census Tract Low Unemployment Point Value]],Table1[[#This Row],[Census Tract Access to Primary Care Point Value]])</f>
        <v>0</v>
      </c>
    </row>
    <row r="525" spans="1:23" x14ac:dyDescent="0.25">
      <c r="A525" t="s">
        <v>526</v>
      </c>
      <c r="B525">
        <v>18065976100</v>
      </c>
      <c r="C525" t="s">
        <v>1762</v>
      </c>
      <c r="D525" t="s">
        <v>2346</v>
      </c>
      <c r="E525" s="10">
        <f t="shared" si="16"/>
        <v>0</v>
      </c>
      <c r="F525" s="3">
        <f t="shared" si="17"/>
        <v>0</v>
      </c>
      <c r="G525" s="14">
        <v>1</v>
      </c>
      <c r="H525" s="4">
        <v>40924</v>
      </c>
      <c r="I525" s="3">
        <f>IF(AND(Table1[[#This Row],[High Income]]&gt;=71082,Table1[[#This Row],[QCT Status]]=0),1,0)</f>
        <v>0</v>
      </c>
      <c r="J525" s="4">
        <v>65.8</v>
      </c>
      <c r="K525" s="3">
        <f>IF(Table1[[#This Row],[Life Expectancy]]&gt;77.4,1,0)</f>
        <v>0</v>
      </c>
      <c r="L525" s="4">
        <v>0</v>
      </c>
      <c r="M525" s="4">
        <v>27</v>
      </c>
      <c r="N525" s="4">
        <f>IF(AND(Table1[[#This Row],[Low Poverty]]&lt;=6.3,Table1[[#This Row],[QCT Status]]=0),1,0)</f>
        <v>0</v>
      </c>
      <c r="O525" s="3">
        <f>VLOOKUP(C525,'County Data Only'!$A$2:$F$93,3,FALSE)</f>
        <v>2.7</v>
      </c>
      <c r="P525" s="3">
        <f>IF(Table1[[#This Row],[Census Tract Low Unemployment Rate]]&lt;2.7,1,0)</f>
        <v>0</v>
      </c>
      <c r="Q525" s="3">
        <f>VLOOKUP($C525,'County Data Only'!$A$2:$F$93,4,FALSE)</f>
        <v>2540</v>
      </c>
      <c r="R525" s="3">
        <f>IF(AND(Table1[[#This Row],[Census Tract Access to Primary Care]]&lt;=2000,Table1[[#This Row],[Census Tract Access to Primary Care]]&lt;&gt;0),1,0)</f>
        <v>0</v>
      </c>
      <c r="S525" s="3">
        <f>VLOOKUP($C525,'County Data Only'!$A$2:$F$93,5,FALSE)</f>
        <v>-3.0224106599999998</v>
      </c>
      <c r="T525" s="6">
        <f>VLOOKUP($C525,'County Data Only'!$A$2:$F$93,6,FALSE)</f>
        <v>0.10228089999999999</v>
      </c>
      <c r="U525">
        <f>IF(AND(Table1[[#This Row],[Census Tract Population Growth 2010 - 2020]]&gt;=5,Table1[[#This Row],[Census Tract Population Growth 2020 - 2021]]&gt;0),1,0)</f>
        <v>0</v>
      </c>
      <c r="V525" s="3">
        <f>SUM(Table1[[#This Row],[High Income Point Value]],Table1[[#This Row],[Life Expectancy Point Value]],Table1[[#This Row],["R/ECAP" (Point Value)]],Table1[[#This Row],[Low Poverty Point Value]])</f>
        <v>0</v>
      </c>
      <c r="W525" s="3">
        <f>SUM(Table1[[#This Row],[Census Tract Low Unemployment Point Value]],Table1[[#This Row],[Census Tract Access to Primary Care Point Value]])</f>
        <v>0</v>
      </c>
    </row>
    <row r="526" spans="1:23" x14ac:dyDescent="0.25">
      <c r="A526" t="s">
        <v>529</v>
      </c>
      <c r="B526">
        <v>18065976500</v>
      </c>
      <c r="C526" t="s">
        <v>1762</v>
      </c>
      <c r="D526" t="s">
        <v>2349</v>
      </c>
      <c r="E526" s="10">
        <f t="shared" si="16"/>
        <v>0</v>
      </c>
      <c r="F526" s="3">
        <f t="shared" si="17"/>
        <v>0</v>
      </c>
      <c r="G526" s="14">
        <v>1</v>
      </c>
      <c r="H526" s="4">
        <v>32019</v>
      </c>
      <c r="I526" s="3">
        <f>IF(AND(Table1[[#This Row],[High Income]]&gt;=71082,Table1[[#This Row],[QCT Status]]=0),1,0)</f>
        <v>0</v>
      </c>
      <c r="J526" s="4">
        <v>73.610600000000005</v>
      </c>
      <c r="K526" s="3">
        <f>IF(Table1[[#This Row],[Life Expectancy]]&gt;77.4,1,0)</f>
        <v>0</v>
      </c>
      <c r="L526" s="4">
        <v>0</v>
      </c>
      <c r="M526" s="4">
        <v>33.299999999999997</v>
      </c>
      <c r="N526" s="4">
        <f>IF(AND(Table1[[#This Row],[Low Poverty]]&lt;=6.3,Table1[[#This Row],[QCT Status]]=0),1,0)</f>
        <v>0</v>
      </c>
      <c r="O526" s="3">
        <f>VLOOKUP(C526,'County Data Only'!$A$2:$F$93,3,FALSE)</f>
        <v>2.7</v>
      </c>
      <c r="P526" s="3">
        <f>IF(Table1[[#This Row],[Census Tract Low Unemployment Rate]]&lt;2.7,1,0)</f>
        <v>0</v>
      </c>
      <c r="Q526" s="3">
        <f>VLOOKUP($C526,'County Data Only'!$A$2:$F$93,4,FALSE)</f>
        <v>2540</v>
      </c>
      <c r="R526" s="3">
        <f>IF(AND(Table1[[#This Row],[Census Tract Access to Primary Care]]&lt;=2000,Table1[[#This Row],[Census Tract Access to Primary Care]]&lt;&gt;0),1,0)</f>
        <v>0</v>
      </c>
      <c r="S526" s="3">
        <f>VLOOKUP($C526,'County Data Only'!$A$2:$F$93,5,FALSE)</f>
        <v>-3.0224106599999998</v>
      </c>
      <c r="T526" s="6">
        <f>VLOOKUP($C526,'County Data Only'!$A$2:$F$93,6,FALSE)</f>
        <v>0.10228089999999999</v>
      </c>
      <c r="U526">
        <f>IF(AND(Table1[[#This Row],[Census Tract Population Growth 2010 - 2020]]&gt;=5,Table1[[#This Row],[Census Tract Population Growth 2020 - 2021]]&gt;0),1,0)</f>
        <v>0</v>
      </c>
      <c r="V526" s="3">
        <f>SUM(Table1[[#This Row],[High Income Point Value]],Table1[[#This Row],[Life Expectancy Point Value]],Table1[[#This Row],["R/ECAP" (Point Value)]],Table1[[#This Row],[Low Poverty Point Value]])</f>
        <v>0</v>
      </c>
      <c r="W526" s="3">
        <f>SUM(Table1[[#This Row],[Census Tract Low Unemployment Point Value]],Table1[[#This Row],[Census Tract Access to Primary Care Point Value]])</f>
        <v>0</v>
      </c>
    </row>
    <row r="527" spans="1:23" x14ac:dyDescent="0.25">
      <c r="A527" t="s">
        <v>528</v>
      </c>
      <c r="B527">
        <v>18065976400</v>
      </c>
      <c r="C527" t="s">
        <v>1762</v>
      </c>
      <c r="D527" t="s">
        <v>2348</v>
      </c>
      <c r="E527" s="10">
        <f t="shared" si="16"/>
        <v>0</v>
      </c>
      <c r="F527" s="3">
        <f t="shared" si="17"/>
        <v>0</v>
      </c>
      <c r="G527">
        <v>0</v>
      </c>
      <c r="H527" s="4">
        <v>51889</v>
      </c>
      <c r="I527" s="3">
        <f>IF(AND(Table1[[#This Row],[High Income]]&gt;=71082,Table1[[#This Row],[QCT Status]]=0),1,0)</f>
        <v>0</v>
      </c>
      <c r="J527" s="4">
        <v>77.078800000000001</v>
      </c>
      <c r="K527" s="3">
        <f>IF(Table1[[#This Row],[Life Expectancy]]&gt;77.4,1,0)</f>
        <v>0</v>
      </c>
      <c r="L527" s="4">
        <v>0</v>
      </c>
      <c r="M527" s="4">
        <v>11.4</v>
      </c>
      <c r="N527" s="4">
        <f>IF(AND(Table1[[#This Row],[Low Poverty]]&lt;=6.3,Table1[[#This Row],[QCT Status]]=0),1,0)</f>
        <v>0</v>
      </c>
      <c r="O527" s="3">
        <f>VLOOKUP(C527,'County Data Only'!$A$2:$F$93,3,FALSE)</f>
        <v>2.7</v>
      </c>
      <c r="P527" s="3">
        <f>IF(Table1[[#This Row],[Census Tract Low Unemployment Rate]]&lt;2.7,1,0)</f>
        <v>0</v>
      </c>
      <c r="Q527" s="3">
        <f>VLOOKUP($C527,'County Data Only'!$A$2:$F$93,4,FALSE)</f>
        <v>2540</v>
      </c>
      <c r="R527" s="3">
        <f>IF(AND(Table1[[#This Row],[Census Tract Access to Primary Care]]&lt;=2000,Table1[[#This Row],[Census Tract Access to Primary Care]]&lt;&gt;0),1,0)</f>
        <v>0</v>
      </c>
      <c r="S527" s="3">
        <f>VLOOKUP($C527,'County Data Only'!$A$2:$F$93,5,FALSE)</f>
        <v>-3.0224106599999998</v>
      </c>
      <c r="T527" s="6">
        <f>VLOOKUP($C527,'County Data Only'!$A$2:$F$93,6,FALSE)</f>
        <v>0.10228089999999999</v>
      </c>
      <c r="U527">
        <f>IF(AND(Table1[[#This Row],[Census Tract Population Growth 2010 - 2020]]&gt;=5,Table1[[#This Row],[Census Tract Population Growth 2020 - 2021]]&gt;0),1,0)</f>
        <v>0</v>
      </c>
      <c r="V527" s="3">
        <f>SUM(Table1[[#This Row],[High Income Point Value]],Table1[[#This Row],[Life Expectancy Point Value]],Table1[[#This Row],["R/ECAP" (Point Value)]],Table1[[#This Row],[Low Poverty Point Value]])</f>
        <v>0</v>
      </c>
      <c r="W527" s="3">
        <f>SUM(Table1[[#This Row],[Census Tract Low Unemployment Point Value]],Table1[[#This Row],[Census Tract Access to Primary Care Point Value]])</f>
        <v>0</v>
      </c>
    </row>
    <row r="528" spans="1:23" x14ac:dyDescent="0.25">
      <c r="A528" t="s">
        <v>531</v>
      </c>
      <c r="B528">
        <v>18065976700</v>
      </c>
      <c r="C528" t="s">
        <v>1762</v>
      </c>
      <c r="D528" t="s">
        <v>2351</v>
      </c>
      <c r="E528" s="10">
        <f t="shared" si="16"/>
        <v>0</v>
      </c>
      <c r="F528" s="3">
        <f t="shared" si="17"/>
        <v>0</v>
      </c>
      <c r="G528">
        <v>0</v>
      </c>
      <c r="H528" s="4">
        <v>58026</v>
      </c>
      <c r="I528" s="3">
        <f>IF(AND(Table1[[#This Row],[High Income]]&gt;=71082,Table1[[#This Row],[QCT Status]]=0),1,0)</f>
        <v>0</v>
      </c>
      <c r="J528" s="4">
        <v>77</v>
      </c>
      <c r="K528" s="3">
        <f>IF(Table1[[#This Row],[Life Expectancy]]&gt;77.4,1,0)</f>
        <v>0</v>
      </c>
      <c r="L528" s="4">
        <v>0</v>
      </c>
      <c r="M528" s="4">
        <v>14.5</v>
      </c>
      <c r="N528" s="4">
        <f>IF(AND(Table1[[#This Row],[Low Poverty]]&lt;=6.3,Table1[[#This Row],[QCT Status]]=0),1,0)</f>
        <v>0</v>
      </c>
      <c r="O528" s="3">
        <f>VLOOKUP(C528,'County Data Only'!$A$2:$F$93,3,FALSE)</f>
        <v>2.7</v>
      </c>
      <c r="P528" s="3">
        <f>IF(Table1[[#This Row],[Census Tract Low Unemployment Rate]]&lt;2.7,1,0)</f>
        <v>0</v>
      </c>
      <c r="Q528" s="3">
        <f>VLOOKUP($C528,'County Data Only'!$A$2:$F$93,4,FALSE)</f>
        <v>2540</v>
      </c>
      <c r="R528" s="3">
        <f>IF(AND(Table1[[#This Row],[Census Tract Access to Primary Care]]&lt;=2000,Table1[[#This Row],[Census Tract Access to Primary Care]]&lt;&gt;0),1,0)</f>
        <v>0</v>
      </c>
      <c r="S528" s="3">
        <f>VLOOKUP($C528,'County Data Only'!$A$2:$F$93,5,FALSE)</f>
        <v>-3.0224106599999998</v>
      </c>
      <c r="T528" s="6">
        <f>VLOOKUP($C528,'County Data Only'!$A$2:$F$93,6,FALSE)</f>
        <v>0.10228089999999999</v>
      </c>
      <c r="U528">
        <f>IF(AND(Table1[[#This Row],[Census Tract Population Growth 2010 - 2020]]&gt;=5,Table1[[#This Row],[Census Tract Population Growth 2020 - 2021]]&gt;0),1,0)</f>
        <v>0</v>
      </c>
      <c r="V528" s="3">
        <f>SUM(Table1[[#This Row],[High Income Point Value]],Table1[[#This Row],[Life Expectancy Point Value]],Table1[[#This Row],["R/ECAP" (Point Value)]],Table1[[#This Row],[Low Poverty Point Value]])</f>
        <v>0</v>
      </c>
      <c r="W528" s="3">
        <f>SUM(Table1[[#This Row],[Census Tract Low Unemployment Point Value]],Table1[[#This Row],[Census Tract Access to Primary Care Point Value]])</f>
        <v>0</v>
      </c>
    </row>
    <row r="529" spans="1:23" x14ac:dyDescent="0.25">
      <c r="A529" t="s">
        <v>525</v>
      </c>
      <c r="B529">
        <v>18065976000</v>
      </c>
      <c r="C529" t="s">
        <v>1762</v>
      </c>
      <c r="D529" t="s">
        <v>2345</v>
      </c>
      <c r="E529" s="10">
        <f t="shared" si="16"/>
        <v>0</v>
      </c>
      <c r="F529" s="3">
        <f t="shared" si="17"/>
        <v>0</v>
      </c>
      <c r="G529">
        <v>0</v>
      </c>
      <c r="H529" s="4">
        <v>46314</v>
      </c>
      <c r="I529" s="3">
        <f>IF(AND(Table1[[#This Row],[High Income]]&gt;=71082,Table1[[#This Row],[QCT Status]]=0),1,0)</f>
        <v>0</v>
      </c>
      <c r="J529" s="4">
        <v>72.312700000000007</v>
      </c>
      <c r="K529" s="3">
        <f>IF(Table1[[#This Row],[Life Expectancy]]&gt;77.4,1,0)</f>
        <v>0</v>
      </c>
      <c r="L529" s="4">
        <v>0</v>
      </c>
      <c r="M529" s="4">
        <v>16.8</v>
      </c>
      <c r="N529" s="4">
        <f>IF(AND(Table1[[#This Row],[Low Poverty]]&lt;=6.3,Table1[[#This Row],[QCT Status]]=0),1,0)</f>
        <v>0</v>
      </c>
      <c r="O529" s="3">
        <f>VLOOKUP(C529,'County Data Only'!$A$2:$F$93,3,FALSE)</f>
        <v>2.7</v>
      </c>
      <c r="P529" s="3">
        <f>IF(Table1[[#This Row],[Census Tract Low Unemployment Rate]]&lt;2.7,1,0)</f>
        <v>0</v>
      </c>
      <c r="Q529" s="3">
        <f>VLOOKUP($C529,'County Data Only'!$A$2:$F$93,4,FALSE)</f>
        <v>2540</v>
      </c>
      <c r="R529" s="3">
        <f>IF(AND(Table1[[#This Row],[Census Tract Access to Primary Care]]&lt;=2000,Table1[[#This Row],[Census Tract Access to Primary Care]]&lt;&gt;0),1,0)</f>
        <v>0</v>
      </c>
      <c r="S529" s="3">
        <f>VLOOKUP($C529,'County Data Only'!$A$2:$F$93,5,FALSE)</f>
        <v>-3.0224106599999998</v>
      </c>
      <c r="T529" s="6">
        <f>VLOOKUP($C529,'County Data Only'!$A$2:$F$93,6,FALSE)</f>
        <v>0.10228089999999999</v>
      </c>
      <c r="U529">
        <f>IF(AND(Table1[[#This Row],[Census Tract Population Growth 2010 - 2020]]&gt;=5,Table1[[#This Row],[Census Tract Population Growth 2020 - 2021]]&gt;0),1,0)</f>
        <v>0</v>
      </c>
      <c r="V529" s="3">
        <f>SUM(Table1[[#This Row],[High Income Point Value]],Table1[[#This Row],[Life Expectancy Point Value]],Table1[[#This Row],["R/ECAP" (Point Value)]],Table1[[#This Row],[Low Poverty Point Value]])</f>
        <v>0</v>
      </c>
      <c r="W529" s="3">
        <f>SUM(Table1[[#This Row],[Census Tract Low Unemployment Point Value]],Table1[[#This Row],[Census Tract Access to Primary Care Point Value]])</f>
        <v>0</v>
      </c>
    </row>
    <row r="530" spans="1:23" x14ac:dyDescent="0.25">
      <c r="A530" t="s">
        <v>530</v>
      </c>
      <c r="B530">
        <v>18065976600</v>
      </c>
      <c r="C530" t="s">
        <v>1762</v>
      </c>
      <c r="D530" t="s">
        <v>2350</v>
      </c>
      <c r="E530" s="10">
        <f t="shared" si="16"/>
        <v>0</v>
      </c>
      <c r="F530" s="3">
        <f t="shared" si="17"/>
        <v>0</v>
      </c>
      <c r="G530">
        <v>0</v>
      </c>
      <c r="H530" s="4">
        <v>44958</v>
      </c>
      <c r="I530" s="3">
        <f>IF(AND(Table1[[#This Row],[High Income]]&gt;=71082,Table1[[#This Row],[QCT Status]]=0),1,0)</f>
        <v>0</v>
      </c>
      <c r="J530" s="4">
        <v>71.5</v>
      </c>
      <c r="K530" s="3">
        <f>IF(Table1[[#This Row],[Life Expectancy]]&gt;77.4,1,0)</f>
        <v>0</v>
      </c>
      <c r="L530" s="4">
        <v>0</v>
      </c>
      <c r="M530" s="4">
        <v>19.5</v>
      </c>
      <c r="N530" s="4">
        <f>IF(AND(Table1[[#This Row],[Low Poverty]]&lt;=6.3,Table1[[#This Row],[QCT Status]]=0),1,0)</f>
        <v>0</v>
      </c>
      <c r="O530" s="3">
        <f>VLOOKUP(C530,'County Data Only'!$A$2:$F$93,3,FALSE)</f>
        <v>2.7</v>
      </c>
      <c r="P530" s="3">
        <f>IF(Table1[[#This Row],[Census Tract Low Unemployment Rate]]&lt;2.7,1,0)</f>
        <v>0</v>
      </c>
      <c r="Q530" s="3">
        <f>VLOOKUP($C530,'County Data Only'!$A$2:$F$93,4,FALSE)</f>
        <v>2540</v>
      </c>
      <c r="R530" s="3">
        <f>IF(AND(Table1[[#This Row],[Census Tract Access to Primary Care]]&lt;=2000,Table1[[#This Row],[Census Tract Access to Primary Care]]&lt;&gt;0),1,0)</f>
        <v>0</v>
      </c>
      <c r="S530" s="3">
        <f>VLOOKUP($C530,'County Data Only'!$A$2:$F$93,5,FALSE)</f>
        <v>-3.0224106599999998</v>
      </c>
      <c r="T530" s="6">
        <f>VLOOKUP($C530,'County Data Only'!$A$2:$F$93,6,FALSE)</f>
        <v>0.10228089999999999</v>
      </c>
      <c r="U530">
        <f>IF(AND(Table1[[#This Row],[Census Tract Population Growth 2010 - 2020]]&gt;=5,Table1[[#This Row],[Census Tract Population Growth 2020 - 2021]]&gt;0),1,0)</f>
        <v>0</v>
      </c>
      <c r="V530" s="3">
        <f>SUM(Table1[[#This Row],[High Income Point Value]],Table1[[#This Row],[Life Expectancy Point Value]],Table1[[#This Row],["R/ECAP" (Point Value)]],Table1[[#This Row],[Low Poverty Point Value]])</f>
        <v>0</v>
      </c>
      <c r="W530" s="3">
        <f>SUM(Table1[[#This Row],[Census Tract Low Unemployment Point Value]],Table1[[#This Row],[Census Tract Access to Primary Care Point Value]])</f>
        <v>0</v>
      </c>
    </row>
    <row r="531" spans="1:23" x14ac:dyDescent="0.25">
      <c r="A531" t="s">
        <v>552</v>
      </c>
      <c r="B531">
        <v>18067010500</v>
      </c>
      <c r="C531" t="s">
        <v>1764</v>
      </c>
      <c r="D531" t="s">
        <v>1939</v>
      </c>
      <c r="E531" s="5">
        <f t="shared" si="16"/>
        <v>4</v>
      </c>
      <c r="F531" s="3">
        <f t="shared" si="17"/>
        <v>0</v>
      </c>
      <c r="G531">
        <v>0</v>
      </c>
      <c r="H531" s="6">
        <v>74432</v>
      </c>
      <c r="I531" s="6">
        <f>IF(AND(Table1[[#This Row],[High Income]]&gt;=71082,Table1[[#This Row],[QCT Status]]=0),1,0)</f>
        <v>1</v>
      </c>
      <c r="J531" s="6">
        <v>77.811599999999999</v>
      </c>
      <c r="K531" s="6">
        <f>IF(Table1[[#This Row],[Life Expectancy]]&gt;77.4,1,0)</f>
        <v>1</v>
      </c>
      <c r="L531" s="4">
        <v>0</v>
      </c>
      <c r="M531" s="6">
        <v>1.8</v>
      </c>
      <c r="N531" s="6">
        <f>IF(AND(Table1[[#This Row],[Low Poverty]]&lt;=6.3,Table1[[#This Row],[QCT Status]]=0),1,0)</f>
        <v>1</v>
      </c>
      <c r="O531" s="3">
        <f>VLOOKUP(C531,'County Data Only'!$A$2:$F$93,3,FALSE)</f>
        <v>4.5</v>
      </c>
      <c r="P531" s="3">
        <f>IF(Table1[[#This Row],[Census Tract Low Unemployment Rate]]&lt;2.7,1,0)</f>
        <v>0</v>
      </c>
      <c r="Q531" s="6">
        <f>VLOOKUP($C531,'County Data Only'!$A$2:$F$93,4,FALSE)</f>
        <v>1680</v>
      </c>
      <c r="R531" s="6">
        <f>IF(AND(Table1[[#This Row],[Census Tract Access to Primary Care]]&lt;=2000,Table1[[#This Row],[Census Tract Access to Primary Care]]&lt;&gt;0),1,0)</f>
        <v>1</v>
      </c>
      <c r="S531" s="3">
        <f>VLOOKUP($C531,'County Data Only'!$A$2:$F$93,5,FALSE)</f>
        <v>-2.5376724E-2</v>
      </c>
      <c r="T531" s="6">
        <f>VLOOKUP($C531,'County Data Only'!$A$2:$F$93,6,FALSE)</f>
        <v>8.1321199999999996E-2</v>
      </c>
      <c r="U531">
        <f>IF(AND(Table1[[#This Row],[Census Tract Population Growth 2010 - 2020]]&gt;=5,Table1[[#This Row],[Census Tract Population Growth 2020 - 2021]]&gt;0),1,0)</f>
        <v>0</v>
      </c>
      <c r="V531" s="3">
        <f>SUM(Table1[[#This Row],[High Income Point Value]],Table1[[#This Row],[Life Expectancy Point Value]],Table1[[#This Row],["R/ECAP" (Point Value)]],Table1[[#This Row],[Low Poverty Point Value]])</f>
        <v>3</v>
      </c>
      <c r="W531" s="3">
        <f>SUM(Table1[[#This Row],[Census Tract Low Unemployment Point Value]],Table1[[#This Row],[Census Tract Access to Primary Care Point Value]])</f>
        <v>1</v>
      </c>
    </row>
    <row r="532" spans="1:23" x14ac:dyDescent="0.25">
      <c r="A532" t="s">
        <v>551</v>
      </c>
      <c r="B532">
        <v>18067010400</v>
      </c>
      <c r="C532" t="s">
        <v>1764</v>
      </c>
      <c r="D532" t="s">
        <v>1938</v>
      </c>
      <c r="E532" s="5">
        <f t="shared" si="16"/>
        <v>4</v>
      </c>
      <c r="F532" s="3">
        <f t="shared" si="17"/>
        <v>0</v>
      </c>
      <c r="G532">
        <v>0</v>
      </c>
      <c r="H532" s="6">
        <v>100769</v>
      </c>
      <c r="I532" s="6">
        <f>IF(AND(Table1[[#This Row],[High Income]]&gt;=71082,Table1[[#This Row],[QCT Status]]=0),1,0)</f>
        <v>1</v>
      </c>
      <c r="J532" s="6">
        <v>80.188000000000002</v>
      </c>
      <c r="K532" s="6">
        <f>IF(Table1[[#This Row],[Life Expectancy]]&gt;77.4,1,0)</f>
        <v>1</v>
      </c>
      <c r="L532" s="4">
        <v>0</v>
      </c>
      <c r="M532" s="6">
        <v>3.8</v>
      </c>
      <c r="N532" s="6">
        <f>IF(AND(Table1[[#This Row],[Low Poverty]]&lt;=6.3,Table1[[#This Row],[QCT Status]]=0),1,0)</f>
        <v>1</v>
      </c>
      <c r="O532" s="3">
        <f>VLOOKUP(C532,'County Data Only'!$A$2:$F$93,3,FALSE)</f>
        <v>4.5</v>
      </c>
      <c r="P532" s="3">
        <f>IF(Table1[[#This Row],[Census Tract Low Unemployment Rate]]&lt;2.7,1,0)</f>
        <v>0</v>
      </c>
      <c r="Q532" s="6">
        <f>VLOOKUP($C532,'County Data Only'!$A$2:$F$93,4,FALSE)</f>
        <v>1680</v>
      </c>
      <c r="R532" s="6">
        <f>IF(AND(Table1[[#This Row],[Census Tract Access to Primary Care]]&lt;=2000,Table1[[#This Row],[Census Tract Access to Primary Care]]&lt;&gt;0),1,0)</f>
        <v>1</v>
      </c>
      <c r="S532" s="3">
        <f>VLOOKUP($C532,'County Data Only'!$A$2:$F$93,5,FALSE)</f>
        <v>-2.5376724E-2</v>
      </c>
      <c r="T532" s="6">
        <f>VLOOKUP($C532,'County Data Only'!$A$2:$F$93,6,FALSE)</f>
        <v>8.1321199999999996E-2</v>
      </c>
      <c r="U532">
        <f>IF(AND(Table1[[#This Row],[Census Tract Population Growth 2010 - 2020]]&gt;=5,Table1[[#This Row],[Census Tract Population Growth 2020 - 2021]]&gt;0),1,0)</f>
        <v>0</v>
      </c>
      <c r="V532" s="3">
        <f>SUM(Table1[[#This Row],[High Income Point Value]],Table1[[#This Row],[Life Expectancy Point Value]],Table1[[#This Row],["R/ECAP" (Point Value)]],Table1[[#This Row],[Low Poverty Point Value]])</f>
        <v>3</v>
      </c>
      <c r="W532" s="3">
        <f>SUM(Table1[[#This Row],[Census Tract Low Unemployment Point Value]],Table1[[#This Row],[Census Tract Access to Primary Care Point Value]])</f>
        <v>1</v>
      </c>
    </row>
    <row r="533" spans="1:23" x14ac:dyDescent="0.25">
      <c r="A533" t="s">
        <v>548</v>
      </c>
      <c r="B533">
        <v>18067010201</v>
      </c>
      <c r="C533" t="s">
        <v>1764</v>
      </c>
      <c r="D533" t="s">
        <v>1931</v>
      </c>
      <c r="E533" s="5">
        <f t="shared" si="16"/>
        <v>4</v>
      </c>
      <c r="F533" s="3">
        <f t="shared" si="17"/>
        <v>0</v>
      </c>
      <c r="G533">
        <v>0</v>
      </c>
      <c r="H533" s="6">
        <v>87795</v>
      </c>
      <c r="I533" s="6">
        <f>IF(AND(Table1[[#This Row],[High Income]]&gt;=71082,Table1[[#This Row],[QCT Status]]=0),1,0)</f>
        <v>1</v>
      </c>
      <c r="J533" s="6">
        <v>79.5</v>
      </c>
      <c r="K533" s="6">
        <f>IF(Table1[[#This Row],[Life Expectancy]]&gt;77.4,1,0)</f>
        <v>1</v>
      </c>
      <c r="L533" s="4">
        <v>0</v>
      </c>
      <c r="M533" s="6">
        <v>5.2</v>
      </c>
      <c r="N533" s="6">
        <f>IF(AND(Table1[[#This Row],[Low Poverty]]&lt;=6.3,Table1[[#This Row],[QCT Status]]=0),1,0)</f>
        <v>1</v>
      </c>
      <c r="O533" s="3">
        <f>VLOOKUP(C533,'County Data Only'!$A$2:$F$93,3,FALSE)</f>
        <v>4.5</v>
      </c>
      <c r="P533" s="3">
        <f>IF(Table1[[#This Row],[Census Tract Low Unemployment Rate]]&lt;2.7,1,0)</f>
        <v>0</v>
      </c>
      <c r="Q533" s="6">
        <f>VLOOKUP($C533,'County Data Only'!$A$2:$F$93,4,FALSE)</f>
        <v>1680</v>
      </c>
      <c r="R533" s="6">
        <f>IF(AND(Table1[[#This Row],[Census Tract Access to Primary Care]]&lt;=2000,Table1[[#This Row],[Census Tract Access to Primary Care]]&lt;&gt;0),1,0)</f>
        <v>1</v>
      </c>
      <c r="S533" s="3">
        <f>VLOOKUP($C533,'County Data Only'!$A$2:$F$93,5,FALSE)</f>
        <v>-2.5376724E-2</v>
      </c>
      <c r="T533" s="6">
        <f>VLOOKUP($C533,'County Data Only'!$A$2:$F$93,6,FALSE)</f>
        <v>8.1321199999999996E-2</v>
      </c>
      <c r="U533">
        <f>IF(AND(Table1[[#This Row],[Census Tract Population Growth 2010 - 2020]]&gt;=5,Table1[[#This Row],[Census Tract Population Growth 2020 - 2021]]&gt;0),1,0)</f>
        <v>0</v>
      </c>
      <c r="V533" s="3">
        <f>SUM(Table1[[#This Row],[High Income Point Value]],Table1[[#This Row],[Life Expectancy Point Value]],Table1[[#This Row],["R/ECAP" (Point Value)]],Table1[[#This Row],[Low Poverty Point Value]])</f>
        <v>3</v>
      </c>
      <c r="W533" s="3">
        <f>SUM(Table1[[#This Row],[Census Tract Low Unemployment Point Value]],Table1[[#This Row],[Census Tract Access to Primary Care Point Value]])</f>
        <v>1</v>
      </c>
    </row>
    <row r="534" spans="1:23" x14ac:dyDescent="0.25">
      <c r="A534" t="s">
        <v>545</v>
      </c>
      <c r="B534">
        <v>18067001400</v>
      </c>
      <c r="C534" t="s">
        <v>1764</v>
      </c>
      <c r="D534" t="s">
        <v>2121</v>
      </c>
      <c r="E534" s="9">
        <f t="shared" si="16"/>
        <v>3</v>
      </c>
      <c r="F534" s="3">
        <f t="shared" si="17"/>
        <v>0</v>
      </c>
      <c r="G534">
        <v>0</v>
      </c>
      <c r="H534" s="4">
        <v>52841</v>
      </c>
      <c r="I534" s="3">
        <f>IF(AND(Table1[[#This Row],[High Income]]&gt;=71082,Table1[[#This Row],[QCT Status]]=0),1,0)</f>
        <v>0</v>
      </c>
      <c r="J534" s="6">
        <v>79.2</v>
      </c>
      <c r="K534" s="6">
        <f>IF(Table1[[#This Row],[Life Expectancy]]&gt;77.4,1,0)</f>
        <v>1</v>
      </c>
      <c r="L534" s="4">
        <v>0</v>
      </c>
      <c r="M534" s="6">
        <v>5.8</v>
      </c>
      <c r="N534" s="6">
        <f>IF(AND(Table1[[#This Row],[Low Poverty]]&lt;=6.3,Table1[[#This Row],[QCT Status]]=0),1,0)</f>
        <v>1</v>
      </c>
      <c r="O534" s="3">
        <f>VLOOKUP(C534,'County Data Only'!$A$2:$F$93,3,FALSE)</f>
        <v>4.5</v>
      </c>
      <c r="P534" s="3">
        <f>IF(Table1[[#This Row],[Census Tract Low Unemployment Rate]]&lt;2.7,1,0)</f>
        <v>0</v>
      </c>
      <c r="Q534" s="6">
        <f>VLOOKUP($C534,'County Data Only'!$A$2:$F$93,4,FALSE)</f>
        <v>1680</v>
      </c>
      <c r="R534" s="6">
        <f>IF(AND(Table1[[#This Row],[Census Tract Access to Primary Care]]&lt;=2000,Table1[[#This Row],[Census Tract Access to Primary Care]]&lt;&gt;0),1,0)</f>
        <v>1</v>
      </c>
      <c r="S534" s="3">
        <f>VLOOKUP($C534,'County Data Only'!$A$2:$F$93,5,FALSE)</f>
        <v>-2.5376724E-2</v>
      </c>
      <c r="T534" s="6">
        <f>VLOOKUP($C534,'County Data Only'!$A$2:$F$93,6,FALSE)</f>
        <v>8.1321199999999996E-2</v>
      </c>
      <c r="U534">
        <f>IF(AND(Table1[[#This Row],[Census Tract Population Growth 2010 - 2020]]&gt;=5,Table1[[#This Row],[Census Tract Population Growth 2020 - 2021]]&gt;0),1,0)</f>
        <v>0</v>
      </c>
      <c r="V534" s="3">
        <f>SUM(Table1[[#This Row],[High Income Point Value]],Table1[[#This Row],[Life Expectancy Point Value]],Table1[[#This Row],["R/ECAP" (Point Value)]],Table1[[#This Row],[Low Poverty Point Value]])</f>
        <v>2</v>
      </c>
      <c r="W534" s="3">
        <f>SUM(Table1[[#This Row],[Census Tract Low Unemployment Point Value]],Table1[[#This Row],[Census Tract Access to Primary Care Point Value]])</f>
        <v>1</v>
      </c>
    </row>
    <row r="535" spans="1:23" x14ac:dyDescent="0.25">
      <c r="A535" t="s">
        <v>547</v>
      </c>
      <c r="B535">
        <v>18067010100</v>
      </c>
      <c r="C535" t="s">
        <v>1764</v>
      </c>
      <c r="D535" t="s">
        <v>1930</v>
      </c>
      <c r="E535" s="9">
        <f t="shared" si="16"/>
        <v>3</v>
      </c>
      <c r="F535" s="3">
        <f t="shared" si="17"/>
        <v>0</v>
      </c>
      <c r="G535">
        <v>0</v>
      </c>
      <c r="H535" s="4">
        <v>69259</v>
      </c>
      <c r="I535" s="3">
        <f>IF(AND(Table1[[#This Row],[High Income]]&gt;=71082,Table1[[#This Row],[QCT Status]]=0),1,0)</f>
        <v>0</v>
      </c>
      <c r="J535" s="6">
        <v>79.7</v>
      </c>
      <c r="K535" s="6">
        <f>IF(Table1[[#This Row],[Life Expectancy]]&gt;77.4,1,0)</f>
        <v>1</v>
      </c>
      <c r="L535" s="4">
        <v>0</v>
      </c>
      <c r="M535" s="6">
        <v>6.2</v>
      </c>
      <c r="N535" s="6">
        <f>IF(AND(Table1[[#This Row],[Low Poverty]]&lt;=6.3,Table1[[#This Row],[QCT Status]]=0),1,0)</f>
        <v>1</v>
      </c>
      <c r="O535" s="3">
        <f>VLOOKUP(C535,'County Data Only'!$A$2:$F$93,3,FALSE)</f>
        <v>4.5</v>
      </c>
      <c r="P535" s="3">
        <f>IF(Table1[[#This Row],[Census Tract Low Unemployment Rate]]&lt;2.7,1,0)</f>
        <v>0</v>
      </c>
      <c r="Q535" s="6">
        <f>VLOOKUP($C535,'County Data Only'!$A$2:$F$93,4,FALSE)</f>
        <v>1680</v>
      </c>
      <c r="R535" s="6">
        <f>IF(AND(Table1[[#This Row],[Census Tract Access to Primary Care]]&lt;=2000,Table1[[#This Row],[Census Tract Access to Primary Care]]&lt;&gt;0),1,0)</f>
        <v>1</v>
      </c>
      <c r="S535" s="3">
        <f>VLOOKUP($C535,'County Data Only'!$A$2:$F$93,5,FALSE)</f>
        <v>-2.5376724E-2</v>
      </c>
      <c r="T535" s="6">
        <f>VLOOKUP($C535,'County Data Only'!$A$2:$F$93,6,FALSE)</f>
        <v>8.1321199999999996E-2</v>
      </c>
      <c r="U535">
        <f>IF(AND(Table1[[#This Row],[Census Tract Population Growth 2010 - 2020]]&gt;=5,Table1[[#This Row],[Census Tract Population Growth 2020 - 2021]]&gt;0),1,0)</f>
        <v>0</v>
      </c>
      <c r="V535" s="3">
        <f>SUM(Table1[[#This Row],[High Income Point Value]],Table1[[#This Row],[Life Expectancy Point Value]],Table1[[#This Row],["R/ECAP" (Point Value)]],Table1[[#This Row],[Low Poverty Point Value]])</f>
        <v>2</v>
      </c>
      <c r="W535" s="3">
        <f>SUM(Table1[[#This Row],[Census Tract Low Unemployment Point Value]],Table1[[#This Row],[Census Tract Access to Primary Care Point Value]])</f>
        <v>1</v>
      </c>
    </row>
    <row r="536" spans="1:23" x14ac:dyDescent="0.25">
      <c r="A536" t="s">
        <v>550</v>
      </c>
      <c r="B536">
        <v>18067010300</v>
      </c>
      <c r="C536" t="s">
        <v>1764</v>
      </c>
      <c r="D536" t="s">
        <v>1987</v>
      </c>
      <c r="E536" s="9">
        <f t="shared" si="16"/>
        <v>3</v>
      </c>
      <c r="F536" s="3">
        <f t="shared" si="17"/>
        <v>0</v>
      </c>
      <c r="G536">
        <v>0</v>
      </c>
      <c r="H536" s="6">
        <v>73214</v>
      </c>
      <c r="I536" s="6">
        <f>IF(AND(Table1[[#This Row],[High Income]]&gt;=71082,Table1[[#This Row],[QCT Status]]=0),1,0)</f>
        <v>1</v>
      </c>
      <c r="J536" s="6">
        <v>81</v>
      </c>
      <c r="K536" s="6">
        <f>IF(Table1[[#This Row],[Life Expectancy]]&gt;77.4,1,0)</f>
        <v>1</v>
      </c>
      <c r="L536" s="4">
        <v>0</v>
      </c>
      <c r="M536" s="4">
        <v>7.3</v>
      </c>
      <c r="N536" s="4">
        <f>IF(AND(Table1[[#This Row],[Low Poverty]]&lt;=6.3,Table1[[#This Row],[QCT Status]]=0),1,0)</f>
        <v>0</v>
      </c>
      <c r="O536" s="3">
        <f>VLOOKUP(C536,'County Data Only'!$A$2:$F$93,3,FALSE)</f>
        <v>4.5</v>
      </c>
      <c r="P536" s="3">
        <f>IF(Table1[[#This Row],[Census Tract Low Unemployment Rate]]&lt;2.7,1,0)</f>
        <v>0</v>
      </c>
      <c r="Q536" s="6">
        <f>VLOOKUP($C536,'County Data Only'!$A$2:$F$93,4,FALSE)</f>
        <v>1680</v>
      </c>
      <c r="R536" s="6">
        <f>IF(AND(Table1[[#This Row],[Census Tract Access to Primary Care]]&lt;=2000,Table1[[#This Row],[Census Tract Access to Primary Care]]&lt;&gt;0),1,0)</f>
        <v>1</v>
      </c>
      <c r="S536" s="3">
        <f>VLOOKUP($C536,'County Data Only'!$A$2:$F$93,5,FALSE)</f>
        <v>-2.5376724E-2</v>
      </c>
      <c r="T536" s="6">
        <f>VLOOKUP($C536,'County Data Only'!$A$2:$F$93,6,FALSE)</f>
        <v>8.1321199999999996E-2</v>
      </c>
      <c r="U536">
        <f>IF(AND(Table1[[#This Row],[Census Tract Population Growth 2010 - 2020]]&gt;=5,Table1[[#This Row],[Census Tract Population Growth 2020 - 2021]]&gt;0),1,0)</f>
        <v>0</v>
      </c>
      <c r="V536" s="3">
        <f>SUM(Table1[[#This Row],[High Income Point Value]],Table1[[#This Row],[Life Expectancy Point Value]],Table1[[#This Row],["R/ECAP" (Point Value)]],Table1[[#This Row],[Low Poverty Point Value]])</f>
        <v>2</v>
      </c>
      <c r="W536" s="3">
        <f>SUM(Table1[[#This Row],[Census Tract Low Unemployment Point Value]],Table1[[#This Row],[Census Tract Access to Primary Care Point Value]])</f>
        <v>1</v>
      </c>
    </row>
    <row r="537" spans="1:23" x14ac:dyDescent="0.25">
      <c r="A537" t="s">
        <v>553</v>
      </c>
      <c r="B537">
        <v>18067010600</v>
      </c>
      <c r="C537" t="s">
        <v>1764</v>
      </c>
      <c r="D537" t="s">
        <v>1988</v>
      </c>
      <c r="E537" s="9">
        <f t="shared" si="16"/>
        <v>3</v>
      </c>
      <c r="F537" s="3">
        <f t="shared" si="17"/>
        <v>0</v>
      </c>
      <c r="G537">
        <v>0</v>
      </c>
      <c r="H537" s="6">
        <v>76486</v>
      </c>
      <c r="I537" s="6">
        <f>IF(AND(Table1[[#This Row],[High Income]]&gt;=71082,Table1[[#This Row],[QCT Status]]=0),1,0)</f>
        <v>1</v>
      </c>
      <c r="J537" s="6">
        <v>82.8</v>
      </c>
      <c r="K537" s="6">
        <f>IF(Table1[[#This Row],[Life Expectancy]]&gt;77.4,1,0)</f>
        <v>1</v>
      </c>
      <c r="L537" s="4">
        <v>0</v>
      </c>
      <c r="M537" s="4">
        <v>8.1999999999999993</v>
      </c>
      <c r="N537" s="4">
        <f>IF(AND(Table1[[#This Row],[Low Poverty]]&lt;=6.3,Table1[[#This Row],[QCT Status]]=0),1,0)</f>
        <v>0</v>
      </c>
      <c r="O537" s="3">
        <f>VLOOKUP(C537,'County Data Only'!$A$2:$F$93,3,FALSE)</f>
        <v>4.5</v>
      </c>
      <c r="P537" s="3">
        <f>IF(Table1[[#This Row],[Census Tract Low Unemployment Rate]]&lt;2.7,1,0)</f>
        <v>0</v>
      </c>
      <c r="Q537" s="6">
        <f>VLOOKUP($C537,'County Data Only'!$A$2:$F$93,4,FALSE)</f>
        <v>1680</v>
      </c>
      <c r="R537" s="6">
        <f>IF(AND(Table1[[#This Row],[Census Tract Access to Primary Care]]&lt;=2000,Table1[[#This Row],[Census Tract Access to Primary Care]]&lt;&gt;0),1,0)</f>
        <v>1</v>
      </c>
      <c r="S537" s="3">
        <f>VLOOKUP($C537,'County Data Only'!$A$2:$F$93,5,FALSE)</f>
        <v>-2.5376724E-2</v>
      </c>
      <c r="T537" s="6">
        <f>VLOOKUP($C537,'County Data Only'!$A$2:$F$93,6,FALSE)</f>
        <v>8.1321199999999996E-2</v>
      </c>
      <c r="U537">
        <f>IF(AND(Table1[[#This Row],[Census Tract Population Growth 2010 - 2020]]&gt;=5,Table1[[#This Row],[Census Tract Population Growth 2020 - 2021]]&gt;0),1,0)</f>
        <v>0</v>
      </c>
      <c r="V537" s="3">
        <f>SUM(Table1[[#This Row],[High Income Point Value]],Table1[[#This Row],[Life Expectancy Point Value]],Table1[[#This Row],["R/ECAP" (Point Value)]],Table1[[#This Row],[Low Poverty Point Value]])</f>
        <v>2</v>
      </c>
      <c r="W537" s="3">
        <f>SUM(Table1[[#This Row],[Census Tract Low Unemployment Point Value]],Table1[[#This Row],[Census Tract Access to Primary Care Point Value]])</f>
        <v>1</v>
      </c>
    </row>
    <row r="538" spans="1:23" x14ac:dyDescent="0.25">
      <c r="A538" t="s">
        <v>546</v>
      </c>
      <c r="B538">
        <v>18067001500</v>
      </c>
      <c r="C538" t="s">
        <v>1764</v>
      </c>
      <c r="D538" t="s">
        <v>2122</v>
      </c>
      <c r="E538" s="7">
        <f t="shared" si="16"/>
        <v>2</v>
      </c>
      <c r="F538" s="3">
        <f t="shared" si="17"/>
        <v>0</v>
      </c>
      <c r="G538">
        <v>0</v>
      </c>
      <c r="H538" s="4">
        <v>52121</v>
      </c>
      <c r="I538" s="3">
        <f>IF(AND(Table1[[#This Row],[High Income]]&gt;=71082,Table1[[#This Row],[QCT Status]]=0),1,0)</f>
        <v>0</v>
      </c>
      <c r="J538" s="6">
        <v>77.599999999999994</v>
      </c>
      <c r="K538" s="6">
        <f>IF(Table1[[#This Row],[Life Expectancy]]&gt;77.4,1,0)</f>
        <v>1</v>
      </c>
      <c r="L538" s="4">
        <v>0</v>
      </c>
      <c r="M538" s="4">
        <v>8.9</v>
      </c>
      <c r="N538" s="4">
        <f>IF(AND(Table1[[#This Row],[Low Poverty]]&lt;=6.3,Table1[[#This Row],[QCT Status]]=0),1,0)</f>
        <v>0</v>
      </c>
      <c r="O538" s="3">
        <f>VLOOKUP(C538,'County Data Only'!$A$2:$F$93,3,FALSE)</f>
        <v>4.5</v>
      </c>
      <c r="P538" s="3">
        <f>IF(Table1[[#This Row],[Census Tract Low Unemployment Rate]]&lt;2.7,1,0)</f>
        <v>0</v>
      </c>
      <c r="Q538" s="6">
        <f>VLOOKUP($C538,'County Data Only'!$A$2:$F$93,4,FALSE)</f>
        <v>1680</v>
      </c>
      <c r="R538" s="6">
        <f>IF(AND(Table1[[#This Row],[Census Tract Access to Primary Care]]&lt;=2000,Table1[[#This Row],[Census Tract Access to Primary Care]]&lt;&gt;0),1,0)</f>
        <v>1</v>
      </c>
      <c r="S538" s="3">
        <f>VLOOKUP($C538,'County Data Only'!$A$2:$F$93,5,FALSE)</f>
        <v>-2.5376724E-2</v>
      </c>
      <c r="T538" s="6">
        <f>VLOOKUP($C538,'County Data Only'!$A$2:$F$93,6,FALSE)</f>
        <v>8.1321199999999996E-2</v>
      </c>
      <c r="U538">
        <f>IF(AND(Table1[[#This Row],[Census Tract Population Growth 2010 - 2020]]&gt;=5,Table1[[#This Row],[Census Tract Population Growth 2020 - 2021]]&gt;0),1,0)</f>
        <v>0</v>
      </c>
      <c r="V538" s="3">
        <f>SUM(Table1[[#This Row],[High Income Point Value]],Table1[[#This Row],[Life Expectancy Point Value]],Table1[[#This Row],["R/ECAP" (Point Value)]],Table1[[#This Row],[Low Poverty Point Value]])</f>
        <v>1</v>
      </c>
      <c r="W538" s="3">
        <f>SUM(Table1[[#This Row],[Census Tract Low Unemployment Point Value]],Table1[[#This Row],[Census Tract Access to Primary Care Point Value]])</f>
        <v>1</v>
      </c>
    </row>
    <row r="539" spans="1:23" x14ac:dyDescent="0.25">
      <c r="A539" t="s">
        <v>549</v>
      </c>
      <c r="B539">
        <v>18067010202</v>
      </c>
      <c r="C539" t="s">
        <v>1764</v>
      </c>
      <c r="D539" t="s">
        <v>1932</v>
      </c>
      <c r="E539" s="7">
        <f t="shared" si="16"/>
        <v>2</v>
      </c>
      <c r="F539" s="3">
        <f t="shared" si="17"/>
        <v>0</v>
      </c>
      <c r="G539">
        <v>0</v>
      </c>
      <c r="H539" s="4">
        <v>66769</v>
      </c>
      <c r="I539" s="3">
        <f>IF(AND(Table1[[#This Row],[High Income]]&gt;=71082,Table1[[#This Row],[QCT Status]]=0),1,0)</f>
        <v>0</v>
      </c>
      <c r="J539" s="6">
        <v>79.5</v>
      </c>
      <c r="K539" s="6">
        <f>IF(Table1[[#This Row],[Life Expectancy]]&gt;77.4,1,0)</f>
        <v>1</v>
      </c>
      <c r="L539" s="4">
        <v>0</v>
      </c>
      <c r="M539" s="4">
        <v>12.7</v>
      </c>
      <c r="N539" s="4">
        <f>IF(AND(Table1[[#This Row],[Low Poverty]]&lt;=6.3,Table1[[#This Row],[QCT Status]]=0),1,0)</f>
        <v>0</v>
      </c>
      <c r="O539" s="3">
        <f>VLOOKUP(C539,'County Data Only'!$A$2:$F$93,3,FALSE)</f>
        <v>4.5</v>
      </c>
      <c r="P539" s="3">
        <f>IF(Table1[[#This Row],[Census Tract Low Unemployment Rate]]&lt;2.7,1,0)</f>
        <v>0</v>
      </c>
      <c r="Q539" s="6">
        <f>VLOOKUP($C539,'County Data Only'!$A$2:$F$93,4,FALSE)</f>
        <v>1680</v>
      </c>
      <c r="R539" s="6">
        <f>IF(AND(Table1[[#This Row],[Census Tract Access to Primary Care]]&lt;=2000,Table1[[#This Row],[Census Tract Access to Primary Care]]&lt;&gt;0),1,0)</f>
        <v>1</v>
      </c>
      <c r="S539" s="3">
        <f>VLOOKUP($C539,'County Data Only'!$A$2:$F$93,5,FALSE)</f>
        <v>-2.5376724E-2</v>
      </c>
      <c r="T539" s="6">
        <f>VLOOKUP($C539,'County Data Only'!$A$2:$F$93,6,FALSE)</f>
        <v>8.1321199999999996E-2</v>
      </c>
      <c r="U539">
        <f>IF(AND(Table1[[#This Row],[Census Tract Population Growth 2010 - 2020]]&gt;=5,Table1[[#This Row],[Census Tract Population Growth 2020 - 2021]]&gt;0),1,0)</f>
        <v>0</v>
      </c>
      <c r="V539" s="3">
        <f>SUM(Table1[[#This Row],[High Income Point Value]],Table1[[#This Row],[Life Expectancy Point Value]],Table1[[#This Row],["R/ECAP" (Point Value)]],Table1[[#This Row],[Low Poverty Point Value]])</f>
        <v>1</v>
      </c>
      <c r="W539" s="3">
        <f>SUM(Table1[[#This Row],[Census Tract Low Unemployment Point Value]],Table1[[#This Row],[Census Tract Access to Primary Care Point Value]])</f>
        <v>1</v>
      </c>
    </row>
    <row r="540" spans="1:23" x14ac:dyDescent="0.25">
      <c r="A540" t="s">
        <v>540</v>
      </c>
      <c r="B540">
        <v>18067000900</v>
      </c>
      <c r="C540" t="s">
        <v>1764</v>
      </c>
      <c r="D540" t="s">
        <v>1898</v>
      </c>
      <c r="E540" s="8">
        <f t="shared" si="16"/>
        <v>1</v>
      </c>
      <c r="F540" s="3">
        <f t="shared" si="17"/>
        <v>0</v>
      </c>
      <c r="G540" s="14">
        <v>1</v>
      </c>
      <c r="H540" s="4">
        <v>34171</v>
      </c>
      <c r="I540" s="3">
        <f>IF(AND(Table1[[#This Row],[High Income]]&gt;=71082,Table1[[#This Row],[QCT Status]]=0),1,0)</f>
        <v>0</v>
      </c>
      <c r="J540" s="4">
        <v>73</v>
      </c>
      <c r="K540" s="3">
        <f>IF(Table1[[#This Row],[Life Expectancy]]&gt;77.4,1,0)</f>
        <v>0</v>
      </c>
      <c r="L540" s="4">
        <v>0</v>
      </c>
      <c r="M540" s="4">
        <v>21.5</v>
      </c>
      <c r="N540" s="4">
        <f>IF(AND(Table1[[#This Row],[Low Poverty]]&lt;=6.3,Table1[[#This Row],[QCT Status]]=0),1,0)</f>
        <v>0</v>
      </c>
      <c r="O540" s="3">
        <f>VLOOKUP(C540,'County Data Only'!$A$2:$F$93,3,FALSE)</f>
        <v>4.5</v>
      </c>
      <c r="P540" s="3">
        <f>IF(Table1[[#This Row],[Census Tract Low Unemployment Rate]]&lt;2.7,1,0)</f>
        <v>0</v>
      </c>
      <c r="Q540" s="6">
        <f>VLOOKUP($C540,'County Data Only'!$A$2:$F$93,4,FALSE)</f>
        <v>1680</v>
      </c>
      <c r="R540" s="6">
        <f>IF(AND(Table1[[#This Row],[Census Tract Access to Primary Care]]&lt;=2000,Table1[[#This Row],[Census Tract Access to Primary Care]]&lt;&gt;0),1,0)</f>
        <v>1</v>
      </c>
      <c r="S540" s="3">
        <f>VLOOKUP($C540,'County Data Only'!$A$2:$F$93,5,FALSE)</f>
        <v>-2.5376724E-2</v>
      </c>
      <c r="T540" s="6">
        <f>VLOOKUP($C540,'County Data Only'!$A$2:$F$93,6,FALSE)</f>
        <v>8.1321199999999996E-2</v>
      </c>
      <c r="U540">
        <f>IF(AND(Table1[[#This Row],[Census Tract Population Growth 2010 - 2020]]&gt;=5,Table1[[#This Row],[Census Tract Population Growth 2020 - 2021]]&gt;0),1,0)</f>
        <v>0</v>
      </c>
      <c r="V540" s="3">
        <f>SUM(Table1[[#This Row],[High Income Point Value]],Table1[[#This Row],[Life Expectancy Point Value]],Table1[[#This Row],["R/ECAP" (Point Value)]],Table1[[#This Row],[Low Poverty Point Value]])</f>
        <v>0</v>
      </c>
      <c r="W540" s="3">
        <f>SUM(Table1[[#This Row],[Census Tract Low Unemployment Point Value]],Table1[[#This Row],[Census Tract Access to Primary Care Point Value]])</f>
        <v>1</v>
      </c>
    </row>
    <row r="541" spans="1:23" x14ac:dyDescent="0.25">
      <c r="A541" t="s">
        <v>533</v>
      </c>
      <c r="B541">
        <v>18067000200</v>
      </c>
      <c r="C541" t="s">
        <v>1764</v>
      </c>
      <c r="D541" t="s">
        <v>2220</v>
      </c>
      <c r="E541" s="8">
        <f t="shared" si="16"/>
        <v>1</v>
      </c>
      <c r="F541" s="3">
        <f t="shared" si="17"/>
        <v>0</v>
      </c>
      <c r="G541" s="14">
        <v>1</v>
      </c>
      <c r="H541" s="4">
        <v>27616</v>
      </c>
      <c r="I541" s="3">
        <f>IF(AND(Table1[[#This Row],[High Income]]&gt;=71082,Table1[[#This Row],[QCT Status]]=0),1,0)</f>
        <v>0</v>
      </c>
      <c r="J541" s="4">
        <v>71.099999999999994</v>
      </c>
      <c r="K541" s="3">
        <f>IF(Table1[[#This Row],[Life Expectancy]]&gt;77.4,1,0)</f>
        <v>0</v>
      </c>
      <c r="L541" s="4">
        <v>0</v>
      </c>
      <c r="M541" s="4">
        <v>22.6</v>
      </c>
      <c r="N541" s="4">
        <f>IF(AND(Table1[[#This Row],[Low Poverty]]&lt;=6.3,Table1[[#This Row],[QCT Status]]=0),1,0)</f>
        <v>0</v>
      </c>
      <c r="O541" s="3">
        <f>VLOOKUP(C541,'County Data Only'!$A$2:$F$93,3,FALSE)</f>
        <v>4.5</v>
      </c>
      <c r="P541" s="3">
        <f>IF(Table1[[#This Row],[Census Tract Low Unemployment Rate]]&lt;2.7,1,0)</f>
        <v>0</v>
      </c>
      <c r="Q541" s="6">
        <f>VLOOKUP($C541,'County Data Only'!$A$2:$F$93,4,FALSE)</f>
        <v>1680</v>
      </c>
      <c r="R541" s="6">
        <f>IF(AND(Table1[[#This Row],[Census Tract Access to Primary Care]]&lt;=2000,Table1[[#This Row],[Census Tract Access to Primary Care]]&lt;&gt;0),1,0)</f>
        <v>1</v>
      </c>
      <c r="S541" s="3">
        <f>VLOOKUP($C541,'County Data Only'!$A$2:$F$93,5,FALSE)</f>
        <v>-2.5376724E-2</v>
      </c>
      <c r="T541" s="6">
        <f>VLOOKUP($C541,'County Data Only'!$A$2:$F$93,6,FALSE)</f>
        <v>8.1321199999999996E-2</v>
      </c>
      <c r="U541">
        <f>IF(AND(Table1[[#This Row],[Census Tract Population Growth 2010 - 2020]]&gt;=5,Table1[[#This Row],[Census Tract Population Growth 2020 - 2021]]&gt;0),1,0)</f>
        <v>0</v>
      </c>
      <c r="V541" s="3">
        <f>SUM(Table1[[#This Row],[High Income Point Value]],Table1[[#This Row],[Life Expectancy Point Value]],Table1[[#This Row],["R/ECAP" (Point Value)]],Table1[[#This Row],[Low Poverty Point Value]])</f>
        <v>0</v>
      </c>
      <c r="W541" s="3">
        <f>SUM(Table1[[#This Row],[Census Tract Low Unemployment Point Value]],Table1[[#This Row],[Census Tract Access to Primary Care Point Value]])</f>
        <v>1</v>
      </c>
    </row>
    <row r="542" spans="1:23" x14ac:dyDescent="0.25">
      <c r="A542" t="s">
        <v>535</v>
      </c>
      <c r="B542">
        <v>18067000400</v>
      </c>
      <c r="C542" t="s">
        <v>1764</v>
      </c>
      <c r="D542" t="s">
        <v>1892</v>
      </c>
      <c r="E542" s="8">
        <f t="shared" si="16"/>
        <v>1</v>
      </c>
      <c r="F542" s="3">
        <f t="shared" si="17"/>
        <v>0</v>
      </c>
      <c r="G542" s="14">
        <v>1</v>
      </c>
      <c r="H542" s="4">
        <v>41379</v>
      </c>
      <c r="I542" s="3">
        <f>IF(AND(Table1[[#This Row],[High Income]]&gt;=71082,Table1[[#This Row],[QCT Status]]=0),1,0)</f>
        <v>0</v>
      </c>
      <c r="J542" s="4">
        <v>68.7</v>
      </c>
      <c r="K542" s="3">
        <f>IF(Table1[[#This Row],[Life Expectancy]]&gt;77.4,1,0)</f>
        <v>0</v>
      </c>
      <c r="L542" s="4">
        <v>0</v>
      </c>
      <c r="M542" s="4">
        <v>29.6</v>
      </c>
      <c r="N542" s="4">
        <f>IF(AND(Table1[[#This Row],[Low Poverty]]&lt;=6.3,Table1[[#This Row],[QCT Status]]=0),1,0)</f>
        <v>0</v>
      </c>
      <c r="O542" s="3">
        <f>VLOOKUP(C542,'County Data Only'!$A$2:$F$93,3,FALSE)</f>
        <v>4.5</v>
      </c>
      <c r="P542" s="3">
        <f>IF(Table1[[#This Row],[Census Tract Low Unemployment Rate]]&lt;2.7,1,0)</f>
        <v>0</v>
      </c>
      <c r="Q542" s="6">
        <f>VLOOKUP($C542,'County Data Only'!$A$2:$F$93,4,FALSE)</f>
        <v>1680</v>
      </c>
      <c r="R542" s="6">
        <f>IF(AND(Table1[[#This Row],[Census Tract Access to Primary Care]]&lt;=2000,Table1[[#This Row],[Census Tract Access to Primary Care]]&lt;&gt;0),1,0)</f>
        <v>1</v>
      </c>
      <c r="S542" s="3">
        <f>VLOOKUP($C542,'County Data Only'!$A$2:$F$93,5,FALSE)</f>
        <v>-2.5376724E-2</v>
      </c>
      <c r="T542" s="6">
        <f>VLOOKUP($C542,'County Data Only'!$A$2:$F$93,6,FALSE)</f>
        <v>8.1321199999999996E-2</v>
      </c>
      <c r="U542">
        <f>IF(AND(Table1[[#This Row],[Census Tract Population Growth 2010 - 2020]]&gt;=5,Table1[[#This Row],[Census Tract Population Growth 2020 - 2021]]&gt;0),1,0)</f>
        <v>0</v>
      </c>
      <c r="V542" s="3">
        <f>SUM(Table1[[#This Row],[High Income Point Value]],Table1[[#This Row],[Life Expectancy Point Value]],Table1[[#This Row],["R/ECAP" (Point Value)]],Table1[[#This Row],[Low Poverty Point Value]])</f>
        <v>0</v>
      </c>
      <c r="W542" s="3">
        <f>SUM(Table1[[#This Row],[Census Tract Low Unemployment Point Value]],Table1[[#This Row],[Census Tract Access to Primary Care Point Value]])</f>
        <v>1</v>
      </c>
    </row>
    <row r="543" spans="1:23" x14ac:dyDescent="0.25">
      <c r="A543" t="s">
        <v>543</v>
      </c>
      <c r="B543">
        <v>18067001200</v>
      </c>
      <c r="C543" t="s">
        <v>1764</v>
      </c>
      <c r="D543" t="s">
        <v>1901</v>
      </c>
      <c r="E543" s="8">
        <f t="shared" si="16"/>
        <v>1</v>
      </c>
      <c r="F543" s="3">
        <f t="shared" si="17"/>
        <v>0</v>
      </c>
      <c r="G543" s="14">
        <v>1</v>
      </c>
      <c r="H543" s="4">
        <v>28806</v>
      </c>
      <c r="I543" s="3">
        <f>IF(AND(Table1[[#This Row],[High Income]]&gt;=71082,Table1[[#This Row],[QCT Status]]=0),1,0)</f>
        <v>0</v>
      </c>
      <c r="J543" s="4">
        <v>70.599999999999994</v>
      </c>
      <c r="K543" s="3">
        <f>IF(Table1[[#This Row],[Life Expectancy]]&gt;77.4,1,0)</f>
        <v>0</v>
      </c>
      <c r="L543" s="4">
        <v>0</v>
      </c>
      <c r="M543" s="4">
        <v>41.9</v>
      </c>
      <c r="N543" s="4">
        <f>IF(AND(Table1[[#This Row],[Low Poverty]]&lt;=6.3,Table1[[#This Row],[QCT Status]]=0),1,0)</f>
        <v>0</v>
      </c>
      <c r="O543" s="3">
        <f>VLOOKUP(C543,'County Data Only'!$A$2:$F$93,3,FALSE)</f>
        <v>4.5</v>
      </c>
      <c r="P543" s="3">
        <f>IF(Table1[[#This Row],[Census Tract Low Unemployment Rate]]&lt;2.7,1,0)</f>
        <v>0</v>
      </c>
      <c r="Q543" s="6">
        <f>VLOOKUP($C543,'County Data Only'!$A$2:$F$93,4,FALSE)</f>
        <v>1680</v>
      </c>
      <c r="R543" s="6">
        <f>IF(AND(Table1[[#This Row],[Census Tract Access to Primary Care]]&lt;=2000,Table1[[#This Row],[Census Tract Access to Primary Care]]&lt;&gt;0),1,0)</f>
        <v>1</v>
      </c>
      <c r="S543" s="3">
        <f>VLOOKUP($C543,'County Data Only'!$A$2:$F$93,5,FALSE)</f>
        <v>-2.5376724E-2</v>
      </c>
      <c r="T543" s="6">
        <f>VLOOKUP($C543,'County Data Only'!$A$2:$F$93,6,FALSE)</f>
        <v>8.1321199999999996E-2</v>
      </c>
      <c r="U543">
        <f>IF(AND(Table1[[#This Row],[Census Tract Population Growth 2010 - 2020]]&gt;=5,Table1[[#This Row],[Census Tract Population Growth 2020 - 2021]]&gt;0),1,0)</f>
        <v>0</v>
      </c>
      <c r="V543" s="3">
        <f>SUM(Table1[[#This Row],[High Income Point Value]],Table1[[#This Row],[Life Expectancy Point Value]],Table1[[#This Row],["R/ECAP" (Point Value)]],Table1[[#This Row],[Low Poverty Point Value]])</f>
        <v>0</v>
      </c>
      <c r="W543" s="3">
        <f>SUM(Table1[[#This Row],[Census Tract Low Unemployment Point Value]],Table1[[#This Row],[Census Tract Access to Primary Care Point Value]])</f>
        <v>1</v>
      </c>
    </row>
    <row r="544" spans="1:23" x14ac:dyDescent="0.25">
      <c r="A544" t="s">
        <v>539</v>
      </c>
      <c r="B544">
        <v>18067000800</v>
      </c>
      <c r="C544" t="s">
        <v>1764</v>
      </c>
      <c r="D544" t="s">
        <v>1897</v>
      </c>
      <c r="E544" s="8">
        <f t="shared" si="16"/>
        <v>1</v>
      </c>
      <c r="F544" s="3">
        <f t="shared" si="17"/>
        <v>0</v>
      </c>
      <c r="G544">
        <v>0</v>
      </c>
      <c r="H544" s="4">
        <v>61583</v>
      </c>
      <c r="I544" s="3">
        <f>IF(AND(Table1[[#This Row],[High Income]]&gt;=71082,Table1[[#This Row],[QCT Status]]=0),1,0)</f>
        <v>0</v>
      </c>
      <c r="J544" s="4">
        <v>76.7</v>
      </c>
      <c r="K544" s="3">
        <f>IF(Table1[[#This Row],[Life Expectancy]]&gt;77.4,1,0)</f>
        <v>0</v>
      </c>
      <c r="L544" s="4">
        <v>0</v>
      </c>
      <c r="M544" s="4">
        <v>7.3</v>
      </c>
      <c r="N544" s="4">
        <f>IF(AND(Table1[[#This Row],[Low Poverty]]&lt;=6.3,Table1[[#This Row],[QCT Status]]=0),1,0)</f>
        <v>0</v>
      </c>
      <c r="O544" s="3">
        <f>VLOOKUP(C544,'County Data Only'!$A$2:$F$93,3,FALSE)</f>
        <v>4.5</v>
      </c>
      <c r="P544" s="3">
        <f>IF(Table1[[#This Row],[Census Tract Low Unemployment Rate]]&lt;2.7,1,0)</f>
        <v>0</v>
      </c>
      <c r="Q544" s="6">
        <f>VLOOKUP($C544,'County Data Only'!$A$2:$F$93,4,FALSE)</f>
        <v>1680</v>
      </c>
      <c r="R544" s="6">
        <f>IF(AND(Table1[[#This Row],[Census Tract Access to Primary Care]]&lt;=2000,Table1[[#This Row],[Census Tract Access to Primary Care]]&lt;&gt;0),1,0)</f>
        <v>1</v>
      </c>
      <c r="S544" s="3">
        <f>VLOOKUP($C544,'County Data Only'!$A$2:$F$93,5,FALSE)</f>
        <v>-2.5376724E-2</v>
      </c>
      <c r="T544" s="6">
        <f>VLOOKUP($C544,'County Data Only'!$A$2:$F$93,6,FALSE)</f>
        <v>8.1321199999999996E-2</v>
      </c>
      <c r="U544">
        <f>IF(AND(Table1[[#This Row],[Census Tract Population Growth 2010 - 2020]]&gt;=5,Table1[[#This Row],[Census Tract Population Growth 2020 - 2021]]&gt;0),1,0)</f>
        <v>0</v>
      </c>
      <c r="V544" s="3">
        <f>SUM(Table1[[#This Row],[High Income Point Value]],Table1[[#This Row],[Life Expectancy Point Value]],Table1[[#This Row],["R/ECAP" (Point Value)]],Table1[[#This Row],[Low Poverty Point Value]])</f>
        <v>0</v>
      </c>
      <c r="W544" s="3">
        <f>SUM(Table1[[#This Row],[Census Tract Low Unemployment Point Value]],Table1[[#This Row],[Census Tract Access to Primary Care Point Value]])</f>
        <v>1</v>
      </c>
    </row>
    <row r="545" spans="1:23" x14ac:dyDescent="0.25">
      <c r="A545" t="s">
        <v>538</v>
      </c>
      <c r="B545">
        <v>18067000700</v>
      </c>
      <c r="C545" t="s">
        <v>1764</v>
      </c>
      <c r="D545" t="s">
        <v>2117</v>
      </c>
      <c r="E545" s="8">
        <f t="shared" si="16"/>
        <v>1</v>
      </c>
      <c r="F545" s="3">
        <f t="shared" si="17"/>
        <v>0</v>
      </c>
      <c r="G545">
        <v>0</v>
      </c>
      <c r="H545" s="4">
        <v>58836</v>
      </c>
      <c r="I545" s="3">
        <f>IF(AND(Table1[[#This Row],[High Income]]&gt;=71082,Table1[[#This Row],[QCT Status]]=0),1,0)</f>
        <v>0</v>
      </c>
      <c r="J545" s="4">
        <v>76</v>
      </c>
      <c r="K545" s="3">
        <f>IF(Table1[[#This Row],[Life Expectancy]]&gt;77.4,1,0)</f>
        <v>0</v>
      </c>
      <c r="L545" s="4">
        <v>0</v>
      </c>
      <c r="M545" s="4">
        <v>8.3000000000000007</v>
      </c>
      <c r="N545" s="4">
        <f>IF(AND(Table1[[#This Row],[Low Poverty]]&lt;=6.3,Table1[[#This Row],[QCT Status]]=0),1,0)</f>
        <v>0</v>
      </c>
      <c r="O545" s="3">
        <f>VLOOKUP(C545,'County Data Only'!$A$2:$F$93,3,FALSE)</f>
        <v>4.5</v>
      </c>
      <c r="P545" s="3">
        <f>IF(Table1[[#This Row],[Census Tract Low Unemployment Rate]]&lt;2.7,1,0)</f>
        <v>0</v>
      </c>
      <c r="Q545" s="6">
        <f>VLOOKUP($C545,'County Data Only'!$A$2:$F$93,4,FALSE)</f>
        <v>1680</v>
      </c>
      <c r="R545" s="6">
        <f>IF(AND(Table1[[#This Row],[Census Tract Access to Primary Care]]&lt;=2000,Table1[[#This Row],[Census Tract Access to Primary Care]]&lt;&gt;0),1,0)</f>
        <v>1</v>
      </c>
      <c r="S545" s="3">
        <f>VLOOKUP($C545,'County Data Only'!$A$2:$F$93,5,FALSE)</f>
        <v>-2.5376724E-2</v>
      </c>
      <c r="T545" s="6">
        <f>VLOOKUP($C545,'County Data Only'!$A$2:$F$93,6,FALSE)</f>
        <v>8.1321199999999996E-2</v>
      </c>
      <c r="U545">
        <f>IF(AND(Table1[[#This Row],[Census Tract Population Growth 2010 - 2020]]&gt;=5,Table1[[#This Row],[Census Tract Population Growth 2020 - 2021]]&gt;0),1,0)</f>
        <v>0</v>
      </c>
      <c r="V545" s="3">
        <f>SUM(Table1[[#This Row],[High Income Point Value]],Table1[[#This Row],[Life Expectancy Point Value]],Table1[[#This Row],["R/ECAP" (Point Value)]],Table1[[#This Row],[Low Poverty Point Value]])</f>
        <v>0</v>
      </c>
      <c r="W545" s="3">
        <f>SUM(Table1[[#This Row],[Census Tract Low Unemployment Point Value]],Table1[[#This Row],[Census Tract Access to Primary Care Point Value]])</f>
        <v>1</v>
      </c>
    </row>
    <row r="546" spans="1:23" x14ac:dyDescent="0.25">
      <c r="A546" t="s">
        <v>544</v>
      </c>
      <c r="B546">
        <v>18067001300</v>
      </c>
      <c r="C546" t="s">
        <v>1764</v>
      </c>
      <c r="D546" t="s">
        <v>1902</v>
      </c>
      <c r="E546" s="8">
        <f t="shared" si="16"/>
        <v>1</v>
      </c>
      <c r="F546" s="3">
        <f t="shared" si="17"/>
        <v>0</v>
      </c>
      <c r="G546">
        <v>0</v>
      </c>
      <c r="H546" s="4">
        <v>60221</v>
      </c>
      <c r="I546" s="3">
        <f>IF(AND(Table1[[#This Row],[High Income]]&gt;=71082,Table1[[#This Row],[QCT Status]]=0),1,0)</f>
        <v>0</v>
      </c>
      <c r="J546" s="4">
        <v>74.2</v>
      </c>
      <c r="K546" s="3">
        <f>IF(Table1[[#This Row],[Life Expectancy]]&gt;77.4,1,0)</f>
        <v>0</v>
      </c>
      <c r="L546" s="4">
        <v>0</v>
      </c>
      <c r="M546" s="4">
        <v>9.6</v>
      </c>
      <c r="N546" s="4">
        <f>IF(AND(Table1[[#This Row],[Low Poverty]]&lt;=6.3,Table1[[#This Row],[QCT Status]]=0),1,0)</f>
        <v>0</v>
      </c>
      <c r="O546" s="3">
        <f>VLOOKUP(C546,'County Data Only'!$A$2:$F$93,3,FALSE)</f>
        <v>4.5</v>
      </c>
      <c r="P546" s="3">
        <f>IF(Table1[[#This Row],[Census Tract Low Unemployment Rate]]&lt;2.7,1,0)</f>
        <v>0</v>
      </c>
      <c r="Q546" s="6">
        <f>VLOOKUP($C546,'County Data Only'!$A$2:$F$93,4,FALSE)</f>
        <v>1680</v>
      </c>
      <c r="R546" s="6">
        <f>IF(AND(Table1[[#This Row],[Census Tract Access to Primary Care]]&lt;=2000,Table1[[#This Row],[Census Tract Access to Primary Care]]&lt;&gt;0),1,0)</f>
        <v>1</v>
      </c>
      <c r="S546" s="3">
        <f>VLOOKUP($C546,'County Data Only'!$A$2:$F$93,5,FALSE)</f>
        <v>-2.5376724E-2</v>
      </c>
      <c r="T546" s="6">
        <f>VLOOKUP($C546,'County Data Only'!$A$2:$F$93,6,FALSE)</f>
        <v>8.1321199999999996E-2</v>
      </c>
      <c r="U546">
        <f>IF(AND(Table1[[#This Row],[Census Tract Population Growth 2010 - 2020]]&gt;=5,Table1[[#This Row],[Census Tract Population Growth 2020 - 2021]]&gt;0),1,0)</f>
        <v>0</v>
      </c>
      <c r="V546" s="3">
        <f>SUM(Table1[[#This Row],[High Income Point Value]],Table1[[#This Row],[Life Expectancy Point Value]],Table1[[#This Row],["R/ECAP" (Point Value)]],Table1[[#This Row],[Low Poverty Point Value]])</f>
        <v>0</v>
      </c>
      <c r="W546" s="3">
        <f>SUM(Table1[[#This Row],[Census Tract Low Unemployment Point Value]],Table1[[#This Row],[Census Tract Access to Primary Care Point Value]])</f>
        <v>1</v>
      </c>
    </row>
    <row r="547" spans="1:23" x14ac:dyDescent="0.25">
      <c r="A547" t="s">
        <v>542</v>
      </c>
      <c r="B547">
        <v>18067001100</v>
      </c>
      <c r="C547" t="s">
        <v>1764</v>
      </c>
      <c r="D547" t="s">
        <v>1900</v>
      </c>
      <c r="E547" s="8">
        <f t="shared" si="16"/>
        <v>1</v>
      </c>
      <c r="F547" s="3">
        <f t="shared" si="17"/>
        <v>0</v>
      </c>
      <c r="G547">
        <v>0</v>
      </c>
      <c r="H547" s="4">
        <v>50714</v>
      </c>
      <c r="I547" s="3">
        <f>IF(AND(Table1[[#This Row],[High Income]]&gt;=71082,Table1[[#This Row],[QCT Status]]=0),1,0)</f>
        <v>0</v>
      </c>
      <c r="J547" s="4">
        <v>72.7</v>
      </c>
      <c r="K547" s="3">
        <f>IF(Table1[[#This Row],[Life Expectancy]]&gt;77.4,1,0)</f>
        <v>0</v>
      </c>
      <c r="L547" s="4">
        <v>0</v>
      </c>
      <c r="M547" s="4">
        <v>9.9</v>
      </c>
      <c r="N547" s="4">
        <f>IF(AND(Table1[[#This Row],[Low Poverty]]&lt;=6.3,Table1[[#This Row],[QCT Status]]=0),1,0)</f>
        <v>0</v>
      </c>
      <c r="O547" s="3">
        <f>VLOOKUP(C547,'County Data Only'!$A$2:$F$93,3,FALSE)</f>
        <v>4.5</v>
      </c>
      <c r="P547" s="3">
        <f>IF(Table1[[#This Row],[Census Tract Low Unemployment Rate]]&lt;2.7,1,0)</f>
        <v>0</v>
      </c>
      <c r="Q547" s="6">
        <f>VLOOKUP($C547,'County Data Only'!$A$2:$F$93,4,FALSE)</f>
        <v>1680</v>
      </c>
      <c r="R547" s="6">
        <f>IF(AND(Table1[[#This Row],[Census Tract Access to Primary Care]]&lt;=2000,Table1[[#This Row],[Census Tract Access to Primary Care]]&lt;&gt;0),1,0)</f>
        <v>1</v>
      </c>
      <c r="S547" s="3">
        <f>VLOOKUP($C547,'County Data Only'!$A$2:$F$93,5,FALSE)</f>
        <v>-2.5376724E-2</v>
      </c>
      <c r="T547" s="6">
        <f>VLOOKUP($C547,'County Data Only'!$A$2:$F$93,6,FALSE)</f>
        <v>8.1321199999999996E-2</v>
      </c>
      <c r="U547">
        <f>IF(AND(Table1[[#This Row],[Census Tract Population Growth 2010 - 2020]]&gt;=5,Table1[[#This Row],[Census Tract Population Growth 2020 - 2021]]&gt;0),1,0)</f>
        <v>0</v>
      </c>
      <c r="V547" s="3">
        <f>SUM(Table1[[#This Row],[High Income Point Value]],Table1[[#This Row],[Life Expectancy Point Value]],Table1[[#This Row],["R/ECAP" (Point Value)]],Table1[[#This Row],[Low Poverty Point Value]])</f>
        <v>0</v>
      </c>
      <c r="W547" s="3">
        <f>SUM(Table1[[#This Row],[Census Tract Low Unemployment Point Value]],Table1[[#This Row],[Census Tract Access to Primary Care Point Value]])</f>
        <v>1</v>
      </c>
    </row>
    <row r="548" spans="1:23" x14ac:dyDescent="0.25">
      <c r="A548" t="s">
        <v>537</v>
      </c>
      <c r="B548">
        <v>18067000600</v>
      </c>
      <c r="C548" t="s">
        <v>1764</v>
      </c>
      <c r="D548" t="s">
        <v>1894</v>
      </c>
      <c r="E548" s="8">
        <f t="shared" si="16"/>
        <v>1</v>
      </c>
      <c r="F548" s="3">
        <f t="shared" si="17"/>
        <v>0</v>
      </c>
      <c r="G548">
        <v>0</v>
      </c>
      <c r="H548" s="4">
        <v>43750</v>
      </c>
      <c r="I548" s="3">
        <f>IF(AND(Table1[[#This Row],[High Income]]&gt;=71082,Table1[[#This Row],[QCT Status]]=0),1,0)</f>
        <v>0</v>
      </c>
      <c r="J548" s="4">
        <v>74.599999999999994</v>
      </c>
      <c r="K548" s="3">
        <f>IF(Table1[[#This Row],[Life Expectancy]]&gt;77.4,1,0)</f>
        <v>0</v>
      </c>
      <c r="L548" s="4">
        <v>0</v>
      </c>
      <c r="M548" s="4">
        <v>14.2</v>
      </c>
      <c r="N548" s="4">
        <f>IF(AND(Table1[[#This Row],[Low Poverty]]&lt;=6.3,Table1[[#This Row],[QCT Status]]=0),1,0)</f>
        <v>0</v>
      </c>
      <c r="O548" s="3">
        <f>VLOOKUP(C548,'County Data Only'!$A$2:$F$93,3,FALSE)</f>
        <v>4.5</v>
      </c>
      <c r="P548" s="3">
        <f>IF(Table1[[#This Row],[Census Tract Low Unemployment Rate]]&lt;2.7,1,0)</f>
        <v>0</v>
      </c>
      <c r="Q548" s="6">
        <f>VLOOKUP($C548,'County Data Only'!$A$2:$F$93,4,FALSE)</f>
        <v>1680</v>
      </c>
      <c r="R548" s="6">
        <f>IF(AND(Table1[[#This Row],[Census Tract Access to Primary Care]]&lt;=2000,Table1[[#This Row],[Census Tract Access to Primary Care]]&lt;&gt;0),1,0)</f>
        <v>1</v>
      </c>
      <c r="S548" s="3">
        <f>VLOOKUP($C548,'County Data Only'!$A$2:$F$93,5,FALSE)</f>
        <v>-2.5376724E-2</v>
      </c>
      <c r="T548" s="6">
        <f>VLOOKUP($C548,'County Data Only'!$A$2:$F$93,6,FALSE)</f>
        <v>8.1321199999999996E-2</v>
      </c>
      <c r="U548">
        <f>IF(AND(Table1[[#This Row],[Census Tract Population Growth 2010 - 2020]]&gt;=5,Table1[[#This Row],[Census Tract Population Growth 2020 - 2021]]&gt;0),1,0)</f>
        <v>0</v>
      </c>
      <c r="V548" s="3">
        <f>SUM(Table1[[#This Row],[High Income Point Value]],Table1[[#This Row],[Life Expectancy Point Value]],Table1[[#This Row],["R/ECAP" (Point Value)]],Table1[[#This Row],[Low Poverty Point Value]])</f>
        <v>0</v>
      </c>
      <c r="W548" s="3">
        <f>SUM(Table1[[#This Row],[Census Tract Low Unemployment Point Value]],Table1[[#This Row],[Census Tract Access to Primary Care Point Value]])</f>
        <v>1</v>
      </c>
    </row>
    <row r="549" spans="1:23" x14ac:dyDescent="0.25">
      <c r="A549" t="s">
        <v>536</v>
      </c>
      <c r="B549">
        <v>18067000500</v>
      </c>
      <c r="C549" t="s">
        <v>1764</v>
      </c>
      <c r="D549" t="s">
        <v>1893</v>
      </c>
      <c r="E549" s="8">
        <f t="shared" si="16"/>
        <v>1</v>
      </c>
      <c r="F549" s="3">
        <f t="shared" si="17"/>
        <v>0</v>
      </c>
      <c r="G549">
        <v>0</v>
      </c>
      <c r="H549" s="4">
        <v>51591</v>
      </c>
      <c r="I549" s="3">
        <f>IF(AND(Table1[[#This Row],[High Income]]&gt;=71082,Table1[[#This Row],[QCT Status]]=0),1,0)</f>
        <v>0</v>
      </c>
      <c r="J549" s="4">
        <v>74.8</v>
      </c>
      <c r="K549" s="3">
        <f>IF(Table1[[#This Row],[Life Expectancy]]&gt;77.4,1,0)</f>
        <v>0</v>
      </c>
      <c r="L549" s="4">
        <v>0</v>
      </c>
      <c r="M549" s="4">
        <v>15.2</v>
      </c>
      <c r="N549" s="4">
        <f>IF(AND(Table1[[#This Row],[Low Poverty]]&lt;=6.3,Table1[[#This Row],[QCT Status]]=0),1,0)</f>
        <v>0</v>
      </c>
      <c r="O549" s="3">
        <f>VLOOKUP(C549,'County Data Only'!$A$2:$F$93,3,FALSE)</f>
        <v>4.5</v>
      </c>
      <c r="P549" s="3">
        <f>IF(Table1[[#This Row],[Census Tract Low Unemployment Rate]]&lt;2.7,1,0)</f>
        <v>0</v>
      </c>
      <c r="Q549" s="6">
        <f>VLOOKUP($C549,'County Data Only'!$A$2:$F$93,4,FALSE)</f>
        <v>1680</v>
      </c>
      <c r="R549" s="6">
        <f>IF(AND(Table1[[#This Row],[Census Tract Access to Primary Care]]&lt;=2000,Table1[[#This Row],[Census Tract Access to Primary Care]]&lt;&gt;0),1,0)</f>
        <v>1</v>
      </c>
      <c r="S549" s="3">
        <f>VLOOKUP($C549,'County Data Only'!$A$2:$F$93,5,FALSE)</f>
        <v>-2.5376724E-2</v>
      </c>
      <c r="T549" s="6">
        <f>VLOOKUP($C549,'County Data Only'!$A$2:$F$93,6,FALSE)</f>
        <v>8.1321199999999996E-2</v>
      </c>
      <c r="U549">
        <f>IF(AND(Table1[[#This Row],[Census Tract Population Growth 2010 - 2020]]&gt;=5,Table1[[#This Row],[Census Tract Population Growth 2020 - 2021]]&gt;0),1,0)</f>
        <v>0</v>
      </c>
      <c r="V549" s="3">
        <f>SUM(Table1[[#This Row],[High Income Point Value]],Table1[[#This Row],[Life Expectancy Point Value]],Table1[[#This Row],["R/ECAP" (Point Value)]],Table1[[#This Row],[Low Poverty Point Value]])</f>
        <v>0</v>
      </c>
      <c r="W549" s="3">
        <f>SUM(Table1[[#This Row],[Census Tract Low Unemployment Point Value]],Table1[[#This Row],[Census Tract Access to Primary Care Point Value]])</f>
        <v>1</v>
      </c>
    </row>
    <row r="550" spans="1:23" x14ac:dyDescent="0.25">
      <c r="A550" t="s">
        <v>534</v>
      </c>
      <c r="B550">
        <v>18067000300</v>
      </c>
      <c r="C550" t="s">
        <v>1764</v>
      </c>
      <c r="D550" t="s">
        <v>1891</v>
      </c>
      <c r="E550" s="8">
        <f t="shared" si="16"/>
        <v>1</v>
      </c>
      <c r="F550" s="3">
        <f t="shared" si="17"/>
        <v>0</v>
      </c>
      <c r="G550">
        <v>0</v>
      </c>
      <c r="H550" s="4">
        <v>40740</v>
      </c>
      <c r="I550" s="3">
        <f>IF(AND(Table1[[#This Row],[High Income]]&gt;=71082,Table1[[#This Row],[QCT Status]]=0),1,0)</f>
        <v>0</v>
      </c>
      <c r="J550" s="4">
        <v>72.296300000000002</v>
      </c>
      <c r="K550" s="3">
        <f>IF(Table1[[#This Row],[Life Expectancy]]&gt;77.4,1,0)</f>
        <v>0</v>
      </c>
      <c r="L550" s="4">
        <v>0</v>
      </c>
      <c r="M550" s="4">
        <v>19.600000000000001</v>
      </c>
      <c r="N550" s="4">
        <f>IF(AND(Table1[[#This Row],[Low Poverty]]&lt;=6.3,Table1[[#This Row],[QCT Status]]=0),1,0)</f>
        <v>0</v>
      </c>
      <c r="O550" s="3">
        <f>VLOOKUP(C550,'County Data Only'!$A$2:$F$93,3,FALSE)</f>
        <v>4.5</v>
      </c>
      <c r="P550" s="3">
        <f>IF(Table1[[#This Row],[Census Tract Low Unemployment Rate]]&lt;2.7,1,0)</f>
        <v>0</v>
      </c>
      <c r="Q550" s="6">
        <f>VLOOKUP($C550,'County Data Only'!$A$2:$F$93,4,FALSE)</f>
        <v>1680</v>
      </c>
      <c r="R550" s="6">
        <f>IF(AND(Table1[[#This Row],[Census Tract Access to Primary Care]]&lt;=2000,Table1[[#This Row],[Census Tract Access to Primary Care]]&lt;&gt;0),1,0)</f>
        <v>1</v>
      </c>
      <c r="S550" s="3">
        <f>VLOOKUP($C550,'County Data Only'!$A$2:$F$93,5,FALSE)</f>
        <v>-2.5376724E-2</v>
      </c>
      <c r="T550" s="6">
        <f>VLOOKUP($C550,'County Data Only'!$A$2:$F$93,6,FALSE)</f>
        <v>8.1321199999999996E-2</v>
      </c>
      <c r="U550">
        <f>IF(AND(Table1[[#This Row],[Census Tract Population Growth 2010 - 2020]]&gt;=5,Table1[[#This Row],[Census Tract Population Growth 2020 - 2021]]&gt;0),1,0)</f>
        <v>0</v>
      </c>
      <c r="V550" s="3">
        <f>SUM(Table1[[#This Row],[High Income Point Value]],Table1[[#This Row],[Life Expectancy Point Value]],Table1[[#This Row],["R/ECAP" (Point Value)]],Table1[[#This Row],[Low Poverty Point Value]])</f>
        <v>0</v>
      </c>
      <c r="W550" s="3">
        <f>SUM(Table1[[#This Row],[Census Tract Low Unemployment Point Value]],Table1[[#This Row],[Census Tract Access to Primary Care Point Value]])</f>
        <v>1</v>
      </c>
    </row>
    <row r="551" spans="1:23" x14ac:dyDescent="0.25">
      <c r="A551" t="s">
        <v>541</v>
      </c>
      <c r="B551">
        <v>18067001000</v>
      </c>
      <c r="C551" t="s">
        <v>1764</v>
      </c>
      <c r="D551" t="s">
        <v>1899</v>
      </c>
      <c r="E551" s="8">
        <f t="shared" si="16"/>
        <v>1</v>
      </c>
      <c r="F551" s="3">
        <f t="shared" si="17"/>
        <v>0</v>
      </c>
      <c r="G551">
        <v>0</v>
      </c>
      <c r="H551" s="4">
        <v>46936</v>
      </c>
      <c r="I551" s="3">
        <f>IF(AND(Table1[[#This Row],[High Income]]&gt;=71082,Table1[[#This Row],[QCT Status]]=0),1,0)</f>
        <v>0</v>
      </c>
      <c r="J551" s="4">
        <v>77.2</v>
      </c>
      <c r="K551" s="3">
        <f>IF(Table1[[#This Row],[Life Expectancy]]&gt;77.4,1,0)</f>
        <v>0</v>
      </c>
      <c r="L551" s="4">
        <v>0</v>
      </c>
      <c r="M551" s="4">
        <v>22.4</v>
      </c>
      <c r="N551" s="4">
        <f>IF(AND(Table1[[#This Row],[Low Poverty]]&lt;=6.3,Table1[[#This Row],[QCT Status]]=0),1,0)</f>
        <v>0</v>
      </c>
      <c r="O551" s="3">
        <f>VLOOKUP(C551,'County Data Only'!$A$2:$F$93,3,FALSE)</f>
        <v>4.5</v>
      </c>
      <c r="P551" s="3">
        <f>IF(Table1[[#This Row],[Census Tract Low Unemployment Rate]]&lt;2.7,1,0)</f>
        <v>0</v>
      </c>
      <c r="Q551" s="6">
        <f>VLOOKUP($C551,'County Data Only'!$A$2:$F$93,4,FALSE)</f>
        <v>1680</v>
      </c>
      <c r="R551" s="6">
        <f>IF(AND(Table1[[#This Row],[Census Tract Access to Primary Care]]&lt;=2000,Table1[[#This Row],[Census Tract Access to Primary Care]]&lt;&gt;0),1,0)</f>
        <v>1</v>
      </c>
      <c r="S551" s="3">
        <f>VLOOKUP($C551,'County Data Only'!$A$2:$F$93,5,FALSE)</f>
        <v>-2.5376724E-2</v>
      </c>
      <c r="T551" s="6">
        <f>VLOOKUP($C551,'County Data Only'!$A$2:$F$93,6,FALSE)</f>
        <v>8.1321199999999996E-2</v>
      </c>
      <c r="U551">
        <f>IF(AND(Table1[[#This Row],[Census Tract Population Growth 2010 - 2020]]&gt;=5,Table1[[#This Row],[Census Tract Population Growth 2020 - 2021]]&gt;0),1,0)</f>
        <v>0</v>
      </c>
      <c r="V551" s="3">
        <f>SUM(Table1[[#This Row],[High Income Point Value]],Table1[[#This Row],[Life Expectancy Point Value]],Table1[[#This Row],["R/ECAP" (Point Value)]],Table1[[#This Row],[Low Poverty Point Value]])</f>
        <v>0</v>
      </c>
      <c r="W551" s="3">
        <f>SUM(Table1[[#This Row],[Census Tract Low Unemployment Point Value]],Table1[[#This Row],[Census Tract Access to Primary Care Point Value]])</f>
        <v>1</v>
      </c>
    </row>
    <row r="552" spans="1:23" x14ac:dyDescent="0.25">
      <c r="A552" t="s">
        <v>561</v>
      </c>
      <c r="B552">
        <v>18069962000</v>
      </c>
      <c r="C552" t="s">
        <v>1766</v>
      </c>
      <c r="D552" t="s">
        <v>2360</v>
      </c>
      <c r="E552" s="5">
        <f t="shared" si="16"/>
        <v>4</v>
      </c>
      <c r="F552" s="3">
        <f t="shared" si="17"/>
        <v>0</v>
      </c>
      <c r="G552">
        <v>0</v>
      </c>
      <c r="H552" s="4">
        <v>63904</v>
      </c>
      <c r="I552" s="3">
        <f>IF(AND(Table1[[#This Row],[High Income]]&gt;=71082,Table1[[#This Row],[QCT Status]]=0),1,0)</f>
        <v>0</v>
      </c>
      <c r="J552" s="6">
        <v>79.099999999999994</v>
      </c>
      <c r="K552" s="6">
        <f>IF(Table1[[#This Row],[Life Expectancy]]&gt;77.4,1,0)</f>
        <v>1</v>
      </c>
      <c r="L552" s="4">
        <v>0</v>
      </c>
      <c r="M552" s="6">
        <v>3.2</v>
      </c>
      <c r="N552" s="6">
        <f>IF(AND(Table1[[#This Row],[Low Poverty]]&lt;=6.3,Table1[[#This Row],[QCT Status]]=0),1,0)</f>
        <v>1</v>
      </c>
      <c r="O552" s="6">
        <f>VLOOKUP(C552,'County Data Only'!$A$2:$F$93,3,FALSE)</f>
        <v>2.4</v>
      </c>
      <c r="P552" s="6">
        <f>IF(Table1[[#This Row],[Census Tract Low Unemployment Rate]]&lt;2.7,1,0)</f>
        <v>1</v>
      </c>
      <c r="Q552" s="6">
        <f>VLOOKUP($C552,'County Data Only'!$A$2:$F$93,4,FALSE)</f>
        <v>1810</v>
      </c>
      <c r="R552" s="6">
        <f>IF(AND(Table1[[#This Row],[Census Tract Access to Primary Care]]&lt;=2000,Table1[[#This Row],[Census Tract Access to Primary Care]]&lt;&gt;0),1,0)</f>
        <v>1</v>
      </c>
      <c r="S552" s="3">
        <f>VLOOKUP($C552,'County Data Only'!$A$2:$F$93,5,FALSE)</f>
        <v>-1.9399164760000001</v>
      </c>
      <c r="T552" s="6">
        <f>VLOOKUP($C552,'County Data Only'!$A$2:$F$93,6,FALSE)</f>
        <v>0.32241320000000001</v>
      </c>
      <c r="U552">
        <f>IF(AND(Table1[[#This Row],[Census Tract Population Growth 2010 - 2020]]&gt;=5,Table1[[#This Row],[Census Tract Population Growth 2020 - 2021]]&gt;0),1,0)</f>
        <v>0</v>
      </c>
      <c r="V552" s="3">
        <f>SUM(Table1[[#This Row],[High Income Point Value]],Table1[[#This Row],[Life Expectancy Point Value]],Table1[[#This Row],["R/ECAP" (Point Value)]],Table1[[#This Row],[Low Poverty Point Value]])</f>
        <v>2</v>
      </c>
      <c r="W552" s="3">
        <f>SUM(Table1[[#This Row],[Census Tract Low Unemployment Point Value]],Table1[[#This Row],[Census Tract Access to Primary Care Point Value]])</f>
        <v>2</v>
      </c>
    </row>
    <row r="553" spans="1:23" x14ac:dyDescent="0.25">
      <c r="A553" t="s">
        <v>554</v>
      </c>
      <c r="B553">
        <v>18069961300</v>
      </c>
      <c r="C553" t="s">
        <v>1766</v>
      </c>
      <c r="D553" t="s">
        <v>2353</v>
      </c>
      <c r="E553" s="9">
        <f t="shared" si="16"/>
        <v>3</v>
      </c>
      <c r="F553" s="3">
        <f t="shared" si="17"/>
        <v>0</v>
      </c>
      <c r="G553">
        <v>0</v>
      </c>
      <c r="H553" s="4">
        <v>67500</v>
      </c>
      <c r="I553" s="3">
        <f>IF(AND(Table1[[#This Row],[High Income]]&gt;=71082,Table1[[#This Row],[QCT Status]]=0),1,0)</f>
        <v>0</v>
      </c>
      <c r="J553" s="6">
        <v>82.6</v>
      </c>
      <c r="K553" s="6">
        <f>IF(Table1[[#This Row],[Life Expectancy]]&gt;77.4,1,0)</f>
        <v>1</v>
      </c>
      <c r="L553" s="4">
        <v>0</v>
      </c>
      <c r="M553" s="4">
        <v>7.2</v>
      </c>
      <c r="N553" s="4">
        <f>IF(AND(Table1[[#This Row],[Low Poverty]]&lt;=6.3,Table1[[#This Row],[QCT Status]]=0),1,0)</f>
        <v>0</v>
      </c>
      <c r="O553" s="6">
        <f>VLOOKUP(C553,'County Data Only'!$A$2:$F$93,3,FALSE)</f>
        <v>2.4</v>
      </c>
      <c r="P553" s="6">
        <f>IF(Table1[[#This Row],[Census Tract Low Unemployment Rate]]&lt;2.7,1,0)</f>
        <v>1</v>
      </c>
      <c r="Q553" s="6">
        <f>VLOOKUP($C553,'County Data Only'!$A$2:$F$93,4,FALSE)</f>
        <v>1810</v>
      </c>
      <c r="R553" s="6">
        <f>IF(AND(Table1[[#This Row],[Census Tract Access to Primary Care]]&lt;=2000,Table1[[#This Row],[Census Tract Access to Primary Care]]&lt;&gt;0),1,0)</f>
        <v>1</v>
      </c>
      <c r="S553" s="3">
        <f>VLOOKUP($C553,'County Data Only'!$A$2:$F$93,5,FALSE)</f>
        <v>-1.9399164760000001</v>
      </c>
      <c r="T553" s="6">
        <f>VLOOKUP($C553,'County Data Only'!$A$2:$F$93,6,FALSE)</f>
        <v>0.32241320000000001</v>
      </c>
      <c r="U553">
        <f>IF(AND(Table1[[#This Row],[Census Tract Population Growth 2010 - 2020]]&gt;=5,Table1[[#This Row],[Census Tract Population Growth 2020 - 2021]]&gt;0),1,0)</f>
        <v>0</v>
      </c>
      <c r="V553" s="3">
        <f>SUM(Table1[[#This Row],[High Income Point Value]],Table1[[#This Row],[Life Expectancy Point Value]],Table1[[#This Row],["R/ECAP" (Point Value)]],Table1[[#This Row],[Low Poverty Point Value]])</f>
        <v>1</v>
      </c>
      <c r="W553" s="3">
        <f>SUM(Table1[[#This Row],[Census Tract Low Unemployment Point Value]],Table1[[#This Row],[Census Tract Access to Primary Care Point Value]])</f>
        <v>2</v>
      </c>
    </row>
    <row r="554" spans="1:23" x14ac:dyDescent="0.25">
      <c r="A554" t="s">
        <v>558</v>
      </c>
      <c r="B554">
        <v>18069961700</v>
      </c>
      <c r="C554" t="s">
        <v>1766</v>
      </c>
      <c r="D554" t="s">
        <v>2357</v>
      </c>
      <c r="E554" s="9">
        <f t="shared" si="16"/>
        <v>3</v>
      </c>
      <c r="F554" s="3">
        <f t="shared" si="17"/>
        <v>0</v>
      </c>
      <c r="G554">
        <v>0</v>
      </c>
      <c r="H554" s="4">
        <v>70234</v>
      </c>
      <c r="I554" s="3">
        <f>IF(AND(Table1[[#This Row],[High Income]]&gt;=71082,Table1[[#This Row],[QCT Status]]=0),1,0)</f>
        <v>0</v>
      </c>
      <c r="J554" s="6">
        <v>80.393900000000002</v>
      </c>
      <c r="K554" s="6">
        <f>IF(Table1[[#This Row],[Life Expectancy]]&gt;77.4,1,0)</f>
        <v>1</v>
      </c>
      <c r="L554" s="4">
        <v>0</v>
      </c>
      <c r="M554" s="4">
        <v>7.5</v>
      </c>
      <c r="N554" s="4">
        <f>IF(AND(Table1[[#This Row],[Low Poverty]]&lt;=6.3,Table1[[#This Row],[QCT Status]]=0),1,0)</f>
        <v>0</v>
      </c>
      <c r="O554" s="6">
        <f>VLOOKUP(C554,'County Data Only'!$A$2:$F$93,3,FALSE)</f>
        <v>2.4</v>
      </c>
      <c r="P554" s="6">
        <f>IF(Table1[[#This Row],[Census Tract Low Unemployment Rate]]&lt;2.7,1,0)</f>
        <v>1</v>
      </c>
      <c r="Q554" s="6">
        <f>VLOOKUP($C554,'County Data Only'!$A$2:$F$93,4,FALSE)</f>
        <v>1810</v>
      </c>
      <c r="R554" s="6">
        <f>IF(AND(Table1[[#This Row],[Census Tract Access to Primary Care]]&lt;=2000,Table1[[#This Row],[Census Tract Access to Primary Care]]&lt;&gt;0),1,0)</f>
        <v>1</v>
      </c>
      <c r="S554" s="3">
        <f>VLOOKUP($C554,'County Data Only'!$A$2:$F$93,5,FALSE)</f>
        <v>-1.9399164760000001</v>
      </c>
      <c r="T554" s="6">
        <f>VLOOKUP($C554,'County Data Only'!$A$2:$F$93,6,FALSE)</f>
        <v>0.32241320000000001</v>
      </c>
      <c r="U554">
        <f>IF(AND(Table1[[#This Row],[Census Tract Population Growth 2010 - 2020]]&gt;=5,Table1[[#This Row],[Census Tract Population Growth 2020 - 2021]]&gt;0),1,0)</f>
        <v>0</v>
      </c>
      <c r="V554" s="3">
        <f>SUM(Table1[[#This Row],[High Income Point Value]],Table1[[#This Row],[Life Expectancy Point Value]],Table1[[#This Row],["R/ECAP" (Point Value)]],Table1[[#This Row],[Low Poverty Point Value]])</f>
        <v>1</v>
      </c>
      <c r="W554" s="3">
        <f>SUM(Table1[[#This Row],[Census Tract Low Unemployment Point Value]],Table1[[#This Row],[Census Tract Access to Primary Care Point Value]])</f>
        <v>2</v>
      </c>
    </row>
    <row r="555" spans="1:23" x14ac:dyDescent="0.25">
      <c r="A555" t="s">
        <v>556</v>
      </c>
      <c r="B555">
        <v>18069961500</v>
      </c>
      <c r="C555" t="s">
        <v>1766</v>
      </c>
      <c r="D555" t="s">
        <v>2355</v>
      </c>
      <c r="E555" s="9">
        <f t="shared" si="16"/>
        <v>3</v>
      </c>
      <c r="F555" s="3">
        <f t="shared" si="17"/>
        <v>0</v>
      </c>
      <c r="G555">
        <v>0</v>
      </c>
      <c r="H555" s="4">
        <v>46417</v>
      </c>
      <c r="I555" s="3">
        <f>IF(AND(Table1[[#This Row],[High Income]]&gt;=71082,Table1[[#This Row],[QCT Status]]=0),1,0)</f>
        <v>0</v>
      </c>
      <c r="J555" s="6">
        <v>80.900000000000006</v>
      </c>
      <c r="K555" s="6">
        <f>IF(Table1[[#This Row],[Life Expectancy]]&gt;77.4,1,0)</f>
        <v>1</v>
      </c>
      <c r="L555" s="4">
        <v>0</v>
      </c>
      <c r="M555" s="4">
        <v>8.3000000000000007</v>
      </c>
      <c r="N555" s="4">
        <f>IF(AND(Table1[[#This Row],[Low Poverty]]&lt;=6.3,Table1[[#This Row],[QCT Status]]=0),1,0)</f>
        <v>0</v>
      </c>
      <c r="O555" s="6">
        <f>VLOOKUP(C555,'County Data Only'!$A$2:$F$93,3,FALSE)</f>
        <v>2.4</v>
      </c>
      <c r="P555" s="6">
        <f>IF(Table1[[#This Row],[Census Tract Low Unemployment Rate]]&lt;2.7,1,0)</f>
        <v>1</v>
      </c>
      <c r="Q555" s="6">
        <f>VLOOKUP($C555,'County Data Only'!$A$2:$F$93,4,FALSE)</f>
        <v>1810</v>
      </c>
      <c r="R555" s="6">
        <f>IF(AND(Table1[[#This Row],[Census Tract Access to Primary Care]]&lt;=2000,Table1[[#This Row],[Census Tract Access to Primary Care]]&lt;&gt;0),1,0)</f>
        <v>1</v>
      </c>
      <c r="S555" s="3">
        <f>VLOOKUP($C555,'County Data Only'!$A$2:$F$93,5,FALSE)</f>
        <v>-1.9399164760000001</v>
      </c>
      <c r="T555" s="6">
        <f>VLOOKUP($C555,'County Data Only'!$A$2:$F$93,6,FALSE)</f>
        <v>0.32241320000000001</v>
      </c>
      <c r="U555">
        <f>IF(AND(Table1[[#This Row],[Census Tract Population Growth 2010 - 2020]]&gt;=5,Table1[[#This Row],[Census Tract Population Growth 2020 - 2021]]&gt;0),1,0)</f>
        <v>0</v>
      </c>
      <c r="V555" s="3">
        <f>SUM(Table1[[#This Row],[High Income Point Value]],Table1[[#This Row],[Life Expectancy Point Value]],Table1[[#This Row],["R/ECAP" (Point Value)]],Table1[[#This Row],[Low Poverty Point Value]])</f>
        <v>1</v>
      </c>
      <c r="W555" s="3">
        <f>SUM(Table1[[#This Row],[Census Tract Low Unemployment Point Value]],Table1[[#This Row],[Census Tract Access to Primary Care Point Value]])</f>
        <v>2</v>
      </c>
    </row>
    <row r="556" spans="1:23" x14ac:dyDescent="0.25">
      <c r="A556" t="s">
        <v>562</v>
      </c>
      <c r="B556">
        <v>18069962100</v>
      </c>
      <c r="C556" t="s">
        <v>1766</v>
      </c>
      <c r="D556" t="s">
        <v>2361</v>
      </c>
      <c r="E556" s="7">
        <f t="shared" si="16"/>
        <v>2</v>
      </c>
      <c r="F556" s="3">
        <f t="shared" si="17"/>
        <v>0</v>
      </c>
      <c r="G556">
        <v>0</v>
      </c>
      <c r="H556" s="4">
        <v>62885</v>
      </c>
      <c r="I556" s="3">
        <f>IF(AND(Table1[[#This Row],[High Income]]&gt;=71082,Table1[[#This Row],[QCT Status]]=0),1,0)</f>
        <v>0</v>
      </c>
      <c r="J556" s="4">
        <v>74.099999999999994</v>
      </c>
      <c r="K556" s="3">
        <f>IF(Table1[[#This Row],[Life Expectancy]]&gt;77.4,1,0)</f>
        <v>0</v>
      </c>
      <c r="L556" s="4">
        <v>0</v>
      </c>
      <c r="M556" s="4">
        <v>8.3000000000000007</v>
      </c>
      <c r="N556" s="4">
        <f>IF(AND(Table1[[#This Row],[Low Poverty]]&lt;=6.3,Table1[[#This Row],[QCT Status]]=0),1,0)</f>
        <v>0</v>
      </c>
      <c r="O556" s="6">
        <f>VLOOKUP(C556,'County Data Only'!$A$2:$F$93,3,FALSE)</f>
        <v>2.4</v>
      </c>
      <c r="P556" s="6">
        <f>IF(Table1[[#This Row],[Census Tract Low Unemployment Rate]]&lt;2.7,1,0)</f>
        <v>1</v>
      </c>
      <c r="Q556" s="6">
        <f>VLOOKUP($C556,'County Data Only'!$A$2:$F$93,4,FALSE)</f>
        <v>1810</v>
      </c>
      <c r="R556" s="6">
        <f>IF(AND(Table1[[#This Row],[Census Tract Access to Primary Care]]&lt;=2000,Table1[[#This Row],[Census Tract Access to Primary Care]]&lt;&gt;0),1,0)</f>
        <v>1</v>
      </c>
      <c r="S556" s="3">
        <f>VLOOKUP($C556,'County Data Only'!$A$2:$F$93,5,FALSE)</f>
        <v>-1.9399164760000001</v>
      </c>
      <c r="T556" s="6">
        <f>VLOOKUP($C556,'County Data Only'!$A$2:$F$93,6,FALSE)</f>
        <v>0.32241320000000001</v>
      </c>
      <c r="U556">
        <f>IF(AND(Table1[[#This Row],[Census Tract Population Growth 2010 - 2020]]&gt;=5,Table1[[#This Row],[Census Tract Population Growth 2020 - 2021]]&gt;0),1,0)</f>
        <v>0</v>
      </c>
      <c r="V556" s="3">
        <f>SUM(Table1[[#This Row],[High Income Point Value]],Table1[[#This Row],[Life Expectancy Point Value]],Table1[[#This Row],["R/ECAP" (Point Value)]],Table1[[#This Row],[Low Poverty Point Value]])</f>
        <v>0</v>
      </c>
      <c r="W556" s="3">
        <f>SUM(Table1[[#This Row],[Census Tract Low Unemployment Point Value]],Table1[[#This Row],[Census Tract Access to Primary Care Point Value]])</f>
        <v>2</v>
      </c>
    </row>
    <row r="557" spans="1:23" x14ac:dyDescent="0.25">
      <c r="A557" t="s">
        <v>560</v>
      </c>
      <c r="B557">
        <v>18069961900</v>
      </c>
      <c r="C557" t="s">
        <v>1766</v>
      </c>
      <c r="D557" t="s">
        <v>2359</v>
      </c>
      <c r="E557" s="7">
        <f t="shared" si="16"/>
        <v>2</v>
      </c>
      <c r="F557" s="3">
        <f t="shared" si="17"/>
        <v>0</v>
      </c>
      <c r="G557">
        <v>0</v>
      </c>
      <c r="H557" s="4">
        <v>51549</v>
      </c>
      <c r="I557" s="3">
        <f>IF(AND(Table1[[#This Row],[High Income]]&gt;=71082,Table1[[#This Row],[QCT Status]]=0),1,0)</f>
        <v>0</v>
      </c>
      <c r="J557" s="4">
        <v>75.5</v>
      </c>
      <c r="K557" s="3">
        <f>IF(Table1[[#This Row],[Life Expectancy]]&gt;77.4,1,0)</f>
        <v>0</v>
      </c>
      <c r="L557" s="4">
        <v>0</v>
      </c>
      <c r="M557" s="4">
        <v>13.2</v>
      </c>
      <c r="N557" s="4">
        <f>IF(AND(Table1[[#This Row],[Low Poverty]]&lt;=6.3,Table1[[#This Row],[QCT Status]]=0),1,0)</f>
        <v>0</v>
      </c>
      <c r="O557" s="6">
        <f>VLOOKUP(C557,'County Data Only'!$A$2:$F$93,3,FALSE)</f>
        <v>2.4</v>
      </c>
      <c r="P557" s="6">
        <f>IF(Table1[[#This Row],[Census Tract Low Unemployment Rate]]&lt;2.7,1,0)</f>
        <v>1</v>
      </c>
      <c r="Q557" s="6">
        <f>VLOOKUP($C557,'County Data Only'!$A$2:$F$93,4,FALSE)</f>
        <v>1810</v>
      </c>
      <c r="R557" s="6">
        <f>IF(AND(Table1[[#This Row],[Census Tract Access to Primary Care]]&lt;=2000,Table1[[#This Row],[Census Tract Access to Primary Care]]&lt;&gt;0),1,0)</f>
        <v>1</v>
      </c>
      <c r="S557" s="3">
        <f>VLOOKUP($C557,'County Data Only'!$A$2:$F$93,5,FALSE)</f>
        <v>-1.9399164760000001</v>
      </c>
      <c r="T557" s="6">
        <f>VLOOKUP($C557,'County Data Only'!$A$2:$F$93,6,FALSE)</f>
        <v>0.32241320000000001</v>
      </c>
      <c r="U557">
        <f>IF(AND(Table1[[#This Row],[Census Tract Population Growth 2010 - 2020]]&gt;=5,Table1[[#This Row],[Census Tract Population Growth 2020 - 2021]]&gt;0),1,0)</f>
        <v>0</v>
      </c>
      <c r="V557" s="3">
        <f>SUM(Table1[[#This Row],[High Income Point Value]],Table1[[#This Row],[Life Expectancy Point Value]],Table1[[#This Row],["R/ECAP" (Point Value)]],Table1[[#This Row],[Low Poverty Point Value]])</f>
        <v>0</v>
      </c>
      <c r="W557" s="3">
        <f>SUM(Table1[[#This Row],[Census Tract Low Unemployment Point Value]],Table1[[#This Row],[Census Tract Access to Primary Care Point Value]])</f>
        <v>2</v>
      </c>
    </row>
    <row r="558" spans="1:23" x14ac:dyDescent="0.25">
      <c r="A558" t="s">
        <v>555</v>
      </c>
      <c r="B558">
        <v>18069961400</v>
      </c>
      <c r="C558" t="s">
        <v>1766</v>
      </c>
      <c r="D558" t="s">
        <v>2354</v>
      </c>
      <c r="E558" s="7">
        <f t="shared" si="16"/>
        <v>2</v>
      </c>
      <c r="F558" s="3">
        <f t="shared" si="17"/>
        <v>0</v>
      </c>
      <c r="G558">
        <v>0</v>
      </c>
      <c r="H558" s="4">
        <v>50554</v>
      </c>
      <c r="I558" s="3">
        <f>IF(AND(Table1[[#This Row],[High Income]]&gt;=71082,Table1[[#This Row],[QCT Status]]=0),1,0)</f>
        <v>0</v>
      </c>
      <c r="J558" s="4">
        <v>77.099999999999994</v>
      </c>
      <c r="K558" s="3">
        <f>IF(Table1[[#This Row],[Life Expectancy]]&gt;77.4,1,0)</f>
        <v>0</v>
      </c>
      <c r="L558" s="4">
        <v>0</v>
      </c>
      <c r="M558" s="4">
        <v>14.7</v>
      </c>
      <c r="N558" s="4">
        <f>IF(AND(Table1[[#This Row],[Low Poverty]]&lt;=6.3,Table1[[#This Row],[QCT Status]]=0),1,0)</f>
        <v>0</v>
      </c>
      <c r="O558" s="6">
        <f>VLOOKUP(C558,'County Data Only'!$A$2:$F$93,3,FALSE)</f>
        <v>2.4</v>
      </c>
      <c r="P558" s="6">
        <f>IF(Table1[[#This Row],[Census Tract Low Unemployment Rate]]&lt;2.7,1,0)</f>
        <v>1</v>
      </c>
      <c r="Q558" s="6">
        <f>VLOOKUP($C558,'County Data Only'!$A$2:$F$93,4,FALSE)</f>
        <v>1810</v>
      </c>
      <c r="R558" s="6">
        <f>IF(AND(Table1[[#This Row],[Census Tract Access to Primary Care]]&lt;=2000,Table1[[#This Row],[Census Tract Access to Primary Care]]&lt;&gt;0),1,0)</f>
        <v>1</v>
      </c>
      <c r="S558" s="3">
        <f>VLOOKUP($C558,'County Data Only'!$A$2:$F$93,5,FALSE)</f>
        <v>-1.9399164760000001</v>
      </c>
      <c r="T558" s="6">
        <f>VLOOKUP($C558,'County Data Only'!$A$2:$F$93,6,FALSE)</f>
        <v>0.32241320000000001</v>
      </c>
      <c r="U558">
        <f>IF(AND(Table1[[#This Row],[Census Tract Population Growth 2010 - 2020]]&gt;=5,Table1[[#This Row],[Census Tract Population Growth 2020 - 2021]]&gt;0),1,0)</f>
        <v>0</v>
      </c>
      <c r="V558" s="3">
        <f>SUM(Table1[[#This Row],[High Income Point Value]],Table1[[#This Row],[Life Expectancy Point Value]],Table1[[#This Row],["R/ECAP" (Point Value)]],Table1[[#This Row],[Low Poverty Point Value]])</f>
        <v>0</v>
      </c>
      <c r="W558" s="3">
        <f>SUM(Table1[[#This Row],[Census Tract Low Unemployment Point Value]],Table1[[#This Row],[Census Tract Access to Primary Care Point Value]])</f>
        <v>2</v>
      </c>
    </row>
    <row r="559" spans="1:23" x14ac:dyDescent="0.25">
      <c r="A559" t="s">
        <v>559</v>
      </c>
      <c r="B559">
        <v>18069961800</v>
      </c>
      <c r="C559" t="s">
        <v>1766</v>
      </c>
      <c r="D559" t="s">
        <v>2358</v>
      </c>
      <c r="E559" s="7">
        <f t="shared" si="16"/>
        <v>2</v>
      </c>
      <c r="F559" s="3">
        <f t="shared" si="17"/>
        <v>0</v>
      </c>
      <c r="G559">
        <v>0</v>
      </c>
      <c r="H559" s="4">
        <v>39260</v>
      </c>
      <c r="I559" s="3">
        <f>IF(AND(Table1[[#This Row],[High Income]]&gt;=71082,Table1[[#This Row],[QCT Status]]=0),1,0)</f>
        <v>0</v>
      </c>
      <c r="J559" s="4">
        <v>73.599999999999994</v>
      </c>
      <c r="K559" s="3">
        <f>IF(Table1[[#This Row],[Life Expectancy]]&gt;77.4,1,0)</f>
        <v>0</v>
      </c>
      <c r="L559" s="4">
        <v>0</v>
      </c>
      <c r="M559" s="4">
        <v>18.3</v>
      </c>
      <c r="N559" s="4">
        <f>IF(AND(Table1[[#This Row],[Low Poverty]]&lt;=6.3,Table1[[#This Row],[QCT Status]]=0),1,0)</f>
        <v>0</v>
      </c>
      <c r="O559" s="6">
        <f>VLOOKUP(C559,'County Data Only'!$A$2:$F$93,3,FALSE)</f>
        <v>2.4</v>
      </c>
      <c r="P559" s="6">
        <f>IF(Table1[[#This Row],[Census Tract Low Unemployment Rate]]&lt;2.7,1,0)</f>
        <v>1</v>
      </c>
      <c r="Q559" s="6">
        <f>VLOOKUP($C559,'County Data Only'!$A$2:$F$93,4,FALSE)</f>
        <v>1810</v>
      </c>
      <c r="R559" s="6">
        <f>IF(AND(Table1[[#This Row],[Census Tract Access to Primary Care]]&lt;=2000,Table1[[#This Row],[Census Tract Access to Primary Care]]&lt;&gt;0),1,0)</f>
        <v>1</v>
      </c>
      <c r="S559" s="3">
        <f>VLOOKUP($C559,'County Data Only'!$A$2:$F$93,5,FALSE)</f>
        <v>-1.9399164760000001</v>
      </c>
      <c r="T559" s="6">
        <f>VLOOKUP($C559,'County Data Only'!$A$2:$F$93,6,FALSE)</f>
        <v>0.32241320000000001</v>
      </c>
      <c r="U559">
        <f>IF(AND(Table1[[#This Row],[Census Tract Population Growth 2010 - 2020]]&gt;=5,Table1[[#This Row],[Census Tract Population Growth 2020 - 2021]]&gt;0),1,0)</f>
        <v>0</v>
      </c>
      <c r="V559" s="3">
        <f>SUM(Table1[[#This Row],[High Income Point Value]],Table1[[#This Row],[Life Expectancy Point Value]],Table1[[#This Row],["R/ECAP" (Point Value)]],Table1[[#This Row],[Low Poverty Point Value]])</f>
        <v>0</v>
      </c>
      <c r="W559" s="3">
        <f>SUM(Table1[[#This Row],[Census Tract Low Unemployment Point Value]],Table1[[#This Row],[Census Tract Access to Primary Care Point Value]])</f>
        <v>2</v>
      </c>
    </row>
    <row r="560" spans="1:23" x14ac:dyDescent="0.25">
      <c r="A560" t="s">
        <v>557</v>
      </c>
      <c r="B560">
        <v>18069961600</v>
      </c>
      <c r="C560" t="s">
        <v>1766</v>
      </c>
      <c r="D560" t="s">
        <v>2356</v>
      </c>
      <c r="E560" s="7">
        <f t="shared" si="16"/>
        <v>2</v>
      </c>
      <c r="F560" s="3">
        <f t="shared" si="17"/>
        <v>0</v>
      </c>
      <c r="G560">
        <v>0</v>
      </c>
      <c r="H560" s="4">
        <v>42031</v>
      </c>
      <c r="I560" s="3">
        <f>IF(AND(Table1[[#This Row],[High Income]]&gt;=71082,Table1[[#This Row],[QCT Status]]=0),1,0)</f>
        <v>0</v>
      </c>
      <c r="J560" s="4">
        <v>74.900000000000006</v>
      </c>
      <c r="K560" s="3">
        <f>IF(Table1[[#This Row],[Life Expectancy]]&gt;77.4,1,0)</f>
        <v>0</v>
      </c>
      <c r="L560" s="4">
        <v>0</v>
      </c>
      <c r="M560" s="4">
        <v>24.2</v>
      </c>
      <c r="N560" s="4">
        <f>IF(AND(Table1[[#This Row],[Low Poverty]]&lt;=6.3,Table1[[#This Row],[QCT Status]]=0),1,0)</f>
        <v>0</v>
      </c>
      <c r="O560" s="6">
        <f>VLOOKUP(C560,'County Data Only'!$A$2:$F$93,3,FALSE)</f>
        <v>2.4</v>
      </c>
      <c r="P560" s="6">
        <f>IF(Table1[[#This Row],[Census Tract Low Unemployment Rate]]&lt;2.7,1,0)</f>
        <v>1</v>
      </c>
      <c r="Q560" s="6">
        <f>VLOOKUP($C560,'County Data Only'!$A$2:$F$93,4,FALSE)</f>
        <v>1810</v>
      </c>
      <c r="R560" s="6">
        <f>IF(AND(Table1[[#This Row],[Census Tract Access to Primary Care]]&lt;=2000,Table1[[#This Row],[Census Tract Access to Primary Care]]&lt;&gt;0),1,0)</f>
        <v>1</v>
      </c>
      <c r="S560" s="3">
        <f>VLOOKUP($C560,'County Data Only'!$A$2:$F$93,5,FALSE)</f>
        <v>-1.9399164760000001</v>
      </c>
      <c r="T560" s="6">
        <f>VLOOKUP($C560,'County Data Only'!$A$2:$F$93,6,FALSE)</f>
        <v>0.32241320000000001</v>
      </c>
      <c r="U560">
        <f>IF(AND(Table1[[#This Row],[Census Tract Population Growth 2010 - 2020]]&gt;=5,Table1[[#This Row],[Census Tract Population Growth 2020 - 2021]]&gt;0),1,0)</f>
        <v>0</v>
      </c>
      <c r="V560" s="3">
        <f>SUM(Table1[[#This Row],[High Income Point Value]],Table1[[#This Row],[Life Expectancy Point Value]],Table1[[#This Row],["R/ECAP" (Point Value)]],Table1[[#This Row],[Low Poverty Point Value]])</f>
        <v>0</v>
      </c>
      <c r="W560" s="3">
        <f>SUM(Table1[[#This Row],[Census Tract Low Unemployment Point Value]],Table1[[#This Row],[Census Tract Access to Primary Care Point Value]])</f>
        <v>2</v>
      </c>
    </row>
    <row r="561" spans="1:23" x14ac:dyDescent="0.25">
      <c r="A561" t="s">
        <v>563</v>
      </c>
      <c r="B561">
        <v>18071967501</v>
      </c>
      <c r="C561" t="s">
        <v>1768</v>
      </c>
      <c r="D561" t="s">
        <v>2362</v>
      </c>
      <c r="E561" s="6">
        <f t="shared" si="16"/>
        <v>5</v>
      </c>
      <c r="F561" s="3">
        <f t="shared" si="17"/>
        <v>0</v>
      </c>
      <c r="G561">
        <v>0</v>
      </c>
      <c r="H561" s="6">
        <v>78278</v>
      </c>
      <c r="I561" s="6">
        <f>IF(AND(Table1[[#This Row],[High Income]]&gt;=71082,Table1[[#This Row],[QCT Status]]=0),1,0)</f>
        <v>1</v>
      </c>
      <c r="J561" s="6">
        <v>79.2</v>
      </c>
      <c r="K561" s="6">
        <f>IF(Table1[[#This Row],[Life Expectancy]]&gt;77.4,1,0)</f>
        <v>1</v>
      </c>
      <c r="L561" s="4">
        <v>0</v>
      </c>
      <c r="M561" s="6">
        <v>1.6</v>
      </c>
      <c r="N561" s="6">
        <f>IF(AND(Table1[[#This Row],[Low Poverty]]&lt;=6.3,Table1[[#This Row],[QCT Status]]=0),1,0)</f>
        <v>1</v>
      </c>
      <c r="O561" s="6">
        <f>VLOOKUP(C561,'County Data Only'!$A$2:$F$93,3,FALSE)</f>
        <v>2.2999999999999998</v>
      </c>
      <c r="P561" s="6">
        <f>IF(Table1[[#This Row],[Census Tract Low Unemployment Rate]]&lt;2.7,1,0)</f>
        <v>1</v>
      </c>
      <c r="Q561" s="6">
        <f>VLOOKUP($C561,'County Data Only'!$A$2:$F$93,4,FALSE)</f>
        <v>1760</v>
      </c>
      <c r="R561" s="6">
        <f>IF(AND(Table1[[#This Row],[Census Tract Access to Primary Care]]&lt;=2000,Table1[[#This Row],[Census Tract Access to Primary Care]]&lt;&gt;0),1,0)</f>
        <v>1</v>
      </c>
      <c r="S561" s="3">
        <f>VLOOKUP($C561,'County Data Only'!$A$2:$F$93,5,FALSE)</f>
        <v>3.8465151230000001</v>
      </c>
      <c r="T561" s="3">
        <f>VLOOKUP($C561,'County Data Only'!$A$2:$F$93,6,FALSE)</f>
        <v>-0.65986670000000003</v>
      </c>
      <c r="U561">
        <f>IF(AND(Table1[[#This Row],[Census Tract Population Growth 2010 - 2020]]&gt;=5,Table1[[#This Row],[Census Tract Population Growth 2020 - 2021]]&gt;0),1,0)</f>
        <v>0</v>
      </c>
      <c r="V561" s="3">
        <f>SUM(Table1[[#This Row],[High Income Point Value]],Table1[[#This Row],[Life Expectancy Point Value]],Table1[[#This Row],["R/ECAP" (Point Value)]],Table1[[#This Row],[Low Poverty Point Value]])</f>
        <v>3</v>
      </c>
      <c r="W561" s="3">
        <f>SUM(Table1[[#This Row],[Census Tract Low Unemployment Point Value]],Table1[[#This Row],[Census Tract Access to Primary Care Point Value]])</f>
        <v>2</v>
      </c>
    </row>
    <row r="562" spans="1:23" x14ac:dyDescent="0.25">
      <c r="A562" t="s">
        <v>566</v>
      </c>
      <c r="B562">
        <v>18071967700</v>
      </c>
      <c r="C562" t="s">
        <v>1768</v>
      </c>
      <c r="D562" t="s">
        <v>2365</v>
      </c>
      <c r="E562" s="5">
        <f t="shared" si="16"/>
        <v>4</v>
      </c>
      <c r="F562" s="3">
        <f t="shared" si="17"/>
        <v>0</v>
      </c>
      <c r="G562">
        <v>0</v>
      </c>
      <c r="H562" s="6">
        <v>72067</v>
      </c>
      <c r="I562" s="6">
        <f>IF(AND(Table1[[#This Row],[High Income]]&gt;=71082,Table1[[#This Row],[QCT Status]]=0),1,0)</f>
        <v>1</v>
      </c>
      <c r="J562" s="6">
        <v>79.900000000000006</v>
      </c>
      <c r="K562" s="6">
        <f>IF(Table1[[#This Row],[Life Expectancy]]&gt;77.4,1,0)</f>
        <v>1</v>
      </c>
      <c r="L562" s="4">
        <v>0</v>
      </c>
      <c r="M562" s="4">
        <v>12</v>
      </c>
      <c r="N562" s="4">
        <f>IF(AND(Table1[[#This Row],[Low Poverty]]&lt;=6.3,Table1[[#This Row],[QCT Status]]=0),1,0)</f>
        <v>0</v>
      </c>
      <c r="O562" s="6">
        <f>VLOOKUP(C562,'County Data Only'!$A$2:$F$93,3,FALSE)</f>
        <v>2.2999999999999998</v>
      </c>
      <c r="P562" s="6">
        <f>IF(Table1[[#This Row],[Census Tract Low Unemployment Rate]]&lt;2.7,1,0)</f>
        <v>1</v>
      </c>
      <c r="Q562" s="6">
        <f>VLOOKUP($C562,'County Data Only'!$A$2:$F$93,4,FALSE)</f>
        <v>1760</v>
      </c>
      <c r="R562" s="6">
        <f>IF(AND(Table1[[#This Row],[Census Tract Access to Primary Care]]&lt;=2000,Table1[[#This Row],[Census Tract Access to Primary Care]]&lt;&gt;0),1,0)</f>
        <v>1</v>
      </c>
      <c r="S562" s="3">
        <f>VLOOKUP($C562,'County Data Only'!$A$2:$F$93,5,FALSE)</f>
        <v>3.8465151230000001</v>
      </c>
      <c r="T562" s="3">
        <f>VLOOKUP($C562,'County Data Only'!$A$2:$F$93,6,FALSE)</f>
        <v>-0.65986670000000003</v>
      </c>
      <c r="U562">
        <f>IF(AND(Table1[[#This Row],[Census Tract Population Growth 2010 - 2020]]&gt;=5,Table1[[#This Row],[Census Tract Population Growth 2020 - 2021]]&gt;0),1,0)</f>
        <v>0</v>
      </c>
      <c r="V562" s="3">
        <f>SUM(Table1[[#This Row],[High Income Point Value]],Table1[[#This Row],[Life Expectancy Point Value]],Table1[[#This Row],["R/ECAP" (Point Value)]],Table1[[#This Row],[Low Poverty Point Value]])</f>
        <v>2</v>
      </c>
      <c r="W562" s="3">
        <f>SUM(Table1[[#This Row],[Census Tract Low Unemployment Point Value]],Table1[[#This Row],[Census Tract Access to Primary Care Point Value]])</f>
        <v>2</v>
      </c>
    </row>
    <row r="563" spans="1:23" x14ac:dyDescent="0.25">
      <c r="A563" t="s">
        <v>564</v>
      </c>
      <c r="B563">
        <v>18071967502</v>
      </c>
      <c r="C563" t="s">
        <v>1768</v>
      </c>
      <c r="D563" t="s">
        <v>2363</v>
      </c>
      <c r="E563" s="5">
        <f t="shared" si="16"/>
        <v>4</v>
      </c>
      <c r="F563" s="3">
        <f t="shared" si="17"/>
        <v>0</v>
      </c>
      <c r="G563">
        <v>0</v>
      </c>
      <c r="H563" s="6">
        <v>78542</v>
      </c>
      <c r="I563" s="6">
        <f>IF(AND(Table1[[#This Row],[High Income]]&gt;=71082,Table1[[#This Row],[QCT Status]]=0),1,0)</f>
        <v>1</v>
      </c>
      <c r="J563" s="6">
        <v>79.2</v>
      </c>
      <c r="K563" s="6">
        <f>IF(Table1[[#This Row],[Life Expectancy]]&gt;77.4,1,0)</f>
        <v>1</v>
      </c>
      <c r="L563" s="4">
        <v>0</v>
      </c>
      <c r="M563" s="4">
        <v>12.9</v>
      </c>
      <c r="N563" s="4">
        <f>IF(AND(Table1[[#This Row],[Low Poverty]]&lt;=6.3,Table1[[#This Row],[QCT Status]]=0),1,0)</f>
        <v>0</v>
      </c>
      <c r="O563" s="6">
        <f>VLOOKUP(C563,'County Data Only'!$A$2:$F$93,3,FALSE)</f>
        <v>2.2999999999999998</v>
      </c>
      <c r="P563" s="6">
        <f>IF(Table1[[#This Row],[Census Tract Low Unemployment Rate]]&lt;2.7,1,0)</f>
        <v>1</v>
      </c>
      <c r="Q563" s="6">
        <f>VLOOKUP($C563,'County Data Only'!$A$2:$F$93,4,FALSE)</f>
        <v>1760</v>
      </c>
      <c r="R563" s="6">
        <f>IF(AND(Table1[[#This Row],[Census Tract Access to Primary Care]]&lt;=2000,Table1[[#This Row],[Census Tract Access to Primary Care]]&lt;&gt;0),1,0)</f>
        <v>1</v>
      </c>
      <c r="S563" s="3">
        <f>VLOOKUP($C563,'County Data Only'!$A$2:$F$93,5,FALSE)</f>
        <v>3.8465151230000001</v>
      </c>
      <c r="T563" s="3">
        <f>VLOOKUP($C563,'County Data Only'!$A$2:$F$93,6,FALSE)</f>
        <v>-0.65986670000000003</v>
      </c>
      <c r="U563">
        <f>IF(AND(Table1[[#This Row],[Census Tract Population Growth 2010 - 2020]]&gt;=5,Table1[[#This Row],[Census Tract Population Growth 2020 - 2021]]&gt;0),1,0)</f>
        <v>0</v>
      </c>
      <c r="V563" s="3">
        <f>SUM(Table1[[#This Row],[High Income Point Value]],Table1[[#This Row],[Life Expectancy Point Value]],Table1[[#This Row],["R/ECAP" (Point Value)]],Table1[[#This Row],[Low Poverty Point Value]])</f>
        <v>2</v>
      </c>
      <c r="W563" s="3">
        <f>SUM(Table1[[#This Row],[Census Tract Low Unemployment Point Value]],Table1[[#This Row],[Census Tract Access to Primary Care Point Value]])</f>
        <v>2</v>
      </c>
    </row>
    <row r="564" spans="1:23" x14ac:dyDescent="0.25">
      <c r="A564" t="s">
        <v>570</v>
      </c>
      <c r="B564">
        <v>18071968000</v>
      </c>
      <c r="C564" t="s">
        <v>1768</v>
      </c>
      <c r="D564" t="s">
        <v>2369</v>
      </c>
      <c r="E564" s="9">
        <f t="shared" si="16"/>
        <v>3</v>
      </c>
      <c r="F564" s="3">
        <f t="shared" si="17"/>
        <v>0</v>
      </c>
      <c r="G564">
        <v>0</v>
      </c>
      <c r="H564" s="4">
        <v>67518</v>
      </c>
      <c r="I564" s="3">
        <f>IF(AND(Table1[[#This Row],[High Income]]&gt;=71082,Table1[[#This Row],[QCT Status]]=0),1,0)</f>
        <v>0</v>
      </c>
      <c r="J564" s="6">
        <v>79</v>
      </c>
      <c r="K564" s="6">
        <f>IF(Table1[[#This Row],[Life Expectancy]]&gt;77.4,1,0)</f>
        <v>1</v>
      </c>
      <c r="L564" s="4">
        <v>0</v>
      </c>
      <c r="M564" s="4">
        <v>11.2</v>
      </c>
      <c r="N564" s="4">
        <f>IF(AND(Table1[[#This Row],[Low Poverty]]&lt;=6.3,Table1[[#This Row],[QCT Status]]=0),1,0)</f>
        <v>0</v>
      </c>
      <c r="O564" s="6">
        <f>VLOOKUP(C564,'County Data Only'!$A$2:$F$93,3,FALSE)</f>
        <v>2.2999999999999998</v>
      </c>
      <c r="P564" s="6">
        <f>IF(Table1[[#This Row],[Census Tract Low Unemployment Rate]]&lt;2.7,1,0)</f>
        <v>1</v>
      </c>
      <c r="Q564" s="6">
        <f>VLOOKUP($C564,'County Data Only'!$A$2:$F$93,4,FALSE)</f>
        <v>1760</v>
      </c>
      <c r="R564" s="6">
        <f>IF(AND(Table1[[#This Row],[Census Tract Access to Primary Care]]&lt;=2000,Table1[[#This Row],[Census Tract Access to Primary Care]]&lt;&gt;0),1,0)</f>
        <v>1</v>
      </c>
      <c r="S564" s="3">
        <f>VLOOKUP($C564,'County Data Only'!$A$2:$F$93,5,FALSE)</f>
        <v>3.8465151230000001</v>
      </c>
      <c r="T564" s="3">
        <f>VLOOKUP($C564,'County Data Only'!$A$2:$F$93,6,FALSE)</f>
        <v>-0.65986670000000003</v>
      </c>
      <c r="U564">
        <f>IF(AND(Table1[[#This Row],[Census Tract Population Growth 2010 - 2020]]&gt;=5,Table1[[#This Row],[Census Tract Population Growth 2020 - 2021]]&gt;0),1,0)</f>
        <v>0</v>
      </c>
      <c r="V564" s="3">
        <f>SUM(Table1[[#This Row],[High Income Point Value]],Table1[[#This Row],[Life Expectancy Point Value]],Table1[[#This Row],["R/ECAP" (Point Value)]],Table1[[#This Row],[Low Poverty Point Value]])</f>
        <v>1</v>
      </c>
      <c r="W564" s="3">
        <f>SUM(Table1[[#This Row],[Census Tract Low Unemployment Point Value]],Table1[[#This Row],[Census Tract Access to Primary Care Point Value]])</f>
        <v>2</v>
      </c>
    </row>
    <row r="565" spans="1:23" x14ac:dyDescent="0.25">
      <c r="A565" t="s">
        <v>567</v>
      </c>
      <c r="B565">
        <v>18071967800</v>
      </c>
      <c r="C565" t="s">
        <v>1768</v>
      </c>
      <c r="D565" t="s">
        <v>2366</v>
      </c>
      <c r="E565" s="7">
        <f t="shared" si="16"/>
        <v>2</v>
      </c>
      <c r="F565" s="3">
        <f t="shared" si="17"/>
        <v>0</v>
      </c>
      <c r="G565" s="14">
        <v>1</v>
      </c>
      <c r="H565" s="4">
        <v>42563</v>
      </c>
      <c r="I565" s="3">
        <f>IF(AND(Table1[[#This Row],[High Income]]&gt;=71082,Table1[[#This Row],[QCT Status]]=0),1,0)</f>
        <v>0</v>
      </c>
      <c r="J565" s="4">
        <v>71.599999999999994</v>
      </c>
      <c r="K565" s="3">
        <f>IF(Table1[[#This Row],[Life Expectancy]]&gt;77.4,1,0)</f>
        <v>0</v>
      </c>
      <c r="L565" s="4">
        <v>0</v>
      </c>
      <c r="M565" s="4">
        <v>21.3</v>
      </c>
      <c r="N565" s="4">
        <f>IF(AND(Table1[[#This Row],[Low Poverty]]&lt;=6.3,Table1[[#This Row],[QCT Status]]=0),1,0)</f>
        <v>0</v>
      </c>
      <c r="O565" s="6">
        <f>VLOOKUP(C565,'County Data Only'!$A$2:$F$93,3,FALSE)</f>
        <v>2.2999999999999998</v>
      </c>
      <c r="P565" s="6">
        <f>IF(Table1[[#This Row],[Census Tract Low Unemployment Rate]]&lt;2.7,1,0)</f>
        <v>1</v>
      </c>
      <c r="Q565" s="6">
        <f>VLOOKUP($C565,'County Data Only'!$A$2:$F$93,4,FALSE)</f>
        <v>1760</v>
      </c>
      <c r="R565" s="6">
        <f>IF(AND(Table1[[#This Row],[Census Tract Access to Primary Care]]&lt;=2000,Table1[[#This Row],[Census Tract Access to Primary Care]]&lt;&gt;0),1,0)</f>
        <v>1</v>
      </c>
      <c r="S565" s="3">
        <f>VLOOKUP($C565,'County Data Only'!$A$2:$F$93,5,FALSE)</f>
        <v>3.8465151230000001</v>
      </c>
      <c r="T565" s="3">
        <f>VLOOKUP($C565,'County Data Only'!$A$2:$F$93,6,FALSE)</f>
        <v>-0.65986670000000003</v>
      </c>
      <c r="U565">
        <f>IF(AND(Table1[[#This Row],[Census Tract Population Growth 2010 - 2020]]&gt;=5,Table1[[#This Row],[Census Tract Population Growth 2020 - 2021]]&gt;0),1,0)</f>
        <v>0</v>
      </c>
      <c r="V565" s="3">
        <f>SUM(Table1[[#This Row],[High Income Point Value]],Table1[[#This Row],[Life Expectancy Point Value]],Table1[[#This Row],["R/ECAP" (Point Value)]],Table1[[#This Row],[Low Poverty Point Value]])</f>
        <v>0</v>
      </c>
      <c r="W565" s="3">
        <f>SUM(Table1[[#This Row],[Census Tract Low Unemployment Point Value]],Table1[[#This Row],[Census Tract Access to Primary Care Point Value]])</f>
        <v>2</v>
      </c>
    </row>
    <row r="566" spans="1:23" x14ac:dyDescent="0.25">
      <c r="A566" t="s">
        <v>568</v>
      </c>
      <c r="B566">
        <v>18071967901</v>
      </c>
      <c r="C566" t="s">
        <v>1768</v>
      </c>
      <c r="D566" t="s">
        <v>2367</v>
      </c>
      <c r="E566" s="7">
        <f t="shared" si="16"/>
        <v>2</v>
      </c>
      <c r="F566" s="3">
        <f t="shared" si="17"/>
        <v>0</v>
      </c>
      <c r="G566" s="14">
        <v>1</v>
      </c>
      <c r="H566" s="4">
        <v>35442</v>
      </c>
      <c r="I566" s="3">
        <f>IF(AND(Table1[[#This Row],[High Income]]&gt;=71082,Table1[[#This Row],[QCT Status]]=0),1,0)</f>
        <v>0</v>
      </c>
      <c r="J566" s="4">
        <v>71.900000000000006</v>
      </c>
      <c r="K566" s="3">
        <f>IF(Table1[[#This Row],[Life Expectancy]]&gt;77.4,1,0)</f>
        <v>0</v>
      </c>
      <c r="L566" s="4">
        <v>0</v>
      </c>
      <c r="M566" s="4">
        <v>29.3</v>
      </c>
      <c r="N566" s="4">
        <f>IF(AND(Table1[[#This Row],[Low Poverty]]&lt;=6.3,Table1[[#This Row],[QCT Status]]=0),1,0)</f>
        <v>0</v>
      </c>
      <c r="O566" s="6">
        <f>VLOOKUP(C566,'County Data Only'!$A$2:$F$93,3,FALSE)</f>
        <v>2.2999999999999998</v>
      </c>
      <c r="P566" s="6">
        <f>IF(Table1[[#This Row],[Census Tract Low Unemployment Rate]]&lt;2.7,1,0)</f>
        <v>1</v>
      </c>
      <c r="Q566" s="6">
        <f>VLOOKUP($C566,'County Data Only'!$A$2:$F$93,4,FALSE)</f>
        <v>1760</v>
      </c>
      <c r="R566" s="6">
        <f>IF(AND(Table1[[#This Row],[Census Tract Access to Primary Care]]&lt;=2000,Table1[[#This Row],[Census Tract Access to Primary Care]]&lt;&gt;0),1,0)</f>
        <v>1</v>
      </c>
      <c r="S566" s="3">
        <f>VLOOKUP($C566,'County Data Only'!$A$2:$F$93,5,FALSE)</f>
        <v>3.8465151230000001</v>
      </c>
      <c r="T566" s="3">
        <f>VLOOKUP($C566,'County Data Only'!$A$2:$F$93,6,FALSE)</f>
        <v>-0.65986670000000003</v>
      </c>
      <c r="U566">
        <f>IF(AND(Table1[[#This Row],[Census Tract Population Growth 2010 - 2020]]&gt;=5,Table1[[#This Row],[Census Tract Population Growth 2020 - 2021]]&gt;0),1,0)</f>
        <v>0</v>
      </c>
      <c r="V566" s="3">
        <f>SUM(Table1[[#This Row],[High Income Point Value]],Table1[[#This Row],[Life Expectancy Point Value]],Table1[[#This Row],["R/ECAP" (Point Value)]],Table1[[#This Row],[Low Poverty Point Value]])</f>
        <v>0</v>
      </c>
      <c r="W566" s="3">
        <f>SUM(Table1[[#This Row],[Census Tract Low Unemployment Point Value]],Table1[[#This Row],[Census Tract Access to Primary Care Point Value]])</f>
        <v>2</v>
      </c>
    </row>
    <row r="567" spans="1:23" x14ac:dyDescent="0.25">
      <c r="A567" t="s">
        <v>569</v>
      </c>
      <c r="B567">
        <v>18071967902</v>
      </c>
      <c r="C567" t="s">
        <v>1768</v>
      </c>
      <c r="D567" t="s">
        <v>2368</v>
      </c>
      <c r="E567" s="7">
        <f t="shared" si="16"/>
        <v>2</v>
      </c>
      <c r="F567" s="3">
        <f t="shared" si="17"/>
        <v>0</v>
      </c>
      <c r="G567">
        <v>0</v>
      </c>
      <c r="H567" s="4">
        <v>53482</v>
      </c>
      <c r="I567" s="3">
        <f>IF(AND(Table1[[#This Row],[High Income]]&gt;=71082,Table1[[#This Row],[QCT Status]]=0),1,0)</f>
        <v>0</v>
      </c>
      <c r="J567" s="4">
        <v>75.030799999999999</v>
      </c>
      <c r="K567" s="3">
        <f>IF(Table1[[#This Row],[Life Expectancy]]&gt;77.4,1,0)</f>
        <v>0</v>
      </c>
      <c r="L567" s="4">
        <v>0</v>
      </c>
      <c r="M567" s="4">
        <v>7.3</v>
      </c>
      <c r="N567" s="4">
        <f>IF(AND(Table1[[#This Row],[Low Poverty]]&lt;=6.3,Table1[[#This Row],[QCT Status]]=0),1,0)</f>
        <v>0</v>
      </c>
      <c r="O567" s="6">
        <f>VLOOKUP(C567,'County Data Only'!$A$2:$F$93,3,FALSE)</f>
        <v>2.2999999999999998</v>
      </c>
      <c r="P567" s="6">
        <f>IF(Table1[[#This Row],[Census Tract Low Unemployment Rate]]&lt;2.7,1,0)</f>
        <v>1</v>
      </c>
      <c r="Q567" s="6">
        <f>VLOOKUP($C567,'County Data Only'!$A$2:$F$93,4,FALSE)</f>
        <v>1760</v>
      </c>
      <c r="R567" s="6">
        <f>IF(AND(Table1[[#This Row],[Census Tract Access to Primary Care]]&lt;=2000,Table1[[#This Row],[Census Tract Access to Primary Care]]&lt;&gt;0),1,0)</f>
        <v>1</v>
      </c>
      <c r="S567" s="3">
        <f>VLOOKUP($C567,'County Data Only'!$A$2:$F$93,5,FALSE)</f>
        <v>3.8465151230000001</v>
      </c>
      <c r="T567" s="3">
        <f>VLOOKUP($C567,'County Data Only'!$A$2:$F$93,6,FALSE)</f>
        <v>-0.65986670000000003</v>
      </c>
      <c r="U567">
        <f>IF(AND(Table1[[#This Row],[Census Tract Population Growth 2010 - 2020]]&gt;=5,Table1[[#This Row],[Census Tract Population Growth 2020 - 2021]]&gt;0),1,0)</f>
        <v>0</v>
      </c>
      <c r="V567" s="3">
        <f>SUM(Table1[[#This Row],[High Income Point Value]],Table1[[#This Row],[Life Expectancy Point Value]],Table1[[#This Row],["R/ECAP" (Point Value)]],Table1[[#This Row],[Low Poverty Point Value]])</f>
        <v>0</v>
      </c>
      <c r="W567" s="3">
        <f>SUM(Table1[[#This Row],[Census Tract Low Unemployment Point Value]],Table1[[#This Row],[Census Tract Access to Primary Care Point Value]])</f>
        <v>2</v>
      </c>
    </row>
    <row r="568" spans="1:23" x14ac:dyDescent="0.25">
      <c r="A568" t="s">
        <v>572</v>
      </c>
      <c r="B568">
        <v>18071968200</v>
      </c>
      <c r="C568" t="s">
        <v>1768</v>
      </c>
      <c r="D568" t="s">
        <v>2371</v>
      </c>
      <c r="E568" s="7">
        <f t="shared" si="16"/>
        <v>2</v>
      </c>
      <c r="F568" s="3">
        <f t="shared" si="17"/>
        <v>0</v>
      </c>
      <c r="G568">
        <v>0</v>
      </c>
      <c r="H568" s="4">
        <v>50524</v>
      </c>
      <c r="I568" s="3">
        <f>IF(AND(Table1[[#This Row],[High Income]]&gt;=71082,Table1[[#This Row],[QCT Status]]=0),1,0)</f>
        <v>0</v>
      </c>
      <c r="J568" s="4">
        <v>76.900000000000006</v>
      </c>
      <c r="K568" s="3">
        <f>IF(Table1[[#This Row],[Life Expectancy]]&gt;77.4,1,0)</f>
        <v>0</v>
      </c>
      <c r="L568" s="4">
        <v>0</v>
      </c>
      <c r="M568" s="4">
        <v>8.8000000000000007</v>
      </c>
      <c r="N568" s="4">
        <f>IF(AND(Table1[[#This Row],[Low Poverty]]&lt;=6.3,Table1[[#This Row],[QCT Status]]=0),1,0)</f>
        <v>0</v>
      </c>
      <c r="O568" s="6">
        <f>VLOOKUP(C568,'County Data Only'!$A$2:$F$93,3,FALSE)</f>
        <v>2.2999999999999998</v>
      </c>
      <c r="P568" s="6">
        <f>IF(Table1[[#This Row],[Census Tract Low Unemployment Rate]]&lt;2.7,1,0)</f>
        <v>1</v>
      </c>
      <c r="Q568" s="6">
        <f>VLOOKUP($C568,'County Data Only'!$A$2:$F$93,4,FALSE)</f>
        <v>1760</v>
      </c>
      <c r="R568" s="6">
        <f>IF(AND(Table1[[#This Row],[Census Tract Access to Primary Care]]&lt;=2000,Table1[[#This Row],[Census Tract Access to Primary Care]]&lt;&gt;0),1,0)</f>
        <v>1</v>
      </c>
      <c r="S568" s="3">
        <f>VLOOKUP($C568,'County Data Only'!$A$2:$F$93,5,FALSE)</f>
        <v>3.8465151230000001</v>
      </c>
      <c r="T568" s="3">
        <f>VLOOKUP($C568,'County Data Only'!$A$2:$F$93,6,FALSE)</f>
        <v>-0.65986670000000003</v>
      </c>
      <c r="U568">
        <f>IF(AND(Table1[[#This Row],[Census Tract Population Growth 2010 - 2020]]&gt;=5,Table1[[#This Row],[Census Tract Population Growth 2020 - 2021]]&gt;0),1,0)</f>
        <v>0</v>
      </c>
      <c r="V568" s="3">
        <f>SUM(Table1[[#This Row],[High Income Point Value]],Table1[[#This Row],[Life Expectancy Point Value]],Table1[[#This Row],["R/ECAP" (Point Value)]],Table1[[#This Row],[Low Poverty Point Value]])</f>
        <v>0</v>
      </c>
      <c r="W568" s="3">
        <f>SUM(Table1[[#This Row],[Census Tract Low Unemployment Point Value]],Table1[[#This Row],[Census Tract Access to Primary Care Point Value]])</f>
        <v>2</v>
      </c>
    </row>
    <row r="569" spans="1:23" x14ac:dyDescent="0.25">
      <c r="A569" t="s">
        <v>571</v>
      </c>
      <c r="B569">
        <v>18071968100</v>
      </c>
      <c r="C569" t="s">
        <v>1768</v>
      </c>
      <c r="D569" t="s">
        <v>2370</v>
      </c>
      <c r="E569" s="7">
        <f t="shared" si="16"/>
        <v>2</v>
      </c>
      <c r="F569" s="3">
        <f t="shared" si="17"/>
        <v>0</v>
      </c>
      <c r="G569">
        <v>0</v>
      </c>
      <c r="H569" s="4">
        <v>54468</v>
      </c>
      <c r="I569" s="3">
        <f>IF(AND(Table1[[#This Row],[High Income]]&gt;=71082,Table1[[#This Row],[QCT Status]]=0),1,0)</f>
        <v>0</v>
      </c>
      <c r="J569" s="4">
        <v>76.5</v>
      </c>
      <c r="K569" s="3">
        <f>IF(Table1[[#This Row],[Life Expectancy]]&gt;77.4,1,0)</f>
        <v>0</v>
      </c>
      <c r="L569" s="4">
        <v>0</v>
      </c>
      <c r="M569" s="4">
        <v>11</v>
      </c>
      <c r="N569" s="4">
        <f>IF(AND(Table1[[#This Row],[Low Poverty]]&lt;=6.3,Table1[[#This Row],[QCT Status]]=0),1,0)</f>
        <v>0</v>
      </c>
      <c r="O569" s="6">
        <f>VLOOKUP(C569,'County Data Only'!$A$2:$F$93,3,FALSE)</f>
        <v>2.2999999999999998</v>
      </c>
      <c r="P569" s="6">
        <f>IF(Table1[[#This Row],[Census Tract Low Unemployment Rate]]&lt;2.7,1,0)</f>
        <v>1</v>
      </c>
      <c r="Q569" s="6">
        <f>VLOOKUP($C569,'County Data Only'!$A$2:$F$93,4,FALSE)</f>
        <v>1760</v>
      </c>
      <c r="R569" s="6">
        <f>IF(AND(Table1[[#This Row],[Census Tract Access to Primary Care]]&lt;=2000,Table1[[#This Row],[Census Tract Access to Primary Care]]&lt;&gt;0),1,0)</f>
        <v>1</v>
      </c>
      <c r="S569" s="3">
        <f>VLOOKUP($C569,'County Data Only'!$A$2:$F$93,5,FALSE)</f>
        <v>3.8465151230000001</v>
      </c>
      <c r="T569" s="3">
        <f>VLOOKUP($C569,'County Data Only'!$A$2:$F$93,6,FALSE)</f>
        <v>-0.65986670000000003</v>
      </c>
      <c r="U569">
        <f>IF(AND(Table1[[#This Row],[Census Tract Population Growth 2010 - 2020]]&gt;=5,Table1[[#This Row],[Census Tract Population Growth 2020 - 2021]]&gt;0),1,0)</f>
        <v>0</v>
      </c>
      <c r="V569" s="3">
        <f>SUM(Table1[[#This Row],[High Income Point Value]],Table1[[#This Row],[Life Expectancy Point Value]],Table1[[#This Row],["R/ECAP" (Point Value)]],Table1[[#This Row],[Low Poverty Point Value]])</f>
        <v>0</v>
      </c>
      <c r="W569" s="3">
        <f>SUM(Table1[[#This Row],[Census Tract Low Unemployment Point Value]],Table1[[#This Row],[Census Tract Access to Primary Care Point Value]])</f>
        <v>2</v>
      </c>
    </row>
    <row r="570" spans="1:23" x14ac:dyDescent="0.25">
      <c r="A570" t="s">
        <v>573</v>
      </c>
      <c r="B570">
        <v>18071968300</v>
      </c>
      <c r="C570" t="s">
        <v>1768</v>
      </c>
      <c r="D570" t="s">
        <v>2372</v>
      </c>
      <c r="E570" s="7">
        <f t="shared" si="16"/>
        <v>2</v>
      </c>
      <c r="F570" s="3">
        <f t="shared" si="17"/>
        <v>0</v>
      </c>
      <c r="G570">
        <v>0</v>
      </c>
      <c r="H570" s="4">
        <v>49732</v>
      </c>
      <c r="I570" s="3">
        <f>IF(AND(Table1[[#This Row],[High Income]]&gt;=71082,Table1[[#This Row],[QCT Status]]=0),1,0)</f>
        <v>0</v>
      </c>
      <c r="J570" s="4">
        <v>76.3</v>
      </c>
      <c r="K570" s="3">
        <f>IF(Table1[[#This Row],[Life Expectancy]]&gt;77.4,1,0)</f>
        <v>0</v>
      </c>
      <c r="L570" s="4">
        <v>0</v>
      </c>
      <c r="M570" s="4">
        <v>15.3</v>
      </c>
      <c r="N570" s="4">
        <f>IF(AND(Table1[[#This Row],[Low Poverty]]&lt;=6.3,Table1[[#This Row],[QCT Status]]=0),1,0)</f>
        <v>0</v>
      </c>
      <c r="O570" s="6">
        <f>VLOOKUP(C570,'County Data Only'!$A$2:$F$93,3,FALSE)</f>
        <v>2.2999999999999998</v>
      </c>
      <c r="P570" s="6">
        <f>IF(Table1[[#This Row],[Census Tract Low Unemployment Rate]]&lt;2.7,1,0)</f>
        <v>1</v>
      </c>
      <c r="Q570" s="6">
        <f>VLOOKUP($C570,'County Data Only'!$A$2:$F$93,4,FALSE)</f>
        <v>1760</v>
      </c>
      <c r="R570" s="6">
        <f>IF(AND(Table1[[#This Row],[Census Tract Access to Primary Care]]&lt;=2000,Table1[[#This Row],[Census Tract Access to Primary Care]]&lt;&gt;0),1,0)</f>
        <v>1</v>
      </c>
      <c r="S570" s="3">
        <f>VLOOKUP($C570,'County Data Only'!$A$2:$F$93,5,FALSE)</f>
        <v>3.8465151230000001</v>
      </c>
      <c r="T570" s="3">
        <f>VLOOKUP($C570,'County Data Only'!$A$2:$F$93,6,FALSE)</f>
        <v>-0.65986670000000003</v>
      </c>
      <c r="U570">
        <f>IF(AND(Table1[[#This Row],[Census Tract Population Growth 2010 - 2020]]&gt;=5,Table1[[#This Row],[Census Tract Population Growth 2020 - 2021]]&gt;0),1,0)</f>
        <v>0</v>
      </c>
      <c r="V570" s="3">
        <f>SUM(Table1[[#This Row],[High Income Point Value]],Table1[[#This Row],[Life Expectancy Point Value]],Table1[[#This Row],["R/ECAP" (Point Value)]],Table1[[#This Row],[Low Poverty Point Value]])</f>
        <v>0</v>
      </c>
      <c r="W570" s="3">
        <f>SUM(Table1[[#This Row],[Census Tract Low Unemployment Point Value]],Table1[[#This Row],[Census Tract Access to Primary Care Point Value]])</f>
        <v>2</v>
      </c>
    </row>
    <row r="571" spans="1:23" x14ac:dyDescent="0.25">
      <c r="A571" t="s">
        <v>565</v>
      </c>
      <c r="B571">
        <v>18071967600</v>
      </c>
      <c r="C571" t="s">
        <v>1768</v>
      </c>
      <c r="D571" t="s">
        <v>2364</v>
      </c>
      <c r="E571" s="7">
        <f t="shared" si="16"/>
        <v>2</v>
      </c>
      <c r="F571" s="3">
        <f t="shared" si="17"/>
        <v>0</v>
      </c>
      <c r="G571">
        <v>0</v>
      </c>
      <c r="H571" s="4">
        <v>43676</v>
      </c>
      <c r="I571" s="3">
        <f>IF(AND(Table1[[#This Row],[High Income]]&gt;=71082,Table1[[#This Row],[QCT Status]]=0),1,0)</f>
        <v>0</v>
      </c>
      <c r="J571" s="4">
        <v>74.2</v>
      </c>
      <c r="K571" s="3">
        <f>IF(Table1[[#This Row],[Life Expectancy]]&gt;77.4,1,0)</f>
        <v>0</v>
      </c>
      <c r="L571" s="4">
        <v>0</v>
      </c>
      <c r="M571" s="4">
        <v>17.5</v>
      </c>
      <c r="N571" s="4">
        <f>IF(AND(Table1[[#This Row],[Low Poverty]]&lt;=6.3,Table1[[#This Row],[QCT Status]]=0),1,0)</f>
        <v>0</v>
      </c>
      <c r="O571" s="6">
        <f>VLOOKUP(C571,'County Data Only'!$A$2:$F$93,3,FALSE)</f>
        <v>2.2999999999999998</v>
      </c>
      <c r="P571" s="6">
        <f>IF(Table1[[#This Row],[Census Tract Low Unemployment Rate]]&lt;2.7,1,0)</f>
        <v>1</v>
      </c>
      <c r="Q571" s="6">
        <f>VLOOKUP($C571,'County Data Only'!$A$2:$F$93,4,FALSE)</f>
        <v>1760</v>
      </c>
      <c r="R571" s="6">
        <f>IF(AND(Table1[[#This Row],[Census Tract Access to Primary Care]]&lt;=2000,Table1[[#This Row],[Census Tract Access to Primary Care]]&lt;&gt;0),1,0)</f>
        <v>1</v>
      </c>
      <c r="S571" s="3">
        <f>VLOOKUP($C571,'County Data Only'!$A$2:$F$93,5,FALSE)</f>
        <v>3.8465151230000001</v>
      </c>
      <c r="T571" s="3">
        <f>VLOOKUP($C571,'County Data Only'!$A$2:$F$93,6,FALSE)</f>
        <v>-0.65986670000000003</v>
      </c>
      <c r="U571">
        <f>IF(AND(Table1[[#This Row],[Census Tract Population Growth 2010 - 2020]]&gt;=5,Table1[[#This Row],[Census Tract Population Growth 2020 - 2021]]&gt;0),1,0)</f>
        <v>0</v>
      </c>
      <c r="V571" s="3">
        <f>SUM(Table1[[#This Row],[High Income Point Value]],Table1[[#This Row],[Life Expectancy Point Value]],Table1[[#This Row],["R/ECAP" (Point Value)]],Table1[[#This Row],[Low Poverty Point Value]])</f>
        <v>0</v>
      </c>
      <c r="W571" s="3">
        <f>SUM(Table1[[#This Row],[Census Tract Low Unemployment Point Value]],Table1[[#This Row],[Census Tract Access to Primary Care Point Value]])</f>
        <v>2</v>
      </c>
    </row>
    <row r="572" spans="1:23" x14ac:dyDescent="0.25">
      <c r="A572" t="s">
        <v>577</v>
      </c>
      <c r="B572">
        <v>18073100902</v>
      </c>
      <c r="C572" t="s">
        <v>1770</v>
      </c>
      <c r="D572" t="s">
        <v>2376</v>
      </c>
      <c r="E572" s="7">
        <f t="shared" si="16"/>
        <v>2</v>
      </c>
      <c r="F572" s="3">
        <f t="shared" si="17"/>
        <v>0</v>
      </c>
      <c r="G572">
        <v>0</v>
      </c>
      <c r="H572" s="4">
        <v>58750</v>
      </c>
      <c r="I572" s="3">
        <f>IF(AND(Table1[[#This Row],[High Income]]&gt;=71082,Table1[[#This Row],[QCT Status]]=0),1,0)</f>
        <v>0</v>
      </c>
      <c r="J572" s="6">
        <v>78.690899999999999</v>
      </c>
      <c r="K572" s="6">
        <f>IF(Table1[[#This Row],[Life Expectancy]]&gt;77.4,1,0)</f>
        <v>1</v>
      </c>
      <c r="L572" s="4">
        <v>0</v>
      </c>
      <c r="M572" s="6">
        <v>3.9</v>
      </c>
      <c r="N572" s="6">
        <f>IF(AND(Table1[[#This Row],[Low Poverty]]&lt;=6.3,Table1[[#This Row],[QCT Status]]=0),1,0)</f>
        <v>1</v>
      </c>
      <c r="O572" s="3">
        <f>VLOOKUP(C572,'County Data Only'!$A$2:$F$93,3,FALSE)</f>
        <v>3.1</v>
      </c>
      <c r="P572" s="3">
        <f>IF(Table1[[#This Row],[Census Tract Low Unemployment Rate]]&lt;2.7,1,0)</f>
        <v>0</v>
      </c>
      <c r="Q572" s="3">
        <f>VLOOKUP($C572,'County Data Only'!$A$2:$F$93,4,FALSE)</f>
        <v>4170</v>
      </c>
      <c r="R572" s="3">
        <f>IF(AND(Table1[[#This Row],[Census Tract Access to Primary Care]]&lt;=2000,Table1[[#This Row],[Census Tract Access to Primary Care]]&lt;&gt;0),1,0)</f>
        <v>0</v>
      </c>
      <c r="S572" s="3">
        <f>VLOOKUP($C572,'County Data Only'!$A$2:$F$93,5,FALSE)</f>
        <v>-0.170164492</v>
      </c>
      <c r="T572" s="6">
        <f>VLOOKUP($C572,'County Data Only'!$A$2:$F$93,6,FALSE)</f>
        <v>0.56220749999999997</v>
      </c>
      <c r="U572">
        <f>IF(AND(Table1[[#This Row],[Census Tract Population Growth 2010 - 2020]]&gt;=5,Table1[[#This Row],[Census Tract Population Growth 2020 - 2021]]&gt;0),1,0)</f>
        <v>0</v>
      </c>
      <c r="V572" s="3">
        <f>SUM(Table1[[#This Row],[High Income Point Value]],Table1[[#This Row],[Life Expectancy Point Value]],Table1[[#This Row],["R/ECAP" (Point Value)]],Table1[[#This Row],[Low Poverty Point Value]])</f>
        <v>2</v>
      </c>
      <c r="W572" s="3">
        <f>SUM(Table1[[#This Row],[Census Tract Low Unemployment Point Value]],Table1[[#This Row],[Census Tract Access to Primary Care Point Value]])</f>
        <v>0</v>
      </c>
    </row>
    <row r="573" spans="1:23" x14ac:dyDescent="0.25">
      <c r="A573" t="s">
        <v>581</v>
      </c>
      <c r="B573">
        <v>18073101300</v>
      </c>
      <c r="C573" t="s">
        <v>1770</v>
      </c>
      <c r="D573" t="s">
        <v>2380</v>
      </c>
      <c r="E573" s="8">
        <f t="shared" si="16"/>
        <v>1</v>
      </c>
      <c r="F573" s="3">
        <f t="shared" si="17"/>
        <v>0</v>
      </c>
      <c r="G573">
        <v>0</v>
      </c>
      <c r="H573" s="4">
        <v>61760</v>
      </c>
      <c r="I573" s="3">
        <f>IF(AND(Table1[[#This Row],[High Income]]&gt;=71082,Table1[[#This Row],[QCT Status]]=0),1,0)</f>
        <v>0</v>
      </c>
      <c r="J573" s="6">
        <v>79.2</v>
      </c>
      <c r="K573" s="6">
        <f>IF(Table1[[#This Row],[Life Expectancy]]&gt;77.4,1,0)</f>
        <v>1</v>
      </c>
      <c r="L573" s="4">
        <v>0</v>
      </c>
      <c r="M573" s="4">
        <v>6.8</v>
      </c>
      <c r="N573" s="4">
        <f>IF(AND(Table1[[#This Row],[Low Poverty]]&lt;=6.3,Table1[[#This Row],[QCT Status]]=0),1,0)</f>
        <v>0</v>
      </c>
      <c r="O573" s="3">
        <f>VLOOKUP(C573,'County Data Only'!$A$2:$F$93,3,FALSE)</f>
        <v>3.1</v>
      </c>
      <c r="P573" s="3">
        <f>IF(Table1[[#This Row],[Census Tract Low Unemployment Rate]]&lt;2.7,1,0)</f>
        <v>0</v>
      </c>
      <c r="Q573" s="3">
        <f>VLOOKUP($C573,'County Data Only'!$A$2:$F$93,4,FALSE)</f>
        <v>4170</v>
      </c>
      <c r="R573" s="3">
        <f>IF(AND(Table1[[#This Row],[Census Tract Access to Primary Care]]&lt;=2000,Table1[[#This Row],[Census Tract Access to Primary Care]]&lt;&gt;0),1,0)</f>
        <v>0</v>
      </c>
      <c r="S573" s="3">
        <f>VLOOKUP($C573,'County Data Only'!$A$2:$F$93,5,FALSE)</f>
        <v>-0.170164492</v>
      </c>
      <c r="T573" s="6">
        <f>VLOOKUP($C573,'County Data Only'!$A$2:$F$93,6,FALSE)</f>
        <v>0.56220749999999997</v>
      </c>
      <c r="U573">
        <f>IF(AND(Table1[[#This Row],[Census Tract Population Growth 2010 - 2020]]&gt;=5,Table1[[#This Row],[Census Tract Population Growth 2020 - 2021]]&gt;0),1,0)</f>
        <v>0</v>
      </c>
      <c r="V573" s="3">
        <f>SUM(Table1[[#This Row],[High Income Point Value]],Table1[[#This Row],[Life Expectancy Point Value]],Table1[[#This Row],["R/ECAP" (Point Value)]],Table1[[#This Row],[Low Poverty Point Value]])</f>
        <v>1</v>
      </c>
      <c r="W573" s="3">
        <f>SUM(Table1[[#This Row],[Census Tract Low Unemployment Point Value]],Table1[[#This Row],[Census Tract Access to Primary Care Point Value]])</f>
        <v>0</v>
      </c>
    </row>
    <row r="574" spans="1:23" x14ac:dyDescent="0.25">
      <c r="A574" t="s">
        <v>574</v>
      </c>
      <c r="B574">
        <v>18073100400</v>
      </c>
      <c r="C574" t="s">
        <v>1770</v>
      </c>
      <c r="D574" t="s">
        <v>2373</v>
      </c>
      <c r="E574" s="8">
        <f t="shared" si="16"/>
        <v>1</v>
      </c>
      <c r="F574" s="3">
        <f t="shared" si="17"/>
        <v>0</v>
      </c>
      <c r="G574">
        <v>0</v>
      </c>
      <c r="H574" s="4">
        <v>65438</v>
      </c>
      <c r="I574" s="3">
        <f>IF(AND(Table1[[#This Row],[High Income]]&gt;=71082,Table1[[#This Row],[QCT Status]]=0),1,0)</f>
        <v>0</v>
      </c>
      <c r="J574" s="6">
        <v>77.599999999999994</v>
      </c>
      <c r="K574" s="6">
        <f>IF(Table1[[#This Row],[Life Expectancy]]&gt;77.4,1,0)</f>
        <v>1</v>
      </c>
      <c r="L574" s="4">
        <v>0</v>
      </c>
      <c r="M574" s="4">
        <v>10.6</v>
      </c>
      <c r="N574" s="4">
        <f>IF(AND(Table1[[#This Row],[Low Poverty]]&lt;=6.3,Table1[[#This Row],[QCT Status]]=0),1,0)</f>
        <v>0</v>
      </c>
      <c r="O574" s="3">
        <f>VLOOKUP(C574,'County Data Only'!$A$2:$F$93,3,FALSE)</f>
        <v>3.1</v>
      </c>
      <c r="P574" s="3">
        <f>IF(Table1[[#This Row],[Census Tract Low Unemployment Rate]]&lt;2.7,1,0)</f>
        <v>0</v>
      </c>
      <c r="Q574" s="3">
        <f>VLOOKUP($C574,'County Data Only'!$A$2:$F$93,4,FALSE)</f>
        <v>4170</v>
      </c>
      <c r="R574" s="3">
        <f>IF(AND(Table1[[#This Row],[Census Tract Access to Primary Care]]&lt;=2000,Table1[[#This Row],[Census Tract Access to Primary Care]]&lt;&gt;0),1,0)</f>
        <v>0</v>
      </c>
      <c r="S574" s="3">
        <f>VLOOKUP($C574,'County Data Only'!$A$2:$F$93,5,FALSE)</f>
        <v>-0.170164492</v>
      </c>
      <c r="T574" s="6">
        <f>VLOOKUP($C574,'County Data Only'!$A$2:$F$93,6,FALSE)</f>
        <v>0.56220749999999997</v>
      </c>
      <c r="U574">
        <f>IF(AND(Table1[[#This Row],[Census Tract Population Growth 2010 - 2020]]&gt;=5,Table1[[#This Row],[Census Tract Population Growth 2020 - 2021]]&gt;0),1,0)</f>
        <v>0</v>
      </c>
      <c r="V574" s="3">
        <f>SUM(Table1[[#This Row],[High Income Point Value]],Table1[[#This Row],[Life Expectancy Point Value]],Table1[[#This Row],["R/ECAP" (Point Value)]],Table1[[#This Row],[Low Poverty Point Value]])</f>
        <v>1</v>
      </c>
      <c r="W574" s="3">
        <f>SUM(Table1[[#This Row],[Census Tract Low Unemployment Point Value]],Table1[[#This Row],[Census Tract Access to Primary Care Point Value]])</f>
        <v>0</v>
      </c>
    </row>
    <row r="575" spans="1:23" x14ac:dyDescent="0.25">
      <c r="A575" t="s">
        <v>575</v>
      </c>
      <c r="B575">
        <v>18073100800</v>
      </c>
      <c r="C575" t="s">
        <v>1770</v>
      </c>
      <c r="D575" t="s">
        <v>2374</v>
      </c>
      <c r="E575" s="8">
        <f t="shared" si="16"/>
        <v>1</v>
      </c>
      <c r="F575" s="3">
        <f t="shared" si="17"/>
        <v>0</v>
      </c>
      <c r="G575">
        <v>0</v>
      </c>
      <c r="H575" s="4">
        <v>70594</v>
      </c>
      <c r="I575" s="3">
        <f>IF(AND(Table1[[#This Row],[High Income]]&gt;=71082,Table1[[#This Row],[QCT Status]]=0),1,0)</f>
        <v>0</v>
      </c>
      <c r="J575" s="6">
        <v>78.099999999999994</v>
      </c>
      <c r="K575" s="6">
        <f>IF(Table1[[#This Row],[Life Expectancy]]&gt;77.4,1,0)</f>
        <v>1</v>
      </c>
      <c r="L575" s="4">
        <v>0</v>
      </c>
      <c r="M575" s="4">
        <v>14.2</v>
      </c>
      <c r="N575" s="4">
        <f>IF(AND(Table1[[#This Row],[Low Poverty]]&lt;=6.3,Table1[[#This Row],[QCT Status]]=0),1,0)</f>
        <v>0</v>
      </c>
      <c r="O575" s="3">
        <f>VLOOKUP(C575,'County Data Only'!$A$2:$F$93,3,FALSE)</f>
        <v>3.1</v>
      </c>
      <c r="P575" s="3">
        <f>IF(Table1[[#This Row],[Census Tract Low Unemployment Rate]]&lt;2.7,1,0)</f>
        <v>0</v>
      </c>
      <c r="Q575" s="3">
        <f>VLOOKUP($C575,'County Data Only'!$A$2:$F$93,4,FALSE)</f>
        <v>4170</v>
      </c>
      <c r="R575" s="3">
        <f>IF(AND(Table1[[#This Row],[Census Tract Access to Primary Care]]&lt;=2000,Table1[[#This Row],[Census Tract Access to Primary Care]]&lt;&gt;0),1,0)</f>
        <v>0</v>
      </c>
      <c r="S575" s="3">
        <f>VLOOKUP($C575,'County Data Only'!$A$2:$F$93,5,FALSE)</f>
        <v>-0.170164492</v>
      </c>
      <c r="T575" s="6">
        <f>VLOOKUP($C575,'County Data Only'!$A$2:$F$93,6,FALSE)</f>
        <v>0.56220749999999997</v>
      </c>
      <c r="U575">
        <f>IF(AND(Table1[[#This Row],[Census Tract Population Growth 2010 - 2020]]&gt;=5,Table1[[#This Row],[Census Tract Population Growth 2020 - 2021]]&gt;0),1,0)</f>
        <v>0</v>
      </c>
      <c r="V575" s="3">
        <f>SUM(Table1[[#This Row],[High Income Point Value]],Table1[[#This Row],[Life Expectancy Point Value]],Table1[[#This Row],["R/ECAP" (Point Value)]],Table1[[#This Row],[Low Poverty Point Value]])</f>
        <v>1</v>
      </c>
      <c r="W575" s="3">
        <f>SUM(Table1[[#This Row],[Census Tract Low Unemployment Point Value]],Table1[[#This Row],[Census Tract Access to Primary Care Point Value]])</f>
        <v>0</v>
      </c>
    </row>
    <row r="576" spans="1:23" x14ac:dyDescent="0.25">
      <c r="A576" t="s">
        <v>578</v>
      </c>
      <c r="B576">
        <v>18073101000</v>
      </c>
      <c r="C576" t="s">
        <v>1770</v>
      </c>
      <c r="D576" t="s">
        <v>2377</v>
      </c>
      <c r="E576" s="10">
        <f t="shared" si="16"/>
        <v>0</v>
      </c>
      <c r="F576" s="3">
        <f t="shared" si="17"/>
        <v>0</v>
      </c>
      <c r="G576">
        <v>0</v>
      </c>
      <c r="H576" s="4">
        <v>59596</v>
      </c>
      <c r="I576" s="3">
        <f>IF(AND(Table1[[#This Row],[High Income]]&gt;=71082,Table1[[#This Row],[QCT Status]]=0),1,0)</f>
        <v>0</v>
      </c>
      <c r="J576" s="4">
        <v>76</v>
      </c>
      <c r="K576" s="3">
        <f>IF(Table1[[#This Row],[Life Expectancy]]&gt;77.4,1,0)</f>
        <v>0</v>
      </c>
      <c r="L576" s="4">
        <v>0</v>
      </c>
      <c r="M576" s="4">
        <v>6.8</v>
      </c>
      <c r="N576" s="4">
        <f>IF(AND(Table1[[#This Row],[Low Poverty]]&lt;=6.3,Table1[[#This Row],[QCT Status]]=0),1,0)</f>
        <v>0</v>
      </c>
      <c r="O576" s="3">
        <f>VLOOKUP(C576,'County Data Only'!$A$2:$F$93,3,FALSE)</f>
        <v>3.1</v>
      </c>
      <c r="P576" s="3">
        <f>IF(Table1[[#This Row],[Census Tract Low Unemployment Rate]]&lt;2.7,1,0)</f>
        <v>0</v>
      </c>
      <c r="Q576" s="3">
        <f>VLOOKUP($C576,'County Data Only'!$A$2:$F$93,4,FALSE)</f>
        <v>4170</v>
      </c>
      <c r="R576" s="3">
        <f>IF(AND(Table1[[#This Row],[Census Tract Access to Primary Care]]&lt;=2000,Table1[[#This Row],[Census Tract Access to Primary Care]]&lt;&gt;0),1,0)</f>
        <v>0</v>
      </c>
      <c r="S576" s="3">
        <f>VLOOKUP($C576,'County Data Only'!$A$2:$F$93,5,FALSE)</f>
        <v>-0.170164492</v>
      </c>
      <c r="T576" s="6">
        <f>VLOOKUP($C576,'County Data Only'!$A$2:$F$93,6,FALSE)</f>
        <v>0.56220749999999997</v>
      </c>
      <c r="U576">
        <f>IF(AND(Table1[[#This Row],[Census Tract Population Growth 2010 - 2020]]&gt;=5,Table1[[#This Row],[Census Tract Population Growth 2020 - 2021]]&gt;0),1,0)</f>
        <v>0</v>
      </c>
      <c r="V576" s="3">
        <f>SUM(Table1[[#This Row],[High Income Point Value]],Table1[[#This Row],[Life Expectancy Point Value]],Table1[[#This Row],["R/ECAP" (Point Value)]],Table1[[#This Row],[Low Poverty Point Value]])</f>
        <v>0</v>
      </c>
      <c r="W576" s="3">
        <f>SUM(Table1[[#This Row],[Census Tract Low Unemployment Point Value]],Table1[[#This Row],[Census Tract Access to Primary Care Point Value]])</f>
        <v>0</v>
      </c>
    </row>
    <row r="577" spans="1:23" x14ac:dyDescent="0.25">
      <c r="A577" t="s">
        <v>579</v>
      </c>
      <c r="B577">
        <v>18073101100</v>
      </c>
      <c r="C577" t="s">
        <v>1770</v>
      </c>
      <c r="D577" t="s">
        <v>2378</v>
      </c>
      <c r="E577" s="10">
        <f t="shared" si="16"/>
        <v>0</v>
      </c>
      <c r="F577" s="3">
        <f t="shared" si="17"/>
        <v>0</v>
      </c>
      <c r="G577">
        <v>0</v>
      </c>
      <c r="H577" s="4">
        <v>51581</v>
      </c>
      <c r="I577" s="3">
        <f>IF(AND(Table1[[#This Row],[High Income]]&gt;=71082,Table1[[#This Row],[QCT Status]]=0),1,0)</f>
        <v>0</v>
      </c>
      <c r="J577" s="4">
        <v>76.8917</v>
      </c>
      <c r="K577" s="3">
        <f>IF(Table1[[#This Row],[Life Expectancy]]&gt;77.4,1,0)</f>
        <v>0</v>
      </c>
      <c r="L577" s="4">
        <v>0</v>
      </c>
      <c r="M577" s="4">
        <v>7.5</v>
      </c>
      <c r="N577" s="4">
        <f>IF(AND(Table1[[#This Row],[Low Poverty]]&lt;=6.3,Table1[[#This Row],[QCT Status]]=0),1,0)</f>
        <v>0</v>
      </c>
      <c r="O577" s="3">
        <f>VLOOKUP(C577,'County Data Only'!$A$2:$F$93,3,FALSE)</f>
        <v>3.1</v>
      </c>
      <c r="P577" s="3">
        <f>IF(Table1[[#This Row],[Census Tract Low Unemployment Rate]]&lt;2.7,1,0)</f>
        <v>0</v>
      </c>
      <c r="Q577" s="3">
        <f>VLOOKUP($C577,'County Data Only'!$A$2:$F$93,4,FALSE)</f>
        <v>4170</v>
      </c>
      <c r="R577" s="3">
        <f>IF(AND(Table1[[#This Row],[Census Tract Access to Primary Care]]&lt;=2000,Table1[[#This Row],[Census Tract Access to Primary Care]]&lt;&gt;0),1,0)</f>
        <v>0</v>
      </c>
      <c r="S577" s="3">
        <f>VLOOKUP($C577,'County Data Only'!$A$2:$F$93,5,FALSE)</f>
        <v>-0.170164492</v>
      </c>
      <c r="T577" s="6">
        <f>VLOOKUP($C577,'County Data Only'!$A$2:$F$93,6,FALSE)</f>
        <v>0.56220749999999997</v>
      </c>
      <c r="U577">
        <f>IF(AND(Table1[[#This Row],[Census Tract Population Growth 2010 - 2020]]&gt;=5,Table1[[#This Row],[Census Tract Population Growth 2020 - 2021]]&gt;0),1,0)</f>
        <v>0</v>
      </c>
      <c r="V577" s="3">
        <f>SUM(Table1[[#This Row],[High Income Point Value]],Table1[[#This Row],[Life Expectancy Point Value]],Table1[[#This Row],["R/ECAP" (Point Value)]],Table1[[#This Row],[Low Poverty Point Value]])</f>
        <v>0</v>
      </c>
      <c r="W577" s="3">
        <f>SUM(Table1[[#This Row],[Census Tract Low Unemployment Point Value]],Table1[[#This Row],[Census Tract Access to Primary Care Point Value]])</f>
        <v>0</v>
      </c>
    </row>
    <row r="578" spans="1:23" x14ac:dyDescent="0.25">
      <c r="A578" t="s">
        <v>580</v>
      </c>
      <c r="B578">
        <v>18073101200</v>
      </c>
      <c r="C578" t="s">
        <v>1770</v>
      </c>
      <c r="D578" t="s">
        <v>2379</v>
      </c>
      <c r="E578" s="10">
        <f t="shared" ref="E578:E641" si="18">SUM(V578,W578)</f>
        <v>0</v>
      </c>
      <c r="F578" s="3">
        <f t="shared" ref="F578:F641" si="19">IF(AND(S578&gt;=5,T578&gt;0),1,0)</f>
        <v>0</v>
      </c>
      <c r="G578">
        <v>0</v>
      </c>
      <c r="H578" s="4">
        <v>67500</v>
      </c>
      <c r="I578" s="3">
        <f>IF(AND(Table1[[#This Row],[High Income]]&gt;=71082,Table1[[#This Row],[QCT Status]]=0),1,0)</f>
        <v>0</v>
      </c>
      <c r="J578" s="4">
        <v>75.400000000000006</v>
      </c>
      <c r="K578" s="3">
        <f>IF(Table1[[#This Row],[Life Expectancy]]&gt;77.4,1,0)</f>
        <v>0</v>
      </c>
      <c r="L578" s="4">
        <v>0</v>
      </c>
      <c r="M578" s="4">
        <v>9</v>
      </c>
      <c r="N578" s="4">
        <f>IF(AND(Table1[[#This Row],[Low Poverty]]&lt;=6.3,Table1[[#This Row],[QCT Status]]=0),1,0)</f>
        <v>0</v>
      </c>
      <c r="O578" s="3">
        <f>VLOOKUP(C578,'County Data Only'!$A$2:$F$93,3,FALSE)</f>
        <v>3.1</v>
      </c>
      <c r="P578" s="3">
        <f>IF(Table1[[#This Row],[Census Tract Low Unemployment Rate]]&lt;2.7,1,0)</f>
        <v>0</v>
      </c>
      <c r="Q578" s="3">
        <f>VLOOKUP($C578,'County Data Only'!$A$2:$F$93,4,FALSE)</f>
        <v>4170</v>
      </c>
      <c r="R578" s="3">
        <f>IF(AND(Table1[[#This Row],[Census Tract Access to Primary Care]]&lt;=2000,Table1[[#This Row],[Census Tract Access to Primary Care]]&lt;&gt;0),1,0)</f>
        <v>0</v>
      </c>
      <c r="S578" s="3">
        <f>VLOOKUP($C578,'County Data Only'!$A$2:$F$93,5,FALSE)</f>
        <v>-0.170164492</v>
      </c>
      <c r="T578" s="6">
        <f>VLOOKUP($C578,'County Data Only'!$A$2:$F$93,6,FALSE)</f>
        <v>0.56220749999999997</v>
      </c>
      <c r="U578">
        <f>IF(AND(Table1[[#This Row],[Census Tract Population Growth 2010 - 2020]]&gt;=5,Table1[[#This Row],[Census Tract Population Growth 2020 - 2021]]&gt;0),1,0)</f>
        <v>0</v>
      </c>
      <c r="V578" s="3">
        <f>SUM(Table1[[#This Row],[High Income Point Value]],Table1[[#This Row],[Life Expectancy Point Value]],Table1[[#This Row],["R/ECAP" (Point Value)]],Table1[[#This Row],[Low Poverty Point Value]])</f>
        <v>0</v>
      </c>
      <c r="W578" s="3">
        <f>SUM(Table1[[#This Row],[Census Tract Low Unemployment Point Value]],Table1[[#This Row],[Census Tract Access to Primary Care Point Value]])</f>
        <v>0</v>
      </c>
    </row>
    <row r="579" spans="1:23" x14ac:dyDescent="0.25">
      <c r="A579" t="s">
        <v>576</v>
      </c>
      <c r="B579">
        <v>18073100901</v>
      </c>
      <c r="C579" t="s">
        <v>1770</v>
      </c>
      <c r="D579" t="s">
        <v>2375</v>
      </c>
      <c r="E579" s="10">
        <f t="shared" si="18"/>
        <v>0</v>
      </c>
      <c r="F579" s="3">
        <f t="shared" si="19"/>
        <v>0</v>
      </c>
      <c r="G579">
        <v>0</v>
      </c>
      <c r="H579" s="4">
        <v>61302</v>
      </c>
      <c r="I579" s="3">
        <f>IF(AND(Table1[[#This Row],[High Income]]&gt;=71082,Table1[[#This Row],[QCT Status]]=0),1,0)</f>
        <v>0</v>
      </c>
      <c r="J579" s="4">
        <v>75.400000000000006</v>
      </c>
      <c r="K579" s="3">
        <f>IF(Table1[[#This Row],[Life Expectancy]]&gt;77.4,1,0)</f>
        <v>0</v>
      </c>
      <c r="L579" s="4">
        <v>0</v>
      </c>
      <c r="M579" s="4">
        <v>10.199999999999999</v>
      </c>
      <c r="N579" s="4">
        <f>IF(AND(Table1[[#This Row],[Low Poverty]]&lt;=6.3,Table1[[#This Row],[QCT Status]]=0),1,0)</f>
        <v>0</v>
      </c>
      <c r="O579" s="3">
        <f>VLOOKUP(C579,'County Data Only'!$A$2:$F$93,3,FALSE)</f>
        <v>3.1</v>
      </c>
      <c r="P579" s="3">
        <f>IF(Table1[[#This Row],[Census Tract Low Unemployment Rate]]&lt;2.7,1,0)</f>
        <v>0</v>
      </c>
      <c r="Q579" s="3">
        <f>VLOOKUP($C579,'County Data Only'!$A$2:$F$93,4,FALSE)</f>
        <v>4170</v>
      </c>
      <c r="R579" s="3">
        <f>IF(AND(Table1[[#This Row],[Census Tract Access to Primary Care]]&lt;=2000,Table1[[#This Row],[Census Tract Access to Primary Care]]&lt;&gt;0),1,0)</f>
        <v>0</v>
      </c>
      <c r="S579" s="3">
        <f>VLOOKUP($C579,'County Data Only'!$A$2:$F$93,5,FALSE)</f>
        <v>-0.170164492</v>
      </c>
      <c r="T579" s="6">
        <f>VLOOKUP($C579,'County Data Only'!$A$2:$F$93,6,FALSE)</f>
        <v>0.56220749999999997</v>
      </c>
      <c r="U579">
        <f>IF(AND(Table1[[#This Row],[Census Tract Population Growth 2010 - 2020]]&gt;=5,Table1[[#This Row],[Census Tract Population Growth 2020 - 2021]]&gt;0),1,0)</f>
        <v>0</v>
      </c>
      <c r="V579" s="3">
        <f>SUM(Table1[[#This Row],[High Income Point Value]],Table1[[#This Row],[Life Expectancy Point Value]],Table1[[#This Row],["R/ECAP" (Point Value)]],Table1[[#This Row],[Low Poverty Point Value]])</f>
        <v>0</v>
      </c>
      <c r="W579" s="3">
        <f>SUM(Table1[[#This Row],[Census Tract Low Unemployment Point Value]],Table1[[#This Row],[Census Tract Access to Primary Care Point Value]])</f>
        <v>0</v>
      </c>
    </row>
    <row r="580" spans="1:23" x14ac:dyDescent="0.25">
      <c r="A580" t="s">
        <v>583</v>
      </c>
      <c r="B580">
        <v>18075962800</v>
      </c>
      <c r="C580" t="s">
        <v>1772</v>
      </c>
      <c r="D580" t="s">
        <v>2382</v>
      </c>
      <c r="E580" s="7">
        <f t="shared" si="18"/>
        <v>2</v>
      </c>
      <c r="F580" s="3">
        <f t="shared" si="19"/>
        <v>0</v>
      </c>
      <c r="G580" s="14">
        <v>1</v>
      </c>
      <c r="H580" s="4">
        <v>50440</v>
      </c>
      <c r="I580" s="3">
        <f>IF(AND(Table1[[#This Row],[High Income]]&gt;=71082,Table1[[#This Row],[QCT Status]]=0),1,0)</f>
        <v>0</v>
      </c>
      <c r="J580" s="6">
        <v>83.1</v>
      </c>
      <c r="K580" s="6">
        <f>IF(Table1[[#This Row],[Life Expectancy]]&gt;77.4,1,0)</f>
        <v>1</v>
      </c>
      <c r="L580" s="4">
        <v>0</v>
      </c>
      <c r="M580" s="4">
        <v>15.9</v>
      </c>
      <c r="N580" s="4">
        <f>IF(AND(Table1[[#This Row],[Low Poverty]]&lt;=6.3,Table1[[#This Row],[QCT Status]]=0),1,0)</f>
        <v>0</v>
      </c>
      <c r="O580" s="6">
        <f>VLOOKUP(C580,'County Data Only'!$A$2:$F$93,3,FALSE)</f>
        <v>2.5</v>
      </c>
      <c r="P580" s="6">
        <f>IF(Table1[[#This Row],[Census Tract Low Unemployment Rate]]&lt;2.7,1,0)</f>
        <v>1</v>
      </c>
      <c r="Q580" s="3">
        <f>VLOOKUP($C580,'County Data Only'!$A$2:$F$93,4,FALSE)</f>
        <v>2600</v>
      </c>
      <c r="R580" s="3">
        <f>IF(AND(Table1[[#This Row],[Census Tract Access to Primary Care]]&lt;=2000,Table1[[#This Row],[Census Tract Access to Primary Care]]&lt;&gt;0),1,0)</f>
        <v>0</v>
      </c>
      <c r="S580" s="3">
        <f>VLOOKUP($C580,'County Data Only'!$A$2:$F$93,5,FALSE)</f>
        <v>-3.6026252419999998</v>
      </c>
      <c r="T580" s="3">
        <f>VLOOKUP($C580,'County Data Only'!$A$2:$F$93,6,FALSE)</f>
        <v>-1.0168165999999998</v>
      </c>
      <c r="U580">
        <f>IF(AND(Table1[[#This Row],[Census Tract Population Growth 2010 - 2020]]&gt;=5,Table1[[#This Row],[Census Tract Population Growth 2020 - 2021]]&gt;0),1,0)</f>
        <v>0</v>
      </c>
      <c r="V580" s="3">
        <f>SUM(Table1[[#This Row],[High Income Point Value]],Table1[[#This Row],[Life Expectancy Point Value]],Table1[[#This Row],["R/ECAP" (Point Value)]],Table1[[#This Row],[Low Poverty Point Value]])</f>
        <v>1</v>
      </c>
      <c r="W580" s="3">
        <f>SUM(Table1[[#This Row],[Census Tract Low Unemployment Point Value]],Table1[[#This Row],[Census Tract Access to Primary Care Point Value]])</f>
        <v>1</v>
      </c>
    </row>
    <row r="581" spans="1:23" x14ac:dyDescent="0.25">
      <c r="A581" t="s">
        <v>582</v>
      </c>
      <c r="B581">
        <v>18075962700</v>
      </c>
      <c r="C581" t="s">
        <v>1772</v>
      </c>
      <c r="D581" t="s">
        <v>2381</v>
      </c>
      <c r="E581" s="7">
        <f t="shared" si="18"/>
        <v>2</v>
      </c>
      <c r="F581" s="3">
        <f t="shared" si="19"/>
        <v>0</v>
      </c>
      <c r="G581">
        <v>0</v>
      </c>
      <c r="H581" s="4">
        <v>49531</v>
      </c>
      <c r="I581" s="3">
        <f>IF(AND(Table1[[#This Row],[High Income]]&gt;=71082,Table1[[#This Row],[QCT Status]]=0),1,0)</f>
        <v>0</v>
      </c>
      <c r="J581" s="6">
        <v>79.099999999999994</v>
      </c>
      <c r="K581" s="6">
        <f>IF(Table1[[#This Row],[Life Expectancy]]&gt;77.4,1,0)</f>
        <v>1</v>
      </c>
      <c r="L581" s="4">
        <v>0</v>
      </c>
      <c r="M581" s="4">
        <v>12.1</v>
      </c>
      <c r="N581" s="4">
        <f>IF(AND(Table1[[#This Row],[Low Poverty]]&lt;=6.3,Table1[[#This Row],[QCT Status]]=0),1,0)</f>
        <v>0</v>
      </c>
      <c r="O581" s="6">
        <f>VLOOKUP(C581,'County Data Only'!$A$2:$F$93,3,FALSE)</f>
        <v>2.5</v>
      </c>
      <c r="P581" s="6">
        <f>IF(Table1[[#This Row],[Census Tract Low Unemployment Rate]]&lt;2.7,1,0)</f>
        <v>1</v>
      </c>
      <c r="Q581" s="3">
        <f>VLOOKUP($C581,'County Data Only'!$A$2:$F$93,4,FALSE)</f>
        <v>2600</v>
      </c>
      <c r="R581" s="3">
        <f>IF(AND(Table1[[#This Row],[Census Tract Access to Primary Care]]&lt;=2000,Table1[[#This Row],[Census Tract Access to Primary Care]]&lt;&gt;0),1,0)</f>
        <v>0</v>
      </c>
      <c r="S581" s="3">
        <f>VLOOKUP($C581,'County Data Only'!$A$2:$F$93,5,FALSE)</f>
        <v>-3.6026252419999998</v>
      </c>
      <c r="T581" s="3">
        <f>VLOOKUP($C581,'County Data Only'!$A$2:$F$93,6,FALSE)</f>
        <v>-1.0168165999999998</v>
      </c>
      <c r="U581">
        <f>IF(AND(Table1[[#This Row],[Census Tract Population Growth 2010 - 2020]]&gt;=5,Table1[[#This Row],[Census Tract Population Growth 2020 - 2021]]&gt;0),1,0)</f>
        <v>0</v>
      </c>
      <c r="V581" s="3">
        <f>SUM(Table1[[#This Row],[High Income Point Value]],Table1[[#This Row],[Life Expectancy Point Value]],Table1[[#This Row],["R/ECAP" (Point Value)]],Table1[[#This Row],[Low Poverty Point Value]])</f>
        <v>1</v>
      </c>
      <c r="W581" s="3">
        <f>SUM(Table1[[#This Row],[Census Tract Low Unemployment Point Value]],Table1[[#This Row],[Census Tract Access to Primary Care Point Value]])</f>
        <v>1</v>
      </c>
    </row>
    <row r="582" spans="1:23" x14ac:dyDescent="0.25">
      <c r="A582" t="s">
        <v>587</v>
      </c>
      <c r="B582">
        <v>18075963200</v>
      </c>
      <c r="C582" t="s">
        <v>1772</v>
      </c>
      <c r="D582" t="s">
        <v>2386</v>
      </c>
      <c r="E582" s="7">
        <f t="shared" si="18"/>
        <v>2</v>
      </c>
      <c r="F582" s="3">
        <f t="shared" si="19"/>
        <v>0</v>
      </c>
      <c r="G582">
        <v>0</v>
      </c>
      <c r="H582" s="4">
        <v>47463</v>
      </c>
      <c r="I582" s="3">
        <f>IF(AND(Table1[[#This Row],[High Income]]&gt;=71082,Table1[[#This Row],[QCT Status]]=0),1,0)</f>
        <v>0</v>
      </c>
      <c r="J582" s="6">
        <v>78.3</v>
      </c>
      <c r="K582" s="6">
        <f>IF(Table1[[#This Row],[Life Expectancy]]&gt;77.4,1,0)</f>
        <v>1</v>
      </c>
      <c r="L582" s="4">
        <v>0</v>
      </c>
      <c r="M582" s="4">
        <v>22.4</v>
      </c>
      <c r="N582" s="4">
        <f>IF(AND(Table1[[#This Row],[Low Poverty]]&lt;=6.3,Table1[[#This Row],[QCT Status]]=0),1,0)</f>
        <v>0</v>
      </c>
      <c r="O582" s="6">
        <f>VLOOKUP(C582,'County Data Only'!$A$2:$F$93,3,FALSE)</f>
        <v>2.5</v>
      </c>
      <c r="P582" s="6">
        <f>IF(Table1[[#This Row],[Census Tract Low Unemployment Rate]]&lt;2.7,1,0)</f>
        <v>1</v>
      </c>
      <c r="Q582" s="3">
        <f>VLOOKUP($C582,'County Data Only'!$A$2:$F$93,4,FALSE)</f>
        <v>2600</v>
      </c>
      <c r="R582" s="3">
        <f>IF(AND(Table1[[#This Row],[Census Tract Access to Primary Care]]&lt;=2000,Table1[[#This Row],[Census Tract Access to Primary Care]]&lt;&gt;0),1,0)</f>
        <v>0</v>
      </c>
      <c r="S582" s="3">
        <f>VLOOKUP($C582,'County Data Only'!$A$2:$F$93,5,FALSE)</f>
        <v>-3.6026252419999998</v>
      </c>
      <c r="T582" s="3">
        <f>VLOOKUP($C582,'County Data Only'!$A$2:$F$93,6,FALSE)</f>
        <v>-1.0168165999999998</v>
      </c>
      <c r="U582">
        <f>IF(AND(Table1[[#This Row],[Census Tract Population Growth 2010 - 2020]]&gt;=5,Table1[[#This Row],[Census Tract Population Growth 2020 - 2021]]&gt;0),1,0)</f>
        <v>0</v>
      </c>
      <c r="V582" s="3">
        <f>SUM(Table1[[#This Row],[High Income Point Value]],Table1[[#This Row],[Life Expectancy Point Value]],Table1[[#This Row],["R/ECAP" (Point Value)]],Table1[[#This Row],[Low Poverty Point Value]])</f>
        <v>1</v>
      </c>
      <c r="W582" s="3">
        <f>SUM(Table1[[#This Row],[Census Tract Low Unemployment Point Value]],Table1[[#This Row],[Census Tract Access to Primary Care Point Value]])</f>
        <v>1</v>
      </c>
    </row>
    <row r="583" spans="1:23" x14ac:dyDescent="0.25">
      <c r="A583" t="s">
        <v>585</v>
      </c>
      <c r="B583">
        <v>18075963000</v>
      </c>
      <c r="C583" t="s">
        <v>1772</v>
      </c>
      <c r="D583" t="s">
        <v>2384</v>
      </c>
      <c r="E583" s="8">
        <f t="shared" si="18"/>
        <v>1</v>
      </c>
      <c r="F583" s="3">
        <f t="shared" si="19"/>
        <v>0</v>
      </c>
      <c r="G583">
        <v>0</v>
      </c>
      <c r="H583" s="4">
        <v>51307</v>
      </c>
      <c r="I583" s="3">
        <f>IF(AND(Table1[[#This Row],[High Income]]&gt;=71082,Table1[[#This Row],[QCT Status]]=0),1,0)</f>
        <v>0</v>
      </c>
      <c r="J583" s="4">
        <v>71.572599999999994</v>
      </c>
      <c r="K583" s="3">
        <f>IF(Table1[[#This Row],[Life Expectancy]]&gt;77.4,1,0)</f>
        <v>0</v>
      </c>
      <c r="L583" s="4">
        <v>0</v>
      </c>
      <c r="M583" s="4">
        <v>10</v>
      </c>
      <c r="N583" s="4">
        <f>IF(AND(Table1[[#This Row],[Low Poverty]]&lt;=6.3,Table1[[#This Row],[QCT Status]]=0),1,0)</f>
        <v>0</v>
      </c>
      <c r="O583" s="6">
        <f>VLOOKUP(C583,'County Data Only'!$A$2:$F$93,3,FALSE)</f>
        <v>2.5</v>
      </c>
      <c r="P583" s="6">
        <f>IF(Table1[[#This Row],[Census Tract Low Unemployment Rate]]&lt;2.7,1,0)</f>
        <v>1</v>
      </c>
      <c r="Q583" s="3">
        <f>VLOOKUP($C583,'County Data Only'!$A$2:$F$93,4,FALSE)</f>
        <v>2600</v>
      </c>
      <c r="R583" s="3">
        <f>IF(AND(Table1[[#This Row],[Census Tract Access to Primary Care]]&lt;=2000,Table1[[#This Row],[Census Tract Access to Primary Care]]&lt;&gt;0),1,0)</f>
        <v>0</v>
      </c>
      <c r="S583" s="3">
        <f>VLOOKUP($C583,'County Data Only'!$A$2:$F$93,5,FALSE)</f>
        <v>-3.6026252419999998</v>
      </c>
      <c r="T583" s="3">
        <f>VLOOKUP($C583,'County Data Only'!$A$2:$F$93,6,FALSE)</f>
        <v>-1.0168165999999998</v>
      </c>
      <c r="U583">
        <f>IF(AND(Table1[[#This Row],[Census Tract Population Growth 2010 - 2020]]&gt;=5,Table1[[#This Row],[Census Tract Population Growth 2020 - 2021]]&gt;0),1,0)</f>
        <v>0</v>
      </c>
      <c r="V583" s="3">
        <f>SUM(Table1[[#This Row],[High Income Point Value]],Table1[[#This Row],[Life Expectancy Point Value]],Table1[[#This Row],["R/ECAP" (Point Value)]],Table1[[#This Row],[Low Poverty Point Value]])</f>
        <v>0</v>
      </c>
      <c r="W583" s="3">
        <f>SUM(Table1[[#This Row],[Census Tract Low Unemployment Point Value]],Table1[[#This Row],[Census Tract Access to Primary Care Point Value]])</f>
        <v>1</v>
      </c>
    </row>
    <row r="584" spans="1:23" x14ac:dyDescent="0.25">
      <c r="A584" t="s">
        <v>584</v>
      </c>
      <c r="B584">
        <v>18075962900</v>
      </c>
      <c r="C584" t="s">
        <v>1772</v>
      </c>
      <c r="D584" t="s">
        <v>2383</v>
      </c>
      <c r="E584" s="8">
        <f t="shared" si="18"/>
        <v>1</v>
      </c>
      <c r="F584" s="3">
        <f t="shared" si="19"/>
        <v>0</v>
      </c>
      <c r="G584">
        <v>0</v>
      </c>
      <c r="H584" s="4">
        <v>60500</v>
      </c>
      <c r="I584" s="3">
        <f>IF(AND(Table1[[#This Row],[High Income]]&gt;=71082,Table1[[#This Row],[QCT Status]]=0),1,0)</f>
        <v>0</v>
      </c>
      <c r="J584" s="4">
        <v>76.900000000000006</v>
      </c>
      <c r="K584" s="3">
        <f>IF(Table1[[#This Row],[Life Expectancy]]&gt;77.4,1,0)</f>
        <v>0</v>
      </c>
      <c r="L584" s="4">
        <v>0</v>
      </c>
      <c r="M584" s="4">
        <v>11.7</v>
      </c>
      <c r="N584" s="4">
        <f>IF(AND(Table1[[#This Row],[Low Poverty]]&lt;=6.3,Table1[[#This Row],[QCT Status]]=0),1,0)</f>
        <v>0</v>
      </c>
      <c r="O584" s="6">
        <f>VLOOKUP(C584,'County Data Only'!$A$2:$F$93,3,FALSE)</f>
        <v>2.5</v>
      </c>
      <c r="P584" s="6">
        <f>IF(Table1[[#This Row],[Census Tract Low Unemployment Rate]]&lt;2.7,1,0)</f>
        <v>1</v>
      </c>
      <c r="Q584" s="3">
        <f>VLOOKUP($C584,'County Data Only'!$A$2:$F$93,4,FALSE)</f>
        <v>2600</v>
      </c>
      <c r="R584" s="3">
        <f>IF(AND(Table1[[#This Row],[Census Tract Access to Primary Care]]&lt;=2000,Table1[[#This Row],[Census Tract Access to Primary Care]]&lt;&gt;0),1,0)</f>
        <v>0</v>
      </c>
      <c r="S584" s="3">
        <f>VLOOKUP($C584,'County Data Only'!$A$2:$F$93,5,FALSE)</f>
        <v>-3.6026252419999998</v>
      </c>
      <c r="T584" s="3">
        <f>VLOOKUP($C584,'County Data Only'!$A$2:$F$93,6,FALSE)</f>
        <v>-1.0168165999999998</v>
      </c>
      <c r="U584">
        <f>IF(AND(Table1[[#This Row],[Census Tract Population Growth 2010 - 2020]]&gt;=5,Table1[[#This Row],[Census Tract Population Growth 2020 - 2021]]&gt;0),1,0)</f>
        <v>0</v>
      </c>
      <c r="V584" s="3">
        <f>SUM(Table1[[#This Row],[High Income Point Value]],Table1[[#This Row],[Life Expectancy Point Value]],Table1[[#This Row],["R/ECAP" (Point Value)]],Table1[[#This Row],[Low Poverty Point Value]])</f>
        <v>0</v>
      </c>
      <c r="W584" s="3">
        <f>SUM(Table1[[#This Row],[Census Tract Low Unemployment Point Value]],Table1[[#This Row],[Census Tract Access to Primary Care Point Value]])</f>
        <v>1</v>
      </c>
    </row>
    <row r="585" spans="1:23" x14ac:dyDescent="0.25">
      <c r="A585" t="s">
        <v>588</v>
      </c>
      <c r="B585">
        <v>18075963300</v>
      </c>
      <c r="C585" t="s">
        <v>1772</v>
      </c>
      <c r="D585" t="s">
        <v>2387</v>
      </c>
      <c r="E585" s="8">
        <f t="shared" si="18"/>
        <v>1</v>
      </c>
      <c r="F585" s="3">
        <f t="shared" si="19"/>
        <v>0</v>
      </c>
      <c r="G585">
        <v>0</v>
      </c>
      <c r="H585" s="4">
        <v>36571</v>
      </c>
      <c r="I585" s="3">
        <f>IF(AND(Table1[[#This Row],[High Income]]&gt;=71082,Table1[[#This Row],[QCT Status]]=0),1,0)</f>
        <v>0</v>
      </c>
      <c r="J585" s="4">
        <v>72.2</v>
      </c>
      <c r="K585" s="3">
        <f>IF(Table1[[#This Row],[Life Expectancy]]&gt;77.4,1,0)</f>
        <v>0</v>
      </c>
      <c r="L585" s="4">
        <v>0</v>
      </c>
      <c r="M585" s="4">
        <v>12.9</v>
      </c>
      <c r="N585" s="4">
        <f>IF(AND(Table1[[#This Row],[Low Poverty]]&lt;=6.3,Table1[[#This Row],[QCT Status]]=0),1,0)</f>
        <v>0</v>
      </c>
      <c r="O585" s="6">
        <f>VLOOKUP(C585,'County Data Only'!$A$2:$F$93,3,FALSE)</f>
        <v>2.5</v>
      </c>
      <c r="P585" s="6">
        <f>IF(Table1[[#This Row],[Census Tract Low Unemployment Rate]]&lt;2.7,1,0)</f>
        <v>1</v>
      </c>
      <c r="Q585" s="3">
        <f>VLOOKUP($C585,'County Data Only'!$A$2:$F$93,4,FALSE)</f>
        <v>2600</v>
      </c>
      <c r="R585" s="3">
        <f>IF(AND(Table1[[#This Row],[Census Tract Access to Primary Care]]&lt;=2000,Table1[[#This Row],[Census Tract Access to Primary Care]]&lt;&gt;0),1,0)</f>
        <v>0</v>
      </c>
      <c r="S585" s="3">
        <f>VLOOKUP($C585,'County Data Only'!$A$2:$F$93,5,FALSE)</f>
        <v>-3.6026252419999998</v>
      </c>
      <c r="T585" s="3">
        <f>VLOOKUP($C585,'County Data Only'!$A$2:$F$93,6,FALSE)</f>
        <v>-1.0168165999999998</v>
      </c>
      <c r="U585">
        <f>IF(AND(Table1[[#This Row],[Census Tract Population Growth 2010 - 2020]]&gt;=5,Table1[[#This Row],[Census Tract Population Growth 2020 - 2021]]&gt;0),1,0)</f>
        <v>0</v>
      </c>
      <c r="V585" s="3">
        <f>SUM(Table1[[#This Row],[High Income Point Value]],Table1[[#This Row],[Life Expectancy Point Value]],Table1[[#This Row],["R/ECAP" (Point Value)]],Table1[[#This Row],[Low Poverty Point Value]])</f>
        <v>0</v>
      </c>
      <c r="W585" s="3">
        <f>SUM(Table1[[#This Row],[Census Tract Low Unemployment Point Value]],Table1[[#This Row],[Census Tract Access to Primary Care Point Value]])</f>
        <v>1</v>
      </c>
    </row>
    <row r="586" spans="1:23" x14ac:dyDescent="0.25">
      <c r="A586" t="s">
        <v>586</v>
      </c>
      <c r="B586">
        <v>18075963100</v>
      </c>
      <c r="C586" t="s">
        <v>1772</v>
      </c>
      <c r="D586" t="s">
        <v>2385</v>
      </c>
      <c r="E586" s="8">
        <f t="shared" si="18"/>
        <v>1</v>
      </c>
      <c r="F586" s="3">
        <f t="shared" si="19"/>
        <v>0</v>
      </c>
      <c r="G586">
        <v>0</v>
      </c>
      <c r="H586" s="4">
        <v>36656</v>
      </c>
      <c r="I586" s="3">
        <f>IF(AND(Table1[[#This Row],[High Income]]&gt;=71082,Table1[[#This Row],[QCT Status]]=0),1,0)</f>
        <v>0</v>
      </c>
      <c r="J586" s="4">
        <v>74.2</v>
      </c>
      <c r="K586" s="3">
        <f>IF(Table1[[#This Row],[Life Expectancy]]&gt;77.4,1,0)</f>
        <v>0</v>
      </c>
      <c r="L586" s="4">
        <v>0</v>
      </c>
      <c r="M586" s="4">
        <v>14.9</v>
      </c>
      <c r="N586" s="4">
        <f>IF(AND(Table1[[#This Row],[Low Poverty]]&lt;=6.3,Table1[[#This Row],[QCT Status]]=0),1,0)</f>
        <v>0</v>
      </c>
      <c r="O586" s="6">
        <f>VLOOKUP(C586,'County Data Only'!$A$2:$F$93,3,FALSE)</f>
        <v>2.5</v>
      </c>
      <c r="P586" s="6">
        <f>IF(Table1[[#This Row],[Census Tract Low Unemployment Rate]]&lt;2.7,1,0)</f>
        <v>1</v>
      </c>
      <c r="Q586" s="3">
        <f>VLOOKUP($C586,'County Data Only'!$A$2:$F$93,4,FALSE)</f>
        <v>2600</v>
      </c>
      <c r="R586" s="3">
        <f>IF(AND(Table1[[#This Row],[Census Tract Access to Primary Care]]&lt;=2000,Table1[[#This Row],[Census Tract Access to Primary Care]]&lt;&gt;0),1,0)</f>
        <v>0</v>
      </c>
      <c r="S586" s="3">
        <f>VLOOKUP($C586,'County Data Only'!$A$2:$F$93,5,FALSE)</f>
        <v>-3.6026252419999998</v>
      </c>
      <c r="T586" s="3">
        <f>VLOOKUP($C586,'County Data Only'!$A$2:$F$93,6,FALSE)</f>
        <v>-1.0168165999999998</v>
      </c>
      <c r="U586">
        <f>IF(AND(Table1[[#This Row],[Census Tract Population Growth 2010 - 2020]]&gt;=5,Table1[[#This Row],[Census Tract Population Growth 2020 - 2021]]&gt;0),1,0)</f>
        <v>0</v>
      </c>
      <c r="V586" s="3">
        <f>SUM(Table1[[#This Row],[High Income Point Value]],Table1[[#This Row],[Life Expectancy Point Value]],Table1[[#This Row],["R/ECAP" (Point Value)]],Table1[[#This Row],[Low Poverty Point Value]])</f>
        <v>0</v>
      </c>
      <c r="W586" s="3">
        <f>SUM(Table1[[#This Row],[Census Tract Low Unemployment Point Value]],Table1[[#This Row],[Census Tract Access to Primary Care Point Value]])</f>
        <v>1</v>
      </c>
    </row>
    <row r="587" spans="1:23" x14ac:dyDescent="0.25">
      <c r="A587" t="s">
        <v>589</v>
      </c>
      <c r="B587">
        <v>18077966000</v>
      </c>
      <c r="C587" t="s">
        <v>1774</v>
      </c>
      <c r="D587" t="s">
        <v>2388</v>
      </c>
      <c r="E587" s="7">
        <f t="shared" si="18"/>
        <v>2</v>
      </c>
      <c r="F587" s="3">
        <f t="shared" si="19"/>
        <v>0</v>
      </c>
      <c r="G587">
        <v>0</v>
      </c>
      <c r="H587" s="4">
        <v>61574</v>
      </c>
      <c r="I587" s="3">
        <f>IF(AND(Table1[[#This Row],[High Income]]&gt;=71082,Table1[[#This Row],[QCT Status]]=0),1,0)</f>
        <v>0</v>
      </c>
      <c r="J587" s="4">
        <v>75.900000000000006</v>
      </c>
      <c r="K587" s="3">
        <f>IF(Table1[[#This Row],[Life Expectancy]]&gt;77.4,1,0)</f>
        <v>0</v>
      </c>
      <c r="L587" s="4">
        <v>0</v>
      </c>
      <c r="M587" s="4">
        <v>7.2</v>
      </c>
      <c r="N587" s="4">
        <f>IF(AND(Table1[[#This Row],[Low Poverty]]&lt;=6.3,Table1[[#This Row],[QCT Status]]=0),1,0)</f>
        <v>0</v>
      </c>
      <c r="O587" s="6">
        <f>VLOOKUP(C587,'County Data Only'!$A$2:$F$93,3,FALSE)</f>
        <v>2.4</v>
      </c>
      <c r="P587" s="6">
        <f>IF(Table1[[#This Row],[Census Tract Low Unemployment Rate]]&lt;2.7,1,0)</f>
        <v>1</v>
      </c>
      <c r="Q587" s="6">
        <f>VLOOKUP($C587,'County Data Only'!$A$2:$F$93,4,FALSE)</f>
        <v>1790</v>
      </c>
      <c r="R587" s="6">
        <f>IF(AND(Table1[[#This Row],[Census Tract Access to Primary Care]]&lt;=2000,Table1[[#This Row],[Census Tract Access to Primary Care]]&lt;&gt;0),1,0)</f>
        <v>1</v>
      </c>
      <c r="S587" s="3">
        <f>VLOOKUP($C587,'County Data Only'!$A$2:$F$93,5,FALSE)</f>
        <v>-0.89200283999999996</v>
      </c>
      <c r="T587" s="6">
        <f>VLOOKUP($C587,'County Data Only'!$A$2:$F$93,6,FALSE)</f>
        <v>0.19954650000000002</v>
      </c>
      <c r="U587">
        <f>IF(AND(Table1[[#This Row],[Census Tract Population Growth 2010 - 2020]]&gt;=5,Table1[[#This Row],[Census Tract Population Growth 2020 - 2021]]&gt;0),1,0)</f>
        <v>0</v>
      </c>
      <c r="V587" s="3">
        <f>SUM(Table1[[#This Row],[High Income Point Value]],Table1[[#This Row],[Life Expectancy Point Value]],Table1[[#This Row],["R/ECAP" (Point Value)]],Table1[[#This Row],[Low Poverty Point Value]])</f>
        <v>0</v>
      </c>
      <c r="W587" s="3">
        <f>SUM(Table1[[#This Row],[Census Tract Low Unemployment Point Value]],Table1[[#This Row],[Census Tract Access to Primary Care Point Value]])</f>
        <v>2</v>
      </c>
    </row>
    <row r="588" spans="1:23" x14ac:dyDescent="0.25">
      <c r="A588" t="s">
        <v>591</v>
      </c>
      <c r="B588">
        <v>18077966200</v>
      </c>
      <c r="C588" t="s">
        <v>1774</v>
      </c>
      <c r="D588" t="s">
        <v>2390</v>
      </c>
      <c r="E588" s="7">
        <f t="shared" si="18"/>
        <v>2</v>
      </c>
      <c r="F588" s="3">
        <f t="shared" si="19"/>
        <v>0</v>
      </c>
      <c r="G588">
        <v>0</v>
      </c>
      <c r="H588" s="4">
        <v>62456</v>
      </c>
      <c r="I588" s="3">
        <f>IF(AND(Table1[[#This Row],[High Income]]&gt;=71082,Table1[[#This Row],[QCT Status]]=0),1,0)</f>
        <v>0</v>
      </c>
      <c r="J588" s="4">
        <v>76.7</v>
      </c>
      <c r="K588" s="3">
        <f>IF(Table1[[#This Row],[Life Expectancy]]&gt;77.4,1,0)</f>
        <v>0</v>
      </c>
      <c r="L588" s="4">
        <v>0</v>
      </c>
      <c r="M588" s="4">
        <v>9.5</v>
      </c>
      <c r="N588" s="4">
        <f>IF(AND(Table1[[#This Row],[Low Poverty]]&lt;=6.3,Table1[[#This Row],[QCT Status]]=0),1,0)</f>
        <v>0</v>
      </c>
      <c r="O588" s="6">
        <f>VLOOKUP(C588,'County Data Only'!$A$2:$F$93,3,FALSE)</f>
        <v>2.4</v>
      </c>
      <c r="P588" s="6">
        <f>IF(Table1[[#This Row],[Census Tract Low Unemployment Rate]]&lt;2.7,1,0)</f>
        <v>1</v>
      </c>
      <c r="Q588" s="6">
        <f>VLOOKUP($C588,'County Data Only'!$A$2:$F$93,4,FALSE)</f>
        <v>1790</v>
      </c>
      <c r="R588" s="6">
        <f>IF(AND(Table1[[#This Row],[Census Tract Access to Primary Care]]&lt;=2000,Table1[[#This Row],[Census Tract Access to Primary Care]]&lt;&gt;0),1,0)</f>
        <v>1</v>
      </c>
      <c r="S588" s="3">
        <f>VLOOKUP($C588,'County Data Only'!$A$2:$F$93,5,FALSE)</f>
        <v>-0.89200283999999996</v>
      </c>
      <c r="T588" s="6">
        <f>VLOOKUP($C588,'County Data Only'!$A$2:$F$93,6,FALSE)</f>
        <v>0.19954650000000002</v>
      </c>
      <c r="U588">
        <f>IF(AND(Table1[[#This Row],[Census Tract Population Growth 2010 - 2020]]&gt;=5,Table1[[#This Row],[Census Tract Population Growth 2020 - 2021]]&gt;0),1,0)</f>
        <v>0</v>
      </c>
      <c r="V588" s="3">
        <f>SUM(Table1[[#This Row],[High Income Point Value]],Table1[[#This Row],[Life Expectancy Point Value]],Table1[[#This Row],["R/ECAP" (Point Value)]],Table1[[#This Row],[Low Poverty Point Value]])</f>
        <v>0</v>
      </c>
      <c r="W588" s="3">
        <f>SUM(Table1[[#This Row],[Census Tract Low Unemployment Point Value]],Table1[[#This Row],[Census Tract Access to Primary Care Point Value]])</f>
        <v>2</v>
      </c>
    </row>
    <row r="589" spans="1:23" x14ac:dyDescent="0.25">
      <c r="A589" t="s">
        <v>592</v>
      </c>
      <c r="B589">
        <v>18077966300</v>
      </c>
      <c r="C589" t="s">
        <v>1774</v>
      </c>
      <c r="D589" t="s">
        <v>2391</v>
      </c>
      <c r="E589" s="7">
        <f t="shared" si="18"/>
        <v>2</v>
      </c>
      <c r="F589" s="3">
        <f t="shared" si="19"/>
        <v>0</v>
      </c>
      <c r="G589">
        <v>0</v>
      </c>
      <c r="H589" s="4">
        <v>48028</v>
      </c>
      <c r="I589" s="3">
        <f>IF(AND(Table1[[#This Row],[High Income]]&gt;=71082,Table1[[#This Row],[QCT Status]]=0),1,0)</f>
        <v>0</v>
      </c>
      <c r="J589" s="4">
        <v>74.400000000000006</v>
      </c>
      <c r="K589" s="3">
        <f>IF(Table1[[#This Row],[Life Expectancy]]&gt;77.4,1,0)</f>
        <v>0</v>
      </c>
      <c r="L589" s="4">
        <v>0</v>
      </c>
      <c r="M589" s="4">
        <v>11.9</v>
      </c>
      <c r="N589" s="4">
        <f>IF(AND(Table1[[#This Row],[Low Poverty]]&lt;=6.3,Table1[[#This Row],[QCT Status]]=0),1,0)</f>
        <v>0</v>
      </c>
      <c r="O589" s="6">
        <f>VLOOKUP(C589,'County Data Only'!$A$2:$F$93,3,FALSE)</f>
        <v>2.4</v>
      </c>
      <c r="P589" s="6">
        <f>IF(Table1[[#This Row],[Census Tract Low Unemployment Rate]]&lt;2.7,1,0)</f>
        <v>1</v>
      </c>
      <c r="Q589" s="6">
        <f>VLOOKUP($C589,'County Data Only'!$A$2:$F$93,4,FALSE)</f>
        <v>1790</v>
      </c>
      <c r="R589" s="6">
        <f>IF(AND(Table1[[#This Row],[Census Tract Access to Primary Care]]&lt;=2000,Table1[[#This Row],[Census Tract Access to Primary Care]]&lt;&gt;0),1,0)</f>
        <v>1</v>
      </c>
      <c r="S589" s="3">
        <f>VLOOKUP($C589,'County Data Only'!$A$2:$F$93,5,FALSE)</f>
        <v>-0.89200283999999996</v>
      </c>
      <c r="T589" s="6">
        <f>VLOOKUP($C589,'County Data Only'!$A$2:$F$93,6,FALSE)</f>
        <v>0.19954650000000002</v>
      </c>
      <c r="U589">
        <f>IF(AND(Table1[[#This Row],[Census Tract Population Growth 2010 - 2020]]&gt;=5,Table1[[#This Row],[Census Tract Population Growth 2020 - 2021]]&gt;0),1,0)</f>
        <v>0</v>
      </c>
      <c r="V589" s="3">
        <f>SUM(Table1[[#This Row],[High Income Point Value]],Table1[[#This Row],[Life Expectancy Point Value]],Table1[[#This Row],["R/ECAP" (Point Value)]],Table1[[#This Row],[Low Poverty Point Value]])</f>
        <v>0</v>
      </c>
      <c r="W589" s="3">
        <f>SUM(Table1[[#This Row],[Census Tract Low Unemployment Point Value]],Table1[[#This Row],[Census Tract Access to Primary Care Point Value]])</f>
        <v>2</v>
      </c>
    </row>
    <row r="590" spans="1:23" x14ac:dyDescent="0.25">
      <c r="A590" t="s">
        <v>590</v>
      </c>
      <c r="B590">
        <v>18077966100</v>
      </c>
      <c r="C590" t="s">
        <v>1774</v>
      </c>
      <c r="D590" t="s">
        <v>2389</v>
      </c>
      <c r="E590" s="7">
        <f t="shared" si="18"/>
        <v>2</v>
      </c>
      <c r="F590" s="3">
        <f t="shared" si="19"/>
        <v>0</v>
      </c>
      <c r="G590">
        <v>0</v>
      </c>
      <c r="H590" s="4">
        <v>54531</v>
      </c>
      <c r="I590" s="3">
        <f>IF(AND(Table1[[#This Row],[High Income]]&gt;=71082,Table1[[#This Row],[QCT Status]]=0),1,0)</f>
        <v>0</v>
      </c>
      <c r="J590" s="4">
        <v>76</v>
      </c>
      <c r="K590" s="3">
        <f>IF(Table1[[#This Row],[Life Expectancy]]&gt;77.4,1,0)</f>
        <v>0</v>
      </c>
      <c r="L590" s="4">
        <v>0</v>
      </c>
      <c r="M590" s="4">
        <v>14.1</v>
      </c>
      <c r="N590" s="4">
        <f>IF(AND(Table1[[#This Row],[Low Poverty]]&lt;=6.3,Table1[[#This Row],[QCT Status]]=0),1,0)</f>
        <v>0</v>
      </c>
      <c r="O590" s="6">
        <f>VLOOKUP(C590,'County Data Only'!$A$2:$F$93,3,FALSE)</f>
        <v>2.4</v>
      </c>
      <c r="P590" s="6">
        <f>IF(Table1[[#This Row],[Census Tract Low Unemployment Rate]]&lt;2.7,1,0)</f>
        <v>1</v>
      </c>
      <c r="Q590" s="6">
        <f>VLOOKUP($C590,'County Data Only'!$A$2:$F$93,4,FALSE)</f>
        <v>1790</v>
      </c>
      <c r="R590" s="6">
        <f>IF(AND(Table1[[#This Row],[Census Tract Access to Primary Care]]&lt;=2000,Table1[[#This Row],[Census Tract Access to Primary Care]]&lt;&gt;0),1,0)</f>
        <v>1</v>
      </c>
      <c r="S590" s="3">
        <f>VLOOKUP($C590,'County Data Only'!$A$2:$F$93,5,FALSE)</f>
        <v>-0.89200283999999996</v>
      </c>
      <c r="T590" s="6">
        <f>VLOOKUP($C590,'County Data Only'!$A$2:$F$93,6,FALSE)</f>
        <v>0.19954650000000002</v>
      </c>
      <c r="U590">
        <f>IF(AND(Table1[[#This Row],[Census Tract Population Growth 2010 - 2020]]&gt;=5,Table1[[#This Row],[Census Tract Population Growth 2020 - 2021]]&gt;0),1,0)</f>
        <v>0</v>
      </c>
      <c r="V590" s="3">
        <f>SUM(Table1[[#This Row],[High Income Point Value]],Table1[[#This Row],[Life Expectancy Point Value]],Table1[[#This Row],["R/ECAP" (Point Value)]],Table1[[#This Row],[Low Poverty Point Value]])</f>
        <v>0</v>
      </c>
      <c r="W590" s="3">
        <f>SUM(Table1[[#This Row],[Census Tract Low Unemployment Point Value]],Table1[[#This Row],[Census Tract Access to Primary Care Point Value]])</f>
        <v>2</v>
      </c>
    </row>
    <row r="591" spans="1:23" x14ac:dyDescent="0.25">
      <c r="A591" t="s">
        <v>594</v>
      </c>
      <c r="B591">
        <v>18077966500</v>
      </c>
      <c r="C591" t="s">
        <v>1774</v>
      </c>
      <c r="D591" t="s">
        <v>2393</v>
      </c>
      <c r="E591" s="7">
        <f t="shared" si="18"/>
        <v>2</v>
      </c>
      <c r="F591" s="3">
        <f t="shared" si="19"/>
        <v>0</v>
      </c>
      <c r="G591">
        <v>0</v>
      </c>
      <c r="H591" s="4">
        <v>44875</v>
      </c>
      <c r="I591" s="3">
        <f>IF(AND(Table1[[#This Row],[High Income]]&gt;=71082,Table1[[#This Row],[QCT Status]]=0),1,0)</f>
        <v>0</v>
      </c>
      <c r="J591" s="4">
        <v>76.7</v>
      </c>
      <c r="K591" s="3">
        <f>IF(Table1[[#This Row],[Life Expectancy]]&gt;77.4,1,0)</f>
        <v>0</v>
      </c>
      <c r="L591" s="4">
        <v>0</v>
      </c>
      <c r="M591" s="4">
        <v>18.899999999999999</v>
      </c>
      <c r="N591" s="4">
        <f>IF(AND(Table1[[#This Row],[Low Poverty]]&lt;=6.3,Table1[[#This Row],[QCT Status]]=0),1,0)</f>
        <v>0</v>
      </c>
      <c r="O591" s="6">
        <f>VLOOKUP(C591,'County Data Only'!$A$2:$F$93,3,FALSE)</f>
        <v>2.4</v>
      </c>
      <c r="P591" s="6">
        <f>IF(Table1[[#This Row],[Census Tract Low Unemployment Rate]]&lt;2.7,1,0)</f>
        <v>1</v>
      </c>
      <c r="Q591" s="6">
        <f>VLOOKUP($C591,'County Data Only'!$A$2:$F$93,4,FALSE)</f>
        <v>1790</v>
      </c>
      <c r="R591" s="6">
        <f>IF(AND(Table1[[#This Row],[Census Tract Access to Primary Care]]&lt;=2000,Table1[[#This Row],[Census Tract Access to Primary Care]]&lt;&gt;0),1,0)</f>
        <v>1</v>
      </c>
      <c r="S591" s="3">
        <f>VLOOKUP($C591,'County Data Only'!$A$2:$F$93,5,FALSE)</f>
        <v>-0.89200283999999996</v>
      </c>
      <c r="T591" s="6">
        <f>VLOOKUP($C591,'County Data Only'!$A$2:$F$93,6,FALSE)</f>
        <v>0.19954650000000002</v>
      </c>
      <c r="U591">
        <f>IF(AND(Table1[[#This Row],[Census Tract Population Growth 2010 - 2020]]&gt;=5,Table1[[#This Row],[Census Tract Population Growth 2020 - 2021]]&gt;0),1,0)</f>
        <v>0</v>
      </c>
      <c r="V591" s="3">
        <f>SUM(Table1[[#This Row],[High Income Point Value]],Table1[[#This Row],[Life Expectancy Point Value]],Table1[[#This Row],["R/ECAP" (Point Value)]],Table1[[#This Row],[Low Poverty Point Value]])</f>
        <v>0</v>
      </c>
      <c r="W591" s="3">
        <f>SUM(Table1[[#This Row],[Census Tract Low Unemployment Point Value]],Table1[[#This Row],[Census Tract Access to Primary Care Point Value]])</f>
        <v>2</v>
      </c>
    </row>
    <row r="592" spans="1:23" x14ac:dyDescent="0.25">
      <c r="A592" t="s">
        <v>593</v>
      </c>
      <c r="B592">
        <v>18077966400</v>
      </c>
      <c r="C592" t="s">
        <v>1774</v>
      </c>
      <c r="D592" t="s">
        <v>2392</v>
      </c>
      <c r="E592" s="7">
        <f t="shared" si="18"/>
        <v>2</v>
      </c>
      <c r="F592" s="3">
        <f t="shared" si="19"/>
        <v>0</v>
      </c>
      <c r="G592">
        <v>0</v>
      </c>
      <c r="H592" s="4">
        <v>43502</v>
      </c>
      <c r="I592" s="3">
        <f>IF(AND(Table1[[#This Row],[High Income]]&gt;=71082,Table1[[#This Row],[QCT Status]]=0),1,0)</f>
        <v>0</v>
      </c>
      <c r="J592" s="4">
        <v>75.200400000000002</v>
      </c>
      <c r="K592" s="3">
        <f>IF(Table1[[#This Row],[Life Expectancy]]&gt;77.4,1,0)</f>
        <v>0</v>
      </c>
      <c r="L592" s="4">
        <v>0</v>
      </c>
      <c r="M592" s="4">
        <v>19.8</v>
      </c>
      <c r="N592" s="4">
        <f>IF(AND(Table1[[#This Row],[Low Poverty]]&lt;=6.3,Table1[[#This Row],[QCT Status]]=0),1,0)</f>
        <v>0</v>
      </c>
      <c r="O592" s="6">
        <f>VLOOKUP(C592,'County Data Only'!$A$2:$F$93,3,FALSE)</f>
        <v>2.4</v>
      </c>
      <c r="P592" s="6">
        <f>IF(Table1[[#This Row],[Census Tract Low Unemployment Rate]]&lt;2.7,1,0)</f>
        <v>1</v>
      </c>
      <c r="Q592" s="6">
        <f>VLOOKUP($C592,'County Data Only'!$A$2:$F$93,4,FALSE)</f>
        <v>1790</v>
      </c>
      <c r="R592" s="6">
        <f>IF(AND(Table1[[#This Row],[Census Tract Access to Primary Care]]&lt;=2000,Table1[[#This Row],[Census Tract Access to Primary Care]]&lt;&gt;0),1,0)</f>
        <v>1</v>
      </c>
      <c r="S592" s="3">
        <f>VLOOKUP($C592,'County Data Only'!$A$2:$F$93,5,FALSE)</f>
        <v>-0.89200283999999996</v>
      </c>
      <c r="T592" s="6">
        <f>VLOOKUP($C592,'County Data Only'!$A$2:$F$93,6,FALSE)</f>
        <v>0.19954650000000002</v>
      </c>
      <c r="U592">
        <f>IF(AND(Table1[[#This Row],[Census Tract Population Growth 2010 - 2020]]&gt;=5,Table1[[#This Row],[Census Tract Population Growth 2020 - 2021]]&gt;0),1,0)</f>
        <v>0</v>
      </c>
      <c r="V592" s="3">
        <f>SUM(Table1[[#This Row],[High Income Point Value]],Table1[[#This Row],[Life Expectancy Point Value]],Table1[[#This Row],["R/ECAP" (Point Value)]],Table1[[#This Row],[Low Poverty Point Value]])</f>
        <v>0</v>
      </c>
      <c r="W592" s="3">
        <f>SUM(Table1[[#This Row],[Census Tract Low Unemployment Point Value]],Table1[[#This Row],[Census Tract Access to Primary Care Point Value]])</f>
        <v>2</v>
      </c>
    </row>
    <row r="593" spans="1:23" x14ac:dyDescent="0.25">
      <c r="A593" t="s">
        <v>595</v>
      </c>
      <c r="B593">
        <v>18077966600</v>
      </c>
      <c r="C593" t="s">
        <v>1774</v>
      </c>
      <c r="D593" t="s">
        <v>2394</v>
      </c>
      <c r="E593" s="7">
        <f t="shared" si="18"/>
        <v>2</v>
      </c>
      <c r="F593" s="3">
        <f t="shared" si="19"/>
        <v>0</v>
      </c>
      <c r="G593">
        <v>0</v>
      </c>
      <c r="H593" s="4">
        <v>36706</v>
      </c>
      <c r="I593" s="3">
        <f>IF(AND(Table1[[#This Row],[High Income]]&gt;=71082,Table1[[#This Row],[QCT Status]]=0),1,0)</f>
        <v>0</v>
      </c>
      <c r="J593" s="4">
        <v>74.099999999999994</v>
      </c>
      <c r="K593" s="3">
        <f>IF(Table1[[#This Row],[Life Expectancy]]&gt;77.4,1,0)</f>
        <v>0</v>
      </c>
      <c r="L593" s="4">
        <v>0</v>
      </c>
      <c r="M593" s="4">
        <v>23.6</v>
      </c>
      <c r="N593" s="4">
        <f>IF(AND(Table1[[#This Row],[Low Poverty]]&lt;=6.3,Table1[[#This Row],[QCT Status]]=0),1,0)</f>
        <v>0</v>
      </c>
      <c r="O593" s="6">
        <f>VLOOKUP(C593,'County Data Only'!$A$2:$F$93,3,FALSE)</f>
        <v>2.4</v>
      </c>
      <c r="P593" s="6">
        <f>IF(Table1[[#This Row],[Census Tract Low Unemployment Rate]]&lt;2.7,1,0)</f>
        <v>1</v>
      </c>
      <c r="Q593" s="6">
        <f>VLOOKUP($C593,'County Data Only'!$A$2:$F$93,4,FALSE)</f>
        <v>1790</v>
      </c>
      <c r="R593" s="6">
        <f>IF(AND(Table1[[#This Row],[Census Tract Access to Primary Care]]&lt;=2000,Table1[[#This Row],[Census Tract Access to Primary Care]]&lt;&gt;0),1,0)</f>
        <v>1</v>
      </c>
      <c r="S593" s="3">
        <f>VLOOKUP($C593,'County Data Only'!$A$2:$F$93,5,FALSE)</f>
        <v>-0.89200283999999996</v>
      </c>
      <c r="T593" s="6">
        <f>VLOOKUP($C593,'County Data Only'!$A$2:$F$93,6,FALSE)</f>
        <v>0.19954650000000002</v>
      </c>
      <c r="U593">
        <f>IF(AND(Table1[[#This Row],[Census Tract Population Growth 2010 - 2020]]&gt;=5,Table1[[#This Row],[Census Tract Population Growth 2020 - 2021]]&gt;0),1,0)</f>
        <v>0</v>
      </c>
      <c r="V593" s="3">
        <f>SUM(Table1[[#This Row],[High Income Point Value]],Table1[[#This Row],[Life Expectancy Point Value]],Table1[[#This Row],["R/ECAP" (Point Value)]],Table1[[#This Row],[Low Poverty Point Value]])</f>
        <v>0</v>
      </c>
      <c r="W593" s="3">
        <f>SUM(Table1[[#This Row],[Census Tract Low Unemployment Point Value]],Table1[[#This Row],[Census Tract Access to Primary Care Point Value]])</f>
        <v>2</v>
      </c>
    </row>
    <row r="594" spans="1:23" x14ac:dyDescent="0.25">
      <c r="A594" t="s">
        <v>601</v>
      </c>
      <c r="B594">
        <v>18079960600</v>
      </c>
      <c r="C594" t="s">
        <v>1776</v>
      </c>
      <c r="D594" t="s">
        <v>2400</v>
      </c>
      <c r="E594" s="7">
        <f t="shared" si="18"/>
        <v>2</v>
      </c>
      <c r="F594" s="3">
        <f t="shared" si="19"/>
        <v>0</v>
      </c>
      <c r="G594">
        <v>0</v>
      </c>
      <c r="H594" s="4">
        <v>64794</v>
      </c>
      <c r="I594" s="3">
        <f>IF(AND(Table1[[#This Row],[High Income]]&gt;=71082,Table1[[#This Row],[QCT Status]]=0),1,0)</f>
        <v>0</v>
      </c>
      <c r="J594" s="6">
        <v>77.599999999999994</v>
      </c>
      <c r="K594" s="6">
        <f>IF(Table1[[#This Row],[Life Expectancy]]&gt;77.4,1,0)</f>
        <v>1</v>
      </c>
      <c r="L594" s="4">
        <v>0</v>
      </c>
      <c r="M594" s="6">
        <v>5.5</v>
      </c>
      <c r="N594" s="6">
        <f>IF(AND(Table1[[#This Row],[Low Poverty]]&lt;=6.3,Table1[[#This Row],[QCT Status]]=0),1,0)</f>
        <v>1</v>
      </c>
      <c r="O594" s="3">
        <f>VLOOKUP(C594,'County Data Only'!$A$2:$F$93,3,FALSE)</f>
        <v>3</v>
      </c>
      <c r="P594" s="3">
        <f>IF(Table1[[#This Row],[Census Tract Low Unemployment Rate]]&lt;2.7,1,0)</f>
        <v>0</v>
      </c>
      <c r="Q594" s="3">
        <f>VLOOKUP($C594,'County Data Only'!$A$2:$F$93,4,FALSE)</f>
        <v>2510</v>
      </c>
      <c r="R594" s="3">
        <f>IF(AND(Table1[[#This Row],[Census Tract Access to Primary Care]]&lt;=2000,Table1[[#This Row],[Census Tract Access to Primary Care]]&lt;&gt;0),1,0)</f>
        <v>0</v>
      </c>
      <c r="S594" s="3">
        <f>VLOOKUP($C594,'County Data Only'!$A$2:$F$93,5,FALSE)</f>
        <v>-3.3951267469999999</v>
      </c>
      <c r="T594" s="3">
        <f>VLOOKUP($C594,'County Data Only'!$A$2:$F$93,6,FALSE)</f>
        <v>-0.56232769999999999</v>
      </c>
      <c r="U594">
        <f>IF(AND(Table1[[#This Row],[Census Tract Population Growth 2010 - 2020]]&gt;=5,Table1[[#This Row],[Census Tract Population Growth 2020 - 2021]]&gt;0),1,0)</f>
        <v>0</v>
      </c>
      <c r="V594" s="3">
        <f>SUM(Table1[[#This Row],[High Income Point Value]],Table1[[#This Row],[Life Expectancy Point Value]],Table1[[#This Row],["R/ECAP" (Point Value)]],Table1[[#This Row],[Low Poverty Point Value]])</f>
        <v>2</v>
      </c>
      <c r="W594" s="3">
        <f>SUM(Table1[[#This Row],[Census Tract Low Unemployment Point Value]],Table1[[#This Row],[Census Tract Access to Primary Care Point Value]])</f>
        <v>0</v>
      </c>
    </row>
    <row r="595" spans="1:23" x14ac:dyDescent="0.25">
      <c r="A595" t="s">
        <v>596</v>
      </c>
      <c r="B595">
        <v>18079960200</v>
      </c>
      <c r="C595" t="s">
        <v>1776</v>
      </c>
      <c r="D595" t="s">
        <v>2395</v>
      </c>
      <c r="E595" s="8">
        <f t="shared" si="18"/>
        <v>1</v>
      </c>
      <c r="F595" s="3">
        <f t="shared" si="19"/>
        <v>0</v>
      </c>
      <c r="G595">
        <v>0</v>
      </c>
      <c r="H595" s="4">
        <v>66147</v>
      </c>
      <c r="I595" s="3">
        <f>IF(AND(Table1[[#This Row],[High Income]]&gt;=71082,Table1[[#This Row],[QCT Status]]=0),1,0)</f>
        <v>0</v>
      </c>
      <c r="J595" s="6">
        <v>86.413200000000003</v>
      </c>
      <c r="K595" s="6">
        <f>IF(Table1[[#This Row],[Life Expectancy]]&gt;77.4,1,0)</f>
        <v>1</v>
      </c>
      <c r="L595" s="4">
        <v>0</v>
      </c>
      <c r="M595" s="4">
        <v>9.6</v>
      </c>
      <c r="N595" s="4">
        <f>IF(AND(Table1[[#This Row],[Low Poverty]]&lt;=6.3,Table1[[#This Row],[QCT Status]]=0),1,0)</f>
        <v>0</v>
      </c>
      <c r="O595" s="3">
        <f>VLOOKUP(C595,'County Data Only'!$A$2:$F$93,3,FALSE)</f>
        <v>3</v>
      </c>
      <c r="P595" s="3">
        <f>IF(Table1[[#This Row],[Census Tract Low Unemployment Rate]]&lt;2.7,1,0)</f>
        <v>0</v>
      </c>
      <c r="Q595" s="3">
        <f>VLOOKUP($C595,'County Data Only'!$A$2:$F$93,4,FALSE)</f>
        <v>2510</v>
      </c>
      <c r="R595" s="3">
        <f>IF(AND(Table1[[#This Row],[Census Tract Access to Primary Care]]&lt;=2000,Table1[[#This Row],[Census Tract Access to Primary Care]]&lt;&gt;0),1,0)</f>
        <v>0</v>
      </c>
      <c r="S595" s="3">
        <f>VLOOKUP($C595,'County Data Only'!$A$2:$F$93,5,FALSE)</f>
        <v>-3.3951267469999999</v>
      </c>
      <c r="T595" s="3">
        <f>VLOOKUP($C595,'County Data Only'!$A$2:$F$93,6,FALSE)</f>
        <v>-0.56232769999999999</v>
      </c>
      <c r="U595">
        <f>IF(AND(Table1[[#This Row],[Census Tract Population Growth 2010 - 2020]]&gt;=5,Table1[[#This Row],[Census Tract Population Growth 2020 - 2021]]&gt;0),1,0)</f>
        <v>0</v>
      </c>
      <c r="V595" s="3">
        <f>SUM(Table1[[#This Row],[High Income Point Value]],Table1[[#This Row],[Life Expectancy Point Value]],Table1[[#This Row],["R/ECAP" (Point Value)]],Table1[[#This Row],[Low Poverty Point Value]])</f>
        <v>1</v>
      </c>
      <c r="W595" s="3">
        <f>SUM(Table1[[#This Row],[Census Tract Low Unemployment Point Value]],Table1[[#This Row],[Census Tract Access to Primary Care Point Value]])</f>
        <v>0</v>
      </c>
    </row>
    <row r="596" spans="1:23" x14ac:dyDescent="0.25">
      <c r="A596" t="s">
        <v>597</v>
      </c>
      <c r="B596">
        <v>18079960301</v>
      </c>
      <c r="C596" t="s">
        <v>1776</v>
      </c>
      <c r="D596" t="s">
        <v>2396</v>
      </c>
      <c r="E596" s="8">
        <f t="shared" si="18"/>
        <v>1</v>
      </c>
      <c r="F596" s="3">
        <f t="shared" si="19"/>
        <v>0</v>
      </c>
      <c r="G596">
        <v>0</v>
      </c>
      <c r="H596" s="4">
        <v>70136</v>
      </c>
      <c r="I596" s="3">
        <f>IF(AND(Table1[[#This Row],[High Income]]&gt;=71082,Table1[[#This Row],[QCT Status]]=0),1,0)</f>
        <v>0</v>
      </c>
      <c r="J596" s="6">
        <v>79.8</v>
      </c>
      <c r="K596" s="6">
        <f>IF(Table1[[#This Row],[Life Expectancy]]&gt;77.4,1,0)</f>
        <v>1</v>
      </c>
      <c r="L596" s="4">
        <v>0</v>
      </c>
      <c r="M596" s="4">
        <v>10.1</v>
      </c>
      <c r="N596" s="4">
        <f>IF(AND(Table1[[#This Row],[Low Poverty]]&lt;=6.3,Table1[[#This Row],[QCT Status]]=0),1,0)</f>
        <v>0</v>
      </c>
      <c r="O596" s="3">
        <f>VLOOKUP(C596,'County Data Only'!$A$2:$F$93,3,FALSE)</f>
        <v>3</v>
      </c>
      <c r="P596" s="3">
        <f>IF(Table1[[#This Row],[Census Tract Low Unemployment Rate]]&lt;2.7,1,0)</f>
        <v>0</v>
      </c>
      <c r="Q596" s="3">
        <f>VLOOKUP($C596,'County Data Only'!$A$2:$F$93,4,FALSE)</f>
        <v>2510</v>
      </c>
      <c r="R596" s="3">
        <f>IF(AND(Table1[[#This Row],[Census Tract Access to Primary Care]]&lt;=2000,Table1[[#This Row],[Census Tract Access to Primary Care]]&lt;&gt;0),1,0)</f>
        <v>0</v>
      </c>
      <c r="S596" s="3">
        <f>VLOOKUP($C596,'County Data Only'!$A$2:$F$93,5,FALSE)</f>
        <v>-3.3951267469999999</v>
      </c>
      <c r="T596" s="3">
        <f>VLOOKUP($C596,'County Data Only'!$A$2:$F$93,6,FALSE)</f>
        <v>-0.56232769999999999</v>
      </c>
      <c r="U596">
        <f>IF(AND(Table1[[#This Row],[Census Tract Population Growth 2010 - 2020]]&gt;=5,Table1[[#This Row],[Census Tract Population Growth 2020 - 2021]]&gt;0),1,0)</f>
        <v>0</v>
      </c>
      <c r="V596" s="3">
        <f>SUM(Table1[[#This Row],[High Income Point Value]],Table1[[#This Row],[Life Expectancy Point Value]],Table1[[#This Row],["R/ECAP" (Point Value)]],Table1[[#This Row],[Low Poverty Point Value]])</f>
        <v>1</v>
      </c>
      <c r="W596" s="3">
        <f>SUM(Table1[[#This Row],[Census Tract Low Unemployment Point Value]],Table1[[#This Row],[Census Tract Access to Primary Care Point Value]])</f>
        <v>0</v>
      </c>
    </row>
    <row r="597" spans="1:23" x14ac:dyDescent="0.25">
      <c r="A597" t="s">
        <v>599</v>
      </c>
      <c r="B597">
        <v>18079960400</v>
      </c>
      <c r="C597" t="s">
        <v>1776</v>
      </c>
      <c r="D597" t="s">
        <v>2398</v>
      </c>
      <c r="E597" s="10">
        <f t="shared" si="18"/>
        <v>0</v>
      </c>
      <c r="F597" s="3">
        <f t="shared" si="19"/>
        <v>0</v>
      </c>
      <c r="G597">
        <v>0</v>
      </c>
      <c r="H597" s="4">
        <v>56052</v>
      </c>
      <c r="I597" s="3">
        <f>IF(AND(Table1[[#This Row],[High Income]]&gt;=71082,Table1[[#This Row],[QCT Status]]=0),1,0)</f>
        <v>0</v>
      </c>
      <c r="J597" s="4">
        <v>75.900000000000006</v>
      </c>
      <c r="K597" s="3">
        <f>IF(Table1[[#This Row],[Life Expectancy]]&gt;77.4,1,0)</f>
        <v>0</v>
      </c>
      <c r="L597" s="4">
        <v>0</v>
      </c>
      <c r="M597" s="4">
        <v>8.1</v>
      </c>
      <c r="N597" s="4">
        <f>IF(AND(Table1[[#This Row],[Low Poverty]]&lt;=6.3,Table1[[#This Row],[QCT Status]]=0),1,0)</f>
        <v>0</v>
      </c>
      <c r="O597" s="3">
        <f>VLOOKUP(C597,'County Data Only'!$A$2:$F$93,3,FALSE)</f>
        <v>3</v>
      </c>
      <c r="P597" s="3">
        <f>IF(Table1[[#This Row],[Census Tract Low Unemployment Rate]]&lt;2.7,1,0)</f>
        <v>0</v>
      </c>
      <c r="Q597" s="3">
        <f>VLOOKUP($C597,'County Data Only'!$A$2:$F$93,4,FALSE)</f>
        <v>2510</v>
      </c>
      <c r="R597" s="3">
        <f>IF(AND(Table1[[#This Row],[Census Tract Access to Primary Care]]&lt;=2000,Table1[[#This Row],[Census Tract Access to Primary Care]]&lt;&gt;0),1,0)</f>
        <v>0</v>
      </c>
      <c r="S597" s="3">
        <f>VLOOKUP($C597,'County Data Only'!$A$2:$F$93,5,FALSE)</f>
        <v>-3.3951267469999999</v>
      </c>
      <c r="T597" s="3">
        <f>VLOOKUP($C597,'County Data Only'!$A$2:$F$93,6,FALSE)</f>
        <v>-0.56232769999999999</v>
      </c>
      <c r="U597">
        <f>IF(AND(Table1[[#This Row],[Census Tract Population Growth 2010 - 2020]]&gt;=5,Table1[[#This Row],[Census Tract Population Growth 2020 - 2021]]&gt;0),1,0)</f>
        <v>0</v>
      </c>
      <c r="V597" s="3">
        <f>SUM(Table1[[#This Row],[High Income Point Value]],Table1[[#This Row],[Life Expectancy Point Value]],Table1[[#This Row],["R/ECAP" (Point Value)]],Table1[[#This Row],[Low Poverty Point Value]])</f>
        <v>0</v>
      </c>
      <c r="W597" s="3">
        <f>SUM(Table1[[#This Row],[Census Tract Low Unemployment Point Value]],Table1[[#This Row],[Census Tract Access to Primary Care Point Value]])</f>
        <v>0</v>
      </c>
    </row>
    <row r="598" spans="1:23" x14ac:dyDescent="0.25">
      <c r="A598" t="s">
        <v>598</v>
      </c>
      <c r="B598">
        <v>18079960302</v>
      </c>
      <c r="C598" t="s">
        <v>1776</v>
      </c>
      <c r="D598" t="s">
        <v>2397</v>
      </c>
      <c r="E598" s="10">
        <f t="shared" si="18"/>
        <v>0</v>
      </c>
      <c r="F598" s="3">
        <f t="shared" si="19"/>
        <v>0</v>
      </c>
      <c r="G598">
        <v>0</v>
      </c>
      <c r="H598" s="4">
        <v>43945</v>
      </c>
      <c r="I598" s="3">
        <f>IF(AND(Table1[[#This Row],[High Income]]&gt;=71082,Table1[[#This Row],[QCT Status]]=0),1,0)</f>
        <v>0</v>
      </c>
      <c r="J598" s="4">
        <v>72.7</v>
      </c>
      <c r="K598" s="3">
        <f>IF(Table1[[#This Row],[Life Expectancy]]&gt;77.4,1,0)</f>
        <v>0</v>
      </c>
      <c r="L598" s="4">
        <v>0</v>
      </c>
      <c r="M598" s="4">
        <v>15.9</v>
      </c>
      <c r="N598" s="4">
        <f>IF(AND(Table1[[#This Row],[Low Poverty]]&lt;=6.3,Table1[[#This Row],[QCT Status]]=0),1,0)</f>
        <v>0</v>
      </c>
      <c r="O598" s="3">
        <f>VLOOKUP(C598,'County Data Only'!$A$2:$F$93,3,FALSE)</f>
        <v>3</v>
      </c>
      <c r="P598" s="3">
        <f>IF(Table1[[#This Row],[Census Tract Low Unemployment Rate]]&lt;2.7,1,0)</f>
        <v>0</v>
      </c>
      <c r="Q598" s="3">
        <f>VLOOKUP($C598,'County Data Only'!$A$2:$F$93,4,FALSE)</f>
        <v>2510</v>
      </c>
      <c r="R598" s="3">
        <f>IF(AND(Table1[[#This Row],[Census Tract Access to Primary Care]]&lt;=2000,Table1[[#This Row],[Census Tract Access to Primary Care]]&lt;&gt;0),1,0)</f>
        <v>0</v>
      </c>
      <c r="S598" s="3">
        <f>VLOOKUP($C598,'County Data Only'!$A$2:$F$93,5,FALSE)</f>
        <v>-3.3951267469999999</v>
      </c>
      <c r="T598" s="3">
        <f>VLOOKUP($C598,'County Data Only'!$A$2:$F$93,6,FALSE)</f>
        <v>-0.56232769999999999</v>
      </c>
      <c r="U598">
        <f>IF(AND(Table1[[#This Row],[Census Tract Population Growth 2010 - 2020]]&gt;=5,Table1[[#This Row],[Census Tract Population Growth 2020 - 2021]]&gt;0),1,0)</f>
        <v>0</v>
      </c>
      <c r="V598" s="3">
        <f>SUM(Table1[[#This Row],[High Income Point Value]],Table1[[#This Row],[Life Expectancy Point Value]],Table1[[#This Row],["R/ECAP" (Point Value)]],Table1[[#This Row],[Low Poverty Point Value]])</f>
        <v>0</v>
      </c>
      <c r="W598" s="3">
        <f>SUM(Table1[[#This Row],[Census Tract Low Unemployment Point Value]],Table1[[#This Row],[Census Tract Access to Primary Care Point Value]])</f>
        <v>0</v>
      </c>
    </row>
    <row r="599" spans="1:23" x14ac:dyDescent="0.25">
      <c r="A599" t="s">
        <v>600</v>
      </c>
      <c r="B599">
        <v>18079960500</v>
      </c>
      <c r="C599" t="s">
        <v>1776</v>
      </c>
      <c r="D599" t="s">
        <v>2399</v>
      </c>
      <c r="E599" s="10">
        <f t="shared" si="18"/>
        <v>0</v>
      </c>
      <c r="F599" s="3">
        <f t="shared" si="19"/>
        <v>0</v>
      </c>
      <c r="G599">
        <v>0</v>
      </c>
      <c r="H599" s="4">
        <v>61367</v>
      </c>
      <c r="I599" s="3">
        <f>IF(AND(Table1[[#This Row],[High Income]]&gt;=71082,Table1[[#This Row],[QCT Status]]=0),1,0)</f>
        <v>0</v>
      </c>
      <c r="J599" s="4">
        <v>73.400000000000006</v>
      </c>
      <c r="K599" s="3">
        <f>IF(Table1[[#This Row],[Life Expectancy]]&gt;77.4,1,0)</f>
        <v>0</v>
      </c>
      <c r="L599" s="4">
        <v>0</v>
      </c>
      <c r="M599" s="4">
        <v>21.1</v>
      </c>
      <c r="N599" s="4">
        <f>IF(AND(Table1[[#This Row],[Low Poverty]]&lt;=6.3,Table1[[#This Row],[QCT Status]]=0),1,0)</f>
        <v>0</v>
      </c>
      <c r="O599" s="3">
        <f>VLOOKUP(C599,'County Data Only'!$A$2:$F$93,3,FALSE)</f>
        <v>3</v>
      </c>
      <c r="P599" s="3">
        <f>IF(Table1[[#This Row],[Census Tract Low Unemployment Rate]]&lt;2.7,1,0)</f>
        <v>0</v>
      </c>
      <c r="Q599" s="3">
        <f>VLOOKUP($C599,'County Data Only'!$A$2:$F$93,4,FALSE)</f>
        <v>2510</v>
      </c>
      <c r="R599" s="3">
        <f>IF(AND(Table1[[#This Row],[Census Tract Access to Primary Care]]&lt;=2000,Table1[[#This Row],[Census Tract Access to Primary Care]]&lt;&gt;0),1,0)</f>
        <v>0</v>
      </c>
      <c r="S599" s="3">
        <f>VLOOKUP($C599,'County Data Only'!$A$2:$F$93,5,FALSE)</f>
        <v>-3.3951267469999999</v>
      </c>
      <c r="T599" s="3">
        <f>VLOOKUP($C599,'County Data Only'!$A$2:$F$93,6,FALSE)</f>
        <v>-0.56232769999999999</v>
      </c>
      <c r="U599">
        <f>IF(AND(Table1[[#This Row],[Census Tract Population Growth 2010 - 2020]]&gt;=5,Table1[[#This Row],[Census Tract Population Growth 2020 - 2021]]&gt;0),1,0)</f>
        <v>0</v>
      </c>
      <c r="V599" s="3">
        <f>SUM(Table1[[#This Row],[High Income Point Value]],Table1[[#This Row],[Life Expectancy Point Value]],Table1[[#This Row],["R/ECAP" (Point Value)]],Table1[[#This Row],[Low Poverty Point Value]])</f>
        <v>0</v>
      </c>
      <c r="W599" s="3">
        <f>SUM(Table1[[#This Row],[Census Tract Low Unemployment Point Value]],Table1[[#This Row],[Census Tract Access to Primary Care Point Value]])</f>
        <v>0</v>
      </c>
    </row>
    <row r="600" spans="1:23" x14ac:dyDescent="0.25">
      <c r="A600" t="s">
        <v>618</v>
      </c>
      <c r="B600">
        <v>18081610703</v>
      </c>
      <c r="C600" t="s">
        <v>1778</v>
      </c>
      <c r="D600" t="s">
        <v>2417</v>
      </c>
      <c r="E600" s="6">
        <f t="shared" si="18"/>
        <v>5</v>
      </c>
      <c r="F600" s="6">
        <f t="shared" si="19"/>
        <v>1</v>
      </c>
      <c r="G600">
        <v>0</v>
      </c>
      <c r="H600" s="6">
        <v>120909</v>
      </c>
      <c r="I600" s="6">
        <f>IF(AND(Table1[[#This Row],[High Income]]&gt;=71082,Table1[[#This Row],[QCT Status]]=0),1,0)</f>
        <v>1</v>
      </c>
      <c r="J600" s="6">
        <v>82.3</v>
      </c>
      <c r="K600" s="6">
        <f>IF(Table1[[#This Row],[Life Expectancy]]&gt;77.4,1,0)</f>
        <v>1</v>
      </c>
      <c r="L600" s="4">
        <v>0</v>
      </c>
      <c r="M600" s="6">
        <v>1.4</v>
      </c>
      <c r="N600" s="6">
        <f>IF(AND(Table1[[#This Row],[Low Poverty]]&lt;=6.3,Table1[[#This Row],[QCT Status]]=0),1,0)</f>
        <v>1</v>
      </c>
      <c r="O600" s="6">
        <f>VLOOKUP(C600,'County Data Only'!$A$2:$F$93,3,FALSE)</f>
        <v>2.1</v>
      </c>
      <c r="P600" s="6">
        <f>IF(Table1[[#This Row],[Census Tract Low Unemployment Rate]]&lt;2.7,1,0)</f>
        <v>1</v>
      </c>
      <c r="Q600" s="6">
        <f>VLOOKUP($C600,'County Data Only'!$A$2:$F$93,4,FALSE)</f>
        <v>1250</v>
      </c>
      <c r="R600" s="6">
        <f>IF(AND(Table1[[#This Row],[Census Tract Access to Primary Care]]&lt;=2000,Table1[[#This Row],[Census Tract Access to Primary Care]]&lt;&gt;0),1,0)</f>
        <v>1</v>
      </c>
      <c r="S600" s="6">
        <f>VLOOKUP($C600,'County Data Only'!$A$2:$F$93,5,FALSE)</f>
        <v>14.499283520000001</v>
      </c>
      <c r="T600" s="6">
        <f>VLOOKUP($C600,'County Data Only'!$A$2:$F$93,6,FALSE)</f>
        <v>1.3059563000000001</v>
      </c>
      <c r="U600" s="1">
        <f>IF(AND(Table1[[#This Row],[Census Tract Population Growth 2010 - 2020]]&gt;=5,Table1[[#This Row],[Census Tract Population Growth 2020 - 2021]]&gt;0),1,0)</f>
        <v>1</v>
      </c>
      <c r="V600" s="3">
        <f>SUM(Table1[[#This Row],[High Income Point Value]],Table1[[#This Row],[Life Expectancy Point Value]],Table1[[#This Row],["R/ECAP" (Point Value)]],Table1[[#This Row],[Low Poverty Point Value]])</f>
        <v>3</v>
      </c>
      <c r="W600" s="3">
        <f>SUM(Table1[[#This Row],[Census Tract Low Unemployment Point Value]],Table1[[#This Row],[Census Tract Access to Primary Care Point Value]])</f>
        <v>2</v>
      </c>
    </row>
    <row r="601" spans="1:23" x14ac:dyDescent="0.25">
      <c r="A601" t="s">
        <v>611</v>
      </c>
      <c r="B601">
        <v>18081610501</v>
      </c>
      <c r="C601" t="s">
        <v>1778</v>
      </c>
      <c r="D601" t="s">
        <v>2410</v>
      </c>
      <c r="E601" s="6">
        <f t="shared" si="18"/>
        <v>5</v>
      </c>
      <c r="F601" s="6">
        <f t="shared" si="19"/>
        <v>1</v>
      </c>
      <c r="G601">
        <v>0</v>
      </c>
      <c r="H601" s="6">
        <v>76929</v>
      </c>
      <c r="I601" s="6">
        <f>IF(AND(Table1[[#This Row],[High Income]]&gt;=71082,Table1[[#This Row],[QCT Status]]=0),1,0)</f>
        <v>1</v>
      </c>
      <c r="J601" s="6">
        <v>77.7</v>
      </c>
      <c r="K601" s="6">
        <f>IF(Table1[[#This Row],[Life Expectancy]]&gt;77.4,1,0)</f>
        <v>1</v>
      </c>
      <c r="L601" s="4">
        <v>0</v>
      </c>
      <c r="M601" s="6">
        <v>1.5</v>
      </c>
      <c r="N601" s="6">
        <f>IF(AND(Table1[[#This Row],[Low Poverty]]&lt;=6.3,Table1[[#This Row],[QCT Status]]=0),1,0)</f>
        <v>1</v>
      </c>
      <c r="O601" s="6">
        <f>VLOOKUP(C601,'County Data Only'!$A$2:$F$93,3,FALSE)</f>
        <v>2.1</v>
      </c>
      <c r="P601" s="6">
        <f>IF(Table1[[#This Row],[Census Tract Low Unemployment Rate]]&lt;2.7,1,0)</f>
        <v>1</v>
      </c>
      <c r="Q601" s="6">
        <f>VLOOKUP($C601,'County Data Only'!$A$2:$F$93,4,FALSE)</f>
        <v>1250</v>
      </c>
      <c r="R601" s="6">
        <f>IF(AND(Table1[[#This Row],[Census Tract Access to Primary Care]]&lt;=2000,Table1[[#This Row],[Census Tract Access to Primary Care]]&lt;&gt;0),1,0)</f>
        <v>1</v>
      </c>
      <c r="S601" s="6">
        <f>VLOOKUP($C601,'County Data Only'!$A$2:$F$93,5,FALSE)</f>
        <v>14.499283520000001</v>
      </c>
      <c r="T601" s="6">
        <f>VLOOKUP($C601,'County Data Only'!$A$2:$F$93,6,FALSE)</f>
        <v>1.3059563000000001</v>
      </c>
      <c r="U601" s="1">
        <f>IF(AND(Table1[[#This Row],[Census Tract Population Growth 2010 - 2020]]&gt;=5,Table1[[#This Row],[Census Tract Population Growth 2020 - 2021]]&gt;0),1,0)</f>
        <v>1</v>
      </c>
      <c r="V601" s="3">
        <f>SUM(Table1[[#This Row],[High Income Point Value]],Table1[[#This Row],[Life Expectancy Point Value]],Table1[[#This Row],["R/ECAP" (Point Value)]],Table1[[#This Row],[Low Poverty Point Value]])</f>
        <v>3</v>
      </c>
      <c r="W601" s="3">
        <f>SUM(Table1[[#This Row],[Census Tract Low Unemployment Point Value]],Table1[[#This Row],[Census Tract Access to Primary Care Point Value]])</f>
        <v>2</v>
      </c>
    </row>
    <row r="602" spans="1:23" x14ac:dyDescent="0.25">
      <c r="A602" t="s">
        <v>613</v>
      </c>
      <c r="B602">
        <v>18081610603</v>
      </c>
      <c r="C602" t="s">
        <v>1778</v>
      </c>
      <c r="D602" t="s">
        <v>2412</v>
      </c>
      <c r="E602" s="6">
        <f t="shared" si="18"/>
        <v>5</v>
      </c>
      <c r="F602" s="6">
        <f t="shared" si="19"/>
        <v>1</v>
      </c>
      <c r="G602">
        <v>0</v>
      </c>
      <c r="H602" s="6">
        <v>114229</v>
      </c>
      <c r="I602" s="6">
        <f>IF(AND(Table1[[#This Row],[High Income]]&gt;=71082,Table1[[#This Row],[QCT Status]]=0),1,0)</f>
        <v>1</v>
      </c>
      <c r="J602" s="6">
        <v>79.5</v>
      </c>
      <c r="K602" s="6">
        <f>IF(Table1[[#This Row],[Life Expectancy]]&gt;77.4,1,0)</f>
        <v>1</v>
      </c>
      <c r="L602" s="4">
        <v>0</v>
      </c>
      <c r="M602" s="6">
        <v>4.5</v>
      </c>
      <c r="N602" s="6">
        <f>IF(AND(Table1[[#This Row],[Low Poverty]]&lt;=6.3,Table1[[#This Row],[QCT Status]]=0),1,0)</f>
        <v>1</v>
      </c>
      <c r="O602" s="6">
        <f>VLOOKUP(C602,'County Data Only'!$A$2:$F$93,3,FALSE)</f>
        <v>2.1</v>
      </c>
      <c r="P602" s="6">
        <f>IF(Table1[[#This Row],[Census Tract Low Unemployment Rate]]&lt;2.7,1,0)</f>
        <v>1</v>
      </c>
      <c r="Q602" s="6">
        <f>VLOOKUP($C602,'County Data Only'!$A$2:$F$93,4,FALSE)</f>
        <v>1250</v>
      </c>
      <c r="R602" s="6">
        <f>IF(AND(Table1[[#This Row],[Census Tract Access to Primary Care]]&lt;=2000,Table1[[#This Row],[Census Tract Access to Primary Care]]&lt;&gt;0),1,0)</f>
        <v>1</v>
      </c>
      <c r="S602" s="6">
        <f>VLOOKUP($C602,'County Data Only'!$A$2:$F$93,5,FALSE)</f>
        <v>14.499283520000001</v>
      </c>
      <c r="T602" s="6">
        <f>VLOOKUP($C602,'County Data Only'!$A$2:$F$93,6,FALSE)</f>
        <v>1.3059563000000001</v>
      </c>
      <c r="U602" s="1">
        <f>IF(AND(Table1[[#This Row],[Census Tract Population Growth 2010 - 2020]]&gt;=5,Table1[[#This Row],[Census Tract Population Growth 2020 - 2021]]&gt;0),1,0)</f>
        <v>1</v>
      </c>
      <c r="V602" s="3">
        <f>SUM(Table1[[#This Row],[High Income Point Value]],Table1[[#This Row],[Life Expectancy Point Value]],Table1[[#This Row],["R/ECAP" (Point Value)]],Table1[[#This Row],[Low Poverty Point Value]])</f>
        <v>3</v>
      </c>
      <c r="W602" s="3">
        <f>SUM(Table1[[#This Row],[Census Tract Low Unemployment Point Value]],Table1[[#This Row],[Census Tract Access to Primary Care Point Value]])</f>
        <v>2</v>
      </c>
    </row>
    <row r="603" spans="1:23" x14ac:dyDescent="0.25">
      <c r="A603" t="s">
        <v>623</v>
      </c>
      <c r="B603">
        <v>18081610802</v>
      </c>
      <c r="C603" t="s">
        <v>1778</v>
      </c>
      <c r="D603" t="s">
        <v>2422</v>
      </c>
      <c r="E603" s="6">
        <f t="shared" si="18"/>
        <v>5</v>
      </c>
      <c r="F603" s="6">
        <f t="shared" si="19"/>
        <v>1</v>
      </c>
      <c r="G603">
        <v>0</v>
      </c>
      <c r="H603" s="6">
        <v>75120</v>
      </c>
      <c r="I603" s="6">
        <f>IF(AND(Table1[[#This Row],[High Income]]&gt;=71082,Table1[[#This Row],[QCT Status]]=0),1,0)</f>
        <v>1</v>
      </c>
      <c r="J603" s="6">
        <v>80.698999999999998</v>
      </c>
      <c r="K603" s="6">
        <f>IF(Table1[[#This Row],[Life Expectancy]]&gt;77.4,1,0)</f>
        <v>1</v>
      </c>
      <c r="L603" s="4">
        <v>0</v>
      </c>
      <c r="M603" s="6">
        <v>4.5</v>
      </c>
      <c r="N603" s="6">
        <f>IF(AND(Table1[[#This Row],[Low Poverty]]&lt;=6.3,Table1[[#This Row],[QCT Status]]=0),1,0)</f>
        <v>1</v>
      </c>
      <c r="O603" s="6">
        <f>VLOOKUP(C603,'County Data Only'!$A$2:$F$93,3,FALSE)</f>
        <v>2.1</v>
      </c>
      <c r="P603" s="6">
        <f>IF(Table1[[#This Row],[Census Tract Low Unemployment Rate]]&lt;2.7,1,0)</f>
        <v>1</v>
      </c>
      <c r="Q603" s="6">
        <f>VLOOKUP($C603,'County Data Only'!$A$2:$F$93,4,FALSE)</f>
        <v>1250</v>
      </c>
      <c r="R603" s="6">
        <f>IF(AND(Table1[[#This Row],[Census Tract Access to Primary Care]]&lt;=2000,Table1[[#This Row],[Census Tract Access to Primary Care]]&lt;&gt;0),1,0)</f>
        <v>1</v>
      </c>
      <c r="S603" s="6">
        <f>VLOOKUP($C603,'County Data Only'!$A$2:$F$93,5,FALSE)</f>
        <v>14.499283520000001</v>
      </c>
      <c r="T603" s="6">
        <f>VLOOKUP($C603,'County Data Only'!$A$2:$F$93,6,FALSE)</f>
        <v>1.3059563000000001</v>
      </c>
      <c r="U603" s="1">
        <f>IF(AND(Table1[[#This Row],[Census Tract Population Growth 2010 - 2020]]&gt;=5,Table1[[#This Row],[Census Tract Population Growth 2020 - 2021]]&gt;0),1,0)</f>
        <v>1</v>
      </c>
      <c r="V603" s="3">
        <f>SUM(Table1[[#This Row],[High Income Point Value]],Table1[[#This Row],[Life Expectancy Point Value]],Table1[[#This Row],["R/ECAP" (Point Value)]],Table1[[#This Row],[Low Poverty Point Value]])</f>
        <v>3</v>
      </c>
      <c r="W603" s="3">
        <f>SUM(Table1[[#This Row],[Census Tract Low Unemployment Point Value]],Table1[[#This Row],[Census Tract Access to Primary Care Point Value]])</f>
        <v>2</v>
      </c>
    </row>
    <row r="604" spans="1:23" x14ac:dyDescent="0.25">
      <c r="A604" t="s">
        <v>616</v>
      </c>
      <c r="B604">
        <v>18081610607</v>
      </c>
      <c r="C604" t="s">
        <v>1778</v>
      </c>
      <c r="D604" t="s">
        <v>2415</v>
      </c>
      <c r="E604" s="6">
        <f t="shared" si="18"/>
        <v>5</v>
      </c>
      <c r="F604" s="6">
        <f t="shared" si="19"/>
        <v>1</v>
      </c>
      <c r="G604">
        <v>0</v>
      </c>
      <c r="H604" s="6">
        <v>113269</v>
      </c>
      <c r="I604" s="6">
        <f>IF(AND(Table1[[#This Row],[High Income]]&gt;=71082,Table1[[#This Row],[QCT Status]]=0),1,0)</f>
        <v>1</v>
      </c>
      <c r="J604" s="6">
        <v>79.698499999999996</v>
      </c>
      <c r="K604" s="6">
        <f>IF(Table1[[#This Row],[Life Expectancy]]&gt;77.4,1,0)</f>
        <v>1</v>
      </c>
      <c r="L604" s="4">
        <v>0</v>
      </c>
      <c r="M604" s="6">
        <v>4.7</v>
      </c>
      <c r="N604" s="6">
        <f>IF(AND(Table1[[#This Row],[Low Poverty]]&lt;=6.3,Table1[[#This Row],[QCT Status]]=0),1,0)</f>
        <v>1</v>
      </c>
      <c r="O604" s="6">
        <f>VLOOKUP(C604,'County Data Only'!$A$2:$F$93,3,FALSE)</f>
        <v>2.1</v>
      </c>
      <c r="P604" s="6">
        <f>IF(Table1[[#This Row],[Census Tract Low Unemployment Rate]]&lt;2.7,1,0)</f>
        <v>1</v>
      </c>
      <c r="Q604" s="6">
        <f>VLOOKUP($C604,'County Data Only'!$A$2:$F$93,4,FALSE)</f>
        <v>1250</v>
      </c>
      <c r="R604" s="6">
        <f>IF(AND(Table1[[#This Row],[Census Tract Access to Primary Care]]&lt;=2000,Table1[[#This Row],[Census Tract Access to Primary Care]]&lt;&gt;0),1,0)</f>
        <v>1</v>
      </c>
      <c r="S604" s="6">
        <f>VLOOKUP($C604,'County Data Only'!$A$2:$F$93,5,FALSE)</f>
        <v>14.499283520000001</v>
      </c>
      <c r="T604" s="6">
        <f>VLOOKUP($C604,'County Data Only'!$A$2:$F$93,6,FALSE)</f>
        <v>1.3059563000000001</v>
      </c>
      <c r="U604" s="1">
        <f>IF(AND(Table1[[#This Row],[Census Tract Population Growth 2010 - 2020]]&gt;=5,Table1[[#This Row],[Census Tract Population Growth 2020 - 2021]]&gt;0),1,0)</f>
        <v>1</v>
      </c>
      <c r="V604" s="3">
        <f>SUM(Table1[[#This Row],[High Income Point Value]],Table1[[#This Row],[Life Expectancy Point Value]],Table1[[#This Row],["R/ECAP" (Point Value)]],Table1[[#This Row],[Low Poverty Point Value]])</f>
        <v>3</v>
      </c>
      <c r="W604" s="3">
        <f>SUM(Table1[[#This Row],[Census Tract Low Unemployment Point Value]],Table1[[#This Row],[Census Tract Access to Primary Care Point Value]])</f>
        <v>2</v>
      </c>
    </row>
    <row r="605" spans="1:23" x14ac:dyDescent="0.25">
      <c r="A605" t="s">
        <v>619</v>
      </c>
      <c r="B605">
        <v>18081610704</v>
      </c>
      <c r="C605" t="s">
        <v>1778</v>
      </c>
      <c r="D605" t="s">
        <v>2418</v>
      </c>
      <c r="E605" s="6">
        <f t="shared" si="18"/>
        <v>5</v>
      </c>
      <c r="F605" s="6">
        <f t="shared" si="19"/>
        <v>1</v>
      </c>
      <c r="G605">
        <v>0</v>
      </c>
      <c r="H605" s="6">
        <v>80464</v>
      </c>
      <c r="I605" s="6">
        <f>IF(AND(Table1[[#This Row],[High Income]]&gt;=71082,Table1[[#This Row],[QCT Status]]=0),1,0)</f>
        <v>1</v>
      </c>
      <c r="J605" s="6">
        <v>81.523899999999998</v>
      </c>
      <c r="K605" s="6">
        <f>IF(Table1[[#This Row],[Life Expectancy]]&gt;77.4,1,0)</f>
        <v>1</v>
      </c>
      <c r="L605" s="4">
        <v>0</v>
      </c>
      <c r="M605" s="6">
        <v>5.4</v>
      </c>
      <c r="N605" s="6">
        <f>IF(AND(Table1[[#This Row],[Low Poverty]]&lt;=6.3,Table1[[#This Row],[QCT Status]]=0),1,0)</f>
        <v>1</v>
      </c>
      <c r="O605" s="6">
        <f>VLOOKUP(C605,'County Data Only'!$A$2:$F$93,3,FALSE)</f>
        <v>2.1</v>
      </c>
      <c r="P605" s="6">
        <f>IF(Table1[[#This Row],[Census Tract Low Unemployment Rate]]&lt;2.7,1,0)</f>
        <v>1</v>
      </c>
      <c r="Q605" s="6">
        <f>VLOOKUP($C605,'County Data Only'!$A$2:$F$93,4,FALSE)</f>
        <v>1250</v>
      </c>
      <c r="R605" s="6">
        <f>IF(AND(Table1[[#This Row],[Census Tract Access to Primary Care]]&lt;=2000,Table1[[#This Row],[Census Tract Access to Primary Care]]&lt;&gt;0),1,0)</f>
        <v>1</v>
      </c>
      <c r="S605" s="6">
        <f>VLOOKUP($C605,'County Data Only'!$A$2:$F$93,5,FALSE)</f>
        <v>14.499283520000001</v>
      </c>
      <c r="T605" s="6">
        <f>VLOOKUP($C605,'County Data Only'!$A$2:$F$93,6,FALSE)</f>
        <v>1.3059563000000001</v>
      </c>
      <c r="U605" s="1">
        <f>IF(AND(Table1[[#This Row],[Census Tract Population Growth 2010 - 2020]]&gt;=5,Table1[[#This Row],[Census Tract Population Growth 2020 - 2021]]&gt;0),1,0)</f>
        <v>1</v>
      </c>
      <c r="V605" s="3">
        <f>SUM(Table1[[#This Row],[High Income Point Value]],Table1[[#This Row],[Life Expectancy Point Value]],Table1[[#This Row],["R/ECAP" (Point Value)]],Table1[[#This Row],[Low Poverty Point Value]])</f>
        <v>3</v>
      </c>
      <c r="W605" s="3">
        <f>SUM(Table1[[#This Row],[Census Tract Low Unemployment Point Value]],Table1[[#This Row],[Census Tract Access to Primary Care Point Value]])</f>
        <v>2</v>
      </c>
    </row>
    <row r="606" spans="1:23" x14ac:dyDescent="0.25">
      <c r="A606" t="s">
        <v>620</v>
      </c>
      <c r="B606">
        <v>18081610705</v>
      </c>
      <c r="C606" t="s">
        <v>1778</v>
      </c>
      <c r="D606" t="s">
        <v>2419</v>
      </c>
      <c r="E606" s="6">
        <f t="shared" si="18"/>
        <v>5</v>
      </c>
      <c r="F606" s="6">
        <f t="shared" si="19"/>
        <v>1</v>
      </c>
      <c r="G606">
        <v>0</v>
      </c>
      <c r="H606" s="6">
        <v>107578</v>
      </c>
      <c r="I606" s="6">
        <f>IF(AND(Table1[[#This Row],[High Income]]&gt;=71082,Table1[[#This Row],[QCT Status]]=0),1,0)</f>
        <v>1</v>
      </c>
      <c r="J606" s="6">
        <v>78.770099999999999</v>
      </c>
      <c r="K606" s="6">
        <f>IF(Table1[[#This Row],[Life Expectancy]]&gt;77.4,1,0)</f>
        <v>1</v>
      </c>
      <c r="L606" s="4">
        <v>0</v>
      </c>
      <c r="M606" s="6">
        <v>5.8</v>
      </c>
      <c r="N606" s="6">
        <f>IF(AND(Table1[[#This Row],[Low Poverty]]&lt;=6.3,Table1[[#This Row],[QCT Status]]=0),1,0)</f>
        <v>1</v>
      </c>
      <c r="O606" s="6">
        <f>VLOOKUP(C606,'County Data Only'!$A$2:$F$93,3,FALSE)</f>
        <v>2.1</v>
      </c>
      <c r="P606" s="6">
        <f>IF(Table1[[#This Row],[Census Tract Low Unemployment Rate]]&lt;2.7,1,0)</f>
        <v>1</v>
      </c>
      <c r="Q606" s="6">
        <f>VLOOKUP($C606,'County Data Only'!$A$2:$F$93,4,FALSE)</f>
        <v>1250</v>
      </c>
      <c r="R606" s="6">
        <f>IF(AND(Table1[[#This Row],[Census Tract Access to Primary Care]]&lt;=2000,Table1[[#This Row],[Census Tract Access to Primary Care]]&lt;&gt;0),1,0)</f>
        <v>1</v>
      </c>
      <c r="S606" s="6">
        <f>VLOOKUP($C606,'County Data Only'!$A$2:$F$93,5,FALSE)</f>
        <v>14.499283520000001</v>
      </c>
      <c r="T606" s="6">
        <f>VLOOKUP($C606,'County Data Only'!$A$2:$F$93,6,FALSE)</f>
        <v>1.3059563000000001</v>
      </c>
      <c r="U606" s="1">
        <f>IF(AND(Table1[[#This Row],[Census Tract Population Growth 2010 - 2020]]&gt;=5,Table1[[#This Row],[Census Tract Population Growth 2020 - 2021]]&gt;0),1,0)</f>
        <v>1</v>
      </c>
      <c r="V606" s="3">
        <f>SUM(Table1[[#This Row],[High Income Point Value]],Table1[[#This Row],[Life Expectancy Point Value]],Table1[[#This Row],["R/ECAP" (Point Value)]],Table1[[#This Row],[Low Poverty Point Value]])</f>
        <v>3</v>
      </c>
      <c r="W606" s="3">
        <f>SUM(Table1[[#This Row],[Census Tract Low Unemployment Point Value]],Table1[[#This Row],[Census Tract Access to Primary Care Point Value]])</f>
        <v>2</v>
      </c>
    </row>
    <row r="607" spans="1:23" x14ac:dyDescent="0.25">
      <c r="A607" t="s">
        <v>615</v>
      </c>
      <c r="B607">
        <v>18081610606</v>
      </c>
      <c r="C607" t="s">
        <v>1778</v>
      </c>
      <c r="D607" t="s">
        <v>2414</v>
      </c>
      <c r="E607" s="5">
        <f t="shared" si="18"/>
        <v>4</v>
      </c>
      <c r="F607" s="6">
        <f t="shared" si="19"/>
        <v>1</v>
      </c>
      <c r="G607">
        <v>0</v>
      </c>
      <c r="H607" s="6">
        <v>76622</v>
      </c>
      <c r="I607" s="6">
        <f>IF(AND(Table1[[#This Row],[High Income]]&gt;=71082,Table1[[#This Row],[QCT Status]]=0),1,0)</f>
        <v>1</v>
      </c>
      <c r="J607" s="4">
        <v>77.213899999999995</v>
      </c>
      <c r="K607" s="6">
        <f>IF(Table1[[#This Row],[Life Expectancy]]&gt;77.4,1,0)</f>
        <v>0</v>
      </c>
      <c r="L607" s="4">
        <v>0</v>
      </c>
      <c r="M607" s="6">
        <v>1.1000000000000001</v>
      </c>
      <c r="N607" s="6">
        <f>IF(AND(Table1[[#This Row],[Low Poverty]]&lt;=6.3,Table1[[#This Row],[QCT Status]]=0),1,0)</f>
        <v>1</v>
      </c>
      <c r="O607" s="6">
        <f>VLOOKUP(C607,'County Data Only'!$A$2:$F$93,3,FALSE)</f>
        <v>2.1</v>
      </c>
      <c r="P607" s="6">
        <f>IF(Table1[[#This Row],[Census Tract Low Unemployment Rate]]&lt;2.7,1,0)</f>
        <v>1</v>
      </c>
      <c r="Q607" s="6">
        <f>VLOOKUP($C607,'County Data Only'!$A$2:$F$93,4,FALSE)</f>
        <v>1250</v>
      </c>
      <c r="R607" s="6">
        <f>IF(AND(Table1[[#This Row],[Census Tract Access to Primary Care]]&lt;=2000,Table1[[#This Row],[Census Tract Access to Primary Care]]&lt;&gt;0),1,0)</f>
        <v>1</v>
      </c>
      <c r="S607" s="6">
        <f>VLOOKUP($C607,'County Data Only'!$A$2:$F$93,5,FALSE)</f>
        <v>14.499283520000001</v>
      </c>
      <c r="T607" s="6">
        <f>VLOOKUP($C607,'County Data Only'!$A$2:$F$93,6,FALSE)</f>
        <v>1.3059563000000001</v>
      </c>
      <c r="U607" s="1">
        <f>IF(AND(Table1[[#This Row],[Census Tract Population Growth 2010 - 2020]]&gt;=5,Table1[[#This Row],[Census Tract Population Growth 2020 - 2021]]&gt;0),1,0)</f>
        <v>1</v>
      </c>
      <c r="V607" s="3">
        <f>SUM(Table1[[#This Row],[High Income Point Value]],Table1[[#This Row],[Life Expectancy Point Value]],Table1[[#This Row],["R/ECAP" (Point Value)]],Table1[[#This Row],[Low Poverty Point Value]])</f>
        <v>2</v>
      </c>
      <c r="W607" s="3">
        <f>SUM(Table1[[#This Row],[Census Tract Low Unemployment Point Value]],Table1[[#This Row],[Census Tract Access to Primary Care Point Value]])</f>
        <v>2</v>
      </c>
    </row>
    <row r="608" spans="1:23" x14ac:dyDescent="0.25">
      <c r="A608" t="s">
        <v>610</v>
      </c>
      <c r="B608">
        <v>18081610404</v>
      </c>
      <c r="C608" t="s">
        <v>1778</v>
      </c>
      <c r="D608" t="s">
        <v>2409</v>
      </c>
      <c r="E608" s="5">
        <f t="shared" si="18"/>
        <v>4</v>
      </c>
      <c r="F608" s="6">
        <f t="shared" si="19"/>
        <v>1</v>
      </c>
      <c r="G608">
        <v>0</v>
      </c>
      <c r="H608" s="4">
        <v>70119</v>
      </c>
      <c r="I608" s="3">
        <f>IF(AND(Table1[[#This Row],[High Income]]&gt;=71082,Table1[[#This Row],[QCT Status]]=0),1,0)</f>
        <v>0</v>
      </c>
      <c r="J608" s="6">
        <v>78.921899999999994</v>
      </c>
      <c r="K608" s="6">
        <f>IF(Table1[[#This Row],[Life Expectancy]]&gt;77.4,1,0)</f>
        <v>1</v>
      </c>
      <c r="L608" s="4">
        <v>0</v>
      </c>
      <c r="M608" s="6">
        <v>2.9</v>
      </c>
      <c r="N608" s="6">
        <f>IF(AND(Table1[[#This Row],[Low Poverty]]&lt;=6.3,Table1[[#This Row],[QCT Status]]=0),1,0)</f>
        <v>1</v>
      </c>
      <c r="O608" s="6">
        <f>VLOOKUP(C608,'County Data Only'!$A$2:$F$93,3,FALSE)</f>
        <v>2.1</v>
      </c>
      <c r="P608" s="6">
        <f>IF(Table1[[#This Row],[Census Tract Low Unemployment Rate]]&lt;2.7,1,0)</f>
        <v>1</v>
      </c>
      <c r="Q608" s="6">
        <f>VLOOKUP($C608,'County Data Only'!$A$2:$F$93,4,FALSE)</f>
        <v>1250</v>
      </c>
      <c r="R608" s="6">
        <f>IF(AND(Table1[[#This Row],[Census Tract Access to Primary Care]]&lt;=2000,Table1[[#This Row],[Census Tract Access to Primary Care]]&lt;&gt;0),1,0)</f>
        <v>1</v>
      </c>
      <c r="S608" s="6">
        <f>VLOOKUP($C608,'County Data Only'!$A$2:$F$93,5,FALSE)</f>
        <v>14.499283520000001</v>
      </c>
      <c r="T608" s="6">
        <f>VLOOKUP($C608,'County Data Only'!$A$2:$F$93,6,FALSE)</f>
        <v>1.3059563000000001</v>
      </c>
      <c r="U608" s="1">
        <f>IF(AND(Table1[[#This Row],[Census Tract Population Growth 2010 - 2020]]&gt;=5,Table1[[#This Row],[Census Tract Population Growth 2020 - 2021]]&gt;0),1,0)</f>
        <v>1</v>
      </c>
      <c r="V608" s="3">
        <f>SUM(Table1[[#This Row],[High Income Point Value]],Table1[[#This Row],[Life Expectancy Point Value]],Table1[[#This Row],["R/ECAP" (Point Value)]],Table1[[#This Row],[Low Poverty Point Value]])</f>
        <v>2</v>
      </c>
      <c r="W608" s="3">
        <f>SUM(Table1[[#This Row],[Census Tract Low Unemployment Point Value]],Table1[[#This Row],[Census Tract Access to Primary Care Point Value]])</f>
        <v>2</v>
      </c>
    </row>
    <row r="609" spans="1:23" x14ac:dyDescent="0.25">
      <c r="A609" t="s">
        <v>614</v>
      </c>
      <c r="B609">
        <v>18081610605</v>
      </c>
      <c r="C609" t="s">
        <v>1778</v>
      </c>
      <c r="D609" t="s">
        <v>2413</v>
      </c>
      <c r="E609" s="5">
        <f t="shared" si="18"/>
        <v>4</v>
      </c>
      <c r="F609" s="6">
        <f t="shared" si="19"/>
        <v>1</v>
      </c>
      <c r="G609">
        <v>0</v>
      </c>
      <c r="H609" s="6">
        <v>82560</v>
      </c>
      <c r="I609" s="6">
        <f>IF(AND(Table1[[#This Row],[High Income]]&gt;=71082,Table1[[#This Row],[QCT Status]]=0),1,0)</f>
        <v>1</v>
      </c>
      <c r="J609" s="4">
        <v>76.994100000000003</v>
      </c>
      <c r="K609" s="6">
        <f>IF(Table1[[#This Row],[Life Expectancy]]&gt;77.4,1,0)</f>
        <v>0</v>
      </c>
      <c r="L609" s="4">
        <v>0</v>
      </c>
      <c r="M609" s="6">
        <v>4.9000000000000004</v>
      </c>
      <c r="N609" s="6">
        <f>IF(AND(Table1[[#This Row],[Low Poverty]]&lt;=6.3,Table1[[#This Row],[QCT Status]]=0),1,0)</f>
        <v>1</v>
      </c>
      <c r="O609" s="6">
        <f>VLOOKUP(C609,'County Data Only'!$A$2:$F$93,3,FALSE)</f>
        <v>2.1</v>
      </c>
      <c r="P609" s="6">
        <f>IF(Table1[[#This Row],[Census Tract Low Unemployment Rate]]&lt;2.7,1,0)</f>
        <v>1</v>
      </c>
      <c r="Q609" s="6">
        <f>VLOOKUP($C609,'County Data Only'!$A$2:$F$93,4,FALSE)</f>
        <v>1250</v>
      </c>
      <c r="R609" s="6">
        <f>IF(AND(Table1[[#This Row],[Census Tract Access to Primary Care]]&lt;=2000,Table1[[#This Row],[Census Tract Access to Primary Care]]&lt;&gt;0),1,0)</f>
        <v>1</v>
      </c>
      <c r="S609" s="6">
        <f>VLOOKUP($C609,'County Data Only'!$A$2:$F$93,5,FALSE)</f>
        <v>14.499283520000001</v>
      </c>
      <c r="T609" s="6">
        <f>VLOOKUP($C609,'County Data Only'!$A$2:$F$93,6,FALSE)</f>
        <v>1.3059563000000001</v>
      </c>
      <c r="U609" s="1">
        <f>IF(AND(Table1[[#This Row],[Census Tract Population Growth 2010 - 2020]]&gt;=5,Table1[[#This Row],[Census Tract Population Growth 2020 - 2021]]&gt;0),1,0)</f>
        <v>1</v>
      </c>
      <c r="V609" s="3">
        <f>SUM(Table1[[#This Row],[High Income Point Value]],Table1[[#This Row],[Life Expectancy Point Value]],Table1[[#This Row],["R/ECAP" (Point Value)]],Table1[[#This Row],[Low Poverty Point Value]])</f>
        <v>2</v>
      </c>
      <c r="W609" s="3">
        <f>SUM(Table1[[#This Row],[Census Tract Low Unemployment Point Value]],Table1[[#This Row],[Census Tract Access to Primary Care Point Value]])</f>
        <v>2</v>
      </c>
    </row>
    <row r="610" spans="1:23" x14ac:dyDescent="0.25">
      <c r="A610" t="s">
        <v>602</v>
      </c>
      <c r="B610">
        <v>18081610101</v>
      </c>
      <c r="C610" t="s">
        <v>1778</v>
      </c>
      <c r="D610" t="s">
        <v>2401</v>
      </c>
      <c r="E610" s="5">
        <f t="shared" si="18"/>
        <v>4</v>
      </c>
      <c r="F610" s="6">
        <f t="shared" si="19"/>
        <v>1</v>
      </c>
      <c r="G610">
        <v>0</v>
      </c>
      <c r="H610" s="6">
        <v>74504</v>
      </c>
      <c r="I610" s="6">
        <f>IF(AND(Table1[[#This Row],[High Income]]&gt;=71082,Table1[[#This Row],[QCT Status]]=0),1,0)</f>
        <v>1</v>
      </c>
      <c r="K610" s="6">
        <f>IF(Table1[[#This Row],[Life Expectancy]]&gt;77.4,1,0)</f>
        <v>0</v>
      </c>
      <c r="L610" s="4">
        <v>0</v>
      </c>
      <c r="M610" s="6">
        <v>5.3</v>
      </c>
      <c r="N610" s="6">
        <f>IF(AND(Table1[[#This Row],[Low Poverty]]&lt;=6.3,Table1[[#This Row],[QCT Status]]=0),1,0)</f>
        <v>1</v>
      </c>
      <c r="O610" s="6">
        <f>VLOOKUP(C610,'County Data Only'!$A$2:$F$93,3,FALSE)</f>
        <v>2.1</v>
      </c>
      <c r="P610" s="6">
        <f>IF(Table1[[#This Row],[Census Tract Low Unemployment Rate]]&lt;2.7,1,0)</f>
        <v>1</v>
      </c>
      <c r="Q610" s="6">
        <f>VLOOKUP($C610,'County Data Only'!$A$2:$F$93,4,FALSE)</f>
        <v>1250</v>
      </c>
      <c r="R610" s="6">
        <f>IF(AND(Table1[[#This Row],[Census Tract Access to Primary Care]]&lt;=2000,Table1[[#This Row],[Census Tract Access to Primary Care]]&lt;&gt;0),1,0)</f>
        <v>1</v>
      </c>
      <c r="S610" s="6">
        <f>VLOOKUP($C610,'County Data Only'!$A$2:$F$93,5,FALSE)</f>
        <v>14.499283520000001</v>
      </c>
      <c r="T610" s="6">
        <f>VLOOKUP($C610,'County Data Only'!$A$2:$F$93,6,FALSE)</f>
        <v>1.3059563000000001</v>
      </c>
      <c r="U610" s="1">
        <f>IF(AND(Table1[[#This Row],[Census Tract Population Growth 2010 - 2020]]&gt;=5,Table1[[#This Row],[Census Tract Population Growth 2020 - 2021]]&gt;0),1,0)</f>
        <v>1</v>
      </c>
      <c r="V610" s="3">
        <f>SUM(Table1[[#This Row],[High Income Point Value]],Table1[[#This Row],[Life Expectancy Point Value]],Table1[[#This Row],["R/ECAP" (Point Value)]],Table1[[#This Row],[Low Poverty Point Value]])</f>
        <v>2</v>
      </c>
      <c r="W610" s="3">
        <f>SUM(Table1[[#This Row],[Census Tract Low Unemployment Point Value]],Table1[[#This Row],[Census Tract Access to Primary Care Point Value]])</f>
        <v>2</v>
      </c>
    </row>
    <row r="611" spans="1:23" x14ac:dyDescent="0.25">
      <c r="A611" t="s">
        <v>603</v>
      </c>
      <c r="B611">
        <v>18081610102</v>
      </c>
      <c r="C611" t="s">
        <v>1778</v>
      </c>
      <c r="D611" t="s">
        <v>2402</v>
      </c>
      <c r="E611" s="5">
        <f t="shared" si="18"/>
        <v>4</v>
      </c>
      <c r="F611" s="6">
        <f t="shared" si="19"/>
        <v>1</v>
      </c>
      <c r="G611">
        <v>0</v>
      </c>
      <c r="H611" s="6">
        <v>85395</v>
      </c>
      <c r="I611" s="6">
        <f>IF(AND(Table1[[#This Row],[High Income]]&gt;=71082,Table1[[#This Row],[QCT Status]]=0),1,0)</f>
        <v>1</v>
      </c>
      <c r="K611" s="6">
        <f>IF(Table1[[#This Row],[Life Expectancy]]&gt;77.4,1,0)</f>
        <v>0</v>
      </c>
      <c r="L611" s="4">
        <v>0</v>
      </c>
      <c r="M611" s="6">
        <v>6.2</v>
      </c>
      <c r="N611" s="6">
        <f>IF(AND(Table1[[#This Row],[Low Poverty]]&lt;=6.3,Table1[[#This Row],[QCT Status]]=0),1,0)</f>
        <v>1</v>
      </c>
      <c r="O611" s="6">
        <f>VLOOKUP(C611,'County Data Only'!$A$2:$F$93,3,FALSE)</f>
        <v>2.1</v>
      </c>
      <c r="P611" s="6">
        <f>IF(Table1[[#This Row],[Census Tract Low Unemployment Rate]]&lt;2.7,1,0)</f>
        <v>1</v>
      </c>
      <c r="Q611" s="6">
        <f>VLOOKUP($C611,'County Data Only'!$A$2:$F$93,4,FALSE)</f>
        <v>1250</v>
      </c>
      <c r="R611" s="6">
        <f>IF(AND(Table1[[#This Row],[Census Tract Access to Primary Care]]&lt;=2000,Table1[[#This Row],[Census Tract Access to Primary Care]]&lt;&gt;0),1,0)</f>
        <v>1</v>
      </c>
      <c r="S611" s="6">
        <f>VLOOKUP($C611,'County Data Only'!$A$2:$F$93,5,FALSE)</f>
        <v>14.499283520000001</v>
      </c>
      <c r="T611" s="6">
        <f>VLOOKUP($C611,'County Data Only'!$A$2:$F$93,6,FALSE)</f>
        <v>1.3059563000000001</v>
      </c>
      <c r="U611" s="1">
        <f>IF(AND(Table1[[#This Row],[Census Tract Population Growth 2010 - 2020]]&gt;=5,Table1[[#This Row],[Census Tract Population Growth 2020 - 2021]]&gt;0),1,0)</f>
        <v>1</v>
      </c>
      <c r="V611" s="3">
        <f>SUM(Table1[[#This Row],[High Income Point Value]],Table1[[#This Row],[Life Expectancy Point Value]],Table1[[#This Row],["R/ECAP" (Point Value)]],Table1[[#This Row],[Low Poverty Point Value]])</f>
        <v>2</v>
      </c>
      <c r="W611" s="3">
        <f>SUM(Table1[[#This Row],[Census Tract Low Unemployment Point Value]],Table1[[#This Row],[Census Tract Access to Primary Care Point Value]])</f>
        <v>2</v>
      </c>
    </row>
    <row r="612" spans="1:23" x14ac:dyDescent="0.25">
      <c r="A612" t="s">
        <v>629</v>
      </c>
      <c r="B612">
        <v>18081611400</v>
      </c>
      <c r="C612" t="s">
        <v>1778</v>
      </c>
      <c r="D612" t="s">
        <v>2428</v>
      </c>
      <c r="E612" s="5">
        <f t="shared" si="18"/>
        <v>4</v>
      </c>
      <c r="F612" s="6">
        <f t="shared" si="19"/>
        <v>1</v>
      </c>
      <c r="G612">
        <v>0</v>
      </c>
      <c r="H612" s="6">
        <v>81590</v>
      </c>
      <c r="I612" s="6">
        <f>IF(AND(Table1[[#This Row],[High Income]]&gt;=71082,Table1[[#This Row],[QCT Status]]=0),1,0)</f>
        <v>1</v>
      </c>
      <c r="J612" s="6">
        <v>78.000399999999999</v>
      </c>
      <c r="K612" s="6">
        <f>IF(Table1[[#This Row],[Life Expectancy]]&gt;77.4,1,0)</f>
        <v>1</v>
      </c>
      <c r="L612" s="4">
        <v>0</v>
      </c>
      <c r="M612" s="4">
        <v>6.9</v>
      </c>
      <c r="N612" s="4">
        <f>IF(AND(Table1[[#This Row],[Low Poverty]]&lt;=6.3,Table1[[#This Row],[QCT Status]]=0),1,0)</f>
        <v>0</v>
      </c>
      <c r="O612" s="6">
        <f>VLOOKUP(C612,'County Data Only'!$A$2:$F$93,3,FALSE)</f>
        <v>2.1</v>
      </c>
      <c r="P612" s="6">
        <f>IF(Table1[[#This Row],[Census Tract Low Unemployment Rate]]&lt;2.7,1,0)</f>
        <v>1</v>
      </c>
      <c r="Q612" s="6">
        <f>VLOOKUP($C612,'County Data Only'!$A$2:$F$93,4,FALSE)</f>
        <v>1250</v>
      </c>
      <c r="R612" s="6">
        <f>IF(AND(Table1[[#This Row],[Census Tract Access to Primary Care]]&lt;=2000,Table1[[#This Row],[Census Tract Access to Primary Care]]&lt;&gt;0),1,0)</f>
        <v>1</v>
      </c>
      <c r="S612" s="6">
        <f>VLOOKUP($C612,'County Data Only'!$A$2:$F$93,5,FALSE)</f>
        <v>14.499283520000001</v>
      </c>
      <c r="T612" s="6">
        <f>VLOOKUP($C612,'County Data Only'!$A$2:$F$93,6,FALSE)</f>
        <v>1.3059563000000001</v>
      </c>
      <c r="U612" s="1">
        <f>IF(AND(Table1[[#This Row],[Census Tract Population Growth 2010 - 2020]]&gt;=5,Table1[[#This Row],[Census Tract Population Growth 2020 - 2021]]&gt;0),1,0)</f>
        <v>1</v>
      </c>
      <c r="V612" s="3">
        <f>SUM(Table1[[#This Row],[High Income Point Value]],Table1[[#This Row],[Life Expectancy Point Value]],Table1[[#This Row],["R/ECAP" (Point Value)]],Table1[[#This Row],[Low Poverty Point Value]])</f>
        <v>2</v>
      </c>
      <c r="W612" s="3">
        <f>SUM(Table1[[#This Row],[Census Tract Low Unemployment Point Value]],Table1[[#This Row],[Census Tract Access to Primary Care Point Value]])</f>
        <v>2</v>
      </c>
    </row>
    <row r="613" spans="1:23" x14ac:dyDescent="0.25">
      <c r="A613" t="s">
        <v>627</v>
      </c>
      <c r="B613">
        <v>18081611200</v>
      </c>
      <c r="C613" t="s">
        <v>1778</v>
      </c>
      <c r="D613" t="s">
        <v>2426</v>
      </c>
      <c r="E613" s="5">
        <f t="shared" si="18"/>
        <v>4</v>
      </c>
      <c r="F613" s="6">
        <f t="shared" si="19"/>
        <v>1</v>
      </c>
      <c r="G613">
        <v>0</v>
      </c>
      <c r="H613" s="6">
        <v>77447</v>
      </c>
      <c r="I613" s="6">
        <f>IF(AND(Table1[[#This Row],[High Income]]&gt;=71082,Table1[[#This Row],[QCT Status]]=0),1,0)</f>
        <v>1</v>
      </c>
      <c r="J613" s="6">
        <v>79.494</v>
      </c>
      <c r="K613" s="6">
        <f>IF(Table1[[#This Row],[Life Expectancy]]&gt;77.4,1,0)</f>
        <v>1</v>
      </c>
      <c r="L613" s="4">
        <v>0</v>
      </c>
      <c r="M613" s="4">
        <v>9.8000000000000007</v>
      </c>
      <c r="N613" s="4">
        <f>IF(AND(Table1[[#This Row],[Low Poverty]]&lt;=6.3,Table1[[#This Row],[QCT Status]]=0),1,0)</f>
        <v>0</v>
      </c>
      <c r="O613" s="6">
        <f>VLOOKUP(C613,'County Data Only'!$A$2:$F$93,3,FALSE)</f>
        <v>2.1</v>
      </c>
      <c r="P613" s="6">
        <f>IF(Table1[[#This Row],[Census Tract Low Unemployment Rate]]&lt;2.7,1,0)</f>
        <v>1</v>
      </c>
      <c r="Q613" s="6">
        <f>VLOOKUP($C613,'County Data Only'!$A$2:$F$93,4,FALSE)</f>
        <v>1250</v>
      </c>
      <c r="R613" s="6">
        <f>IF(AND(Table1[[#This Row],[Census Tract Access to Primary Care]]&lt;=2000,Table1[[#This Row],[Census Tract Access to Primary Care]]&lt;&gt;0),1,0)</f>
        <v>1</v>
      </c>
      <c r="S613" s="6">
        <f>VLOOKUP($C613,'County Data Only'!$A$2:$F$93,5,FALSE)</f>
        <v>14.499283520000001</v>
      </c>
      <c r="T613" s="6">
        <f>VLOOKUP($C613,'County Data Only'!$A$2:$F$93,6,FALSE)</f>
        <v>1.3059563000000001</v>
      </c>
      <c r="U613" s="1">
        <f>IF(AND(Table1[[#This Row],[Census Tract Population Growth 2010 - 2020]]&gt;=5,Table1[[#This Row],[Census Tract Population Growth 2020 - 2021]]&gt;0),1,0)</f>
        <v>1</v>
      </c>
      <c r="V613" s="3">
        <f>SUM(Table1[[#This Row],[High Income Point Value]],Table1[[#This Row],[Life Expectancy Point Value]],Table1[[#This Row],["R/ECAP" (Point Value)]],Table1[[#This Row],[Low Poverty Point Value]])</f>
        <v>2</v>
      </c>
      <c r="W613" s="3">
        <f>SUM(Table1[[#This Row],[Census Tract Low Unemployment Point Value]],Table1[[#This Row],[Census Tract Access to Primary Care Point Value]])</f>
        <v>2</v>
      </c>
    </row>
    <row r="614" spans="1:23" x14ac:dyDescent="0.25">
      <c r="A614" t="s">
        <v>605</v>
      </c>
      <c r="B614">
        <v>18081610203</v>
      </c>
      <c r="C614" t="s">
        <v>1778</v>
      </c>
      <c r="D614" t="s">
        <v>2404</v>
      </c>
      <c r="E614" s="5">
        <f t="shared" si="18"/>
        <v>4</v>
      </c>
      <c r="F614" s="6">
        <f t="shared" si="19"/>
        <v>1</v>
      </c>
      <c r="G614">
        <v>0</v>
      </c>
      <c r="H614" s="6">
        <v>74508</v>
      </c>
      <c r="I614" s="6">
        <f>IF(AND(Table1[[#This Row],[High Income]]&gt;=71082,Table1[[#This Row],[QCT Status]]=0),1,0)</f>
        <v>1</v>
      </c>
      <c r="J614" s="6">
        <v>78.099999999999994</v>
      </c>
      <c r="K614" s="6">
        <f>IF(Table1[[#This Row],[Life Expectancy]]&gt;77.4,1,0)</f>
        <v>1</v>
      </c>
      <c r="L614" s="4">
        <v>0</v>
      </c>
      <c r="M614" s="4">
        <v>10.4</v>
      </c>
      <c r="N614" s="4">
        <f>IF(AND(Table1[[#This Row],[Low Poverty]]&lt;=6.3,Table1[[#This Row],[QCT Status]]=0),1,0)</f>
        <v>0</v>
      </c>
      <c r="O614" s="6">
        <f>VLOOKUP(C614,'County Data Only'!$A$2:$F$93,3,FALSE)</f>
        <v>2.1</v>
      </c>
      <c r="P614" s="6">
        <f>IF(Table1[[#This Row],[Census Tract Low Unemployment Rate]]&lt;2.7,1,0)</f>
        <v>1</v>
      </c>
      <c r="Q614" s="6">
        <f>VLOOKUP($C614,'County Data Only'!$A$2:$F$93,4,FALSE)</f>
        <v>1250</v>
      </c>
      <c r="R614" s="6">
        <f>IF(AND(Table1[[#This Row],[Census Tract Access to Primary Care]]&lt;=2000,Table1[[#This Row],[Census Tract Access to Primary Care]]&lt;&gt;0),1,0)</f>
        <v>1</v>
      </c>
      <c r="S614" s="6">
        <f>VLOOKUP($C614,'County Data Only'!$A$2:$F$93,5,FALSE)</f>
        <v>14.499283520000001</v>
      </c>
      <c r="T614" s="6">
        <f>VLOOKUP($C614,'County Data Only'!$A$2:$F$93,6,FALSE)</f>
        <v>1.3059563000000001</v>
      </c>
      <c r="U614" s="1">
        <f>IF(AND(Table1[[#This Row],[Census Tract Population Growth 2010 - 2020]]&gt;=5,Table1[[#This Row],[Census Tract Population Growth 2020 - 2021]]&gt;0),1,0)</f>
        <v>1</v>
      </c>
      <c r="V614" s="3">
        <f>SUM(Table1[[#This Row],[High Income Point Value]],Table1[[#This Row],[Life Expectancy Point Value]],Table1[[#This Row],["R/ECAP" (Point Value)]],Table1[[#This Row],[Low Poverty Point Value]])</f>
        <v>2</v>
      </c>
      <c r="W614" s="3">
        <f>SUM(Table1[[#This Row],[Census Tract Low Unemployment Point Value]],Table1[[#This Row],[Census Tract Access to Primary Care Point Value]])</f>
        <v>2</v>
      </c>
    </row>
    <row r="615" spans="1:23" x14ac:dyDescent="0.25">
      <c r="A615" t="s">
        <v>622</v>
      </c>
      <c r="B615">
        <v>18081610801</v>
      </c>
      <c r="C615" t="s">
        <v>1778</v>
      </c>
      <c r="D615" t="s">
        <v>2421</v>
      </c>
      <c r="E615" s="5">
        <f t="shared" si="18"/>
        <v>4</v>
      </c>
      <c r="F615" s="6">
        <f t="shared" si="19"/>
        <v>1</v>
      </c>
      <c r="G615">
        <v>0</v>
      </c>
      <c r="H615" s="6">
        <v>85962</v>
      </c>
      <c r="I615" s="6">
        <f>IF(AND(Table1[[#This Row],[High Income]]&gt;=71082,Table1[[#This Row],[QCT Status]]=0),1,0)</f>
        <v>1</v>
      </c>
      <c r="J615" s="6">
        <v>79.2</v>
      </c>
      <c r="K615" s="6">
        <f>IF(Table1[[#This Row],[Life Expectancy]]&gt;77.4,1,0)</f>
        <v>1</v>
      </c>
      <c r="L615" s="4">
        <v>0</v>
      </c>
      <c r="M615" s="4">
        <v>13.4</v>
      </c>
      <c r="N615" s="4">
        <f>IF(AND(Table1[[#This Row],[Low Poverty]]&lt;=6.3,Table1[[#This Row],[QCT Status]]=0),1,0)</f>
        <v>0</v>
      </c>
      <c r="O615" s="6">
        <f>VLOOKUP(C615,'County Data Only'!$A$2:$F$93,3,FALSE)</f>
        <v>2.1</v>
      </c>
      <c r="P615" s="6">
        <f>IF(Table1[[#This Row],[Census Tract Low Unemployment Rate]]&lt;2.7,1,0)</f>
        <v>1</v>
      </c>
      <c r="Q615" s="6">
        <f>VLOOKUP($C615,'County Data Only'!$A$2:$F$93,4,FALSE)</f>
        <v>1250</v>
      </c>
      <c r="R615" s="6">
        <f>IF(AND(Table1[[#This Row],[Census Tract Access to Primary Care]]&lt;=2000,Table1[[#This Row],[Census Tract Access to Primary Care]]&lt;&gt;0),1,0)</f>
        <v>1</v>
      </c>
      <c r="S615" s="6">
        <f>VLOOKUP($C615,'County Data Only'!$A$2:$F$93,5,FALSE)</f>
        <v>14.499283520000001</v>
      </c>
      <c r="T615" s="6">
        <f>VLOOKUP($C615,'County Data Only'!$A$2:$F$93,6,FALSE)</f>
        <v>1.3059563000000001</v>
      </c>
      <c r="U615" s="1">
        <f>IF(AND(Table1[[#This Row],[Census Tract Population Growth 2010 - 2020]]&gt;=5,Table1[[#This Row],[Census Tract Population Growth 2020 - 2021]]&gt;0),1,0)</f>
        <v>1</v>
      </c>
      <c r="V615" s="3">
        <f>SUM(Table1[[#This Row],[High Income Point Value]],Table1[[#This Row],[Life Expectancy Point Value]],Table1[[#This Row],["R/ECAP" (Point Value)]],Table1[[#This Row],[Low Poverty Point Value]])</f>
        <v>2</v>
      </c>
      <c r="W615" s="3">
        <f>SUM(Table1[[#This Row],[Census Tract Low Unemployment Point Value]],Table1[[#This Row],[Census Tract Access to Primary Care Point Value]])</f>
        <v>2</v>
      </c>
    </row>
    <row r="616" spans="1:23" x14ac:dyDescent="0.25">
      <c r="A616" t="s">
        <v>612</v>
      </c>
      <c r="B616">
        <v>18081610502</v>
      </c>
      <c r="C616" t="s">
        <v>1778</v>
      </c>
      <c r="D616" t="s">
        <v>2411</v>
      </c>
      <c r="E616" s="9">
        <f t="shared" si="18"/>
        <v>3</v>
      </c>
      <c r="F616" s="6">
        <f t="shared" si="19"/>
        <v>1</v>
      </c>
      <c r="G616">
        <v>0</v>
      </c>
      <c r="H616" s="4">
        <v>68323</v>
      </c>
      <c r="I616" s="3">
        <f>IF(AND(Table1[[#This Row],[High Income]]&gt;=71082,Table1[[#This Row],[QCT Status]]=0),1,0)</f>
        <v>0</v>
      </c>
      <c r="J616" s="6">
        <v>77.7</v>
      </c>
      <c r="K616" s="6">
        <f>IF(Table1[[#This Row],[Life Expectancy]]&gt;77.4,1,0)</f>
        <v>1</v>
      </c>
      <c r="L616" s="4">
        <v>0</v>
      </c>
      <c r="M616" s="4">
        <v>7.8</v>
      </c>
      <c r="N616" s="4">
        <f>IF(AND(Table1[[#This Row],[Low Poverty]]&lt;=6.3,Table1[[#This Row],[QCT Status]]=0),1,0)</f>
        <v>0</v>
      </c>
      <c r="O616" s="6">
        <f>VLOOKUP(C616,'County Data Only'!$A$2:$F$93,3,FALSE)</f>
        <v>2.1</v>
      </c>
      <c r="P616" s="6">
        <f>IF(Table1[[#This Row],[Census Tract Low Unemployment Rate]]&lt;2.7,1,0)</f>
        <v>1</v>
      </c>
      <c r="Q616" s="6">
        <f>VLOOKUP($C616,'County Data Only'!$A$2:$F$93,4,FALSE)</f>
        <v>1250</v>
      </c>
      <c r="R616" s="6">
        <f>IF(AND(Table1[[#This Row],[Census Tract Access to Primary Care]]&lt;=2000,Table1[[#This Row],[Census Tract Access to Primary Care]]&lt;&gt;0),1,0)</f>
        <v>1</v>
      </c>
      <c r="S616" s="6">
        <f>VLOOKUP($C616,'County Data Only'!$A$2:$F$93,5,FALSE)</f>
        <v>14.499283520000001</v>
      </c>
      <c r="T616" s="6">
        <f>VLOOKUP($C616,'County Data Only'!$A$2:$F$93,6,FALSE)</f>
        <v>1.3059563000000001</v>
      </c>
      <c r="U616" s="1">
        <f>IF(AND(Table1[[#This Row],[Census Tract Population Growth 2010 - 2020]]&gt;=5,Table1[[#This Row],[Census Tract Population Growth 2020 - 2021]]&gt;0),1,0)</f>
        <v>1</v>
      </c>
      <c r="V616" s="3">
        <f>SUM(Table1[[#This Row],[High Income Point Value]],Table1[[#This Row],[Life Expectancy Point Value]],Table1[[#This Row],["R/ECAP" (Point Value)]],Table1[[#This Row],[Low Poverty Point Value]])</f>
        <v>1</v>
      </c>
      <c r="W616" s="3">
        <f>SUM(Table1[[#This Row],[Census Tract Low Unemployment Point Value]],Table1[[#This Row],[Census Tract Access to Primary Care Point Value]])</f>
        <v>2</v>
      </c>
    </row>
    <row r="617" spans="1:23" x14ac:dyDescent="0.25">
      <c r="A617" t="s">
        <v>606</v>
      </c>
      <c r="B617">
        <v>18081610204</v>
      </c>
      <c r="C617" t="s">
        <v>1778</v>
      </c>
      <c r="D617" t="s">
        <v>2405</v>
      </c>
      <c r="E617" s="9">
        <f t="shared" si="18"/>
        <v>3</v>
      </c>
      <c r="F617" s="6">
        <f t="shared" si="19"/>
        <v>1</v>
      </c>
      <c r="G617">
        <v>0</v>
      </c>
      <c r="H617" s="4">
        <v>57805</v>
      </c>
      <c r="I617" s="3">
        <f>IF(AND(Table1[[#This Row],[High Income]]&gt;=71082,Table1[[#This Row],[QCT Status]]=0),1,0)</f>
        <v>0</v>
      </c>
      <c r="J617" s="6">
        <v>78.099999999999994</v>
      </c>
      <c r="K617" s="6">
        <f>IF(Table1[[#This Row],[Life Expectancy]]&gt;77.4,1,0)</f>
        <v>1</v>
      </c>
      <c r="L617" s="4">
        <v>0</v>
      </c>
      <c r="M617" s="4">
        <v>7.8</v>
      </c>
      <c r="N617" s="4">
        <f>IF(AND(Table1[[#This Row],[Low Poverty]]&lt;=6.3,Table1[[#This Row],[QCT Status]]=0),1,0)</f>
        <v>0</v>
      </c>
      <c r="O617" s="6">
        <f>VLOOKUP(C617,'County Data Only'!$A$2:$F$93,3,FALSE)</f>
        <v>2.1</v>
      </c>
      <c r="P617" s="6">
        <f>IF(Table1[[#This Row],[Census Tract Low Unemployment Rate]]&lt;2.7,1,0)</f>
        <v>1</v>
      </c>
      <c r="Q617" s="6">
        <f>VLOOKUP($C617,'County Data Only'!$A$2:$F$93,4,FALSE)</f>
        <v>1250</v>
      </c>
      <c r="R617" s="6">
        <f>IF(AND(Table1[[#This Row],[Census Tract Access to Primary Care]]&lt;=2000,Table1[[#This Row],[Census Tract Access to Primary Care]]&lt;&gt;0),1,0)</f>
        <v>1</v>
      </c>
      <c r="S617" s="6">
        <f>VLOOKUP($C617,'County Data Only'!$A$2:$F$93,5,FALSE)</f>
        <v>14.499283520000001</v>
      </c>
      <c r="T617" s="6">
        <f>VLOOKUP($C617,'County Data Only'!$A$2:$F$93,6,FALSE)</f>
        <v>1.3059563000000001</v>
      </c>
      <c r="U617" s="1">
        <f>IF(AND(Table1[[#This Row],[Census Tract Population Growth 2010 - 2020]]&gt;=5,Table1[[#This Row],[Census Tract Population Growth 2020 - 2021]]&gt;0),1,0)</f>
        <v>1</v>
      </c>
      <c r="V617" s="3">
        <f>SUM(Table1[[#This Row],[High Income Point Value]],Table1[[#This Row],[Life Expectancy Point Value]],Table1[[#This Row],["R/ECAP" (Point Value)]],Table1[[#This Row],[Low Poverty Point Value]])</f>
        <v>1</v>
      </c>
      <c r="W617" s="3">
        <f>SUM(Table1[[#This Row],[Census Tract Low Unemployment Point Value]],Table1[[#This Row],[Census Tract Access to Primary Care Point Value]])</f>
        <v>2</v>
      </c>
    </row>
    <row r="618" spans="1:23" x14ac:dyDescent="0.25">
      <c r="A618" t="s">
        <v>604</v>
      </c>
      <c r="B618">
        <v>18081610201</v>
      </c>
      <c r="C618" t="s">
        <v>1778</v>
      </c>
      <c r="D618" t="s">
        <v>2403</v>
      </c>
      <c r="E618" s="9">
        <f t="shared" si="18"/>
        <v>3</v>
      </c>
      <c r="F618" s="6">
        <f t="shared" si="19"/>
        <v>1</v>
      </c>
      <c r="G618">
        <v>0</v>
      </c>
      <c r="H618" s="4">
        <v>56384</v>
      </c>
      <c r="I618" s="3">
        <f>IF(AND(Table1[[#This Row],[High Income]]&gt;=71082,Table1[[#This Row],[QCT Status]]=0),1,0)</f>
        <v>0</v>
      </c>
      <c r="J618" s="6">
        <v>77.5</v>
      </c>
      <c r="K618" s="6">
        <f>IF(Table1[[#This Row],[Life Expectancy]]&gt;77.4,1,0)</f>
        <v>1</v>
      </c>
      <c r="L618" s="4">
        <v>0</v>
      </c>
      <c r="M618" s="4">
        <v>13.4</v>
      </c>
      <c r="N618" s="4">
        <f>IF(AND(Table1[[#This Row],[Low Poverty]]&lt;=6.3,Table1[[#This Row],[QCT Status]]=0),1,0)</f>
        <v>0</v>
      </c>
      <c r="O618" s="6">
        <f>VLOOKUP(C618,'County Data Only'!$A$2:$F$93,3,FALSE)</f>
        <v>2.1</v>
      </c>
      <c r="P618" s="6">
        <f>IF(Table1[[#This Row],[Census Tract Low Unemployment Rate]]&lt;2.7,1,0)</f>
        <v>1</v>
      </c>
      <c r="Q618" s="6">
        <f>VLOOKUP($C618,'County Data Only'!$A$2:$F$93,4,FALSE)</f>
        <v>1250</v>
      </c>
      <c r="R618" s="6">
        <f>IF(AND(Table1[[#This Row],[Census Tract Access to Primary Care]]&lt;=2000,Table1[[#This Row],[Census Tract Access to Primary Care]]&lt;&gt;0),1,0)</f>
        <v>1</v>
      </c>
      <c r="S618" s="6">
        <f>VLOOKUP($C618,'County Data Only'!$A$2:$F$93,5,FALSE)</f>
        <v>14.499283520000001</v>
      </c>
      <c r="T618" s="6">
        <f>VLOOKUP($C618,'County Data Only'!$A$2:$F$93,6,FALSE)</f>
        <v>1.3059563000000001</v>
      </c>
      <c r="U618" s="1">
        <f>IF(AND(Table1[[#This Row],[Census Tract Population Growth 2010 - 2020]]&gt;=5,Table1[[#This Row],[Census Tract Population Growth 2020 - 2021]]&gt;0),1,0)</f>
        <v>1</v>
      </c>
      <c r="V618" s="3">
        <f>SUM(Table1[[#This Row],[High Income Point Value]],Table1[[#This Row],[Life Expectancy Point Value]],Table1[[#This Row],["R/ECAP" (Point Value)]],Table1[[#This Row],[Low Poverty Point Value]])</f>
        <v>1</v>
      </c>
      <c r="W618" s="3">
        <f>SUM(Table1[[#This Row],[Census Tract Low Unemployment Point Value]],Table1[[#This Row],[Census Tract Access to Primary Care Point Value]])</f>
        <v>2</v>
      </c>
    </row>
    <row r="619" spans="1:23" x14ac:dyDescent="0.25">
      <c r="A619" t="s">
        <v>617</v>
      </c>
      <c r="B619">
        <v>18081610608</v>
      </c>
      <c r="C619" t="s">
        <v>1778</v>
      </c>
      <c r="D619" t="s">
        <v>2416</v>
      </c>
      <c r="E619" s="9">
        <f t="shared" si="18"/>
        <v>3</v>
      </c>
      <c r="F619" s="6">
        <f t="shared" si="19"/>
        <v>1</v>
      </c>
      <c r="G619">
        <v>0</v>
      </c>
      <c r="H619" s="4">
        <v>66513</v>
      </c>
      <c r="I619" s="3">
        <f>IF(AND(Table1[[#This Row],[High Income]]&gt;=71082,Table1[[#This Row],[QCT Status]]=0),1,0)</f>
        <v>0</v>
      </c>
      <c r="J619" s="6">
        <v>79.7</v>
      </c>
      <c r="K619" s="6">
        <f>IF(Table1[[#This Row],[Life Expectancy]]&gt;77.4,1,0)</f>
        <v>1</v>
      </c>
      <c r="L619" s="4">
        <v>0</v>
      </c>
      <c r="M619" s="4">
        <v>18.600000000000001</v>
      </c>
      <c r="N619" s="4">
        <f>IF(AND(Table1[[#This Row],[Low Poverty]]&lt;=6.3,Table1[[#This Row],[QCT Status]]=0),1,0)</f>
        <v>0</v>
      </c>
      <c r="O619" s="6">
        <f>VLOOKUP(C619,'County Data Only'!$A$2:$F$93,3,FALSE)</f>
        <v>2.1</v>
      </c>
      <c r="P619" s="6">
        <f>IF(Table1[[#This Row],[Census Tract Low Unemployment Rate]]&lt;2.7,1,0)</f>
        <v>1</v>
      </c>
      <c r="Q619" s="6">
        <f>VLOOKUP($C619,'County Data Only'!$A$2:$F$93,4,FALSE)</f>
        <v>1250</v>
      </c>
      <c r="R619" s="6">
        <f>IF(AND(Table1[[#This Row],[Census Tract Access to Primary Care]]&lt;=2000,Table1[[#This Row],[Census Tract Access to Primary Care]]&lt;&gt;0),1,0)</f>
        <v>1</v>
      </c>
      <c r="S619" s="6">
        <f>VLOOKUP($C619,'County Data Only'!$A$2:$F$93,5,FALSE)</f>
        <v>14.499283520000001</v>
      </c>
      <c r="T619" s="6">
        <f>VLOOKUP($C619,'County Data Only'!$A$2:$F$93,6,FALSE)</f>
        <v>1.3059563000000001</v>
      </c>
      <c r="U619" s="1">
        <f>IF(AND(Table1[[#This Row],[Census Tract Population Growth 2010 - 2020]]&gt;=5,Table1[[#This Row],[Census Tract Population Growth 2020 - 2021]]&gt;0),1,0)</f>
        <v>1</v>
      </c>
      <c r="V619" s="3">
        <f>SUM(Table1[[#This Row],[High Income Point Value]],Table1[[#This Row],[Life Expectancy Point Value]],Table1[[#This Row],["R/ECAP" (Point Value)]],Table1[[#This Row],[Low Poverty Point Value]])</f>
        <v>1</v>
      </c>
      <c r="W619" s="3">
        <f>SUM(Table1[[#This Row],[Census Tract Low Unemployment Point Value]],Table1[[#This Row],[Census Tract Access to Primary Care Point Value]])</f>
        <v>2</v>
      </c>
    </row>
    <row r="620" spans="1:23" x14ac:dyDescent="0.25">
      <c r="A620" t="s">
        <v>621</v>
      </c>
      <c r="B620">
        <v>18081610706</v>
      </c>
      <c r="C620" t="s">
        <v>1778</v>
      </c>
      <c r="D620" t="s">
        <v>2420</v>
      </c>
      <c r="E620" s="9">
        <f t="shared" si="18"/>
        <v>3</v>
      </c>
      <c r="F620" s="6">
        <f t="shared" si="19"/>
        <v>1</v>
      </c>
      <c r="G620">
        <v>0</v>
      </c>
      <c r="H620" s="4">
        <v>43125</v>
      </c>
      <c r="I620" s="3">
        <f>IF(AND(Table1[[#This Row],[High Income]]&gt;=71082,Table1[[#This Row],[QCT Status]]=0),1,0)</f>
        <v>0</v>
      </c>
      <c r="J620" s="6">
        <v>78.510199999999998</v>
      </c>
      <c r="K620" s="6">
        <f>IF(Table1[[#This Row],[Life Expectancy]]&gt;77.4,1,0)</f>
        <v>1</v>
      </c>
      <c r="L620" s="4">
        <v>0</v>
      </c>
      <c r="M620" s="4">
        <v>19.3</v>
      </c>
      <c r="N620" s="4">
        <f>IF(AND(Table1[[#This Row],[Low Poverty]]&lt;=6.3,Table1[[#This Row],[QCT Status]]=0),1,0)</f>
        <v>0</v>
      </c>
      <c r="O620" s="6">
        <f>VLOOKUP(C620,'County Data Only'!$A$2:$F$93,3,FALSE)</f>
        <v>2.1</v>
      </c>
      <c r="P620" s="6">
        <f>IF(Table1[[#This Row],[Census Tract Low Unemployment Rate]]&lt;2.7,1,0)</f>
        <v>1</v>
      </c>
      <c r="Q620" s="6">
        <f>VLOOKUP($C620,'County Data Only'!$A$2:$F$93,4,FALSE)</f>
        <v>1250</v>
      </c>
      <c r="R620" s="6">
        <f>IF(AND(Table1[[#This Row],[Census Tract Access to Primary Care]]&lt;=2000,Table1[[#This Row],[Census Tract Access to Primary Care]]&lt;&gt;0),1,0)</f>
        <v>1</v>
      </c>
      <c r="S620" s="6">
        <f>VLOOKUP($C620,'County Data Only'!$A$2:$F$93,5,FALSE)</f>
        <v>14.499283520000001</v>
      </c>
      <c r="T620" s="6">
        <f>VLOOKUP($C620,'County Data Only'!$A$2:$F$93,6,FALSE)</f>
        <v>1.3059563000000001</v>
      </c>
      <c r="U620" s="1">
        <f>IF(AND(Table1[[#This Row],[Census Tract Population Growth 2010 - 2020]]&gt;=5,Table1[[#This Row],[Census Tract Population Growth 2020 - 2021]]&gt;0),1,0)</f>
        <v>1</v>
      </c>
      <c r="V620" s="3">
        <f>SUM(Table1[[#This Row],[High Income Point Value]],Table1[[#This Row],[Life Expectancy Point Value]],Table1[[#This Row],["R/ECAP" (Point Value)]],Table1[[#This Row],[Low Poverty Point Value]])</f>
        <v>1</v>
      </c>
      <c r="W620" s="3">
        <f>SUM(Table1[[#This Row],[Census Tract Low Unemployment Point Value]],Table1[[#This Row],[Census Tract Access to Primary Care Point Value]])</f>
        <v>2</v>
      </c>
    </row>
    <row r="621" spans="1:23" x14ac:dyDescent="0.25">
      <c r="A621" t="s">
        <v>626</v>
      </c>
      <c r="B621">
        <v>18081611100</v>
      </c>
      <c r="C621" t="s">
        <v>1778</v>
      </c>
      <c r="D621" t="s">
        <v>2425</v>
      </c>
      <c r="E621" s="9">
        <f t="shared" si="18"/>
        <v>3</v>
      </c>
      <c r="F621" s="6">
        <f t="shared" si="19"/>
        <v>1</v>
      </c>
      <c r="G621">
        <v>0</v>
      </c>
      <c r="H621" s="4">
        <v>59826</v>
      </c>
      <c r="I621" s="3">
        <f>IF(AND(Table1[[#This Row],[High Income]]&gt;=71082,Table1[[#This Row],[QCT Status]]=0),1,0)</f>
        <v>0</v>
      </c>
      <c r="J621" s="6">
        <v>80.287899999999993</v>
      </c>
      <c r="K621" s="6">
        <f>IF(Table1[[#This Row],[Life Expectancy]]&gt;77.4,1,0)</f>
        <v>1</v>
      </c>
      <c r="L621" s="4">
        <v>0</v>
      </c>
      <c r="M621" s="4">
        <v>20.7</v>
      </c>
      <c r="N621" s="4">
        <f>IF(AND(Table1[[#This Row],[Low Poverty]]&lt;=6.3,Table1[[#This Row],[QCT Status]]=0),1,0)</f>
        <v>0</v>
      </c>
      <c r="O621" s="6">
        <f>VLOOKUP(C621,'County Data Only'!$A$2:$F$93,3,FALSE)</f>
        <v>2.1</v>
      </c>
      <c r="P621" s="6">
        <f>IF(Table1[[#This Row],[Census Tract Low Unemployment Rate]]&lt;2.7,1,0)</f>
        <v>1</v>
      </c>
      <c r="Q621" s="6">
        <f>VLOOKUP($C621,'County Data Only'!$A$2:$F$93,4,FALSE)</f>
        <v>1250</v>
      </c>
      <c r="R621" s="6">
        <f>IF(AND(Table1[[#This Row],[Census Tract Access to Primary Care]]&lt;=2000,Table1[[#This Row],[Census Tract Access to Primary Care]]&lt;&gt;0),1,0)</f>
        <v>1</v>
      </c>
      <c r="S621" s="6">
        <f>VLOOKUP($C621,'County Data Only'!$A$2:$F$93,5,FALSE)</f>
        <v>14.499283520000001</v>
      </c>
      <c r="T621" s="6">
        <f>VLOOKUP($C621,'County Data Only'!$A$2:$F$93,6,FALSE)</f>
        <v>1.3059563000000001</v>
      </c>
      <c r="U621" s="1">
        <f>IF(AND(Table1[[#This Row],[Census Tract Population Growth 2010 - 2020]]&gt;=5,Table1[[#This Row],[Census Tract Population Growth 2020 - 2021]]&gt;0),1,0)</f>
        <v>1</v>
      </c>
      <c r="V621" s="3">
        <f>SUM(Table1[[#This Row],[High Income Point Value]],Table1[[#This Row],[Life Expectancy Point Value]],Table1[[#This Row],["R/ECAP" (Point Value)]],Table1[[#This Row],[Low Poverty Point Value]])</f>
        <v>1</v>
      </c>
      <c r="W621" s="3">
        <f>SUM(Table1[[#This Row],[Census Tract Low Unemployment Point Value]],Table1[[#This Row],[Census Tract Access to Primary Care Point Value]])</f>
        <v>2</v>
      </c>
    </row>
    <row r="622" spans="1:23" x14ac:dyDescent="0.25">
      <c r="A622" t="s">
        <v>608</v>
      </c>
      <c r="B622">
        <v>18081610401</v>
      </c>
      <c r="C622" t="s">
        <v>1778</v>
      </c>
      <c r="D622" t="s">
        <v>2407</v>
      </c>
      <c r="E622" s="7">
        <f t="shared" si="18"/>
        <v>2</v>
      </c>
      <c r="F622" s="6">
        <f t="shared" si="19"/>
        <v>1</v>
      </c>
      <c r="G622">
        <v>0</v>
      </c>
      <c r="H622" s="4">
        <v>60659</v>
      </c>
      <c r="I622" s="3">
        <f>IF(AND(Table1[[#This Row],[High Income]]&gt;=71082,Table1[[#This Row],[QCT Status]]=0),1,0)</f>
        <v>0</v>
      </c>
      <c r="J622" s="4">
        <v>74.900000000000006</v>
      </c>
      <c r="K622" s="3">
        <f>IF(Table1[[#This Row],[Life Expectancy]]&gt;77.4,1,0)</f>
        <v>0</v>
      </c>
      <c r="L622" s="4">
        <v>0</v>
      </c>
      <c r="M622" s="4">
        <v>7.8</v>
      </c>
      <c r="N622" s="4">
        <f>IF(AND(Table1[[#This Row],[Low Poverty]]&lt;=6.3,Table1[[#This Row],[QCT Status]]=0),1,0)</f>
        <v>0</v>
      </c>
      <c r="O622" s="6">
        <f>VLOOKUP(C622,'County Data Only'!$A$2:$F$93,3,FALSE)</f>
        <v>2.1</v>
      </c>
      <c r="P622" s="6">
        <f>IF(Table1[[#This Row],[Census Tract Low Unemployment Rate]]&lt;2.7,1,0)</f>
        <v>1</v>
      </c>
      <c r="Q622" s="6">
        <f>VLOOKUP($C622,'County Data Only'!$A$2:$F$93,4,FALSE)</f>
        <v>1250</v>
      </c>
      <c r="R622" s="6">
        <f>IF(AND(Table1[[#This Row],[Census Tract Access to Primary Care]]&lt;=2000,Table1[[#This Row],[Census Tract Access to Primary Care]]&lt;&gt;0),1,0)</f>
        <v>1</v>
      </c>
      <c r="S622" s="6">
        <f>VLOOKUP($C622,'County Data Only'!$A$2:$F$93,5,FALSE)</f>
        <v>14.499283520000001</v>
      </c>
      <c r="T622" s="6">
        <f>VLOOKUP($C622,'County Data Only'!$A$2:$F$93,6,FALSE)</f>
        <v>1.3059563000000001</v>
      </c>
      <c r="U622" s="1">
        <f>IF(AND(Table1[[#This Row],[Census Tract Population Growth 2010 - 2020]]&gt;=5,Table1[[#This Row],[Census Tract Population Growth 2020 - 2021]]&gt;0),1,0)</f>
        <v>1</v>
      </c>
      <c r="V622" s="3">
        <f>SUM(Table1[[#This Row],[High Income Point Value]],Table1[[#This Row],[Life Expectancy Point Value]],Table1[[#This Row],["R/ECAP" (Point Value)]],Table1[[#This Row],[Low Poverty Point Value]])</f>
        <v>0</v>
      </c>
      <c r="W622" s="3">
        <f>SUM(Table1[[#This Row],[Census Tract Low Unemployment Point Value]],Table1[[#This Row],[Census Tract Access to Primary Care Point Value]])</f>
        <v>2</v>
      </c>
    </row>
    <row r="623" spans="1:23" x14ac:dyDescent="0.25">
      <c r="A623" t="s">
        <v>624</v>
      </c>
      <c r="B623">
        <v>18081610900</v>
      </c>
      <c r="C623" t="s">
        <v>1778</v>
      </c>
      <c r="D623" t="s">
        <v>2423</v>
      </c>
      <c r="E623" s="7">
        <f t="shared" si="18"/>
        <v>2</v>
      </c>
      <c r="F623" s="6">
        <f t="shared" si="19"/>
        <v>1</v>
      </c>
      <c r="G623">
        <v>0</v>
      </c>
      <c r="H623" s="4">
        <v>48659</v>
      </c>
      <c r="I623" s="3">
        <f>IF(AND(Table1[[#This Row],[High Income]]&gt;=71082,Table1[[#This Row],[QCT Status]]=0),1,0)</f>
        <v>0</v>
      </c>
      <c r="J623" s="4">
        <v>73.768699999999995</v>
      </c>
      <c r="K623" s="3">
        <f>IF(Table1[[#This Row],[Life Expectancy]]&gt;77.4,1,0)</f>
        <v>0</v>
      </c>
      <c r="L623" s="4">
        <v>0</v>
      </c>
      <c r="M623" s="4">
        <v>8.4</v>
      </c>
      <c r="N623" s="4">
        <f>IF(AND(Table1[[#This Row],[Low Poverty]]&lt;=6.3,Table1[[#This Row],[QCT Status]]=0),1,0)</f>
        <v>0</v>
      </c>
      <c r="O623" s="6">
        <f>VLOOKUP(C623,'County Data Only'!$A$2:$F$93,3,FALSE)</f>
        <v>2.1</v>
      </c>
      <c r="P623" s="6">
        <f>IF(Table1[[#This Row],[Census Tract Low Unemployment Rate]]&lt;2.7,1,0)</f>
        <v>1</v>
      </c>
      <c r="Q623" s="6">
        <f>VLOOKUP($C623,'County Data Only'!$A$2:$F$93,4,FALSE)</f>
        <v>1250</v>
      </c>
      <c r="R623" s="6">
        <f>IF(AND(Table1[[#This Row],[Census Tract Access to Primary Care]]&lt;=2000,Table1[[#This Row],[Census Tract Access to Primary Care]]&lt;&gt;0),1,0)</f>
        <v>1</v>
      </c>
      <c r="S623" s="6">
        <f>VLOOKUP($C623,'County Data Only'!$A$2:$F$93,5,FALSE)</f>
        <v>14.499283520000001</v>
      </c>
      <c r="T623" s="6">
        <f>VLOOKUP($C623,'County Data Only'!$A$2:$F$93,6,FALSE)</f>
        <v>1.3059563000000001</v>
      </c>
      <c r="U623" s="1">
        <f>IF(AND(Table1[[#This Row],[Census Tract Population Growth 2010 - 2020]]&gt;=5,Table1[[#This Row],[Census Tract Population Growth 2020 - 2021]]&gt;0),1,0)</f>
        <v>1</v>
      </c>
      <c r="V623" s="3">
        <f>SUM(Table1[[#This Row],[High Income Point Value]],Table1[[#This Row],[Life Expectancy Point Value]],Table1[[#This Row],["R/ECAP" (Point Value)]],Table1[[#This Row],[Low Poverty Point Value]])</f>
        <v>0</v>
      </c>
      <c r="W623" s="3">
        <f>SUM(Table1[[#This Row],[Census Tract Low Unemployment Point Value]],Table1[[#This Row],[Census Tract Access to Primary Care Point Value]])</f>
        <v>2</v>
      </c>
    </row>
    <row r="624" spans="1:23" x14ac:dyDescent="0.25">
      <c r="A624" t="s">
        <v>609</v>
      </c>
      <c r="B624">
        <v>18081610403</v>
      </c>
      <c r="C624" t="s">
        <v>1778</v>
      </c>
      <c r="D624" t="s">
        <v>2408</v>
      </c>
      <c r="E624" s="7">
        <f t="shared" si="18"/>
        <v>2</v>
      </c>
      <c r="F624" s="6">
        <f t="shared" si="19"/>
        <v>1</v>
      </c>
      <c r="G624">
        <v>0</v>
      </c>
      <c r="H624" s="4">
        <v>56859</v>
      </c>
      <c r="I624" s="3">
        <f>IF(AND(Table1[[#This Row],[High Income]]&gt;=71082,Table1[[#This Row],[QCT Status]]=0),1,0)</f>
        <v>0</v>
      </c>
      <c r="J624" s="4">
        <v>76.507900000000006</v>
      </c>
      <c r="K624" s="3">
        <f>IF(Table1[[#This Row],[Life Expectancy]]&gt;77.4,1,0)</f>
        <v>0</v>
      </c>
      <c r="L624" s="4">
        <v>0</v>
      </c>
      <c r="M624" s="4">
        <v>9</v>
      </c>
      <c r="N624" s="4">
        <f>IF(AND(Table1[[#This Row],[Low Poverty]]&lt;=6.3,Table1[[#This Row],[QCT Status]]=0),1,0)</f>
        <v>0</v>
      </c>
      <c r="O624" s="6">
        <f>VLOOKUP(C624,'County Data Only'!$A$2:$F$93,3,FALSE)</f>
        <v>2.1</v>
      </c>
      <c r="P624" s="6">
        <f>IF(Table1[[#This Row],[Census Tract Low Unemployment Rate]]&lt;2.7,1,0)</f>
        <v>1</v>
      </c>
      <c r="Q624" s="6">
        <f>VLOOKUP($C624,'County Data Only'!$A$2:$F$93,4,FALSE)</f>
        <v>1250</v>
      </c>
      <c r="R624" s="6">
        <f>IF(AND(Table1[[#This Row],[Census Tract Access to Primary Care]]&lt;=2000,Table1[[#This Row],[Census Tract Access to Primary Care]]&lt;&gt;0),1,0)</f>
        <v>1</v>
      </c>
      <c r="S624" s="6">
        <f>VLOOKUP($C624,'County Data Only'!$A$2:$F$93,5,FALSE)</f>
        <v>14.499283520000001</v>
      </c>
      <c r="T624" s="6">
        <f>VLOOKUP($C624,'County Data Only'!$A$2:$F$93,6,FALSE)</f>
        <v>1.3059563000000001</v>
      </c>
      <c r="U624" s="1">
        <f>IF(AND(Table1[[#This Row],[Census Tract Population Growth 2010 - 2020]]&gt;=5,Table1[[#This Row],[Census Tract Population Growth 2020 - 2021]]&gt;0),1,0)</f>
        <v>1</v>
      </c>
      <c r="V624" s="3">
        <f>SUM(Table1[[#This Row],[High Income Point Value]],Table1[[#This Row],[Life Expectancy Point Value]],Table1[[#This Row],["R/ECAP" (Point Value)]],Table1[[#This Row],[Low Poverty Point Value]])</f>
        <v>0</v>
      </c>
      <c r="W624" s="3">
        <f>SUM(Table1[[#This Row],[Census Tract Low Unemployment Point Value]],Table1[[#This Row],[Census Tract Access to Primary Care Point Value]])</f>
        <v>2</v>
      </c>
    </row>
    <row r="625" spans="1:23" x14ac:dyDescent="0.25">
      <c r="A625" t="s">
        <v>607</v>
      </c>
      <c r="B625">
        <v>18081610300</v>
      </c>
      <c r="C625" t="s">
        <v>1778</v>
      </c>
      <c r="D625" t="s">
        <v>2406</v>
      </c>
      <c r="E625" s="7">
        <f t="shared" si="18"/>
        <v>2</v>
      </c>
      <c r="F625" s="6">
        <f t="shared" si="19"/>
        <v>1</v>
      </c>
      <c r="G625">
        <v>0</v>
      </c>
      <c r="H625" s="4">
        <v>50341</v>
      </c>
      <c r="I625" s="3">
        <f>IF(AND(Table1[[#This Row],[High Income]]&gt;=71082,Table1[[#This Row],[QCT Status]]=0),1,0)</f>
        <v>0</v>
      </c>
      <c r="J625" s="4">
        <v>75.900000000000006</v>
      </c>
      <c r="K625" s="3">
        <f>IF(Table1[[#This Row],[Life Expectancy]]&gt;77.4,1,0)</f>
        <v>0</v>
      </c>
      <c r="L625" s="4">
        <v>0</v>
      </c>
      <c r="M625" s="4">
        <v>12.5</v>
      </c>
      <c r="N625" s="4">
        <f>IF(AND(Table1[[#This Row],[Low Poverty]]&lt;=6.3,Table1[[#This Row],[QCT Status]]=0),1,0)</f>
        <v>0</v>
      </c>
      <c r="O625" s="6">
        <f>VLOOKUP(C625,'County Data Only'!$A$2:$F$93,3,FALSE)</f>
        <v>2.1</v>
      </c>
      <c r="P625" s="6">
        <f>IF(Table1[[#This Row],[Census Tract Low Unemployment Rate]]&lt;2.7,1,0)</f>
        <v>1</v>
      </c>
      <c r="Q625" s="6">
        <f>VLOOKUP($C625,'County Data Only'!$A$2:$F$93,4,FALSE)</f>
        <v>1250</v>
      </c>
      <c r="R625" s="6">
        <f>IF(AND(Table1[[#This Row],[Census Tract Access to Primary Care]]&lt;=2000,Table1[[#This Row],[Census Tract Access to Primary Care]]&lt;&gt;0),1,0)</f>
        <v>1</v>
      </c>
      <c r="S625" s="6">
        <f>VLOOKUP($C625,'County Data Only'!$A$2:$F$93,5,FALSE)</f>
        <v>14.499283520000001</v>
      </c>
      <c r="T625" s="6">
        <f>VLOOKUP($C625,'County Data Only'!$A$2:$F$93,6,FALSE)</f>
        <v>1.3059563000000001</v>
      </c>
      <c r="U625" s="1">
        <f>IF(AND(Table1[[#This Row],[Census Tract Population Growth 2010 - 2020]]&gt;=5,Table1[[#This Row],[Census Tract Population Growth 2020 - 2021]]&gt;0),1,0)</f>
        <v>1</v>
      </c>
      <c r="V625" s="3">
        <f>SUM(Table1[[#This Row],[High Income Point Value]],Table1[[#This Row],[Life Expectancy Point Value]],Table1[[#This Row],["R/ECAP" (Point Value)]],Table1[[#This Row],[Low Poverty Point Value]])</f>
        <v>0</v>
      </c>
      <c r="W625" s="3">
        <f>SUM(Table1[[#This Row],[Census Tract Low Unemployment Point Value]],Table1[[#This Row],[Census Tract Access to Primary Care Point Value]])</f>
        <v>2</v>
      </c>
    </row>
    <row r="626" spans="1:23" x14ac:dyDescent="0.25">
      <c r="A626" t="s">
        <v>628</v>
      </c>
      <c r="B626">
        <v>18081611300</v>
      </c>
      <c r="C626" t="s">
        <v>1778</v>
      </c>
      <c r="D626" t="s">
        <v>2427</v>
      </c>
      <c r="E626" s="7">
        <f t="shared" si="18"/>
        <v>2</v>
      </c>
      <c r="F626" s="6">
        <f t="shared" si="19"/>
        <v>1</v>
      </c>
      <c r="G626">
        <v>0</v>
      </c>
      <c r="H626" s="4">
        <v>41587</v>
      </c>
      <c r="I626" s="3">
        <f>IF(AND(Table1[[#This Row],[High Income]]&gt;=71082,Table1[[#This Row],[QCT Status]]=0),1,0)</f>
        <v>0</v>
      </c>
      <c r="J626" s="4">
        <v>74.3</v>
      </c>
      <c r="K626" s="3">
        <f>IF(Table1[[#This Row],[Life Expectancy]]&gt;77.4,1,0)</f>
        <v>0</v>
      </c>
      <c r="L626" s="4">
        <v>0</v>
      </c>
      <c r="M626" s="4">
        <v>16.5</v>
      </c>
      <c r="N626" s="4">
        <f>IF(AND(Table1[[#This Row],[Low Poverty]]&lt;=6.3,Table1[[#This Row],[QCT Status]]=0),1,0)</f>
        <v>0</v>
      </c>
      <c r="O626" s="6">
        <f>VLOOKUP(C626,'County Data Only'!$A$2:$F$93,3,FALSE)</f>
        <v>2.1</v>
      </c>
      <c r="P626" s="6">
        <f>IF(Table1[[#This Row],[Census Tract Low Unemployment Rate]]&lt;2.7,1,0)</f>
        <v>1</v>
      </c>
      <c r="Q626" s="6">
        <f>VLOOKUP($C626,'County Data Only'!$A$2:$F$93,4,FALSE)</f>
        <v>1250</v>
      </c>
      <c r="R626" s="6">
        <f>IF(AND(Table1[[#This Row],[Census Tract Access to Primary Care]]&lt;=2000,Table1[[#This Row],[Census Tract Access to Primary Care]]&lt;&gt;0),1,0)</f>
        <v>1</v>
      </c>
      <c r="S626" s="6">
        <f>VLOOKUP($C626,'County Data Only'!$A$2:$F$93,5,FALSE)</f>
        <v>14.499283520000001</v>
      </c>
      <c r="T626" s="6">
        <f>VLOOKUP($C626,'County Data Only'!$A$2:$F$93,6,FALSE)</f>
        <v>1.3059563000000001</v>
      </c>
      <c r="U626" s="1">
        <f>IF(AND(Table1[[#This Row],[Census Tract Population Growth 2010 - 2020]]&gt;=5,Table1[[#This Row],[Census Tract Population Growth 2020 - 2021]]&gt;0),1,0)</f>
        <v>1</v>
      </c>
      <c r="V626" s="3">
        <f>SUM(Table1[[#This Row],[High Income Point Value]],Table1[[#This Row],[Life Expectancy Point Value]],Table1[[#This Row],["R/ECAP" (Point Value)]],Table1[[#This Row],[Low Poverty Point Value]])</f>
        <v>0</v>
      </c>
      <c r="W626" s="3">
        <f>SUM(Table1[[#This Row],[Census Tract Low Unemployment Point Value]],Table1[[#This Row],[Census Tract Access to Primary Care Point Value]])</f>
        <v>2</v>
      </c>
    </row>
    <row r="627" spans="1:23" x14ac:dyDescent="0.25">
      <c r="A627" t="s">
        <v>625</v>
      </c>
      <c r="B627">
        <v>18081611000</v>
      </c>
      <c r="C627" t="s">
        <v>1778</v>
      </c>
      <c r="D627" t="s">
        <v>2424</v>
      </c>
      <c r="E627" s="7">
        <f t="shared" si="18"/>
        <v>2</v>
      </c>
      <c r="F627" s="6">
        <f t="shared" si="19"/>
        <v>1</v>
      </c>
      <c r="G627">
        <v>0</v>
      </c>
      <c r="H627" s="4">
        <v>46700</v>
      </c>
      <c r="I627" s="3">
        <f>IF(AND(Table1[[#This Row],[High Income]]&gt;=71082,Table1[[#This Row],[QCT Status]]=0),1,0)</f>
        <v>0</v>
      </c>
      <c r="J627" s="4">
        <v>72.3</v>
      </c>
      <c r="K627" s="3">
        <f>IF(Table1[[#This Row],[Life Expectancy]]&gt;77.4,1,0)</f>
        <v>0</v>
      </c>
      <c r="L627" s="4">
        <v>0</v>
      </c>
      <c r="M627" s="4">
        <v>18.7</v>
      </c>
      <c r="N627" s="4">
        <f>IF(AND(Table1[[#This Row],[Low Poverty]]&lt;=6.3,Table1[[#This Row],[QCT Status]]=0),1,0)</f>
        <v>0</v>
      </c>
      <c r="O627" s="6">
        <f>VLOOKUP(C627,'County Data Only'!$A$2:$F$93,3,FALSE)</f>
        <v>2.1</v>
      </c>
      <c r="P627" s="6">
        <f>IF(Table1[[#This Row],[Census Tract Low Unemployment Rate]]&lt;2.7,1,0)</f>
        <v>1</v>
      </c>
      <c r="Q627" s="6">
        <f>VLOOKUP($C627,'County Data Only'!$A$2:$F$93,4,FALSE)</f>
        <v>1250</v>
      </c>
      <c r="R627" s="6">
        <f>IF(AND(Table1[[#This Row],[Census Tract Access to Primary Care]]&lt;=2000,Table1[[#This Row],[Census Tract Access to Primary Care]]&lt;&gt;0),1,0)</f>
        <v>1</v>
      </c>
      <c r="S627" s="6">
        <f>VLOOKUP($C627,'County Data Only'!$A$2:$F$93,5,FALSE)</f>
        <v>14.499283520000001</v>
      </c>
      <c r="T627" s="6">
        <f>VLOOKUP($C627,'County Data Only'!$A$2:$F$93,6,FALSE)</f>
        <v>1.3059563000000001</v>
      </c>
      <c r="U627" s="1">
        <f>IF(AND(Table1[[#This Row],[Census Tract Population Growth 2010 - 2020]]&gt;=5,Table1[[#This Row],[Census Tract Population Growth 2020 - 2021]]&gt;0),1,0)</f>
        <v>1</v>
      </c>
      <c r="V627" s="3">
        <f>SUM(Table1[[#This Row],[High Income Point Value]],Table1[[#This Row],[Life Expectancy Point Value]],Table1[[#This Row],["R/ECAP" (Point Value)]],Table1[[#This Row],[Low Poverty Point Value]])</f>
        <v>0</v>
      </c>
      <c r="W627" s="3">
        <f>SUM(Table1[[#This Row],[Census Tract Low Unemployment Point Value]],Table1[[#This Row],[Census Tract Access to Primary Care Point Value]])</f>
        <v>2</v>
      </c>
    </row>
    <row r="628" spans="1:23" x14ac:dyDescent="0.25">
      <c r="A628" t="s">
        <v>633</v>
      </c>
      <c r="B628">
        <v>18083955202</v>
      </c>
      <c r="C628" t="s">
        <v>1780</v>
      </c>
      <c r="D628" t="s">
        <v>2430</v>
      </c>
      <c r="E628" s="9">
        <f t="shared" si="18"/>
        <v>3</v>
      </c>
      <c r="F628" s="3">
        <f t="shared" si="19"/>
        <v>0</v>
      </c>
      <c r="G628">
        <v>0</v>
      </c>
      <c r="H628" s="4">
        <v>69130</v>
      </c>
      <c r="I628" s="3">
        <f>IF(AND(Table1[[#This Row],[High Income]]&gt;=71082,Table1[[#This Row],[QCT Status]]=0),1,0)</f>
        <v>0</v>
      </c>
      <c r="J628" s="4">
        <v>76.900000000000006</v>
      </c>
      <c r="K628" s="3">
        <f>IF(Table1[[#This Row],[Life Expectancy]]&gt;77.4,1,0)</f>
        <v>0</v>
      </c>
      <c r="L628" s="4">
        <v>0</v>
      </c>
      <c r="M628" s="6">
        <v>4.7</v>
      </c>
      <c r="N628" s="6">
        <f>IF(AND(Table1[[#This Row],[Low Poverty]]&lt;=6.3,Table1[[#This Row],[QCT Status]]=0),1,0)</f>
        <v>1</v>
      </c>
      <c r="O628" s="6">
        <f>VLOOKUP(C628,'County Data Only'!$A$2:$F$93,3,FALSE)</f>
        <v>2.2999999999999998</v>
      </c>
      <c r="P628" s="6">
        <f>IF(Table1[[#This Row],[Census Tract Low Unemployment Rate]]&lt;2.7,1,0)</f>
        <v>1</v>
      </c>
      <c r="Q628" s="6">
        <f>VLOOKUP($C628,'County Data Only'!$A$2:$F$93,4,FALSE)</f>
        <v>1230</v>
      </c>
      <c r="R628" s="6">
        <f>IF(AND(Table1[[#This Row],[Census Tract Access to Primary Care]]&lt;=2000,Table1[[#This Row],[Census Tract Access to Primary Care]]&lt;&gt;0),1,0)</f>
        <v>1</v>
      </c>
      <c r="S628" s="3">
        <f>VLOOKUP($C628,'County Data Only'!$A$2:$F$93,5,FALSE)</f>
        <v>-4.8757618379999998</v>
      </c>
      <c r="T628" s="3">
        <f>VLOOKUP($C628,'County Data Only'!$A$2:$F$93,6,FALSE)</f>
        <v>-0.79461429999999988</v>
      </c>
      <c r="U628">
        <f>IF(AND(Table1[[#This Row],[Census Tract Population Growth 2010 - 2020]]&gt;=5,Table1[[#This Row],[Census Tract Population Growth 2020 - 2021]]&gt;0),1,0)</f>
        <v>0</v>
      </c>
      <c r="V628" s="3">
        <f>SUM(Table1[[#This Row],[High Income Point Value]],Table1[[#This Row],[Life Expectancy Point Value]],Table1[[#This Row],["R/ECAP" (Point Value)]],Table1[[#This Row],[Low Poverty Point Value]])</f>
        <v>1</v>
      </c>
      <c r="W628" s="3">
        <f>SUM(Table1[[#This Row],[Census Tract Low Unemployment Point Value]],Table1[[#This Row],[Census Tract Access to Primary Care Point Value]])</f>
        <v>2</v>
      </c>
    </row>
    <row r="629" spans="1:23" x14ac:dyDescent="0.25">
      <c r="A629" t="s">
        <v>631</v>
      </c>
      <c r="B629">
        <v>18083955100</v>
      </c>
      <c r="C629" t="s">
        <v>1780</v>
      </c>
      <c r="D629" t="s">
        <v>2224</v>
      </c>
      <c r="E629" s="9">
        <f t="shared" si="18"/>
        <v>3</v>
      </c>
      <c r="F629" s="3">
        <f t="shared" si="19"/>
        <v>0</v>
      </c>
      <c r="G629">
        <v>0</v>
      </c>
      <c r="H629" s="4">
        <v>63250</v>
      </c>
      <c r="I629" s="3">
        <f>IF(AND(Table1[[#This Row],[High Income]]&gt;=71082,Table1[[#This Row],[QCT Status]]=0),1,0)</f>
        <v>0</v>
      </c>
      <c r="J629" s="6">
        <v>78.8</v>
      </c>
      <c r="K629" s="6">
        <f>IF(Table1[[#This Row],[Life Expectancy]]&gt;77.4,1,0)</f>
        <v>1</v>
      </c>
      <c r="L629" s="4">
        <v>0</v>
      </c>
      <c r="M629" s="4">
        <v>8</v>
      </c>
      <c r="N629" s="4">
        <f>IF(AND(Table1[[#This Row],[Low Poverty]]&lt;=6.3,Table1[[#This Row],[QCT Status]]=0),1,0)</f>
        <v>0</v>
      </c>
      <c r="O629" s="6">
        <f>VLOOKUP(C629,'County Data Only'!$A$2:$F$93,3,FALSE)</f>
        <v>2.2999999999999998</v>
      </c>
      <c r="P629" s="6">
        <f>IF(Table1[[#This Row],[Census Tract Low Unemployment Rate]]&lt;2.7,1,0)</f>
        <v>1</v>
      </c>
      <c r="Q629" s="6">
        <f>VLOOKUP($C629,'County Data Only'!$A$2:$F$93,4,FALSE)</f>
        <v>1230</v>
      </c>
      <c r="R629" s="6">
        <f>IF(AND(Table1[[#This Row],[Census Tract Access to Primary Care]]&lt;=2000,Table1[[#This Row],[Census Tract Access to Primary Care]]&lt;&gt;0),1,0)</f>
        <v>1</v>
      </c>
      <c r="S629" s="3">
        <f>VLOOKUP($C629,'County Data Only'!$A$2:$F$93,5,FALSE)</f>
        <v>-4.8757618379999998</v>
      </c>
      <c r="T629" s="3">
        <f>VLOOKUP($C629,'County Data Only'!$A$2:$F$93,6,FALSE)</f>
        <v>-0.79461429999999988</v>
      </c>
      <c r="U629">
        <f>IF(AND(Table1[[#This Row],[Census Tract Population Growth 2010 - 2020]]&gt;=5,Table1[[#This Row],[Census Tract Population Growth 2020 - 2021]]&gt;0),1,0)</f>
        <v>0</v>
      </c>
      <c r="V629" s="3">
        <f>SUM(Table1[[#This Row],[High Income Point Value]],Table1[[#This Row],[Life Expectancy Point Value]],Table1[[#This Row],["R/ECAP" (Point Value)]],Table1[[#This Row],[Low Poverty Point Value]])</f>
        <v>1</v>
      </c>
      <c r="W629" s="3">
        <f>SUM(Table1[[#This Row],[Census Tract Low Unemployment Point Value]],Table1[[#This Row],[Census Tract Access to Primary Care Point Value]])</f>
        <v>2</v>
      </c>
    </row>
    <row r="630" spans="1:23" x14ac:dyDescent="0.25">
      <c r="A630" t="s">
        <v>638</v>
      </c>
      <c r="B630">
        <v>18083955700</v>
      </c>
      <c r="C630" t="s">
        <v>1780</v>
      </c>
      <c r="D630" t="s">
        <v>2433</v>
      </c>
      <c r="E630" s="9">
        <f t="shared" si="18"/>
        <v>3</v>
      </c>
      <c r="F630" s="3">
        <f t="shared" si="19"/>
        <v>0</v>
      </c>
      <c r="G630">
        <v>0</v>
      </c>
      <c r="H630" s="4">
        <v>59963</v>
      </c>
      <c r="I630" s="3">
        <f>IF(AND(Table1[[#This Row],[High Income]]&gt;=71082,Table1[[#This Row],[QCT Status]]=0),1,0)</f>
        <v>0</v>
      </c>
      <c r="J630" s="6">
        <v>78.299499999999995</v>
      </c>
      <c r="K630" s="6">
        <f>IF(Table1[[#This Row],[Life Expectancy]]&gt;77.4,1,0)</f>
        <v>1</v>
      </c>
      <c r="L630" s="4">
        <v>0</v>
      </c>
      <c r="M630" s="4">
        <v>12.4</v>
      </c>
      <c r="N630" s="4">
        <f>IF(AND(Table1[[#This Row],[Low Poverty]]&lt;=6.3,Table1[[#This Row],[QCT Status]]=0),1,0)</f>
        <v>0</v>
      </c>
      <c r="O630" s="6">
        <f>VLOOKUP(C630,'County Data Only'!$A$2:$F$93,3,FALSE)</f>
        <v>2.2999999999999998</v>
      </c>
      <c r="P630" s="6">
        <f>IF(Table1[[#This Row],[Census Tract Low Unemployment Rate]]&lt;2.7,1,0)</f>
        <v>1</v>
      </c>
      <c r="Q630" s="6">
        <f>VLOOKUP($C630,'County Data Only'!$A$2:$F$93,4,FALSE)</f>
        <v>1230</v>
      </c>
      <c r="R630" s="6">
        <f>IF(AND(Table1[[#This Row],[Census Tract Access to Primary Care]]&lt;=2000,Table1[[#This Row],[Census Tract Access to Primary Care]]&lt;&gt;0),1,0)</f>
        <v>1</v>
      </c>
      <c r="S630" s="3">
        <f>VLOOKUP($C630,'County Data Only'!$A$2:$F$93,5,FALSE)</f>
        <v>-4.8757618379999998</v>
      </c>
      <c r="T630" s="3">
        <f>VLOOKUP($C630,'County Data Only'!$A$2:$F$93,6,FALSE)</f>
        <v>-0.79461429999999988</v>
      </c>
      <c r="U630">
        <f>IF(AND(Table1[[#This Row],[Census Tract Population Growth 2010 - 2020]]&gt;=5,Table1[[#This Row],[Census Tract Population Growth 2020 - 2021]]&gt;0),1,0)</f>
        <v>0</v>
      </c>
      <c r="V630" s="3">
        <f>SUM(Table1[[#This Row],[High Income Point Value]],Table1[[#This Row],[Life Expectancy Point Value]],Table1[[#This Row],["R/ECAP" (Point Value)]],Table1[[#This Row],[Low Poverty Point Value]])</f>
        <v>1</v>
      </c>
      <c r="W630" s="3">
        <f>SUM(Table1[[#This Row],[Census Tract Low Unemployment Point Value]],Table1[[#This Row],[Census Tract Access to Primary Care Point Value]])</f>
        <v>2</v>
      </c>
    </row>
    <row r="631" spans="1:23" x14ac:dyDescent="0.25">
      <c r="A631" t="s">
        <v>639</v>
      </c>
      <c r="B631">
        <v>18083955800</v>
      </c>
      <c r="C631" t="s">
        <v>1780</v>
      </c>
      <c r="D631" t="s">
        <v>2434</v>
      </c>
      <c r="E631" s="9">
        <f t="shared" si="18"/>
        <v>3</v>
      </c>
      <c r="F631" s="3">
        <f t="shared" si="19"/>
        <v>0</v>
      </c>
      <c r="G631">
        <v>0</v>
      </c>
      <c r="H631" s="4">
        <v>66890</v>
      </c>
      <c r="I631" s="3">
        <f>IF(AND(Table1[[#This Row],[High Income]]&gt;=71082,Table1[[#This Row],[QCT Status]]=0),1,0)</f>
        <v>0</v>
      </c>
      <c r="J631" s="6">
        <v>79</v>
      </c>
      <c r="K631" s="6">
        <f>IF(Table1[[#This Row],[Life Expectancy]]&gt;77.4,1,0)</f>
        <v>1</v>
      </c>
      <c r="L631" s="4">
        <v>0</v>
      </c>
      <c r="M631" s="4">
        <v>13.1</v>
      </c>
      <c r="N631" s="4">
        <f>IF(AND(Table1[[#This Row],[Low Poverty]]&lt;=6.3,Table1[[#This Row],[QCT Status]]=0),1,0)</f>
        <v>0</v>
      </c>
      <c r="O631" s="6">
        <f>VLOOKUP(C631,'County Data Only'!$A$2:$F$93,3,FALSE)</f>
        <v>2.2999999999999998</v>
      </c>
      <c r="P631" s="6">
        <f>IF(Table1[[#This Row],[Census Tract Low Unemployment Rate]]&lt;2.7,1,0)</f>
        <v>1</v>
      </c>
      <c r="Q631" s="6">
        <f>VLOOKUP($C631,'County Data Only'!$A$2:$F$93,4,FALSE)</f>
        <v>1230</v>
      </c>
      <c r="R631" s="6">
        <f>IF(AND(Table1[[#This Row],[Census Tract Access to Primary Care]]&lt;=2000,Table1[[#This Row],[Census Tract Access to Primary Care]]&lt;&gt;0),1,0)</f>
        <v>1</v>
      </c>
      <c r="S631" s="3">
        <f>VLOOKUP($C631,'County Data Only'!$A$2:$F$93,5,FALSE)</f>
        <v>-4.8757618379999998</v>
      </c>
      <c r="T631" s="3">
        <f>VLOOKUP($C631,'County Data Only'!$A$2:$F$93,6,FALSE)</f>
        <v>-0.79461429999999988</v>
      </c>
      <c r="U631">
        <f>IF(AND(Table1[[#This Row],[Census Tract Population Growth 2010 - 2020]]&gt;=5,Table1[[#This Row],[Census Tract Population Growth 2020 - 2021]]&gt;0),1,0)</f>
        <v>0</v>
      </c>
      <c r="V631" s="3">
        <f>SUM(Table1[[#This Row],[High Income Point Value]],Table1[[#This Row],[Life Expectancy Point Value]],Table1[[#This Row],["R/ECAP" (Point Value)]],Table1[[#This Row],[Low Poverty Point Value]])</f>
        <v>1</v>
      </c>
      <c r="W631" s="3">
        <f>SUM(Table1[[#This Row],[Census Tract Low Unemployment Point Value]],Table1[[#This Row],[Census Tract Access to Primary Care Point Value]])</f>
        <v>2</v>
      </c>
    </row>
    <row r="632" spans="1:23" x14ac:dyDescent="0.25">
      <c r="A632" t="s">
        <v>635</v>
      </c>
      <c r="B632">
        <v>18083955400</v>
      </c>
      <c r="C632" t="s">
        <v>1780</v>
      </c>
      <c r="D632" t="s">
        <v>2227</v>
      </c>
      <c r="E632" s="7">
        <f t="shared" si="18"/>
        <v>2</v>
      </c>
      <c r="F632" s="3">
        <f t="shared" si="19"/>
        <v>0</v>
      </c>
      <c r="G632" s="14">
        <v>1</v>
      </c>
      <c r="H632" s="4">
        <v>36964</v>
      </c>
      <c r="I632" s="3">
        <f>IF(AND(Table1[[#This Row],[High Income]]&gt;=71082,Table1[[#This Row],[QCT Status]]=0),1,0)</f>
        <v>0</v>
      </c>
      <c r="J632" s="4">
        <v>74.8</v>
      </c>
      <c r="K632" s="3">
        <f>IF(Table1[[#This Row],[Life Expectancy]]&gt;77.4,1,0)</f>
        <v>0</v>
      </c>
      <c r="L632" s="4">
        <v>0</v>
      </c>
      <c r="M632" s="4">
        <v>32.5</v>
      </c>
      <c r="N632" s="4">
        <f>IF(AND(Table1[[#This Row],[Low Poverty]]&lt;=6.3,Table1[[#This Row],[QCT Status]]=0),1,0)</f>
        <v>0</v>
      </c>
      <c r="O632" s="6">
        <f>VLOOKUP(C632,'County Data Only'!$A$2:$F$93,3,FALSE)</f>
        <v>2.2999999999999998</v>
      </c>
      <c r="P632" s="6">
        <f>IF(Table1[[#This Row],[Census Tract Low Unemployment Rate]]&lt;2.7,1,0)</f>
        <v>1</v>
      </c>
      <c r="Q632" s="6">
        <f>VLOOKUP($C632,'County Data Only'!$A$2:$F$93,4,FALSE)</f>
        <v>1230</v>
      </c>
      <c r="R632" s="6">
        <f>IF(AND(Table1[[#This Row],[Census Tract Access to Primary Care]]&lt;=2000,Table1[[#This Row],[Census Tract Access to Primary Care]]&lt;&gt;0),1,0)</f>
        <v>1</v>
      </c>
      <c r="S632" s="3">
        <f>VLOOKUP($C632,'County Data Only'!$A$2:$F$93,5,FALSE)</f>
        <v>-4.8757618379999998</v>
      </c>
      <c r="T632" s="3">
        <f>VLOOKUP($C632,'County Data Only'!$A$2:$F$93,6,FALSE)</f>
        <v>-0.79461429999999988</v>
      </c>
      <c r="U632">
        <f>IF(AND(Table1[[#This Row],[Census Tract Population Growth 2010 - 2020]]&gt;=5,Table1[[#This Row],[Census Tract Population Growth 2020 - 2021]]&gt;0),1,0)</f>
        <v>0</v>
      </c>
      <c r="V632" s="3">
        <f>SUM(Table1[[#This Row],[High Income Point Value]],Table1[[#This Row],[Life Expectancy Point Value]],Table1[[#This Row],["R/ECAP" (Point Value)]],Table1[[#This Row],[Low Poverty Point Value]])</f>
        <v>0</v>
      </c>
      <c r="W632" s="3">
        <f>SUM(Table1[[#This Row],[Census Tract Low Unemployment Point Value]],Table1[[#This Row],[Census Tract Access to Primary Care Point Value]])</f>
        <v>2</v>
      </c>
    </row>
    <row r="633" spans="1:23" x14ac:dyDescent="0.25">
      <c r="A633" t="s">
        <v>634</v>
      </c>
      <c r="B633">
        <v>18083955300</v>
      </c>
      <c r="C633" t="s">
        <v>1780</v>
      </c>
      <c r="D633" t="s">
        <v>2226</v>
      </c>
      <c r="E633" s="7">
        <f t="shared" si="18"/>
        <v>2</v>
      </c>
      <c r="F633" s="3">
        <f t="shared" si="19"/>
        <v>0</v>
      </c>
      <c r="G633" s="14">
        <v>1</v>
      </c>
      <c r="H633" s="4">
        <v>22413</v>
      </c>
      <c r="I633" s="3">
        <f>IF(AND(Table1[[#This Row],[High Income]]&gt;=71082,Table1[[#This Row],[QCT Status]]=0),1,0)</f>
        <v>0</v>
      </c>
      <c r="J633" s="4">
        <v>71.599999999999994</v>
      </c>
      <c r="K633" s="3">
        <f>IF(Table1[[#This Row],[Life Expectancy]]&gt;77.4,1,0)</f>
        <v>0</v>
      </c>
      <c r="L633" s="4">
        <v>0</v>
      </c>
      <c r="M633" s="4">
        <v>48.9</v>
      </c>
      <c r="N633" s="4">
        <f>IF(AND(Table1[[#This Row],[Low Poverty]]&lt;=6.3,Table1[[#This Row],[QCT Status]]=0),1,0)</f>
        <v>0</v>
      </c>
      <c r="O633" s="6">
        <f>VLOOKUP(C633,'County Data Only'!$A$2:$F$93,3,FALSE)</f>
        <v>2.2999999999999998</v>
      </c>
      <c r="P633" s="6">
        <f>IF(Table1[[#This Row],[Census Tract Low Unemployment Rate]]&lt;2.7,1,0)</f>
        <v>1</v>
      </c>
      <c r="Q633" s="6">
        <f>VLOOKUP($C633,'County Data Only'!$A$2:$F$93,4,FALSE)</f>
        <v>1230</v>
      </c>
      <c r="R633" s="6">
        <f>IF(AND(Table1[[#This Row],[Census Tract Access to Primary Care]]&lt;=2000,Table1[[#This Row],[Census Tract Access to Primary Care]]&lt;&gt;0),1,0)</f>
        <v>1</v>
      </c>
      <c r="S633" s="3">
        <f>VLOOKUP($C633,'County Data Only'!$A$2:$F$93,5,FALSE)</f>
        <v>-4.8757618379999998</v>
      </c>
      <c r="T633" s="3">
        <f>VLOOKUP($C633,'County Data Only'!$A$2:$F$93,6,FALSE)</f>
        <v>-0.79461429999999988</v>
      </c>
      <c r="U633">
        <f>IF(AND(Table1[[#This Row],[Census Tract Population Growth 2010 - 2020]]&gt;=5,Table1[[#This Row],[Census Tract Population Growth 2020 - 2021]]&gt;0),1,0)</f>
        <v>0</v>
      </c>
      <c r="V633" s="3">
        <f>SUM(Table1[[#This Row],[High Income Point Value]],Table1[[#This Row],[Life Expectancy Point Value]],Table1[[#This Row],["R/ECAP" (Point Value)]],Table1[[#This Row],[Low Poverty Point Value]])</f>
        <v>0</v>
      </c>
      <c r="W633" s="3">
        <f>SUM(Table1[[#This Row],[Census Tract Low Unemployment Point Value]],Table1[[#This Row],[Census Tract Access to Primary Care Point Value]])</f>
        <v>2</v>
      </c>
    </row>
    <row r="634" spans="1:23" x14ac:dyDescent="0.25">
      <c r="A634" t="s">
        <v>632</v>
      </c>
      <c r="B634">
        <v>18083955201</v>
      </c>
      <c r="C634" t="s">
        <v>1780</v>
      </c>
      <c r="D634" t="s">
        <v>2429</v>
      </c>
      <c r="E634" s="7">
        <f t="shared" si="18"/>
        <v>2</v>
      </c>
      <c r="F634" s="3">
        <f t="shared" si="19"/>
        <v>0</v>
      </c>
      <c r="G634">
        <v>0</v>
      </c>
      <c r="H634" s="4">
        <v>40216</v>
      </c>
      <c r="I634" s="3">
        <f>IF(AND(Table1[[#This Row],[High Income]]&gt;=71082,Table1[[#This Row],[QCT Status]]=0),1,0)</f>
        <v>0</v>
      </c>
      <c r="J634" s="4">
        <v>76.900000000000006</v>
      </c>
      <c r="K634" s="3">
        <f>IF(Table1[[#This Row],[Life Expectancy]]&gt;77.4,1,0)</f>
        <v>0</v>
      </c>
      <c r="L634" s="4">
        <v>0</v>
      </c>
      <c r="M634" s="4">
        <v>9.5</v>
      </c>
      <c r="N634" s="4">
        <f>IF(AND(Table1[[#This Row],[Low Poverty]]&lt;=6.3,Table1[[#This Row],[QCT Status]]=0),1,0)</f>
        <v>0</v>
      </c>
      <c r="O634" s="6">
        <f>VLOOKUP(C634,'County Data Only'!$A$2:$F$93,3,FALSE)</f>
        <v>2.2999999999999998</v>
      </c>
      <c r="P634" s="6">
        <f>IF(Table1[[#This Row],[Census Tract Low Unemployment Rate]]&lt;2.7,1,0)</f>
        <v>1</v>
      </c>
      <c r="Q634" s="6">
        <f>VLOOKUP($C634,'County Data Only'!$A$2:$F$93,4,FALSE)</f>
        <v>1230</v>
      </c>
      <c r="R634" s="6">
        <f>IF(AND(Table1[[#This Row],[Census Tract Access to Primary Care]]&lt;=2000,Table1[[#This Row],[Census Tract Access to Primary Care]]&lt;&gt;0),1,0)</f>
        <v>1</v>
      </c>
      <c r="S634" s="3">
        <f>VLOOKUP($C634,'County Data Only'!$A$2:$F$93,5,FALSE)</f>
        <v>-4.8757618379999998</v>
      </c>
      <c r="T634" s="3">
        <f>VLOOKUP($C634,'County Data Only'!$A$2:$F$93,6,FALSE)</f>
        <v>-0.79461429999999988</v>
      </c>
      <c r="U634">
        <f>IF(AND(Table1[[#This Row],[Census Tract Population Growth 2010 - 2020]]&gt;=5,Table1[[#This Row],[Census Tract Population Growth 2020 - 2021]]&gt;0),1,0)</f>
        <v>0</v>
      </c>
      <c r="V634" s="3">
        <f>SUM(Table1[[#This Row],[High Income Point Value]],Table1[[#This Row],[Life Expectancy Point Value]],Table1[[#This Row],["R/ECAP" (Point Value)]],Table1[[#This Row],[Low Poverty Point Value]])</f>
        <v>0</v>
      </c>
      <c r="W634" s="3">
        <f>SUM(Table1[[#This Row],[Census Tract Low Unemployment Point Value]],Table1[[#This Row],[Census Tract Access to Primary Care Point Value]])</f>
        <v>2</v>
      </c>
    </row>
    <row r="635" spans="1:23" x14ac:dyDescent="0.25">
      <c r="A635" t="s">
        <v>637</v>
      </c>
      <c r="B635">
        <v>18083955600</v>
      </c>
      <c r="C635" t="s">
        <v>1780</v>
      </c>
      <c r="D635" t="s">
        <v>2432</v>
      </c>
      <c r="E635" s="7">
        <f t="shared" si="18"/>
        <v>2</v>
      </c>
      <c r="F635" s="3">
        <f t="shared" si="19"/>
        <v>0</v>
      </c>
      <c r="G635">
        <v>0</v>
      </c>
      <c r="H635" s="4">
        <v>40434</v>
      </c>
      <c r="I635" s="3">
        <f>IF(AND(Table1[[#This Row],[High Income]]&gt;=71082,Table1[[#This Row],[QCT Status]]=0),1,0)</f>
        <v>0</v>
      </c>
      <c r="J635" s="4">
        <v>76</v>
      </c>
      <c r="K635" s="3">
        <f>IF(Table1[[#This Row],[Life Expectancy]]&gt;77.4,1,0)</f>
        <v>0</v>
      </c>
      <c r="L635" s="4">
        <v>0</v>
      </c>
      <c r="M635" s="4">
        <v>11.6</v>
      </c>
      <c r="N635" s="4">
        <f>IF(AND(Table1[[#This Row],[Low Poverty]]&lt;=6.3,Table1[[#This Row],[QCT Status]]=0),1,0)</f>
        <v>0</v>
      </c>
      <c r="O635" s="6">
        <f>VLOOKUP(C635,'County Data Only'!$A$2:$F$93,3,FALSE)</f>
        <v>2.2999999999999998</v>
      </c>
      <c r="P635" s="6">
        <f>IF(Table1[[#This Row],[Census Tract Low Unemployment Rate]]&lt;2.7,1,0)</f>
        <v>1</v>
      </c>
      <c r="Q635" s="6">
        <f>VLOOKUP($C635,'County Data Only'!$A$2:$F$93,4,FALSE)</f>
        <v>1230</v>
      </c>
      <c r="R635" s="6">
        <f>IF(AND(Table1[[#This Row],[Census Tract Access to Primary Care]]&lt;=2000,Table1[[#This Row],[Census Tract Access to Primary Care]]&lt;&gt;0),1,0)</f>
        <v>1</v>
      </c>
      <c r="S635" s="3">
        <f>VLOOKUP($C635,'County Data Only'!$A$2:$F$93,5,FALSE)</f>
        <v>-4.8757618379999998</v>
      </c>
      <c r="T635" s="3">
        <f>VLOOKUP($C635,'County Data Only'!$A$2:$F$93,6,FALSE)</f>
        <v>-0.79461429999999988</v>
      </c>
      <c r="U635">
        <f>IF(AND(Table1[[#This Row],[Census Tract Population Growth 2010 - 2020]]&gt;=5,Table1[[#This Row],[Census Tract Population Growth 2020 - 2021]]&gt;0),1,0)</f>
        <v>0</v>
      </c>
      <c r="V635" s="3">
        <f>SUM(Table1[[#This Row],[High Income Point Value]],Table1[[#This Row],[Life Expectancy Point Value]],Table1[[#This Row],["R/ECAP" (Point Value)]],Table1[[#This Row],[Low Poverty Point Value]])</f>
        <v>0</v>
      </c>
      <c r="W635" s="3">
        <f>SUM(Table1[[#This Row],[Census Tract Low Unemployment Point Value]],Table1[[#This Row],[Census Tract Access to Primary Care Point Value]])</f>
        <v>2</v>
      </c>
    </row>
    <row r="636" spans="1:23" x14ac:dyDescent="0.25">
      <c r="A636" t="s">
        <v>630</v>
      </c>
      <c r="B636">
        <v>18083955000</v>
      </c>
      <c r="C636" t="s">
        <v>1780</v>
      </c>
      <c r="D636" t="s">
        <v>2223</v>
      </c>
      <c r="E636" s="7">
        <f t="shared" si="18"/>
        <v>2</v>
      </c>
      <c r="F636" s="3">
        <f t="shared" si="19"/>
        <v>0</v>
      </c>
      <c r="G636">
        <v>0</v>
      </c>
      <c r="H636" s="4">
        <v>41725</v>
      </c>
      <c r="I636" s="3">
        <f>IF(AND(Table1[[#This Row],[High Income]]&gt;=71082,Table1[[#This Row],[QCT Status]]=0),1,0)</f>
        <v>0</v>
      </c>
      <c r="J636" s="4">
        <v>71.7</v>
      </c>
      <c r="K636" s="3">
        <f>IF(Table1[[#This Row],[Life Expectancy]]&gt;77.4,1,0)</f>
        <v>0</v>
      </c>
      <c r="L636" s="4">
        <v>0</v>
      </c>
      <c r="M636" s="4">
        <v>14.3</v>
      </c>
      <c r="N636" s="4">
        <f>IF(AND(Table1[[#This Row],[Low Poverty]]&lt;=6.3,Table1[[#This Row],[QCT Status]]=0),1,0)</f>
        <v>0</v>
      </c>
      <c r="O636" s="6">
        <f>VLOOKUP(C636,'County Data Only'!$A$2:$F$93,3,FALSE)</f>
        <v>2.2999999999999998</v>
      </c>
      <c r="P636" s="6">
        <f>IF(Table1[[#This Row],[Census Tract Low Unemployment Rate]]&lt;2.7,1,0)</f>
        <v>1</v>
      </c>
      <c r="Q636" s="6">
        <f>VLOOKUP($C636,'County Data Only'!$A$2:$F$93,4,FALSE)</f>
        <v>1230</v>
      </c>
      <c r="R636" s="6">
        <f>IF(AND(Table1[[#This Row],[Census Tract Access to Primary Care]]&lt;=2000,Table1[[#This Row],[Census Tract Access to Primary Care]]&lt;&gt;0),1,0)</f>
        <v>1</v>
      </c>
      <c r="S636" s="3">
        <f>VLOOKUP($C636,'County Data Only'!$A$2:$F$93,5,FALSE)</f>
        <v>-4.8757618379999998</v>
      </c>
      <c r="T636" s="3">
        <f>VLOOKUP($C636,'County Data Only'!$A$2:$F$93,6,FALSE)</f>
        <v>-0.79461429999999988</v>
      </c>
      <c r="U636">
        <f>IF(AND(Table1[[#This Row],[Census Tract Population Growth 2010 - 2020]]&gt;=5,Table1[[#This Row],[Census Tract Population Growth 2020 - 2021]]&gt;0),1,0)</f>
        <v>0</v>
      </c>
      <c r="V636" s="3">
        <f>SUM(Table1[[#This Row],[High Income Point Value]],Table1[[#This Row],[Life Expectancy Point Value]],Table1[[#This Row],["R/ECAP" (Point Value)]],Table1[[#This Row],[Low Poverty Point Value]])</f>
        <v>0</v>
      </c>
      <c r="W636" s="3">
        <f>SUM(Table1[[#This Row],[Census Tract Low Unemployment Point Value]],Table1[[#This Row],[Census Tract Access to Primary Care Point Value]])</f>
        <v>2</v>
      </c>
    </row>
    <row r="637" spans="1:23" x14ac:dyDescent="0.25">
      <c r="A637" t="s">
        <v>640</v>
      </c>
      <c r="B637">
        <v>18083955900</v>
      </c>
      <c r="C637" t="s">
        <v>1780</v>
      </c>
      <c r="D637" t="s">
        <v>2435</v>
      </c>
      <c r="E637" s="7">
        <f t="shared" si="18"/>
        <v>2</v>
      </c>
      <c r="F637" s="3">
        <f t="shared" si="19"/>
        <v>0</v>
      </c>
      <c r="G637">
        <v>0</v>
      </c>
      <c r="H637" s="4">
        <v>55000</v>
      </c>
      <c r="I637" s="3">
        <f>IF(AND(Table1[[#This Row],[High Income]]&gt;=71082,Table1[[#This Row],[QCT Status]]=0),1,0)</f>
        <v>0</v>
      </c>
      <c r="J637" s="4">
        <v>76.097499999999997</v>
      </c>
      <c r="K637" s="3">
        <f>IF(Table1[[#This Row],[Life Expectancy]]&gt;77.4,1,0)</f>
        <v>0</v>
      </c>
      <c r="L637" s="4">
        <v>0</v>
      </c>
      <c r="M637" s="4">
        <v>15.8</v>
      </c>
      <c r="N637" s="4">
        <f>IF(AND(Table1[[#This Row],[Low Poverty]]&lt;=6.3,Table1[[#This Row],[QCT Status]]=0),1,0)</f>
        <v>0</v>
      </c>
      <c r="O637" s="6">
        <f>VLOOKUP(C637,'County Data Only'!$A$2:$F$93,3,FALSE)</f>
        <v>2.2999999999999998</v>
      </c>
      <c r="P637" s="6">
        <f>IF(Table1[[#This Row],[Census Tract Low Unemployment Rate]]&lt;2.7,1,0)</f>
        <v>1</v>
      </c>
      <c r="Q637" s="6">
        <f>VLOOKUP($C637,'County Data Only'!$A$2:$F$93,4,FALSE)</f>
        <v>1230</v>
      </c>
      <c r="R637" s="6">
        <f>IF(AND(Table1[[#This Row],[Census Tract Access to Primary Care]]&lt;=2000,Table1[[#This Row],[Census Tract Access to Primary Care]]&lt;&gt;0),1,0)</f>
        <v>1</v>
      </c>
      <c r="S637" s="3">
        <f>VLOOKUP($C637,'County Data Only'!$A$2:$F$93,5,FALSE)</f>
        <v>-4.8757618379999998</v>
      </c>
      <c r="T637" s="3">
        <f>VLOOKUP($C637,'County Data Only'!$A$2:$F$93,6,FALSE)</f>
        <v>-0.79461429999999988</v>
      </c>
      <c r="U637">
        <f>IF(AND(Table1[[#This Row],[Census Tract Population Growth 2010 - 2020]]&gt;=5,Table1[[#This Row],[Census Tract Population Growth 2020 - 2021]]&gt;0),1,0)</f>
        <v>0</v>
      </c>
      <c r="V637" s="3">
        <f>SUM(Table1[[#This Row],[High Income Point Value]],Table1[[#This Row],[Life Expectancy Point Value]],Table1[[#This Row],["R/ECAP" (Point Value)]],Table1[[#This Row],[Low Poverty Point Value]])</f>
        <v>0</v>
      </c>
      <c r="W637" s="3">
        <f>SUM(Table1[[#This Row],[Census Tract Low Unemployment Point Value]],Table1[[#This Row],[Census Tract Access to Primary Care Point Value]])</f>
        <v>2</v>
      </c>
    </row>
    <row r="638" spans="1:23" x14ac:dyDescent="0.25">
      <c r="A638" t="s">
        <v>636</v>
      </c>
      <c r="B638">
        <v>18083955500</v>
      </c>
      <c r="C638" t="s">
        <v>1780</v>
      </c>
      <c r="D638" t="s">
        <v>2431</v>
      </c>
      <c r="E638" s="7">
        <f t="shared" si="18"/>
        <v>2</v>
      </c>
      <c r="F638" s="3">
        <f t="shared" si="19"/>
        <v>0</v>
      </c>
      <c r="G638">
        <v>0</v>
      </c>
      <c r="H638" s="4">
        <v>44000</v>
      </c>
      <c r="I638" s="3">
        <f>IF(AND(Table1[[#This Row],[High Income]]&gt;=71082,Table1[[#This Row],[QCT Status]]=0),1,0)</f>
        <v>0</v>
      </c>
      <c r="J638" s="4">
        <v>73.2</v>
      </c>
      <c r="K638" s="3">
        <f>IF(Table1[[#This Row],[Life Expectancy]]&gt;77.4,1,0)</f>
        <v>0</v>
      </c>
      <c r="L638" s="4">
        <v>0</v>
      </c>
      <c r="M638" s="4">
        <v>18.600000000000001</v>
      </c>
      <c r="N638" s="4">
        <f>IF(AND(Table1[[#This Row],[Low Poverty]]&lt;=6.3,Table1[[#This Row],[QCT Status]]=0),1,0)</f>
        <v>0</v>
      </c>
      <c r="O638" s="6">
        <f>VLOOKUP(C638,'County Data Only'!$A$2:$F$93,3,FALSE)</f>
        <v>2.2999999999999998</v>
      </c>
      <c r="P638" s="6">
        <f>IF(Table1[[#This Row],[Census Tract Low Unemployment Rate]]&lt;2.7,1,0)</f>
        <v>1</v>
      </c>
      <c r="Q638" s="6">
        <f>VLOOKUP($C638,'County Data Only'!$A$2:$F$93,4,FALSE)</f>
        <v>1230</v>
      </c>
      <c r="R638" s="6">
        <f>IF(AND(Table1[[#This Row],[Census Tract Access to Primary Care]]&lt;=2000,Table1[[#This Row],[Census Tract Access to Primary Care]]&lt;&gt;0),1,0)</f>
        <v>1</v>
      </c>
      <c r="S638" s="3">
        <f>VLOOKUP($C638,'County Data Only'!$A$2:$F$93,5,FALSE)</f>
        <v>-4.8757618379999998</v>
      </c>
      <c r="T638" s="3">
        <f>VLOOKUP($C638,'County Data Only'!$A$2:$F$93,6,FALSE)</f>
        <v>-0.79461429999999988</v>
      </c>
      <c r="U638">
        <f>IF(AND(Table1[[#This Row],[Census Tract Population Growth 2010 - 2020]]&gt;=5,Table1[[#This Row],[Census Tract Population Growth 2020 - 2021]]&gt;0),1,0)</f>
        <v>0</v>
      </c>
      <c r="V638" s="3">
        <f>SUM(Table1[[#This Row],[High Income Point Value]],Table1[[#This Row],[Life Expectancy Point Value]],Table1[[#This Row],["R/ECAP" (Point Value)]],Table1[[#This Row],[Low Poverty Point Value]])</f>
        <v>0</v>
      </c>
      <c r="W638" s="3">
        <f>SUM(Table1[[#This Row],[Census Tract Low Unemployment Point Value]],Table1[[#This Row],[Census Tract Access to Primary Care Point Value]])</f>
        <v>2</v>
      </c>
    </row>
    <row r="639" spans="1:23" x14ac:dyDescent="0.25">
      <c r="A639" t="s">
        <v>657</v>
      </c>
      <c r="B639">
        <v>18085962300</v>
      </c>
      <c r="C639" t="s">
        <v>1782</v>
      </c>
      <c r="D639" t="s">
        <v>2444</v>
      </c>
      <c r="E639" s="5">
        <f t="shared" si="18"/>
        <v>4</v>
      </c>
      <c r="F639" s="3">
        <f t="shared" si="19"/>
        <v>0</v>
      </c>
      <c r="G639">
        <v>0</v>
      </c>
      <c r="H639" s="6">
        <v>77138</v>
      </c>
      <c r="I639" s="6">
        <f>IF(AND(Table1[[#This Row],[High Income]]&gt;=71082,Table1[[#This Row],[QCT Status]]=0),1,0)</f>
        <v>1</v>
      </c>
      <c r="J639" s="6">
        <v>78.958600000000004</v>
      </c>
      <c r="K639" s="6">
        <f>IF(Table1[[#This Row],[Life Expectancy]]&gt;77.4,1,0)</f>
        <v>1</v>
      </c>
      <c r="L639" s="4">
        <v>0</v>
      </c>
      <c r="M639" s="6">
        <v>2.2000000000000002</v>
      </c>
      <c r="N639" s="6">
        <f>IF(AND(Table1[[#This Row],[Low Poverty]]&lt;=6.3,Table1[[#This Row],[QCT Status]]=0),1,0)</f>
        <v>1</v>
      </c>
      <c r="O639" s="6">
        <f>VLOOKUP(C639,'County Data Only'!$A$2:$F$93,3,FALSE)</f>
        <v>2.2000000000000002</v>
      </c>
      <c r="P639" s="6">
        <f>IF(Table1[[#This Row],[Census Tract Low Unemployment Rate]]&lt;2.7,1,0)</f>
        <v>1</v>
      </c>
      <c r="Q639" s="3">
        <f>VLOOKUP($C639,'County Data Only'!$A$2:$F$93,4,FALSE)</f>
        <v>2640</v>
      </c>
      <c r="R639" s="3">
        <f>IF(AND(Table1[[#This Row],[Census Tract Access to Primary Care]]&lt;=2000,Table1[[#This Row],[Census Tract Access to Primary Care]]&lt;&gt;0),1,0)</f>
        <v>0</v>
      </c>
      <c r="S639" s="3">
        <f>VLOOKUP($C639,'County Data Only'!$A$2:$F$93,5,FALSE)</f>
        <v>2.1334919440000002</v>
      </c>
      <c r="T639" s="6">
        <f>VLOOKUP($C639,'County Data Only'!$A$2:$F$93,6,FALSE)</f>
        <v>6.9956299999999999E-2</v>
      </c>
      <c r="U639">
        <f>IF(AND(Table1[[#This Row],[Census Tract Population Growth 2010 - 2020]]&gt;=5,Table1[[#This Row],[Census Tract Population Growth 2020 - 2021]]&gt;0),1,0)</f>
        <v>0</v>
      </c>
      <c r="V639" s="3">
        <f>SUM(Table1[[#This Row],[High Income Point Value]],Table1[[#This Row],[Life Expectancy Point Value]],Table1[[#This Row],["R/ECAP" (Point Value)]],Table1[[#This Row],[Low Poverty Point Value]])</f>
        <v>3</v>
      </c>
      <c r="W639" s="3">
        <f>SUM(Table1[[#This Row],[Census Tract Low Unemployment Point Value]],Table1[[#This Row],[Census Tract Access to Primary Care Point Value]])</f>
        <v>1</v>
      </c>
    </row>
    <row r="640" spans="1:23" x14ac:dyDescent="0.25">
      <c r="A640" t="s">
        <v>660</v>
      </c>
      <c r="B640">
        <v>18085962600</v>
      </c>
      <c r="C640" t="s">
        <v>1782</v>
      </c>
      <c r="D640" t="s">
        <v>2447</v>
      </c>
      <c r="E640" s="9">
        <f t="shared" si="18"/>
        <v>3</v>
      </c>
      <c r="F640" s="3">
        <f t="shared" si="19"/>
        <v>0</v>
      </c>
      <c r="G640">
        <v>0</v>
      </c>
      <c r="H640" s="6">
        <v>73457</v>
      </c>
      <c r="I640" s="6">
        <f>IF(AND(Table1[[#This Row],[High Income]]&gt;=71082,Table1[[#This Row],[QCT Status]]=0),1,0)</f>
        <v>1</v>
      </c>
      <c r="J640" s="4">
        <v>76.099999999999994</v>
      </c>
      <c r="K640" s="6">
        <f>IF(Table1[[#This Row],[Life Expectancy]]&gt;77.4,1,0)</f>
        <v>0</v>
      </c>
      <c r="L640" s="4">
        <v>0</v>
      </c>
      <c r="M640" s="6">
        <v>4.0999999999999996</v>
      </c>
      <c r="N640" s="6">
        <f>IF(AND(Table1[[#This Row],[Low Poverty]]&lt;=6.3,Table1[[#This Row],[QCT Status]]=0),1,0)</f>
        <v>1</v>
      </c>
      <c r="O640" s="6">
        <f>VLOOKUP(C640,'County Data Only'!$A$2:$F$93,3,FALSE)</f>
        <v>2.2000000000000002</v>
      </c>
      <c r="P640" s="6">
        <f>IF(Table1[[#This Row],[Census Tract Low Unemployment Rate]]&lt;2.7,1,0)</f>
        <v>1</v>
      </c>
      <c r="Q640" s="3">
        <f>VLOOKUP($C640,'County Data Only'!$A$2:$F$93,4,FALSE)</f>
        <v>2640</v>
      </c>
      <c r="R640" s="3">
        <f>IF(AND(Table1[[#This Row],[Census Tract Access to Primary Care]]&lt;=2000,Table1[[#This Row],[Census Tract Access to Primary Care]]&lt;&gt;0),1,0)</f>
        <v>0</v>
      </c>
      <c r="S640" s="3">
        <f>VLOOKUP($C640,'County Data Only'!$A$2:$F$93,5,FALSE)</f>
        <v>2.1334919440000002</v>
      </c>
      <c r="T640" s="6">
        <f>VLOOKUP($C640,'County Data Only'!$A$2:$F$93,6,FALSE)</f>
        <v>6.9956299999999999E-2</v>
      </c>
      <c r="U640">
        <f>IF(AND(Table1[[#This Row],[Census Tract Population Growth 2010 - 2020]]&gt;=5,Table1[[#This Row],[Census Tract Population Growth 2020 - 2021]]&gt;0),1,0)</f>
        <v>0</v>
      </c>
      <c r="V640" s="3">
        <f>SUM(Table1[[#This Row],[High Income Point Value]],Table1[[#This Row],[Life Expectancy Point Value]],Table1[[#This Row],["R/ECAP" (Point Value)]],Table1[[#This Row],[Low Poverty Point Value]])</f>
        <v>2</v>
      </c>
      <c r="W640" s="3">
        <f>SUM(Table1[[#This Row],[Census Tract Low Unemployment Point Value]],Table1[[#This Row],[Census Tract Access to Primary Care Point Value]])</f>
        <v>1</v>
      </c>
    </row>
    <row r="641" spans="1:23" x14ac:dyDescent="0.25">
      <c r="A641" t="s">
        <v>647</v>
      </c>
      <c r="B641">
        <v>18085961400</v>
      </c>
      <c r="C641" t="s">
        <v>1782</v>
      </c>
      <c r="D641" t="s">
        <v>2354</v>
      </c>
      <c r="E641" s="9">
        <f t="shared" si="18"/>
        <v>3</v>
      </c>
      <c r="F641" s="3">
        <f t="shared" si="19"/>
        <v>0</v>
      </c>
      <c r="G641">
        <v>0</v>
      </c>
      <c r="H641" s="4">
        <v>49784</v>
      </c>
      <c r="I641" s="3">
        <f>IF(AND(Table1[[#This Row],[High Income]]&gt;=71082,Table1[[#This Row],[QCT Status]]=0),1,0)</f>
        <v>0</v>
      </c>
      <c r="J641" s="6">
        <v>78.2</v>
      </c>
      <c r="K641" s="6">
        <f>IF(Table1[[#This Row],[Life Expectancy]]&gt;77.4,1,0)</f>
        <v>1</v>
      </c>
      <c r="L641" s="4">
        <v>0</v>
      </c>
      <c r="M641" s="6">
        <v>4.4000000000000004</v>
      </c>
      <c r="N641" s="6">
        <f>IF(AND(Table1[[#This Row],[Low Poverty]]&lt;=6.3,Table1[[#This Row],[QCT Status]]=0),1,0)</f>
        <v>1</v>
      </c>
      <c r="O641" s="6">
        <f>VLOOKUP(C641,'County Data Only'!$A$2:$F$93,3,FALSE)</f>
        <v>2.2000000000000002</v>
      </c>
      <c r="P641" s="6">
        <f>IF(Table1[[#This Row],[Census Tract Low Unemployment Rate]]&lt;2.7,1,0)</f>
        <v>1</v>
      </c>
      <c r="Q641" s="3">
        <f>VLOOKUP($C641,'County Data Only'!$A$2:$F$93,4,FALSE)</f>
        <v>2640</v>
      </c>
      <c r="R641" s="3">
        <f>IF(AND(Table1[[#This Row],[Census Tract Access to Primary Care]]&lt;=2000,Table1[[#This Row],[Census Tract Access to Primary Care]]&lt;&gt;0),1,0)</f>
        <v>0</v>
      </c>
      <c r="S641" s="3">
        <f>VLOOKUP($C641,'County Data Only'!$A$2:$F$93,5,FALSE)</f>
        <v>2.1334919440000002</v>
      </c>
      <c r="T641" s="6">
        <f>VLOOKUP($C641,'County Data Only'!$A$2:$F$93,6,FALSE)</f>
        <v>6.9956299999999999E-2</v>
      </c>
      <c r="U641">
        <f>IF(AND(Table1[[#This Row],[Census Tract Population Growth 2010 - 2020]]&gt;=5,Table1[[#This Row],[Census Tract Population Growth 2020 - 2021]]&gt;0),1,0)</f>
        <v>0</v>
      </c>
      <c r="V641" s="3">
        <f>SUM(Table1[[#This Row],[High Income Point Value]],Table1[[#This Row],[Life Expectancy Point Value]],Table1[[#This Row],["R/ECAP" (Point Value)]],Table1[[#This Row],[Low Poverty Point Value]])</f>
        <v>2</v>
      </c>
      <c r="W641" s="3">
        <f>SUM(Table1[[#This Row],[Census Tract Low Unemployment Point Value]],Table1[[#This Row],[Census Tract Access to Primary Care Point Value]])</f>
        <v>1</v>
      </c>
    </row>
    <row r="642" spans="1:23" x14ac:dyDescent="0.25">
      <c r="A642" t="s">
        <v>658</v>
      </c>
      <c r="B642">
        <v>18085962400</v>
      </c>
      <c r="C642" t="s">
        <v>1782</v>
      </c>
      <c r="D642" t="s">
        <v>2445</v>
      </c>
      <c r="E642" s="9">
        <f t="shared" ref="E642:E705" si="20">SUM(V642,W642)</f>
        <v>3</v>
      </c>
      <c r="F642" s="3">
        <f t="shared" ref="F642:F705" si="21">IF(AND(S642&gt;=5,T642&gt;0),1,0)</f>
        <v>0</v>
      </c>
      <c r="G642">
        <v>0</v>
      </c>
      <c r="H642" s="4">
        <v>66932</v>
      </c>
      <c r="I642" s="3">
        <f>IF(AND(Table1[[#This Row],[High Income]]&gt;=71082,Table1[[#This Row],[QCT Status]]=0),1,0)</f>
        <v>0</v>
      </c>
      <c r="J642" s="6">
        <v>80.682599999999994</v>
      </c>
      <c r="K642" s="6">
        <f>IF(Table1[[#This Row],[Life Expectancy]]&gt;77.4,1,0)</f>
        <v>1</v>
      </c>
      <c r="L642" s="4">
        <v>0</v>
      </c>
      <c r="M642" s="6">
        <v>6.2</v>
      </c>
      <c r="N642" s="6">
        <f>IF(AND(Table1[[#This Row],[Low Poverty]]&lt;=6.3,Table1[[#This Row],[QCT Status]]=0),1,0)</f>
        <v>1</v>
      </c>
      <c r="O642" s="6">
        <f>VLOOKUP(C642,'County Data Only'!$A$2:$F$93,3,FALSE)</f>
        <v>2.2000000000000002</v>
      </c>
      <c r="P642" s="6">
        <f>IF(Table1[[#This Row],[Census Tract Low Unemployment Rate]]&lt;2.7,1,0)</f>
        <v>1</v>
      </c>
      <c r="Q642" s="3">
        <f>VLOOKUP($C642,'County Data Only'!$A$2:$F$93,4,FALSE)</f>
        <v>2640</v>
      </c>
      <c r="R642" s="3">
        <f>IF(AND(Table1[[#This Row],[Census Tract Access to Primary Care]]&lt;=2000,Table1[[#This Row],[Census Tract Access to Primary Care]]&lt;&gt;0),1,0)</f>
        <v>0</v>
      </c>
      <c r="S642" s="3">
        <f>VLOOKUP($C642,'County Data Only'!$A$2:$F$93,5,FALSE)</f>
        <v>2.1334919440000002</v>
      </c>
      <c r="T642" s="6">
        <f>VLOOKUP($C642,'County Data Only'!$A$2:$F$93,6,FALSE)</f>
        <v>6.9956299999999999E-2</v>
      </c>
      <c r="U642">
        <f>IF(AND(Table1[[#This Row],[Census Tract Population Growth 2010 - 2020]]&gt;=5,Table1[[#This Row],[Census Tract Population Growth 2020 - 2021]]&gt;0),1,0)</f>
        <v>0</v>
      </c>
      <c r="V642" s="3">
        <f>SUM(Table1[[#This Row],[High Income Point Value]],Table1[[#This Row],[Life Expectancy Point Value]],Table1[[#This Row],["R/ECAP" (Point Value)]],Table1[[#This Row],[Low Poverty Point Value]])</f>
        <v>2</v>
      </c>
      <c r="W642" s="3">
        <f>SUM(Table1[[#This Row],[Census Tract Low Unemployment Point Value]],Table1[[#This Row],[Census Tract Access to Primary Care Point Value]])</f>
        <v>1</v>
      </c>
    </row>
    <row r="643" spans="1:23" x14ac:dyDescent="0.25">
      <c r="A643" t="s">
        <v>646</v>
      </c>
      <c r="B643">
        <v>18085961300</v>
      </c>
      <c r="C643" t="s">
        <v>1782</v>
      </c>
      <c r="D643" t="s">
        <v>2353</v>
      </c>
      <c r="E643" s="9">
        <f t="shared" si="20"/>
        <v>3</v>
      </c>
      <c r="F643" s="3">
        <f t="shared" si="21"/>
        <v>0</v>
      </c>
      <c r="G643">
        <v>0</v>
      </c>
      <c r="H643" s="6">
        <v>74688</v>
      </c>
      <c r="I643" s="6">
        <f>IF(AND(Table1[[#This Row],[High Income]]&gt;=71082,Table1[[#This Row],[QCT Status]]=0),1,0)</f>
        <v>1</v>
      </c>
      <c r="J643" s="6">
        <v>82.355199999999996</v>
      </c>
      <c r="K643" s="6">
        <f>IF(Table1[[#This Row],[Life Expectancy]]&gt;77.4,1,0)</f>
        <v>1</v>
      </c>
      <c r="L643" s="4">
        <v>0</v>
      </c>
      <c r="M643" s="4">
        <v>7.2</v>
      </c>
      <c r="N643" s="4">
        <f>IF(AND(Table1[[#This Row],[Low Poverty]]&lt;=6.3,Table1[[#This Row],[QCT Status]]=0),1,0)</f>
        <v>0</v>
      </c>
      <c r="O643" s="6">
        <f>VLOOKUP(C643,'County Data Only'!$A$2:$F$93,3,FALSE)</f>
        <v>2.2000000000000002</v>
      </c>
      <c r="P643" s="6">
        <f>IF(Table1[[#This Row],[Census Tract Low Unemployment Rate]]&lt;2.7,1,0)</f>
        <v>1</v>
      </c>
      <c r="Q643" s="3">
        <f>VLOOKUP($C643,'County Data Only'!$A$2:$F$93,4,FALSE)</f>
        <v>2640</v>
      </c>
      <c r="R643" s="3">
        <f>IF(AND(Table1[[#This Row],[Census Tract Access to Primary Care]]&lt;=2000,Table1[[#This Row],[Census Tract Access to Primary Care]]&lt;&gt;0),1,0)</f>
        <v>0</v>
      </c>
      <c r="S643" s="3">
        <f>VLOOKUP($C643,'County Data Only'!$A$2:$F$93,5,FALSE)</f>
        <v>2.1334919440000002</v>
      </c>
      <c r="T643" s="6">
        <f>VLOOKUP($C643,'County Data Only'!$A$2:$F$93,6,FALSE)</f>
        <v>6.9956299999999999E-2</v>
      </c>
      <c r="U643">
        <f>IF(AND(Table1[[#This Row],[Census Tract Population Growth 2010 - 2020]]&gt;=5,Table1[[#This Row],[Census Tract Population Growth 2020 - 2021]]&gt;0),1,0)</f>
        <v>0</v>
      </c>
      <c r="V643" s="3">
        <f>SUM(Table1[[#This Row],[High Income Point Value]],Table1[[#This Row],[Life Expectancy Point Value]],Table1[[#This Row],["R/ECAP" (Point Value)]],Table1[[#This Row],[Low Poverty Point Value]])</f>
        <v>2</v>
      </c>
      <c r="W643" s="3">
        <f>SUM(Table1[[#This Row],[Census Tract Low Unemployment Point Value]],Table1[[#This Row],[Census Tract Access to Primary Care Point Value]])</f>
        <v>1</v>
      </c>
    </row>
    <row r="644" spans="1:23" x14ac:dyDescent="0.25">
      <c r="A644" t="s">
        <v>650</v>
      </c>
      <c r="B644">
        <v>18085961700</v>
      </c>
      <c r="C644" t="s">
        <v>1782</v>
      </c>
      <c r="D644" t="s">
        <v>2357</v>
      </c>
      <c r="E644" s="9">
        <f t="shared" si="20"/>
        <v>3</v>
      </c>
      <c r="F644" s="3">
        <f t="shared" si="21"/>
        <v>0</v>
      </c>
      <c r="G644">
        <v>0</v>
      </c>
      <c r="H644" s="6">
        <v>74457</v>
      </c>
      <c r="I644" s="6">
        <f>IF(AND(Table1[[#This Row],[High Income]]&gt;=71082,Table1[[#This Row],[QCT Status]]=0),1,0)</f>
        <v>1</v>
      </c>
      <c r="J644" s="6">
        <v>81.8</v>
      </c>
      <c r="K644" s="6">
        <f>IF(Table1[[#This Row],[Life Expectancy]]&gt;77.4,1,0)</f>
        <v>1</v>
      </c>
      <c r="L644" s="4">
        <v>0</v>
      </c>
      <c r="M644" s="4">
        <v>8.6</v>
      </c>
      <c r="N644" s="4">
        <f>IF(AND(Table1[[#This Row],[Low Poverty]]&lt;=6.3,Table1[[#This Row],[QCT Status]]=0),1,0)</f>
        <v>0</v>
      </c>
      <c r="O644" s="6">
        <f>VLOOKUP(C644,'County Data Only'!$A$2:$F$93,3,FALSE)</f>
        <v>2.2000000000000002</v>
      </c>
      <c r="P644" s="6">
        <f>IF(Table1[[#This Row],[Census Tract Low Unemployment Rate]]&lt;2.7,1,0)</f>
        <v>1</v>
      </c>
      <c r="Q644" s="3">
        <f>VLOOKUP($C644,'County Data Only'!$A$2:$F$93,4,FALSE)</f>
        <v>2640</v>
      </c>
      <c r="R644" s="3">
        <f>IF(AND(Table1[[#This Row],[Census Tract Access to Primary Care]]&lt;=2000,Table1[[#This Row],[Census Tract Access to Primary Care]]&lt;&gt;0),1,0)</f>
        <v>0</v>
      </c>
      <c r="S644" s="3">
        <f>VLOOKUP($C644,'County Data Only'!$A$2:$F$93,5,FALSE)</f>
        <v>2.1334919440000002</v>
      </c>
      <c r="T644" s="6">
        <f>VLOOKUP($C644,'County Data Only'!$A$2:$F$93,6,FALSE)</f>
        <v>6.9956299999999999E-2</v>
      </c>
      <c r="U644">
        <f>IF(AND(Table1[[#This Row],[Census Tract Population Growth 2010 - 2020]]&gt;=5,Table1[[#This Row],[Census Tract Population Growth 2020 - 2021]]&gt;0),1,0)</f>
        <v>0</v>
      </c>
      <c r="V644" s="3">
        <f>SUM(Table1[[#This Row],[High Income Point Value]],Table1[[#This Row],[Life Expectancy Point Value]],Table1[[#This Row],["R/ECAP" (Point Value)]],Table1[[#This Row],[Low Poverty Point Value]])</f>
        <v>2</v>
      </c>
      <c r="W644" s="3">
        <f>SUM(Table1[[#This Row],[Census Tract Low Unemployment Point Value]],Table1[[#This Row],[Census Tract Access to Primary Care Point Value]])</f>
        <v>1</v>
      </c>
    </row>
    <row r="645" spans="1:23" x14ac:dyDescent="0.25">
      <c r="A645" t="s">
        <v>654</v>
      </c>
      <c r="B645">
        <v>18085962101</v>
      </c>
      <c r="C645" t="s">
        <v>1782</v>
      </c>
      <c r="D645" t="s">
        <v>2441</v>
      </c>
      <c r="E645" s="9">
        <f t="shared" si="20"/>
        <v>3</v>
      </c>
      <c r="F645" s="3">
        <f t="shared" si="21"/>
        <v>0</v>
      </c>
      <c r="G645">
        <v>0</v>
      </c>
      <c r="H645" s="6">
        <v>75888</v>
      </c>
      <c r="I645" s="6">
        <f>IF(AND(Table1[[#This Row],[High Income]]&gt;=71082,Table1[[#This Row],[QCT Status]]=0),1,0)</f>
        <v>1</v>
      </c>
      <c r="J645" s="6">
        <v>80.3</v>
      </c>
      <c r="K645" s="6">
        <f>IF(Table1[[#This Row],[Life Expectancy]]&gt;77.4,1,0)</f>
        <v>1</v>
      </c>
      <c r="L645" s="4">
        <v>0</v>
      </c>
      <c r="M645" s="4">
        <v>10.9</v>
      </c>
      <c r="N645" s="4">
        <f>IF(AND(Table1[[#This Row],[Low Poverty]]&lt;=6.3,Table1[[#This Row],[QCT Status]]=0),1,0)</f>
        <v>0</v>
      </c>
      <c r="O645" s="6">
        <f>VLOOKUP(C645,'County Data Only'!$A$2:$F$93,3,FALSE)</f>
        <v>2.2000000000000002</v>
      </c>
      <c r="P645" s="6">
        <f>IF(Table1[[#This Row],[Census Tract Low Unemployment Rate]]&lt;2.7,1,0)</f>
        <v>1</v>
      </c>
      <c r="Q645" s="3">
        <f>VLOOKUP($C645,'County Data Only'!$A$2:$F$93,4,FALSE)</f>
        <v>2640</v>
      </c>
      <c r="R645" s="3">
        <f>IF(AND(Table1[[#This Row],[Census Tract Access to Primary Care]]&lt;=2000,Table1[[#This Row],[Census Tract Access to Primary Care]]&lt;&gt;0),1,0)</f>
        <v>0</v>
      </c>
      <c r="S645" s="3">
        <f>VLOOKUP($C645,'County Data Only'!$A$2:$F$93,5,FALSE)</f>
        <v>2.1334919440000002</v>
      </c>
      <c r="T645" s="6">
        <f>VLOOKUP($C645,'County Data Only'!$A$2:$F$93,6,FALSE)</f>
        <v>6.9956299999999999E-2</v>
      </c>
      <c r="U645">
        <f>IF(AND(Table1[[#This Row],[Census Tract Population Growth 2010 - 2020]]&gt;=5,Table1[[#This Row],[Census Tract Population Growth 2020 - 2021]]&gt;0),1,0)</f>
        <v>0</v>
      </c>
      <c r="V645" s="3">
        <f>SUM(Table1[[#This Row],[High Income Point Value]],Table1[[#This Row],[Life Expectancy Point Value]],Table1[[#This Row],["R/ECAP" (Point Value)]],Table1[[#This Row],[Low Poverty Point Value]])</f>
        <v>2</v>
      </c>
      <c r="W645" s="3">
        <f>SUM(Table1[[#This Row],[Census Tract Low Unemployment Point Value]],Table1[[#This Row],[Census Tract Access to Primary Care Point Value]])</f>
        <v>1</v>
      </c>
    </row>
    <row r="646" spans="1:23" x14ac:dyDescent="0.25">
      <c r="A646" t="s">
        <v>649</v>
      </c>
      <c r="B646">
        <v>18085961600</v>
      </c>
      <c r="C646" t="s">
        <v>1782</v>
      </c>
      <c r="D646" t="s">
        <v>2356</v>
      </c>
      <c r="E646" s="7">
        <f t="shared" si="20"/>
        <v>2</v>
      </c>
      <c r="F646" s="3">
        <f t="shared" si="21"/>
        <v>0</v>
      </c>
      <c r="G646">
        <v>0</v>
      </c>
      <c r="H646" s="4">
        <v>56804</v>
      </c>
      <c r="I646" s="3">
        <f>IF(AND(Table1[[#This Row],[High Income]]&gt;=71082,Table1[[#This Row],[QCT Status]]=0),1,0)</f>
        <v>0</v>
      </c>
      <c r="J646" s="4">
        <v>77.400000000000006</v>
      </c>
      <c r="K646" s="3">
        <f>IF(Table1[[#This Row],[Life Expectancy]]&gt;77.4,1,0)</f>
        <v>0</v>
      </c>
      <c r="L646" s="4">
        <v>0</v>
      </c>
      <c r="M646" s="6">
        <v>5.7</v>
      </c>
      <c r="N646" s="6">
        <f>IF(AND(Table1[[#This Row],[Low Poverty]]&lt;=6.3,Table1[[#This Row],[QCT Status]]=0),1,0)</f>
        <v>1</v>
      </c>
      <c r="O646" s="6">
        <f>VLOOKUP(C646,'County Data Only'!$A$2:$F$93,3,FALSE)</f>
        <v>2.2000000000000002</v>
      </c>
      <c r="P646" s="6">
        <f>IF(Table1[[#This Row],[Census Tract Low Unemployment Rate]]&lt;2.7,1,0)</f>
        <v>1</v>
      </c>
      <c r="Q646" s="3">
        <f>VLOOKUP($C646,'County Data Only'!$A$2:$F$93,4,FALSE)</f>
        <v>2640</v>
      </c>
      <c r="R646" s="3">
        <f>IF(AND(Table1[[#This Row],[Census Tract Access to Primary Care]]&lt;=2000,Table1[[#This Row],[Census Tract Access to Primary Care]]&lt;&gt;0),1,0)</f>
        <v>0</v>
      </c>
      <c r="S646" s="3">
        <f>VLOOKUP($C646,'County Data Only'!$A$2:$F$93,5,FALSE)</f>
        <v>2.1334919440000002</v>
      </c>
      <c r="T646" s="6">
        <f>VLOOKUP($C646,'County Data Only'!$A$2:$F$93,6,FALSE)</f>
        <v>6.9956299999999999E-2</v>
      </c>
      <c r="U646">
        <f>IF(AND(Table1[[#This Row],[Census Tract Population Growth 2010 - 2020]]&gt;=5,Table1[[#This Row],[Census Tract Population Growth 2020 - 2021]]&gt;0),1,0)</f>
        <v>0</v>
      </c>
      <c r="V646" s="3">
        <f>SUM(Table1[[#This Row],[High Income Point Value]],Table1[[#This Row],[Life Expectancy Point Value]],Table1[[#This Row],["R/ECAP" (Point Value)]],Table1[[#This Row],[Low Poverty Point Value]])</f>
        <v>1</v>
      </c>
      <c r="W646" s="3">
        <f>SUM(Table1[[#This Row],[Census Tract Low Unemployment Point Value]],Table1[[#This Row],[Census Tract Access to Primary Care Point Value]])</f>
        <v>1</v>
      </c>
    </row>
    <row r="647" spans="1:23" x14ac:dyDescent="0.25">
      <c r="A647" t="s">
        <v>648</v>
      </c>
      <c r="B647">
        <v>18085961500</v>
      </c>
      <c r="C647" t="s">
        <v>1782</v>
      </c>
      <c r="D647" t="s">
        <v>2355</v>
      </c>
      <c r="E647" s="7">
        <f t="shared" si="20"/>
        <v>2</v>
      </c>
      <c r="F647" s="3">
        <f t="shared" si="21"/>
        <v>0</v>
      </c>
      <c r="G647">
        <v>0</v>
      </c>
      <c r="H647" s="4">
        <v>65833</v>
      </c>
      <c r="I647" s="3">
        <f>IF(AND(Table1[[#This Row],[High Income]]&gt;=71082,Table1[[#This Row],[QCT Status]]=0),1,0)</f>
        <v>0</v>
      </c>
      <c r="J647" s="6">
        <v>78.897000000000006</v>
      </c>
      <c r="K647" s="6">
        <f>IF(Table1[[#This Row],[Life Expectancy]]&gt;77.4,1,0)</f>
        <v>1</v>
      </c>
      <c r="L647" s="4">
        <v>0</v>
      </c>
      <c r="M647" s="4">
        <v>6.4</v>
      </c>
      <c r="N647" s="4">
        <f>IF(AND(Table1[[#This Row],[Low Poverty]]&lt;=6.3,Table1[[#This Row],[QCT Status]]=0),1,0)</f>
        <v>0</v>
      </c>
      <c r="O647" s="6">
        <f>VLOOKUP(C647,'County Data Only'!$A$2:$F$93,3,FALSE)</f>
        <v>2.2000000000000002</v>
      </c>
      <c r="P647" s="6">
        <f>IF(Table1[[#This Row],[Census Tract Low Unemployment Rate]]&lt;2.7,1,0)</f>
        <v>1</v>
      </c>
      <c r="Q647" s="3">
        <f>VLOOKUP($C647,'County Data Only'!$A$2:$F$93,4,FALSE)</f>
        <v>2640</v>
      </c>
      <c r="R647" s="3">
        <f>IF(AND(Table1[[#This Row],[Census Tract Access to Primary Care]]&lt;=2000,Table1[[#This Row],[Census Tract Access to Primary Care]]&lt;&gt;0),1,0)</f>
        <v>0</v>
      </c>
      <c r="S647" s="3">
        <f>VLOOKUP($C647,'County Data Only'!$A$2:$F$93,5,FALSE)</f>
        <v>2.1334919440000002</v>
      </c>
      <c r="T647" s="6">
        <f>VLOOKUP($C647,'County Data Only'!$A$2:$F$93,6,FALSE)</f>
        <v>6.9956299999999999E-2</v>
      </c>
      <c r="U647">
        <f>IF(AND(Table1[[#This Row],[Census Tract Population Growth 2010 - 2020]]&gt;=5,Table1[[#This Row],[Census Tract Population Growth 2020 - 2021]]&gt;0),1,0)</f>
        <v>0</v>
      </c>
      <c r="V647" s="3">
        <f>SUM(Table1[[#This Row],[High Income Point Value]],Table1[[#This Row],[Life Expectancy Point Value]],Table1[[#This Row],["R/ECAP" (Point Value)]],Table1[[#This Row],[Low Poverty Point Value]])</f>
        <v>1</v>
      </c>
      <c r="W647" s="3">
        <f>SUM(Table1[[#This Row],[Census Tract Low Unemployment Point Value]],Table1[[#This Row],[Census Tract Access to Primary Care Point Value]])</f>
        <v>1</v>
      </c>
    </row>
    <row r="648" spans="1:23" x14ac:dyDescent="0.25">
      <c r="A648" t="s">
        <v>659</v>
      </c>
      <c r="B648">
        <v>18085962500</v>
      </c>
      <c r="C648" t="s">
        <v>1782</v>
      </c>
      <c r="D648" t="s">
        <v>2446</v>
      </c>
      <c r="E648" s="7">
        <f t="shared" si="20"/>
        <v>2</v>
      </c>
      <c r="F648" s="3">
        <f t="shared" si="21"/>
        <v>0</v>
      </c>
      <c r="G648">
        <v>0</v>
      </c>
      <c r="H648" s="4">
        <v>51536</v>
      </c>
      <c r="I648" s="3">
        <f>IF(AND(Table1[[#This Row],[High Income]]&gt;=71082,Table1[[#This Row],[QCT Status]]=0),1,0)</f>
        <v>0</v>
      </c>
      <c r="J648" s="6">
        <v>78.105500000000006</v>
      </c>
      <c r="K648" s="6">
        <f>IF(Table1[[#This Row],[Life Expectancy]]&gt;77.4,1,0)</f>
        <v>1</v>
      </c>
      <c r="L648" s="4">
        <v>0</v>
      </c>
      <c r="M648" s="4">
        <v>6.5</v>
      </c>
      <c r="N648" s="4">
        <f>IF(AND(Table1[[#This Row],[Low Poverty]]&lt;=6.3,Table1[[#This Row],[QCT Status]]=0),1,0)</f>
        <v>0</v>
      </c>
      <c r="O648" s="6">
        <f>VLOOKUP(C648,'County Data Only'!$A$2:$F$93,3,FALSE)</f>
        <v>2.2000000000000002</v>
      </c>
      <c r="P648" s="6">
        <f>IF(Table1[[#This Row],[Census Tract Low Unemployment Rate]]&lt;2.7,1,0)</f>
        <v>1</v>
      </c>
      <c r="Q648" s="3">
        <f>VLOOKUP($C648,'County Data Only'!$A$2:$F$93,4,FALSE)</f>
        <v>2640</v>
      </c>
      <c r="R648" s="3">
        <f>IF(AND(Table1[[#This Row],[Census Tract Access to Primary Care]]&lt;=2000,Table1[[#This Row],[Census Tract Access to Primary Care]]&lt;&gt;0),1,0)</f>
        <v>0</v>
      </c>
      <c r="S648" s="3">
        <f>VLOOKUP($C648,'County Data Only'!$A$2:$F$93,5,FALSE)</f>
        <v>2.1334919440000002</v>
      </c>
      <c r="T648" s="6">
        <f>VLOOKUP($C648,'County Data Only'!$A$2:$F$93,6,FALSE)</f>
        <v>6.9956299999999999E-2</v>
      </c>
      <c r="U648">
        <f>IF(AND(Table1[[#This Row],[Census Tract Population Growth 2010 - 2020]]&gt;=5,Table1[[#This Row],[Census Tract Population Growth 2020 - 2021]]&gt;0),1,0)</f>
        <v>0</v>
      </c>
      <c r="V648" s="3">
        <f>SUM(Table1[[#This Row],[High Income Point Value]],Table1[[#This Row],[Life Expectancy Point Value]],Table1[[#This Row],["R/ECAP" (Point Value)]],Table1[[#This Row],[Low Poverty Point Value]])</f>
        <v>1</v>
      </c>
      <c r="W648" s="3">
        <f>SUM(Table1[[#This Row],[Census Tract Low Unemployment Point Value]],Table1[[#This Row],[Census Tract Access to Primary Care Point Value]])</f>
        <v>1</v>
      </c>
    </row>
    <row r="649" spans="1:23" x14ac:dyDescent="0.25">
      <c r="A649" t="s">
        <v>655</v>
      </c>
      <c r="B649">
        <v>18085962102</v>
      </c>
      <c r="C649" t="s">
        <v>1782</v>
      </c>
      <c r="D649" t="s">
        <v>2442</v>
      </c>
      <c r="E649" s="7">
        <f t="shared" si="20"/>
        <v>2</v>
      </c>
      <c r="F649" s="3">
        <f t="shared" si="21"/>
        <v>0</v>
      </c>
      <c r="G649">
        <v>0</v>
      </c>
      <c r="H649" s="4">
        <v>64698</v>
      </c>
      <c r="I649" s="3">
        <f>IF(AND(Table1[[#This Row],[High Income]]&gt;=71082,Table1[[#This Row],[QCT Status]]=0),1,0)</f>
        <v>0</v>
      </c>
      <c r="J649" s="6">
        <v>80.3</v>
      </c>
      <c r="K649" s="6">
        <f>IF(Table1[[#This Row],[Life Expectancy]]&gt;77.4,1,0)</f>
        <v>1</v>
      </c>
      <c r="L649" s="4">
        <v>0</v>
      </c>
      <c r="M649" s="4">
        <v>7.1</v>
      </c>
      <c r="N649" s="4">
        <f>IF(AND(Table1[[#This Row],[Low Poverty]]&lt;=6.3,Table1[[#This Row],[QCT Status]]=0),1,0)</f>
        <v>0</v>
      </c>
      <c r="O649" s="6">
        <f>VLOOKUP(C649,'County Data Only'!$A$2:$F$93,3,FALSE)</f>
        <v>2.2000000000000002</v>
      </c>
      <c r="P649" s="6">
        <f>IF(Table1[[#This Row],[Census Tract Low Unemployment Rate]]&lt;2.7,1,0)</f>
        <v>1</v>
      </c>
      <c r="Q649" s="3">
        <f>VLOOKUP($C649,'County Data Only'!$A$2:$F$93,4,FALSE)</f>
        <v>2640</v>
      </c>
      <c r="R649" s="3">
        <f>IF(AND(Table1[[#This Row],[Census Tract Access to Primary Care]]&lt;=2000,Table1[[#This Row],[Census Tract Access to Primary Care]]&lt;&gt;0),1,0)</f>
        <v>0</v>
      </c>
      <c r="S649" s="3">
        <f>VLOOKUP($C649,'County Data Only'!$A$2:$F$93,5,FALSE)</f>
        <v>2.1334919440000002</v>
      </c>
      <c r="T649" s="6">
        <f>VLOOKUP($C649,'County Data Only'!$A$2:$F$93,6,FALSE)</f>
        <v>6.9956299999999999E-2</v>
      </c>
      <c r="U649">
        <f>IF(AND(Table1[[#This Row],[Census Tract Population Growth 2010 - 2020]]&gt;=5,Table1[[#This Row],[Census Tract Population Growth 2020 - 2021]]&gt;0),1,0)</f>
        <v>0</v>
      </c>
      <c r="V649" s="3">
        <f>SUM(Table1[[#This Row],[High Income Point Value]],Table1[[#This Row],[Life Expectancy Point Value]],Table1[[#This Row],["R/ECAP" (Point Value)]],Table1[[#This Row],[Low Poverty Point Value]])</f>
        <v>1</v>
      </c>
      <c r="W649" s="3">
        <f>SUM(Table1[[#This Row],[Census Tract Low Unemployment Point Value]],Table1[[#This Row],[Census Tract Access to Primary Care Point Value]])</f>
        <v>1</v>
      </c>
    </row>
    <row r="650" spans="1:23" x14ac:dyDescent="0.25">
      <c r="A650" t="s">
        <v>644</v>
      </c>
      <c r="B650">
        <v>18085961100</v>
      </c>
      <c r="C650" t="s">
        <v>1782</v>
      </c>
      <c r="D650" t="s">
        <v>2439</v>
      </c>
      <c r="E650" s="7">
        <f t="shared" si="20"/>
        <v>2</v>
      </c>
      <c r="F650" s="3">
        <f t="shared" si="21"/>
        <v>0</v>
      </c>
      <c r="G650">
        <v>0</v>
      </c>
      <c r="H650" s="4">
        <v>68222</v>
      </c>
      <c r="I650" s="3">
        <f>IF(AND(Table1[[#This Row],[High Income]]&gt;=71082,Table1[[#This Row],[QCT Status]]=0),1,0)</f>
        <v>0</v>
      </c>
      <c r="J650" s="6">
        <v>77.8</v>
      </c>
      <c r="K650" s="6">
        <f>IF(Table1[[#This Row],[Life Expectancy]]&gt;77.4,1,0)</f>
        <v>1</v>
      </c>
      <c r="L650" s="4">
        <v>0</v>
      </c>
      <c r="M650" s="4">
        <v>8.6</v>
      </c>
      <c r="N650" s="4">
        <f>IF(AND(Table1[[#This Row],[Low Poverty]]&lt;=6.3,Table1[[#This Row],[QCT Status]]=0),1,0)</f>
        <v>0</v>
      </c>
      <c r="O650" s="6">
        <f>VLOOKUP(C650,'County Data Only'!$A$2:$F$93,3,FALSE)</f>
        <v>2.2000000000000002</v>
      </c>
      <c r="P650" s="6">
        <f>IF(Table1[[#This Row],[Census Tract Low Unemployment Rate]]&lt;2.7,1,0)</f>
        <v>1</v>
      </c>
      <c r="Q650" s="3">
        <f>VLOOKUP($C650,'County Data Only'!$A$2:$F$93,4,FALSE)</f>
        <v>2640</v>
      </c>
      <c r="R650" s="3">
        <f>IF(AND(Table1[[#This Row],[Census Tract Access to Primary Care]]&lt;=2000,Table1[[#This Row],[Census Tract Access to Primary Care]]&lt;&gt;0),1,0)</f>
        <v>0</v>
      </c>
      <c r="S650" s="3">
        <f>VLOOKUP($C650,'County Data Only'!$A$2:$F$93,5,FALSE)</f>
        <v>2.1334919440000002</v>
      </c>
      <c r="T650" s="6">
        <f>VLOOKUP($C650,'County Data Only'!$A$2:$F$93,6,FALSE)</f>
        <v>6.9956299999999999E-2</v>
      </c>
      <c r="U650">
        <f>IF(AND(Table1[[#This Row],[Census Tract Population Growth 2010 - 2020]]&gt;=5,Table1[[#This Row],[Census Tract Population Growth 2020 - 2021]]&gt;0),1,0)</f>
        <v>0</v>
      </c>
      <c r="V650" s="3">
        <f>SUM(Table1[[#This Row],[High Income Point Value]],Table1[[#This Row],[Life Expectancy Point Value]],Table1[[#This Row],["R/ECAP" (Point Value)]],Table1[[#This Row],[Low Poverty Point Value]])</f>
        <v>1</v>
      </c>
      <c r="W650" s="3">
        <f>SUM(Table1[[#This Row],[Census Tract Low Unemployment Point Value]],Table1[[#This Row],[Census Tract Access to Primary Care Point Value]])</f>
        <v>1</v>
      </c>
    </row>
    <row r="651" spans="1:23" x14ac:dyDescent="0.25">
      <c r="A651" t="s">
        <v>651</v>
      </c>
      <c r="B651">
        <v>18085961800</v>
      </c>
      <c r="C651" t="s">
        <v>1782</v>
      </c>
      <c r="D651" t="s">
        <v>2358</v>
      </c>
      <c r="E651" s="7">
        <f t="shared" si="20"/>
        <v>2</v>
      </c>
      <c r="F651" s="3">
        <f t="shared" si="21"/>
        <v>0</v>
      </c>
      <c r="G651">
        <v>0</v>
      </c>
      <c r="H651" s="4">
        <v>65293</v>
      </c>
      <c r="I651" s="3">
        <f>IF(AND(Table1[[#This Row],[High Income]]&gt;=71082,Table1[[#This Row],[QCT Status]]=0),1,0)</f>
        <v>0</v>
      </c>
      <c r="J651" s="6">
        <v>77.7</v>
      </c>
      <c r="K651" s="6">
        <f>IF(Table1[[#This Row],[Life Expectancy]]&gt;77.4,1,0)</f>
        <v>1</v>
      </c>
      <c r="L651" s="4">
        <v>0</v>
      </c>
      <c r="M651" s="4">
        <v>9.1</v>
      </c>
      <c r="N651" s="4">
        <f>IF(AND(Table1[[#This Row],[Low Poverty]]&lt;=6.3,Table1[[#This Row],[QCT Status]]=0),1,0)</f>
        <v>0</v>
      </c>
      <c r="O651" s="6">
        <f>VLOOKUP(C651,'County Data Only'!$A$2:$F$93,3,FALSE)</f>
        <v>2.2000000000000002</v>
      </c>
      <c r="P651" s="6">
        <f>IF(Table1[[#This Row],[Census Tract Low Unemployment Rate]]&lt;2.7,1,0)</f>
        <v>1</v>
      </c>
      <c r="Q651" s="3">
        <f>VLOOKUP($C651,'County Data Only'!$A$2:$F$93,4,FALSE)</f>
        <v>2640</v>
      </c>
      <c r="R651" s="3">
        <f>IF(AND(Table1[[#This Row],[Census Tract Access to Primary Care]]&lt;=2000,Table1[[#This Row],[Census Tract Access to Primary Care]]&lt;&gt;0),1,0)</f>
        <v>0</v>
      </c>
      <c r="S651" s="3">
        <f>VLOOKUP($C651,'County Data Only'!$A$2:$F$93,5,FALSE)</f>
        <v>2.1334919440000002</v>
      </c>
      <c r="T651" s="6">
        <f>VLOOKUP($C651,'County Data Only'!$A$2:$F$93,6,FALSE)</f>
        <v>6.9956299999999999E-2</v>
      </c>
      <c r="U651">
        <f>IF(AND(Table1[[#This Row],[Census Tract Population Growth 2010 - 2020]]&gt;=5,Table1[[#This Row],[Census Tract Population Growth 2020 - 2021]]&gt;0),1,0)</f>
        <v>0</v>
      </c>
      <c r="V651" s="3">
        <f>SUM(Table1[[#This Row],[High Income Point Value]],Table1[[#This Row],[Life Expectancy Point Value]],Table1[[#This Row],["R/ECAP" (Point Value)]],Table1[[#This Row],[Low Poverty Point Value]])</f>
        <v>1</v>
      </c>
      <c r="W651" s="3">
        <f>SUM(Table1[[#This Row],[Census Tract Low Unemployment Point Value]],Table1[[#This Row],[Census Tract Access to Primary Care Point Value]])</f>
        <v>1</v>
      </c>
    </row>
    <row r="652" spans="1:23" x14ac:dyDescent="0.25">
      <c r="A652" t="s">
        <v>656</v>
      </c>
      <c r="B652">
        <v>18085962200</v>
      </c>
      <c r="C652" t="s">
        <v>1782</v>
      </c>
      <c r="D652" t="s">
        <v>2443</v>
      </c>
      <c r="E652" s="7">
        <f t="shared" si="20"/>
        <v>2</v>
      </c>
      <c r="F652" s="3">
        <f t="shared" si="21"/>
        <v>0</v>
      </c>
      <c r="G652">
        <v>0</v>
      </c>
      <c r="H652" s="4">
        <v>57063</v>
      </c>
      <c r="I652" s="3">
        <f>IF(AND(Table1[[#This Row],[High Income]]&gt;=71082,Table1[[#This Row],[QCT Status]]=0),1,0)</f>
        <v>0</v>
      </c>
      <c r="J652" s="6">
        <v>80.5</v>
      </c>
      <c r="K652" s="6">
        <f>IF(Table1[[#This Row],[Life Expectancy]]&gt;77.4,1,0)</f>
        <v>1</v>
      </c>
      <c r="L652" s="4">
        <v>0</v>
      </c>
      <c r="M652" s="4">
        <v>10.3</v>
      </c>
      <c r="N652" s="4">
        <f>IF(AND(Table1[[#This Row],[Low Poverty]]&lt;=6.3,Table1[[#This Row],[QCT Status]]=0),1,0)</f>
        <v>0</v>
      </c>
      <c r="O652" s="6">
        <f>VLOOKUP(C652,'County Data Only'!$A$2:$F$93,3,FALSE)</f>
        <v>2.2000000000000002</v>
      </c>
      <c r="P652" s="6">
        <f>IF(Table1[[#This Row],[Census Tract Low Unemployment Rate]]&lt;2.7,1,0)</f>
        <v>1</v>
      </c>
      <c r="Q652" s="3">
        <f>VLOOKUP($C652,'County Data Only'!$A$2:$F$93,4,FALSE)</f>
        <v>2640</v>
      </c>
      <c r="R652" s="3">
        <f>IF(AND(Table1[[#This Row],[Census Tract Access to Primary Care]]&lt;=2000,Table1[[#This Row],[Census Tract Access to Primary Care]]&lt;&gt;0),1,0)</f>
        <v>0</v>
      </c>
      <c r="S652" s="3">
        <f>VLOOKUP($C652,'County Data Only'!$A$2:$F$93,5,FALSE)</f>
        <v>2.1334919440000002</v>
      </c>
      <c r="T652" s="6">
        <f>VLOOKUP($C652,'County Data Only'!$A$2:$F$93,6,FALSE)</f>
        <v>6.9956299999999999E-2</v>
      </c>
      <c r="U652">
        <f>IF(AND(Table1[[#This Row],[Census Tract Population Growth 2010 - 2020]]&gt;=5,Table1[[#This Row],[Census Tract Population Growth 2020 - 2021]]&gt;0),1,0)</f>
        <v>0</v>
      </c>
      <c r="V652" s="3">
        <f>SUM(Table1[[#This Row],[High Income Point Value]],Table1[[#This Row],[Life Expectancy Point Value]],Table1[[#This Row],["R/ECAP" (Point Value)]],Table1[[#This Row],[Low Poverty Point Value]])</f>
        <v>1</v>
      </c>
      <c r="W652" s="3">
        <f>SUM(Table1[[#This Row],[Census Tract Low Unemployment Point Value]],Table1[[#This Row],[Census Tract Access to Primary Care Point Value]])</f>
        <v>1</v>
      </c>
    </row>
    <row r="653" spans="1:23" x14ac:dyDescent="0.25">
      <c r="A653" t="s">
        <v>642</v>
      </c>
      <c r="B653">
        <v>18085961001</v>
      </c>
      <c r="C653" t="s">
        <v>1782</v>
      </c>
      <c r="D653" t="s">
        <v>2437</v>
      </c>
      <c r="E653" s="8">
        <f t="shared" si="20"/>
        <v>1</v>
      </c>
      <c r="F653" s="3">
        <f t="shared" si="21"/>
        <v>0</v>
      </c>
      <c r="G653">
        <v>0</v>
      </c>
      <c r="H653" s="4">
        <v>70813</v>
      </c>
      <c r="I653" s="3">
        <f>IF(AND(Table1[[#This Row],[High Income]]&gt;=71082,Table1[[#This Row],[QCT Status]]=0),1,0)</f>
        <v>0</v>
      </c>
      <c r="J653" s="4">
        <v>75.900000000000006</v>
      </c>
      <c r="K653" s="3">
        <f>IF(Table1[[#This Row],[Life Expectancy]]&gt;77.4,1,0)</f>
        <v>0</v>
      </c>
      <c r="L653" s="4">
        <v>0</v>
      </c>
      <c r="M653" s="4">
        <v>6.3</v>
      </c>
      <c r="N653" s="4">
        <v>0</v>
      </c>
      <c r="O653" s="6">
        <f>VLOOKUP(C653,'County Data Only'!$A$2:$F$93,3,FALSE)</f>
        <v>2.2000000000000002</v>
      </c>
      <c r="P653" s="6">
        <f>IF(Table1[[#This Row],[Census Tract Low Unemployment Rate]]&lt;2.7,1,0)</f>
        <v>1</v>
      </c>
      <c r="Q653" s="3">
        <f>VLOOKUP($C653,'County Data Only'!$A$2:$F$93,4,FALSE)</f>
        <v>2640</v>
      </c>
      <c r="R653" s="3">
        <f>IF(AND(Table1[[#This Row],[Census Tract Access to Primary Care]]&lt;=2000,Table1[[#This Row],[Census Tract Access to Primary Care]]&lt;&gt;0),1,0)</f>
        <v>0</v>
      </c>
      <c r="S653" s="3">
        <f>VLOOKUP($C653,'County Data Only'!$A$2:$F$93,5,FALSE)</f>
        <v>2.1334919440000002</v>
      </c>
      <c r="T653" s="6">
        <f>VLOOKUP($C653,'County Data Only'!$A$2:$F$93,6,FALSE)</f>
        <v>6.9956299999999999E-2</v>
      </c>
      <c r="U653">
        <f>IF(AND(Table1[[#This Row],[Census Tract Population Growth 2010 - 2020]]&gt;=5,Table1[[#This Row],[Census Tract Population Growth 2020 - 2021]]&gt;0),1,0)</f>
        <v>0</v>
      </c>
      <c r="V653" s="3">
        <f>SUM(Table1[[#This Row],[High Income Point Value]],Table1[[#This Row],[Life Expectancy Point Value]],Table1[[#This Row],["R/ECAP" (Point Value)]],Table1[[#This Row],[Low Poverty Point Value]])</f>
        <v>0</v>
      </c>
      <c r="W653" s="3">
        <f>SUM(Table1[[#This Row],[Census Tract Low Unemployment Point Value]],Table1[[#This Row],[Census Tract Access to Primary Care Point Value]])</f>
        <v>1</v>
      </c>
    </row>
    <row r="654" spans="1:23" x14ac:dyDescent="0.25">
      <c r="A654" t="s">
        <v>643</v>
      </c>
      <c r="B654">
        <v>18085961002</v>
      </c>
      <c r="C654" t="s">
        <v>1782</v>
      </c>
      <c r="D654" t="s">
        <v>2438</v>
      </c>
      <c r="E654" s="8">
        <f t="shared" si="20"/>
        <v>1</v>
      </c>
      <c r="F654" s="3">
        <f t="shared" si="21"/>
        <v>0</v>
      </c>
      <c r="G654">
        <v>0</v>
      </c>
      <c r="H654" s="4">
        <v>52770</v>
      </c>
      <c r="I654" s="3">
        <f>IF(AND(Table1[[#This Row],[High Income]]&gt;=71082,Table1[[#This Row],[QCT Status]]=0),1,0)</f>
        <v>0</v>
      </c>
      <c r="J654" s="4">
        <v>75.898099999999999</v>
      </c>
      <c r="K654" s="3">
        <f>IF(Table1[[#This Row],[Life Expectancy]]&gt;77.4,1,0)</f>
        <v>0</v>
      </c>
      <c r="L654" s="4">
        <v>0</v>
      </c>
      <c r="M654" s="4">
        <v>7.9</v>
      </c>
      <c r="N654" s="4">
        <f>IF(AND(Table1[[#This Row],[Low Poverty]]&lt;=6.3,Table1[[#This Row],[QCT Status]]=0),1,0)</f>
        <v>0</v>
      </c>
      <c r="O654" s="6">
        <f>VLOOKUP(C654,'County Data Only'!$A$2:$F$93,3,FALSE)</f>
        <v>2.2000000000000002</v>
      </c>
      <c r="P654" s="6">
        <f>IF(Table1[[#This Row],[Census Tract Low Unemployment Rate]]&lt;2.7,1,0)</f>
        <v>1</v>
      </c>
      <c r="Q654" s="3">
        <f>VLOOKUP($C654,'County Data Only'!$A$2:$F$93,4,FALSE)</f>
        <v>2640</v>
      </c>
      <c r="R654" s="3">
        <f>IF(AND(Table1[[#This Row],[Census Tract Access to Primary Care]]&lt;=2000,Table1[[#This Row],[Census Tract Access to Primary Care]]&lt;&gt;0),1,0)</f>
        <v>0</v>
      </c>
      <c r="S654" s="3">
        <f>VLOOKUP($C654,'County Data Only'!$A$2:$F$93,5,FALSE)</f>
        <v>2.1334919440000002</v>
      </c>
      <c r="T654" s="6">
        <f>VLOOKUP($C654,'County Data Only'!$A$2:$F$93,6,FALSE)</f>
        <v>6.9956299999999999E-2</v>
      </c>
      <c r="U654">
        <f>IF(AND(Table1[[#This Row],[Census Tract Population Growth 2010 - 2020]]&gt;=5,Table1[[#This Row],[Census Tract Population Growth 2020 - 2021]]&gt;0),1,0)</f>
        <v>0</v>
      </c>
      <c r="V654" s="3">
        <f>SUM(Table1[[#This Row],[High Income Point Value]],Table1[[#This Row],[Life Expectancy Point Value]],Table1[[#This Row],["R/ECAP" (Point Value)]],Table1[[#This Row],[Low Poverty Point Value]])</f>
        <v>0</v>
      </c>
      <c r="W654" s="3">
        <f>SUM(Table1[[#This Row],[Census Tract Low Unemployment Point Value]],Table1[[#This Row],[Census Tract Access to Primary Care Point Value]])</f>
        <v>1</v>
      </c>
    </row>
    <row r="655" spans="1:23" x14ac:dyDescent="0.25">
      <c r="A655" t="s">
        <v>641</v>
      </c>
      <c r="B655">
        <v>18085960900</v>
      </c>
      <c r="C655" t="s">
        <v>1782</v>
      </c>
      <c r="D655" t="s">
        <v>2436</v>
      </c>
      <c r="E655" s="8">
        <f t="shared" si="20"/>
        <v>1</v>
      </c>
      <c r="F655" s="3">
        <f t="shared" si="21"/>
        <v>0</v>
      </c>
      <c r="G655">
        <v>0</v>
      </c>
      <c r="H655" s="4">
        <v>69491</v>
      </c>
      <c r="I655" s="3">
        <f>IF(AND(Table1[[#This Row],[High Income]]&gt;=71082,Table1[[#This Row],[QCT Status]]=0),1,0)</f>
        <v>0</v>
      </c>
      <c r="J655" s="4">
        <v>75.8</v>
      </c>
      <c r="K655" s="3">
        <f>IF(Table1[[#This Row],[Life Expectancy]]&gt;77.4,1,0)</f>
        <v>0</v>
      </c>
      <c r="L655" s="4">
        <v>0</v>
      </c>
      <c r="M655" s="4">
        <v>8.8000000000000007</v>
      </c>
      <c r="N655" s="4">
        <f>IF(AND(Table1[[#This Row],[Low Poverty]]&lt;=6.3,Table1[[#This Row],[QCT Status]]=0),1,0)</f>
        <v>0</v>
      </c>
      <c r="O655" s="6">
        <f>VLOOKUP(C655,'County Data Only'!$A$2:$F$93,3,FALSE)</f>
        <v>2.2000000000000002</v>
      </c>
      <c r="P655" s="6">
        <f>IF(Table1[[#This Row],[Census Tract Low Unemployment Rate]]&lt;2.7,1,0)</f>
        <v>1</v>
      </c>
      <c r="Q655" s="3">
        <f>VLOOKUP($C655,'County Data Only'!$A$2:$F$93,4,FALSE)</f>
        <v>2640</v>
      </c>
      <c r="R655" s="3">
        <f>IF(AND(Table1[[#This Row],[Census Tract Access to Primary Care]]&lt;=2000,Table1[[#This Row],[Census Tract Access to Primary Care]]&lt;&gt;0),1,0)</f>
        <v>0</v>
      </c>
      <c r="S655" s="3">
        <f>VLOOKUP($C655,'County Data Only'!$A$2:$F$93,5,FALSE)</f>
        <v>2.1334919440000002</v>
      </c>
      <c r="T655" s="6">
        <f>VLOOKUP($C655,'County Data Only'!$A$2:$F$93,6,FALSE)</f>
        <v>6.9956299999999999E-2</v>
      </c>
      <c r="U655">
        <f>IF(AND(Table1[[#This Row],[Census Tract Population Growth 2010 - 2020]]&gt;=5,Table1[[#This Row],[Census Tract Population Growth 2020 - 2021]]&gt;0),1,0)</f>
        <v>0</v>
      </c>
      <c r="V655" s="3">
        <f>SUM(Table1[[#This Row],[High Income Point Value]],Table1[[#This Row],[Life Expectancy Point Value]],Table1[[#This Row],["R/ECAP" (Point Value)]],Table1[[#This Row],[Low Poverty Point Value]])</f>
        <v>0</v>
      </c>
      <c r="W655" s="3">
        <f>SUM(Table1[[#This Row],[Census Tract Low Unemployment Point Value]],Table1[[#This Row],[Census Tract Access to Primary Care Point Value]])</f>
        <v>1</v>
      </c>
    </row>
    <row r="656" spans="1:23" x14ac:dyDescent="0.25">
      <c r="A656" t="s">
        <v>652</v>
      </c>
      <c r="B656">
        <v>18085961900</v>
      </c>
      <c r="C656" t="s">
        <v>1782</v>
      </c>
      <c r="D656" t="s">
        <v>2359</v>
      </c>
      <c r="E656" s="8">
        <f t="shared" si="20"/>
        <v>1</v>
      </c>
      <c r="F656" s="3">
        <f t="shared" si="21"/>
        <v>0</v>
      </c>
      <c r="G656">
        <v>0</v>
      </c>
      <c r="H656" s="4">
        <v>43971</v>
      </c>
      <c r="I656" s="3">
        <f>IF(AND(Table1[[#This Row],[High Income]]&gt;=71082,Table1[[#This Row],[QCT Status]]=0),1,0)</f>
        <v>0</v>
      </c>
      <c r="J656" s="4">
        <v>73.099999999999994</v>
      </c>
      <c r="K656" s="3">
        <f>IF(Table1[[#This Row],[Life Expectancy]]&gt;77.4,1,0)</f>
        <v>0</v>
      </c>
      <c r="L656" s="4">
        <v>0</v>
      </c>
      <c r="M656" s="4">
        <v>10.199999999999999</v>
      </c>
      <c r="N656" s="4">
        <f>IF(AND(Table1[[#This Row],[Low Poverty]]&lt;=6.3,Table1[[#This Row],[QCT Status]]=0),1,0)</f>
        <v>0</v>
      </c>
      <c r="O656" s="6">
        <f>VLOOKUP(C656,'County Data Only'!$A$2:$F$93,3,FALSE)</f>
        <v>2.2000000000000002</v>
      </c>
      <c r="P656" s="6">
        <f>IF(Table1[[#This Row],[Census Tract Low Unemployment Rate]]&lt;2.7,1,0)</f>
        <v>1</v>
      </c>
      <c r="Q656" s="3">
        <f>VLOOKUP($C656,'County Data Only'!$A$2:$F$93,4,FALSE)</f>
        <v>2640</v>
      </c>
      <c r="R656" s="3">
        <f>IF(AND(Table1[[#This Row],[Census Tract Access to Primary Care]]&lt;=2000,Table1[[#This Row],[Census Tract Access to Primary Care]]&lt;&gt;0),1,0)</f>
        <v>0</v>
      </c>
      <c r="S656" s="3">
        <f>VLOOKUP($C656,'County Data Only'!$A$2:$F$93,5,FALSE)</f>
        <v>2.1334919440000002</v>
      </c>
      <c r="T656" s="6">
        <f>VLOOKUP($C656,'County Data Only'!$A$2:$F$93,6,FALSE)</f>
        <v>6.9956299999999999E-2</v>
      </c>
      <c r="U656">
        <f>IF(AND(Table1[[#This Row],[Census Tract Population Growth 2010 - 2020]]&gt;=5,Table1[[#This Row],[Census Tract Population Growth 2020 - 2021]]&gt;0),1,0)</f>
        <v>0</v>
      </c>
      <c r="V656" s="3">
        <f>SUM(Table1[[#This Row],[High Income Point Value]],Table1[[#This Row],[Life Expectancy Point Value]],Table1[[#This Row],["R/ECAP" (Point Value)]],Table1[[#This Row],[Low Poverty Point Value]])</f>
        <v>0</v>
      </c>
      <c r="W656" s="3">
        <f>SUM(Table1[[#This Row],[Census Tract Low Unemployment Point Value]],Table1[[#This Row],[Census Tract Access to Primary Care Point Value]])</f>
        <v>1</v>
      </c>
    </row>
    <row r="657" spans="1:23" x14ac:dyDescent="0.25">
      <c r="A657" t="s">
        <v>645</v>
      </c>
      <c r="B657">
        <v>18085961200</v>
      </c>
      <c r="C657" t="s">
        <v>1782</v>
      </c>
      <c r="D657" t="s">
        <v>2440</v>
      </c>
      <c r="E657" s="8">
        <f t="shared" si="20"/>
        <v>1</v>
      </c>
      <c r="F657" s="3">
        <f t="shared" si="21"/>
        <v>0</v>
      </c>
      <c r="G657">
        <v>0</v>
      </c>
      <c r="H657" s="4">
        <v>65039</v>
      </c>
      <c r="I657" s="3">
        <f>IF(AND(Table1[[#This Row],[High Income]]&gt;=71082,Table1[[#This Row],[QCT Status]]=0),1,0)</f>
        <v>0</v>
      </c>
      <c r="J657" s="4">
        <v>76.100499999999997</v>
      </c>
      <c r="K657" s="3">
        <f>IF(Table1[[#This Row],[Life Expectancy]]&gt;77.4,1,0)</f>
        <v>0</v>
      </c>
      <c r="L657" s="4">
        <v>0</v>
      </c>
      <c r="M657" s="4">
        <v>11.7</v>
      </c>
      <c r="N657" s="4">
        <f>IF(AND(Table1[[#This Row],[Low Poverty]]&lt;=6.3,Table1[[#This Row],[QCT Status]]=0),1,0)</f>
        <v>0</v>
      </c>
      <c r="O657" s="6">
        <f>VLOOKUP(C657,'County Data Only'!$A$2:$F$93,3,FALSE)</f>
        <v>2.2000000000000002</v>
      </c>
      <c r="P657" s="6">
        <f>IF(Table1[[#This Row],[Census Tract Low Unemployment Rate]]&lt;2.7,1,0)</f>
        <v>1</v>
      </c>
      <c r="Q657" s="3">
        <f>VLOOKUP($C657,'County Data Only'!$A$2:$F$93,4,FALSE)</f>
        <v>2640</v>
      </c>
      <c r="R657" s="3">
        <f>IF(AND(Table1[[#This Row],[Census Tract Access to Primary Care]]&lt;=2000,Table1[[#This Row],[Census Tract Access to Primary Care]]&lt;&gt;0),1,0)</f>
        <v>0</v>
      </c>
      <c r="S657" s="3">
        <f>VLOOKUP($C657,'County Data Only'!$A$2:$F$93,5,FALSE)</f>
        <v>2.1334919440000002</v>
      </c>
      <c r="T657" s="6">
        <f>VLOOKUP($C657,'County Data Only'!$A$2:$F$93,6,FALSE)</f>
        <v>6.9956299999999999E-2</v>
      </c>
      <c r="U657">
        <f>IF(AND(Table1[[#This Row],[Census Tract Population Growth 2010 - 2020]]&gt;=5,Table1[[#This Row],[Census Tract Population Growth 2020 - 2021]]&gt;0),1,0)</f>
        <v>0</v>
      </c>
      <c r="V657" s="3">
        <f>SUM(Table1[[#This Row],[High Income Point Value]],Table1[[#This Row],[Life Expectancy Point Value]],Table1[[#This Row],["R/ECAP" (Point Value)]],Table1[[#This Row],[Low Poverty Point Value]])</f>
        <v>0</v>
      </c>
      <c r="W657" s="3">
        <f>SUM(Table1[[#This Row],[Census Tract Low Unemployment Point Value]],Table1[[#This Row],[Census Tract Access to Primary Care Point Value]])</f>
        <v>1</v>
      </c>
    </row>
    <row r="658" spans="1:23" x14ac:dyDescent="0.25">
      <c r="A658" t="s">
        <v>661</v>
      </c>
      <c r="B658">
        <v>18085962700</v>
      </c>
      <c r="C658" t="s">
        <v>1782</v>
      </c>
      <c r="D658" t="s">
        <v>2381</v>
      </c>
      <c r="E658" s="8">
        <f t="shared" si="20"/>
        <v>1</v>
      </c>
      <c r="F658" s="3">
        <f t="shared" si="21"/>
        <v>0</v>
      </c>
      <c r="G658">
        <v>0</v>
      </c>
      <c r="H658" s="4">
        <v>56335</v>
      </c>
      <c r="I658" s="3">
        <f>IF(AND(Table1[[#This Row],[High Income]]&gt;=71082,Table1[[#This Row],[QCT Status]]=0),1,0)</f>
        <v>0</v>
      </c>
      <c r="J658" s="4">
        <v>75.8</v>
      </c>
      <c r="K658" s="3">
        <f>IF(Table1[[#This Row],[Life Expectancy]]&gt;77.4,1,0)</f>
        <v>0</v>
      </c>
      <c r="L658" s="4">
        <v>0</v>
      </c>
      <c r="M658" s="4">
        <v>18.3</v>
      </c>
      <c r="N658" s="4">
        <f>IF(AND(Table1[[#This Row],[Low Poverty]]&lt;=6.3,Table1[[#This Row],[QCT Status]]=0),1,0)</f>
        <v>0</v>
      </c>
      <c r="O658" s="6">
        <f>VLOOKUP(C658,'County Data Only'!$A$2:$F$93,3,FALSE)</f>
        <v>2.2000000000000002</v>
      </c>
      <c r="P658" s="6">
        <f>IF(Table1[[#This Row],[Census Tract Low Unemployment Rate]]&lt;2.7,1,0)</f>
        <v>1</v>
      </c>
      <c r="Q658" s="3">
        <f>VLOOKUP($C658,'County Data Only'!$A$2:$F$93,4,FALSE)</f>
        <v>2640</v>
      </c>
      <c r="R658" s="3">
        <f>IF(AND(Table1[[#This Row],[Census Tract Access to Primary Care]]&lt;=2000,Table1[[#This Row],[Census Tract Access to Primary Care]]&lt;&gt;0),1,0)</f>
        <v>0</v>
      </c>
      <c r="S658" s="3">
        <f>VLOOKUP($C658,'County Data Only'!$A$2:$F$93,5,FALSE)</f>
        <v>2.1334919440000002</v>
      </c>
      <c r="T658" s="6">
        <f>VLOOKUP($C658,'County Data Only'!$A$2:$F$93,6,FALSE)</f>
        <v>6.9956299999999999E-2</v>
      </c>
      <c r="U658">
        <f>IF(AND(Table1[[#This Row],[Census Tract Population Growth 2010 - 2020]]&gt;=5,Table1[[#This Row],[Census Tract Population Growth 2020 - 2021]]&gt;0),1,0)</f>
        <v>0</v>
      </c>
      <c r="V658" s="3">
        <f>SUM(Table1[[#This Row],[High Income Point Value]],Table1[[#This Row],[Life Expectancy Point Value]],Table1[[#This Row],["R/ECAP" (Point Value)]],Table1[[#This Row],[Low Poverty Point Value]])</f>
        <v>0</v>
      </c>
      <c r="W658" s="3">
        <f>SUM(Table1[[#This Row],[Census Tract Low Unemployment Point Value]],Table1[[#This Row],[Census Tract Access to Primary Care Point Value]])</f>
        <v>1</v>
      </c>
    </row>
    <row r="659" spans="1:23" x14ac:dyDescent="0.25">
      <c r="A659" t="s">
        <v>653</v>
      </c>
      <c r="B659">
        <v>18085962000</v>
      </c>
      <c r="C659" t="s">
        <v>1782</v>
      </c>
      <c r="D659" t="s">
        <v>2360</v>
      </c>
      <c r="E659" s="8">
        <f t="shared" si="20"/>
        <v>1</v>
      </c>
      <c r="F659" s="3">
        <f t="shared" si="21"/>
        <v>0</v>
      </c>
      <c r="G659">
        <v>0</v>
      </c>
      <c r="H659" s="4">
        <v>41138</v>
      </c>
      <c r="I659" s="3">
        <f>IF(AND(Table1[[#This Row],[High Income]]&gt;=71082,Table1[[#This Row],[QCT Status]]=0),1,0)</f>
        <v>0</v>
      </c>
      <c r="J659" s="4">
        <v>75.409099999999995</v>
      </c>
      <c r="K659" s="3">
        <f>IF(Table1[[#This Row],[Life Expectancy]]&gt;77.4,1,0)</f>
        <v>0</v>
      </c>
      <c r="L659" s="4">
        <v>0</v>
      </c>
      <c r="M659" s="4">
        <v>26.9</v>
      </c>
      <c r="N659" s="4">
        <f>IF(AND(Table1[[#This Row],[Low Poverty]]&lt;=6.3,Table1[[#This Row],[QCT Status]]=0),1,0)</f>
        <v>0</v>
      </c>
      <c r="O659" s="6">
        <f>VLOOKUP(C659,'County Data Only'!$A$2:$F$93,3,FALSE)</f>
        <v>2.2000000000000002</v>
      </c>
      <c r="P659" s="6">
        <f>IF(Table1[[#This Row],[Census Tract Low Unemployment Rate]]&lt;2.7,1,0)</f>
        <v>1</v>
      </c>
      <c r="Q659" s="3">
        <f>VLOOKUP($C659,'County Data Only'!$A$2:$F$93,4,FALSE)</f>
        <v>2640</v>
      </c>
      <c r="R659" s="3">
        <f>IF(AND(Table1[[#This Row],[Census Tract Access to Primary Care]]&lt;=2000,Table1[[#This Row],[Census Tract Access to Primary Care]]&lt;&gt;0),1,0)</f>
        <v>0</v>
      </c>
      <c r="S659" s="3">
        <f>VLOOKUP($C659,'County Data Only'!$A$2:$F$93,5,FALSE)</f>
        <v>2.1334919440000002</v>
      </c>
      <c r="T659" s="6">
        <f>VLOOKUP($C659,'County Data Only'!$A$2:$F$93,6,FALSE)</f>
        <v>6.9956299999999999E-2</v>
      </c>
      <c r="U659">
        <f>IF(AND(Table1[[#This Row],[Census Tract Population Growth 2010 - 2020]]&gt;=5,Table1[[#This Row],[Census Tract Population Growth 2020 - 2021]]&gt;0),1,0)</f>
        <v>0</v>
      </c>
      <c r="V659" s="3">
        <f>SUM(Table1[[#This Row],[High Income Point Value]],Table1[[#This Row],[Life Expectancy Point Value]],Table1[[#This Row],["R/ECAP" (Point Value)]],Table1[[#This Row],[Low Poverty Point Value]])</f>
        <v>0</v>
      </c>
      <c r="W659" s="3">
        <f>SUM(Table1[[#This Row],[Census Tract Low Unemployment Point Value]],Table1[[#This Row],[Census Tract Access to Primary Care Point Value]])</f>
        <v>1</v>
      </c>
    </row>
    <row r="660" spans="1:23" x14ac:dyDescent="0.25">
      <c r="A660" t="s">
        <v>666</v>
      </c>
      <c r="B660">
        <v>18087970401</v>
      </c>
      <c r="C660" t="s">
        <v>1784</v>
      </c>
      <c r="D660" t="s">
        <v>2452</v>
      </c>
      <c r="E660" s="5">
        <f t="shared" si="20"/>
        <v>4</v>
      </c>
      <c r="F660" s="6">
        <f t="shared" si="21"/>
        <v>1</v>
      </c>
      <c r="G660">
        <v>0</v>
      </c>
      <c r="H660" s="6">
        <v>77179</v>
      </c>
      <c r="I660" s="6">
        <f>IF(AND(Table1[[#This Row],[High Income]]&gt;=71082,Table1[[#This Row],[QCT Status]]=0),1,0)</f>
        <v>1</v>
      </c>
      <c r="J660" s="6">
        <v>81.5</v>
      </c>
      <c r="K660" s="6">
        <f>IF(Table1[[#This Row],[Life Expectancy]]&gt;77.4,1,0)</f>
        <v>1</v>
      </c>
      <c r="L660" s="4">
        <v>0</v>
      </c>
      <c r="M660" s="6">
        <v>3.7</v>
      </c>
      <c r="N660" s="6">
        <f>IF(AND(Table1[[#This Row],[Low Poverty]]&lt;=6.3,Table1[[#This Row],[QCT Status]]=0),1,0)</f>
        <v>1</v>
      </c>
      <c r="O660" s="6">
        <f>VLOOKUP(C660,'County Data Only'!$A$2:$F$93,3,FALSE)</f>
        <v>1.7</v>
      </c>
      <c r="P660" s="6">
        <f>IF(Table1[[#This Row],[Census Tract Low Unemployment Rate]]&lt;2.7,1,0)</f>
        <v>1</v>
      </c>
      <c r="Q660" s="3">
        <f>VLOOKUP($C660,'County Data Only'!$A$2:$F$93,4,FALSE)</f>
        <v>4370</v>
      </c>
      <c r="R660" s="3">
        <f>IF(AND(Table1[[#This Row],[Census Tract Access to Primary Care]]&lt;=2000,Table1[[#This Row],[Census Tract Access to Primary Care]]&lt;&gt;0),1,0)</f>
        <v>0</v>
      </c>
      <c r="S660" s="6">
        <f>VLOOKUP($C660,'County Data Only'!$A$2:$F$93,5,FALSE)</f>
        <v>7.9657687240000001</v>
      </c>
      <c r="T660" s="6">
        <f>VLOOKUP($C660,'County Data Only'!$A$2:$F$93,6,FALSE)</f>
        <v>2.2214000000000001E-2</v>
      </c>
      <c r="U660" s="1">
        <f>IF(AND(Table1[[#This Row],[Census Tract Population Growth 2010 - 2020]]&gt;=5,Table1[[#This Row],[Census Tract Population Growth 2020 - 2021]]&gt;0),1,0)</f>
        <v>1</v>
      </c>
      <c r="V660" s="3">
        <f>SUM(Table1[[#This Row],[High Income Point Value]],Table1[[#This Row],[Life Expectancy Point Value]],Table1[[#This Row],["R/ECAP" (Point Value)]],Table1[[#This Row],[Low Poverty Point Value]])</f>
        <v>3</v>
      </c>
      <c r="W660" s="3">
        <f>SUM(Table1[[#This Row],[Census Tract Low Unemployment Point Value]],Table1[[#This Row],[Census Tract Access to Primary Care Point Value]])</f>
        <v>1</v>
      </c>
    </row>
    <row r="661" spans="1:23" x14ac:dyDescent="0.25">
      <c r="A661" t="s">
        <v>669</v>
      </c>
      <c r="B661">
        <v>18087970600</v>
      </c>
      <c r="C661" t="s">
        <v>1784</v>
      </c>
      <c r="D661" t="s">
        <v>2455</v>
      </c>
      <c r="E661" s="5">
        <f t="shared" si="20"/>
        <v>4</v>
      </c>
      <c r="F661" s="6">
        <f t="shared" si="21"/>
        <v>1</v>
      </c>
      <c r="G661">
        <v>0</v>
      </c>
      <c r="H661" s="6">
        <v>75279</v>
      </c>
      <c r="I661" s="6">
        <f>IF(AND(Table1[[#This Row],[High Income]]&gt;=71082,Table1[[#This Row],[QCT Status]]=0),1,0)</f>
        <v>1</v>
      </c>
      <c r="J661" s="6">
        <v>78</v>
      </c>
      <c r="K661" s="6">
        <f>IF(Table1[[#This Row],[Life Expectancy]]&gt;77.4,1,0)</f>
        <v>1</v>
      </c>
      <c r="L661" s="4">
        <v>0</v>
      </c>
      <c r="M661" s="6">
        <v>4.5</v>
      </c>
      <c r="N661" s="6">
        <f>IF(AND(Table1[[#This Row],[Low Poverty]]&lt;=6.3,Table1[[#This Row],[QCT Status]]=0),1,0)</f>
        <v>1</v>
      </c>
      <c r="O661" s="6">
        <f>VLOOKUP(C661,'County Data Only'!$A$2:$F$93,3,FALSE)</f>
        <v>1.7</v>
      </c>
      <c r="P661" s="6">
        <f>IF(Table1[[#This Row],[Census Tract Low Unemployment Rate]]&lt;2.7,1,0)</f>
        <v>1</v>
      </c>
      <c r="Q661" s="3">
        <f>VLOOKUP($C661,'County Data Only'!$A$2:$F$93,4,FALSE)</f>
        <v>4370</v>
      </c>
      <c r="R661" s="3">
        <f>IF(AND(Table1[[#This Row],[Census Tract Access to Primary Care]]&lt;=2000,Table1[[#This Row],[Census Tract Access to Primary Care]]&lt;&gt;0),1,0)</f>
        <v>0</v>
      </c>
      <c r="S661" s="6">
        <f>VLOOKUP($C661,'County Data Only'!$A$2:$F$93,5,FALSE)</f>
        <v>7.9657687240000001</v>
      </c>
      <c r="T661" s="6">
        <f>VLOOKUP($C661,'County Data Only'!$A$2:$F$93,6,FALSE)</f>
        <v>2.2214000000000001E-2</v>
      </c>
      <c r="U661" s="1">
        <f>IF(AND(Table1[[#This Row],[Census Tract Population Growth 2010 - 2020]]&gt;=5,Table1[[#This Row],[Census Tract Population Growth 2020 - 2021]]&gt;0),1,0)</f>
        <v>1</v>
      </c>
      <c r="V661" s="3">
        <f>SUM(Table1[[#This Row],[High Income Point Value]],Table1[[#This Row],[Life Expectancy Point Value]],Table1[[#This Row],["R/ECAP" (Point Value)]],Table1[[#This Row],[Low Poverty Point Value]])</f>
        <v>3</v>
      </c>
      <c r="W661" s="3">
        <f>SUM(Table1[[#This Row],[Census Tract Low Unemployment Point Value]],Table1[[#This Row],[Census Tract Access to Primary Care Point Value]])</f>
        <v>1</v>
      </c>
    </row>
    <row r="662" spans="1:23" x14ac:dyDescent="0.25">
      <c r="A662" t="s">
        <v>668</v>
      </c>
      <c r="B662">
        <v>18087970500</v>
      </c>
      <c r="C662" t="s">
        <v>1784</v>
      </c>
      <c r="D662" t="s">
        <v>2454</v>
      </c>
      <c r="E662" s="5">
        <f t="shared" si="20"/>
        <v>4</v>
      </c>
      <c r="F662" s="6">
        <f t="shared" si="21"/>
        <v>1</v>
      </c>
      <c r="G662">
        <v>0</v>
      </c>
      <c r="H662" s="6">
        <v>71301</v>
      </c>
      <c r="I662" s="6">
        <f>IF(AND(Table1[[#This Row],[High Income]]&gt;=71082,Table1[[#This Row],[QCT Status]]=0),1,0)</f>
        <v>1</v>
      </c>
      <c r="J662" s="6">
        <v>77.599999999999994</v>
      </c>
      <c r="K662" s="6">
        <f>IF(Table1[[#This Row],[Life Expectancy]]&gt;77.4,1,0)</f>
        <v>1</v>
      </c>
      <c r="L662" s="4">
        <v>0</v>
      </c>
      <c r="M662" s="6">
        <v>5.0999999999999996</v>
      </c>
      <c r="N662" s="6">
        <f>IF(AND(Table1[[#This Row],[Low Poverty]]&lt;=6.3,Table1[[#This Row],[QCT Status]]=0),1,0)</f>
        <v>1</v>
      </c>
      <c r="O662" s="6">
        <f>VLOOKUP(C662,'County Data Only'!$A$2:$F$93,3,FALSE)</f>
        <v>1.7</v>
      </c>
      <c r="P662" s="6">
        <f>IF(Table1[[#This Row],[Census Tract Low Unemployment Rate]]&lt;2.7,1,0)</f>
        <v>1</v>
      </c>
      <c r="Q662" s="3">
        <f>VLOOKUP($C662,'County Data Only'!$A$2:$F$93,4,FALSE)</f>
        <v>4370</v>
      </c>
      <c r="R662" s="3">
        <f>IF(AND(Table1[[#This Row],[Census Tract Access to Primary Care]]&lt;=2000,Table1[[#This Row],[Census Tract Access to Primary Care]]&lt;&gt;0),1,0)</f>
        <v>0</v>
      </c>
      <c r="S662" s="6">
        <f>VLOOKUP($C662,'County Data Only'!$A$2:$F$93,5,FALSE)</f>
        <v>7.9657687240000001</v>
      </c>
      <c r="T662" s="6">
        <f>VLOOKUP($C662,'County Data Only'!$A$2:$F$93,6,FALSE)</f>
        <v>2.2214000000000001E-2</v>
      </c>
      <c r="U662" s="1">
        <f>IF(AND(Table1[[#This Row],[Census Tract Population Growth 2010 - 2020]]&gt;=5,Table1[[#This Row],[Census Tract Population Growth 2020 - 2021]]&gt;0),1,0)</f>
        <v>1</v>
      </c>
      <c r="V662" s="3">
        <f>SUM(Table1[[#This Row],[High Income Point Value]],Table1[[#This Row],[Life Expectancy Point Value]],Table1[[#This Row],["R/ECAP" (Point Value)]],Table1[[#This Row],[Low Poverty Point Value]])</f>
        <v>3</v>
      </c>
      <c r="W662" s="3">
        <f>SUM(Table1[[#This Row],[Census Tract Low Unemployment Point Value]],Table1[[#This Row],[Census Tract Access to Primary Care Point Value]])</f>
        <v>1</v>
      </c>
    </row>
    <row r="663" spans="1:23" x14ac:dyDescent="0.25">
      <c r="A663" t="s">
        <v>665</v>
      </c>
      <c r="B663">
        <v>18087970302</v>
      </c>
      <c r="C663" t="s">
        <v>1784</v>
      </c>
      <c r="D663" t="s">
        <v>2451</v>
      </c>
      <c r="E663" s="5">
        <f t="shared" si="20"/>
        <v>4</v>
      </c>
      <c r="F663" s="6">
        <f t="shared" si="21"/>
        <v>1</v>
      </c>
      <c r="G663">
        <v>0</v>
      </c>
      <c r="H663" s="6">
        <v>77662</v>
      </c>
      <c r="I663" s="6">
        <f>IF(AND(Table1[[#This Row],[High Income]]&gt;=71082,Table1[[#This Row],[QCT Status]]=0),1,0)</f>
        <v>1</v>
      </c>
      <c r="J663" s="6">
        <v>82.6</v>
      </c>
      <c r="K663" s="6">
        <f>IF(Table1[[#This Row],[Life Expectancy]]&gt;77.4,1,0)</f>
        <v>1</v>
      </c>
      <c r="L663" s="4">
        <v>0</v>
      </c>
      <c r="M663" s="6">
        <v>6</v>
      </c>
      <c r="N663" s="6">
        <f>IF(AND(Table1[[#This Row],[Low Poverty]]&lt;=6.3,Table1[[#This Row],[QCT Status]]=0),1,0)</f>
        <v>1</v>
      </c>
      <c r="O663" s="6">
        <f>VLOOKUP(C663,'County Data Only'!$A$2:$F$93,3,FALSE)</f>
        <v>1.7</v>
      </c>
      <c r="P663" s="6">
        <f>IF(Table1[[#This Row],[Census Tract Low Unemployment Rate]]&lt;2.7,1,0)</f>
        <v>1</v>
      </c>
      <c r="Q663" s="3">
        <f>VLOOKUP($C663,'County Data Only'!$A$2:$F$93,4,FALSE)</f>
        <v>4370</v>
      </c>
      <c r="R663" s="3">
        <f>IF(AND(Table1[[#This Row],[Census Tract Access to Primary Care]]&lt;=2000,Table1[[#This Row],[Census Tract Access to Primary Care]]&lt;&gt;0),1,0)</f>
        <v>0</v>
      </c>
      <c r="S663" s="6">
        <f>VLOOKUP($C663,'County Data Only'!$A$2:$F$93,5,FALSE)</f>
        <v>7.9657687240000001</v>
      </c>
      <c r="T663" s="6">
        <f>VLOOKUP($C663,'County Data Only'!$A$2:$F$93,6,FALSE)</f>
        <v>2.2214000000000001E-2</v>
      </c>
      <c r="U663" s="1">
        <f>IF(AND(Table1[[#This Row],[Census Tract Population Growth 2010 - 2020]]&gt;=5,Table1[[#This Row],[Census Tract Population Growth 2020 - 2021]]&gt;0),1,0)</f>
        <v>1</v>
      </c>
      <c r="V663" s="3">
        <f>SUM(Table1[[#This Row],[High Income Point Value]],Table1[[#This Row],[Life Expectancy Point Value]],Table1[[#This Row],["R/ECAP" (Point Value)]],Table1[[#This Row],[Low Poverty Point Value]])</f>
        <v>3</v>
      </c>
      <c r="W663" s="3">
        <f>SUM(Table1[[#This Row],[Census Tract Low Unemployment Point Value]],Table1[[#This Row],[Census Tract Access to Primary Care Point Value]])</f>
        <v>1</v>
      </c>
    </row>
    <row r="664" spans="1:23" x14ac:dyDescent="0.25">
      <c r="A664" t="s">
        <v>667</v>
      </c>
      <c r="B664">
        <v>18087970402</v>
      </c>
      <c r="C664" t="s">
        <v>1784</v>
      </c>
      <c r="D664" t="s">
        <v>2453</v>
      </c>
      <c r="E664" s="9">
        <f t="shared" si="20"/>
        <v>3</v>
      </c>
      <c r="F664" s="6">
        <f t="shared" si="21"/>
        <v>1</v>
      </c>
      <c r="G664">
        <v>0</v>
      </c>
      <c r="H664" s="4">
        <v>70433</v>
      </c>
      <c r="I664" s="3">
        <f>IF(AND(Table1[[#This Row],[High Income]]&gt;=71082,Table1[[#This Row],[QCT Status]]=0),1,0)</f>
        <v>0</v>
      </c>
      <c r="J664" s="6">
        <v>78.099999999999994</v>
      </c>
      <c r="K664" s="6">
        <f>IF(Table1[[#This Row],[Life Expectancy]]&gt;77.4,1,0)</f>
        <v>1</v>
      </c>
      <c r="L664" s="4">
        <v>0</v>
      </c>
      <c r="M664" s="6">
        <v>5.2</v>
      </c>
      <c r="N664" s="6">
        <f>IF(AND(Table1[[#This Row],[Low Poverty]]&lt;=6.3,Table1[[#This Row],[QCT Status]]=0),1,0)</f>
        <v>1</v>
      </c>
      <c r="O664" s="6">
        <f>VLOOKUP(C664,'County Data Only'!$A$2:$F$93,3,FALSE)</f>
        <v>1.7</v>
      </c>
      <c r="P664" s="6">
        <f>IF(Table1[[#This Row],[Census Tract Low Unemployment Rate]]&lt;2.7,1,0)</f>
        <v>1</v>
      </c>
      <c r="Q664" s="3">
        <f>VLOOKUP($C664,'County Data Only'!$A$2:$F$93,4,FALSE)</f>
        <v>4370</v>
      </c>
      <c r="R664" s="3">
        <f>IF(AND(Table1[[#This Row],[Census Tract Access to Primary Care]]&lt;=2000,Table1[[#This Row],[Census Tract Access to Primary Care]]&lt;&gt;0),1,0)</f>
        <v>0</v>
      </c>
      <c r="S664" s="6">
        <f>VLOOKUP($C664,'County Data Only'!$A$2:$F$93,5,FALSE)</f>
        <v>7.9657687240000001</v>
      </c>
      <c r="T664" s="6">
        <f>VLOOKUP($C664,'County Data Only'!$A$2:$F$93,6,FALSE)</f>
        <v>2.2214000000000001E-2</v>
      </c>
      <c r="U664" s="1">
        <f>IF(AND(Table1[[#This Row],[Census Tract Population Growth 2010 - 2020]]&gt;=5,Table1[[#This Row],[Census Tract Population Growth 2020 - 2021]]&gt;0),1,0)</f>
        <v>1</v>
      </c>
      <c r="V664" s="3">
        <f>SUM(Table1[[#This Row],[High Income Point Value]],Table1[[#This Row],[Life Expectancy Point Value]],Table1[[#This Row],["R/ECAP" (Point Value)]],Table1[[#This Row],[Low Poverty Point Value]])</f>
        <v>2</v>
      </c>
      <c r="W664" s="3">
        <f>SUM(Table1[[#This Row],[Census Tract Low Unemployment Point Value]],Table1[[#This Row],[Census Tract Access to Primary Care Point Value]])</f>
        <v>1</v>
      </c>
    </row>
    <row r="665" spans="1:23" x14ac:dyDescent="0.25">
      <c r="A665" t="s">
        <v>664</v>
      </c>
      <c r="B665">
        <v>18087970301</v>
      </c>
      <c r="C665" t="s">
        <v>1784</v>
      </c>
      <c r="D665" t="s">
        <v>2450</v>
      </c>
      <c r="E665" s="9">
        <f t="shared" si="20"/>
        <v>3</v>
      </c>
      <c r="F665" s="6">
        <f t="shared" si="21"/>
        <v>1</v>
      </c>
      <c r="G665">
        <v>0</v>
      </c>
      <c r="H665" s="6">
        <v>78265</v>
      </c>
      <c r="I665" s="6">
        <f>IF(AND(Table1[[#This Row],[High Income]]&gt;=71082,Table1[[#This Row],[QCT Status]]=0),1,0)</f>
        <v>1</v>
      </c>
      <c r="J665" s="6">
        <v>82.6</v>
      </c>
      <c r="K665" s="6">
        <f>IF(Table1[[#This Row],[Life Expectancy]]&gt;77.4,1,0)</f>
        <v>1</v>
      </c>
      <c r="L665" s="4">
        <v>0</v>
      </c>
      <c r="M665" s="4">
        <v>8.4</v>
      </c>
      <c r="N665" s="4">
        <f>IF(AND(Table1[[#This Row],[Low Poverty]]&lt;=6.3,Table1[[#This Row],[QCT Status]]=0),1,0)</f>
        <v>0</v>
      </c>
      <c r="O665" s="6">
        <f>VLOOKUP(C665,'County Data Only'!$A$2:$F$93,3,FALSE)</f>
        <v>1.7</v>
      </c>
      <c r="P665" s="6">
        <f>IF(Table1[[#This Row],[Census Tract Low Unemployment Rate]]&lt;2.7,1,0)</f>
        <v>1</v>
      </c>
      <c r="Q665" s="3">
        <f>VLOOKUP($C665,'County Data Only'!$A$2:$F$93,4,FALSE)</f>
        <v>4370</v>
      </c>
      <c r="R665" s="3">
        <f>IF(AND(Table1[[#This Row],[Census Tract Access to Primary Care]]&lt;=2000,Table1[[#This Row],[Census Tract Access to Primary Care]]&lt;&gt;0),1,0)</f>
        <v>0</v>
      </c>
      <c r="S665" s="6">
        <f>VLOOKUP($C665,'County Data Only'!$A$2:$F$93,5,FALSE)</f>
        <v>7.9657687240000001</v>
      </c>
      <c r="T665" s="6">
        <f>VLOOKUP($C665,'County Data Only'!$A$2:$F$93,6,FALSE)</f>
        <v>2.2214000000000001E-2</v>
      </c>
      <c r="U665" s="1">
        <f>IF(AND(Table1[[#This Row],[Census Tract Population Growth 2010 - 2020]]&gt;=5,Table1[[#This Row],[Census Tract Population Growth 2020 - 2021]]&gt;0),1,0)</f>
        <v>1</v>
      </c>
      <c r="V665" s="3">
        <f>SUM(Table1[[#This Row],[High Income Point Value]],Table1[[#This Row],[Life Expectancy Point Value]],Table1[[#This Row],["R/ECAP" (Point Value)]],Table1[[#This Row],[Low Poverty Point Value]])</f>
        <v>2</v>
      </c>
      <c r="W665" s="3">
        <f>SUM(Table1[[#This Row],[Census Tract Low Unemployment Point Value]],Table1[[#This Row],[Census Tract Access to Primary Care Point Value]])</f>
        <v>1</v>
      </c>
    </row>
    <row r="666" spans="1:23" x14ac:dyDescent="0.25">
      <c r="A666" t="s">
        <v>662</v>
      </c>
      <c r="B666">
        <v>18087970100</v>
      </c>
      <c r="C666" t="s">
        <v>1784</v>
      </c>
      <c r="D666" t="s">
        <v>2448</v>
      </c>
      <c r="E666" s="7">
        <f t="shared" si="20"/>
        <v>2</v>
      </c>
      <c r="F666" s="6">
        <f t="shared" si="21"/>
        <v>1</v>
      </c>
      <c r="G666">
        <v>0</v>
      </c>
      <c r="H666" s="4">
        <v>64389</v>
      </c>
      <c r="I666" s="3">
        <f>IF(AND(Table1[[#This Row],[High Income]]&gt;=71082,Table1[[#This Row],[QCT Status]]=0),1,0)</f>
        <v>0</v>
      </c>
      <c r="J666" s="6">
        <v>77.5</v>
      </c>
      <c r="K666" s="6">
        <f>IF(Table1[[#This Row],[Life Expectancy]]&gt;77.4,1,0)</f>
        <v>1</v>
      </c>
      <c r="L666" s="4">
        <v>0</v>
      </c>
      <c r="M666" s="4">
        <v>6.6</v>
      </c>
      <c r="N666" s="4">
        <f>IF(AND(Table1[[#This Row],[Low Poverty]]&lt;=6.3,Table1[[#This Row],[QCT Status]]=0),1,0)</f>
        <v>0</v>
      </c>
      <c r="O666" s="6">
        <f>VLOOKUP(C666,'County Data Only'!$A$2:$F$93,3,FALSE)</f>
        <v>1.7</v>
      </c>
      <c r="P666" s="6">
        <f>IF(Table1[[#This Row],[Census Tract Low Unemployment Rate]]&lt;2.7,1,0)</f>
        <v>1</v>
      </c>
      <c r="Q666" s="3">
        <f>VLOOKUP($C666,'County Data Only'!$A$2:$F$93,4,FALSE)</f>
        <v>4370</v>
      </c>
      <c r="R666" s="3">
        <f>IF(AND(Table1[[#This Row],[Census Tract Access to Primary Care]]&lt;=2000,Table1[[#This Row],[Census Tract Access to Primary Care]]&lt;&gt;0),1,0)</f>
        <v>0</v>
      </c>
      <c r="S666" s="6">
        <f>VLOOKUP($C666,'County Data Only'!$A$2:$F$93,5,FALSE)</f>
        <v>7.9657687240000001</v>
      </c>
      <c r="T666" s="6">
        <f>VLOOKUP($C666,'County Data Only'!$A$2:$F$93,6,FALSE)</f>
        <v>2.2214000000000001E-2</v>
      </c>
      <c r="U666" s="1">
        <f>IF(AND(Table1[[#This Row],[Census Tract Population Growth 2010 - 2020]]&gt;=5,Table1[[#This Row],[Census Tract Population Growth 2020 - 2021]]&gt;0),1,0)</f>
        <v>1</v>
      </c>
      <c r="V666" s="3">
        <f>SUM(Table1[[#This Row],[High Income Point Value]],Table1[[#This Row],[Life Expectancy Point Value]],Table1[[#This Row],["R/ECAP" (Point Value)]],Table1[[#This Row],[Low Poverty Point Value]])</f>
        <v>1</v>
      </c>
      <c r="W666" s="3">
        <f>SUM(Table1[[#This Row],[Census Tract Low Unemployment Point Value]],Table1[[#This Row],[Census Tract Access to Primary Care Point Value]])</f>
        <v>1</v>
      </c>
    </row>
    <row r="667" spans="1:23" x14ac:dyDescent="0.25">
      <c r="A667" t="s">
        <v>670</v>
      </c>
      <c r="B667">
        <v>18087970700</v>
      </c>
      <c r="C667" t="s">
        <v>1784</v>
      </c>
      <c r="D667" t="s">
        <v>2456</v>
      </c>
      <c r="E667" s="7">
        <f t="shared" si="20"/>
        <v>2</v>
      </c>
      <c r="F667" s="6">
        <f t="shared" si="21"/>
        <v>1</v>
      </c>
      <c r="G667">
        <v>0</v>
      </c>
      <c r="H667" s="4">
        <v>63792</v>
      </c>
      <c r="I667" s="3">
        <f>IF(AND(Table1[[#This Row],[High Income]]&gt;=71082,Table1[[#This Row],[QCT Status]]=0),1,0)</f>
        <v>0</v>
      </c>
      <c r="J667" s="6">
        <v>81.2</v>
      </c>
      <c r="K667" s="6">
        <f>IF(Table1[[#This Row],[Life Expectancy]]&gt;77.4,1,0)</f>
        <v>1</v>
      </c>
      <c r="L667" s="4">
        <v>0</v>
      </c>
      <c r="M667" s="4">
        <v>6.8</v>
      </c>
      <c r="N667" s="4">
        <f>IF(AND(Table1[[#This Row],[Low Poverty]]&lt;=6.3,Table1[[#This Row],[QCT Status]]=0),1,0)</f>
        <v>0</v>
      </c>
      <c r="O667" s="6">
        <f>VLOOKUP(C667,'County Data Only'!$A$2:$F$93,3,FALSE)</f>
        <v>1.7</v>
      </c>
      <c r="P667" s="6">
        <f>IF(Table1[[#This Row],[Census Tract Low Unemployment Rate]]&lt;2.7,1,0)</f>
        <v>1</v>
      </c>
      <c r="Q667" s="3">
        <f>VLOOKUP($C667,'County Data Only'!$A$2:$F$93,4,FALSE)</f>
        <v>4370</v>
      </c>
      <c r="R667" s="3">
        <f>IF(AND(Table1[[#This Row],[Census Tract Access to Primary Care]]&lt;=2000,Table1[[#This Row],[Census Tract Access to Primary Care]]&lt;&gt;0),1,0)</f>
        <v>0</v>
      </c>
      <c r="S667" s="6">
        <f>VLOOKUP($C667,'County Data Only'!$A$2:$F$93,5,FALSE)</f>
        <v>7.9657687240000001</v>
      </c>
      <c r="T667" s="6">
        <f>VLOOKUP($C667,'County Data Only'!$A$2:$F$93,6,FALSE)</f>
        <v>2.2214000000000001E-2</v>
      </c>
      <c r="U667" s="1">
        <f>IF(AND(Table1[[#This Row],[Census Tract Population Growth 2010 - 2020]]&gt;=5,Table1[[#This Row],[Census Tract Population Growth 2020 - 2021]]&gt;0),1,0)</f>
        <v>1</v>
      </c>
      <c r="V667" s="3">
        <f>SUM(Table1[[#This Row],[High Income Point Value]],Table1[[#This Row],[Life Expectancy Point Value]],Table1[[#This Row],["R/ECAP" (Point Value)]],Table1[[#This Row],[Low Poverty Point Value]])</f>
        <v>1</v>
      </c>
      <c r="W667" s="3">
        <f>SUM(Table1[[#This Row],[Census Tract Low Unemployment Point Value]],Table1[[#This Row],[Census Tract Access to Primary Care Point Value]])</f>
        <v>1</v>
      </c>
    </row>
    <row r="668" spans="1:23" x14ac:dyDescent="0.25">
      <c r="A668" t="s">
        <v>663</v>
      </c>
      <c r="B668">
        <v>18087970200</v>
      </c>
      <c r="C668" t="s">
        <v>1784</v>
      </c>
      <c r="D668" t="s">
        <v>2449</v>
      </c>
      <c r="E668" s="8">
        <f t="shared" si="20"/>
        <v>1</v>
      </c>
      <c r="F668" s="6">
        <f t="shared" si="21"/>
        <v>1</v>
      </c>
      <c r="G668">
        <v>0</v>
      </c>
      <c r="H668" s="4">
        <v>53401</v>
      </c>
      <c r="I668" s="3">
        <f>IF(AND(Table1[[#This Row],[High Income]]&gt;=71082,Table1[[#This Row],[QCT Status]]=0),1,0)</f>
        <v>0</v>
      </c>
      <c r="J668" s="4">
        <v>77.2</v>
      </c>
      <c r="K668" s="3">
        <f>IF(Table1[[#This Row],[Life Expectancy]]&gt;77.4,1,0)</f>
        <v>0</v>
      </c>
      <c r="L668" s="4">
        <v>0</v>
      </c>
      <c r="M668" s="4">
        <v>7.2</v>
      </c>
      <c r="N668" s="4">
        <f>IF(AND(Table1[[#This Row],[Low Poverty]]&lt;=6.3,Table1[[#This Row],[QCT Status]]=0),1,0)</f>
        <v>0</v>
      </c>
      <c r="O668" s="6">
        <f>VLOOKUP(C668,'County Data Only'!$A$2:$F$93,3,FALSE)</f>
        <v>1.7</v>
      </c>
      <c r="P668" s="6">
        <f>IF(Table1[[#This Row],[Census Tract Low Unemployment Rate]]&lt;2.7,1,0)</f>
        <v>1</v>
      </c>
      <c r="Q668" s="3">
        <f>VLOOKUP($C668,'County Data Only'!$A$2:$F$93,4,FALSE)</f>
        <v>4370</v>
      </c>
      <c r="R668" s="3">
        <f>IF(AND(Table1[[#This Row],[Census Tract Access to Primary Care]]&lt;=2000,Table1[[#This Row],[Census Tract Access to Primary Care]]&lt;&gt;0),1,0)</f>
        <v>0</v>
      </c>
      <c r="S668" s="6">
        <f>VLOOKUP($C668,'County Data Only'!$A$2:$F$93,5,FALSE)</f>
        <v>7.9657687240000001</v>
      </c>
      <c r="T668" s="6">
        <f>VLOOKUP($C668,'County Data Only'!$A$2:$F$93,6,FALSE)</f>
        <v>2.2214000000000001E-2</v>
      </c>
      <c r="U668" s="1">
        <f>IF(AND(Table1[[#This Row],[Census Tract Population Growth 2010 - 2020]]&gt;=5,Table1[[#This Row],[Census Tract Population Growth 2020 - 2021]]&gt;0),1,0)</f>
        <v>1</v>
      </c>
      <c r="V668" s="3">
        <f>SUM(Table1[[#This Row],[High Income Point Value]],Table1[[#This Row],[Life Expectancy Point Value]],Table1[[#This Row],["R/ECAP" (Point Value)]],Table1[[#This Row],[Low Poverty Point Value]])</f>
        <v>0</v>
      </c>
      <c r="W668" s="3">
        <f>SUM(Table1[[#This Row],[Census Tract Low Unemployment Point Value]],Table1[[#This Row],[Census Tract Access to Primary Care Point Value]])</f>
        <v>1</v>
      </c>
    </row>
    <row r="669" spans="1:23" x14ac:dyDescent="0.25">
      <c r="A669" t="s">
        <v>774</v>
      </c>
      <c r="B669">
        <v>18089042610</v>
      </c>
      <c r="C669" t="s">
        <v>1786</v>
      </c>
      <c r="D669" t="s">
        <v>2530</v>
      </c>
      <c r="E669" s="5">
        <f t="shared" si="20"/>
        <v>4</v>
      </c>
      <c r="F669" s="3">
        <f t="shared" si="21"/>
        <v>0</v>
      </c>
      <c r="G669">
        <v>0</v>
      </c>
      <c r="H669" s="6">
        <v>106898</v>
      </c>
      <c r="I669" s="6">
        <f>IF(AND(Table1[[#This Row],[High Income]]&gt;=71082,Table1[[#This Row],[QCT Status]]=0),1,0)</f>
        <v>1</v>
      </c>
      <c r="J669" s="6">
        <v>84.8</v>
      </c>
      <c r="K669" s="6">
        <f>IF(Table1[[#This Row],[Life Expectancy]]&gt;77.4,1,0)</f>
        <v>1</v>
      </c>
      <c r="L669" s="4">
        <v>0</v>
      </c>
      <c r="M669" s="6">
        <v>0</v>
      </c>
      <c r="N669" s="6">
        <f>IF(AND(Table1[[#This Row],[Low Poverty]]&lt;=6.3,Table1[[#This Row],[QCT Status]]=0),1,0)</f>
        <v>1</v>
      </c>
      <c r="O669" s="3">
        <f>VLOOKUP(C669,'County Data Only'!$A$2:$F$93,3,FALSE)</f>
        <v>4.5999999999999996</v>
      </c>
      <c r="P669" s="3">
        <f>IF(Table1[[#This Row],[Census Tract Low Unemployment Rate]]&lt;2.7,1,0)</f>
        <v>0</v>
      </c>
      <c r="Q669" s="6">
        <f>VLOOKUP($C669,'County Data Only'!$A$2:$F$93,4,FALSE)</f>
        <v>1920</v>
      </c>
      <c r="R669" s="6">
        <f>IF(AND(Table1[[#This Row],[Census Tract Access to Primary Care]]&lt;=2000,Table1[[#This Row],[Census Tract Access to Primary Care]]&lt;&gt;0),1,0)</f>
        <v>1</v>
      </c>
      <c r="S669" s="3">
        <f>VLOOKUP($C669,'County Data Only'!$A$2:$F$93,5,FALSE)</f>
        <v>-1.7009024699999999</v>
      </c>
      <c r="T669" s="3">
        <f>VLOOKUP($C669,'County Data Only'!$A$2:$F$93,6,FALSE)</f>
        <v>-7.8200000000000006E-3</v>
      </c>
      <c r="U669">
        <f>IF(AND(Table1[[#This Row],[Census Tract Population Growth 2010 - 2020]]&gt;=5,Table1[[#This Row],[Census Tract Population Growth 2020 - 2021]]&gt;0),1,0)</f>
        <v>0</v>
      </c>
      <c r="V669" s="3">
        <f>SUM(Table1[[#This Row],[High Income Point Value]],Table1[[#This Row],[Life Expectancy Point Value]],Table1[[#This Row],["R/ECAP" (Point Value)]],Table1[[#This Row],[Low Poverty Point Value]])</f>
        <v>3</v>
      </c>
      <c r="W669" s="3">
        <f>SUM(Table1[[#This Row],[Census Tract Low Unemployment Point Value]],Table1[[#This Row],[Census Tract Access to Primary Care Point Value]])</f>
        <v>1</v>
      </c>
    </row>
    <row r="670" spans="1:23" x14ac:dyDescent="0.25">
      <c r="A670" t="s">
        <v>734</v>
      </c>
      <c r="B670">
        <v>18089040401</v>
      </c>
      <c r="C670" t="s">
        <v>1786</v>
      </c>
      <c r="D670" t="s">
        <v>2491</v>
      </c>
      <c r="E670" s="5">
        <f t="shared" si="20"/>
        <v>4</v>
      </c>
      <c r="F670" s="3">
        <f t="shared" si="21"/>
        <v>0</v>
      </c>
      <c r="G670">
        <v>0</v>
      </c>
      <c r="H670" s="6">
        <v>90807</v>
      </c>
      <c r="I670" s="6">
        <f>IF(AND(Table1[[#This Row],[High Income]]&gt;=71082,Table1[[#This Row],[QCT Status]]=0),1,0)</f>
        <v>1</v>
      </c>
      <c r="J670" s="6">
        <v>83.0501</v>
      </c>
      <c r="K670" s="6">
        <f>IF(Table1[[#This Row],[Life Expectancy]]&gt;77.4,1,0)</f>
        <v>1</v>
      </c>
      <c r="L670" s="4">
        <v>0</v>
      </c>
      <c r="M670" s="6">
        <v>1.2</v>
      </c>
      <c r="N670" s="6">
        <f>IF(AND(Table1[[#This Row],[Low Poverty]]&lt;=6.3,Table1[[#This Row],[QCT Status]]=0),1,0)</f>
        <v>1</v>
      </c>
      <c r="O670" s="3">
        <f>VLOOKUP(C670,'County Data Only'!$A$2:$F$93,3,FALSE)</f>
        <v>4.5999999999999996</v>
      </c>
      <c r="P670" s="3">
        <f>IF(Table1[[#This Row],[Census Tract Low Unemployment Rate]]&lt;2.7,1,0)</f>
        <v>0</v>
      </c>
      <c r="Q670" s="6">
        <f>VLOOKUP($C670,'County Data Only'!$A$2:$F$93,4,FALSE)</f>
        <v>1920</v>
      </c>
      <c r="R670" s="6">
        <f>IF(AND(Table1[[#This Row],[Census Tract Access to Primary Care]]&lt;=2000,Table1[[#This Row],[Census Tract Access to Primary Care]]&lt;&gt;0),1,0)</f>
        <v>1</v>
      </c>
      <c r="S670" s="3">
        <f>VLOOKUP($C670,'County Data Only'!$A$2:$F$93,5,FALSE)</f>
        <v>-1.7009024699999999</v>
      </c>
      <c r="T670" s="3">
        <f>VLOOKUP($C670,'County Data Only'!$A$2:$F$93,6,FALSE)</f>
        <v>-7.8200000000000006E-3</v>
      </c>
      <c r="U670">
        <f>IF(AND(Table1[[#This Row],[Census Tract Population Growth 2010 - 2020]]&gt;=5,Table1[[#This Row],[Census Tract Population Growth 2020 - 2021]]&gt;0),1,0)</f>
        <v>0</v>
      </c>
      <c r="V670" s="3">
        <f>SUM(Table1[[#This Row],[High Income Point Value]],Table1[[#This Row],[Life Expectancy Point Value]],Table1[[#This Row],["R/ECAP" (Point Value)]],Table1[[#This Row],[Low Poverty Point Value]])</f>
        <v>3</v>
      </c>
      <c r="W670" s="3">
        <f>SUM(Table1[[#This Row],[Census Tract Low Unemployment Point Value]],Table1[[#This Row],[Census Tract Access to Primary Care Point Value]])</f>
        <v>1</v>
      </c>
    </row>
    <row r="671" spans="1:23" x14ac:dyDescent="0.25">
      <c r="A671" t="s">
        <v>767</v>
      </c>
      <c r="B671">
        <v>18089042507</v>
      </c>
      <c r="C671" t="s">
        <v>1786</v>
      </c>
      <c r="D671" t="s">
        <v>2523</v>
      </c>
      <c r="E671" s="5">
        <f t="shared" si="20"/>
        <v>4</v>
      </c>
      <c r="F671" s="3">
        <f t="shared" si="21"/>
        <v>0</v>
      </c>
      <c r="G671">
        <v>0</v>
      </c>
      <c r="H671" s="6">
        <v>79760</v>
      </c>
      <c r="I671" s="6">
        <f>IF(AND(Table1[[#This Row],[High Income]]&gt;=71082,Table1[[#This Row],[QCT Status]]=0),1,0)</f>
        <v>1</v>
      </c>
      <c r="J671" s="6">
        <v>82.4</v>
      </c>
      <c r="K671" s="6">
        <f>IF(Table1[[#This Row],[Life Expectancy]]&gt;77.4,1,0)</f>
        <v>1</v>
      </c>
      <c r="L671" s="4">
        <v>0</v>
      </c>
      <c r="M671" s="6">
        <v>1.5</v>
      </c>
      <c r="N671" s="6">
        <f>IF(AND(Table1[[#This Row],[Low Poverty]]&lt;=6.3,Table1[[#This Row],[QCT Status]]=0),1,0)</f>
        <v>1</v>
      </c>
      <c r="O671" s="3">
        <f>VLOOKUP(C671,'County Data Only'!$A$2:$F$93,3,FALSE)</f>
        <v>4.5999999999999996</v>
      </c>
      <c r="P671" s="3">
        <f>IF(Table1[[#This Row],[Census Tract Low Unemployment Rate]]&lt;2.7,1,0)</f>
        <v>0</v>
      </c>
      <c r="Q671" s="6">
        <f>VLOOKUP($C671,'County Data Only'!$A$2:$F$93,4,FALSE)</f>
        <v>1920</v>
      </c>
      <c r="R671" s="6">
        <f>IF(AND(Table1[[#This Row],[Census Tract Access to Primary Care]]&lt;=2000,Table1[[#This Row],[Census Tract Access to Primary Care]]&lt;&gt;0),1,0)</f>
        <v>1</v>
      </c>
      <c r="S671" s="3">
        <f>VLOOKUP($C671,'County Data Only'!$A$2:$F$93,5,FALSE)</f>
        <v>-1.7009024699999999</v>
      </c>
      <c r="T671" s="3">
        <f>VLOOKUP($C671,'County Data Only'!$A$2:$F$93,6,FALSE)</f>
        <v>-7.8200000000000006E-3</v>
      </c>
      <c r="U671">
        <f>IF(AND(Table1[[#This Row],[Census Tract Population Growth 2010 - 2020]]&gt;=5,Table1[[#This Row],[Census Tract Population Growth 2020 - 2021]]&gt;0),1,0)</f>
        <v>0</v>
      </c>
      <c r="V671" s="3">
        <f>SUM(Table1[[#This Row],[High Income Point Value]],Table1[[#This Row],[Life Expectancy Point Value]],Table1[[#This Row],["R/ECAP" (Point Value)]],Table1[[#This Row],[Low Poverty Point Value]])</f>
        <v>3</v>
      </c>
      <c r="W671" s="3">
        <f>SUM(Table1[[#This Row],[Census Tract Low Unemployment Point Value]],Table1[[#This Row],[Census Tract Access to Primary Care Point Value]])</f>
        <v>1</v>
      </c>
    </row>
    <row r="672" spans="1:23" x14ac:dyDescent="0.25">
      <c r="A672" t="s">
        <v>791</v>
      </c>
      <c r="B672">
        <v>18089043103</v>
      </c>
      <c r="C672" t="s">
        <v>1786</v>
      </c>
      <c r="D672" t="s">
        <v>2547</v>
      </c>
      <c r="E672" s="5">
        <f t="shared" si="20"/>
        <v>4</v>
      </c>
      <c r="F672" s="3">
        <f t="shared" si="21"/>
        <v>0</v>
      </c>
      <c r="G672">
        <v>0</v>
      </c>
      <c r="H672" s="6">
        <v>90321</v>
      </c>
      <c r="I672" s="6">
        <f>IF(AND(Table1[[#This Row],[High Income]]&gt;=71082,Table1[[#This Row],[QCT Status]]=0),1,0)</f>
        <v>1</v>
      </c>
      <c r="J672" s="6">
        <v>80.599999999999994</v>
      </c>
      <c r="K672" s="6">
        <f>IF(Table1[[#This Row],[Life Expectancy]]&gt;77.4,1,0)</f>
        <v>1</v>
      </c>
      <c r="L672" s="4">
        <v>0</v>
      </c>
      <c r="M672" s="6">
        <v>1.9</v>
      </c>
      <c r="N672" s="6">
        <f>IF(AND(Table1[[#This Row],[Low Poverty]]&lt;=6.3,Table1[[#This Row],[QCT Status]]=0),1,0)</f>
        <v>1</v>
      </c>
      <c r="O672" s="3">
        <f>VLOOKUP(C672,'County Data Only'!$A$2:$F$93,3,FALSE)</f>
        <v>4.5999999999999996</v>
      </c>
      <c r="P672" s="3">
        <f>IF(Table1[[#This Row],[Census Tract Low Unemployment Rate]]&lt;2.7,1,0)</f>
        <v>0</v>
      </c>
      <c r="Q672" s="6">
        <f>VLOOKUP($C672,'County Data Only'!$A$2:$F$93,4,FALSE)</f>
        <v>1920</v>
      </c>
      <c r="R672" s="6">
        <f>IF(AND(Table1[[#This Row],[Census Tract Access to Primary Care]]&lt;=2000,Table1[[#This Row],[Census Tract Access to Primary Care]]&lt;&gt;0),1,0)</f>
        <v>1</v>
      </c>
      <c r="S672" s="3">
        <f>VLOOKUP($C672,'County Data Only'!$A$2:$F$93,5,FALSE)</f>
        <v>-1.7009024699999999</v>
      </c>
      <c r="T672" s="3">
        <f>VLOOKUP($C672,'County Data Only'!$A$2:$F$93,6,FALSE)</f>
        <v>-7.8200000000000006E-3</v>
      </c>
      <c r="U672">
        <f>IF(AND(Table1[[#This Row],[Census Tract Population Growth 2010 - 2020]]&gt;=5,Table1[[#This Row],[Census Tract Population Growth 2020 - 2021]]&gt;0),1,0)</f>
        <v>0</v>
      </c>
      <c r="V672" s="3">
        <f>SUM(Table1[[#This Row],[High Income Point Value]],Table1[[#This Row],[Life Expectancy Point Value]],Table1[[#This Row],["R/ECAP" (Point Value)]],Table1[[#This Row],[Low Poverty Point Value]])</f>
        <v>3</v>
      </c>
      <c r="W672" s="3">
        <f>SUM(Table1[[#This Row],[Census Tract Low Unemployment Point Value]],Table1[[#This Row],[Census Tract Access to Primary Care Point Value]])</f>
        <v>1</v>
      </c>
    </row>
    <row r="673" spans="1:23" x14ac:dyDescent="0.25">
      <c r="A673" t="s">
        <v>741</v>
      </c>
      <c r="B673">
        <v>18089040801</v>
      </c>
      <c r="C673" t="s">
        <v>1786</v>
      </c>
      <c r="D673" t="s">
        <v>2497</v>
      </c>
      <c r="E673" s="5">
        <f t="shared" si="20"/>
        <v>4</v>
      </c>
      <c r="F673" s="3">
        <f t="shared" si="21"/>
        <v>0</v>
      </c>
      <c r="G673">
        <v>0</v>
      </c>
      <c r="H673" s="6">
        <v>80446</v>
      </c>
      <c r="I673" s="6">
        <f>IF(AND(Table1[[#This Row],[High Income]]&gt;=71082,Table1[[#This Row],[QCT Status]]=0),1,0)</f>
        <v>1</v>
      </c>
      <c r="J673" s="6">
        <v>79.5</v>
      </c>
      <c r="K673" s="6">
        <f>IF(Table1[[#This Row],[Life Expectancy]]&gt;77.4,1,0)</f>
        <v>1</v>
      </c>
      <c r="L673" s="4">
        <v>0</v>
      </c>
      <c r="M673" s="6">
        <v>2</v>
      </c>
      <c r="N673" s="6">
        <f>IF(AND(Table1[[#This Row],[Low Poverty]]&lt;=6.3,Table1[[#This Row],[QCT Status]]=0),1,0)</f>
        <v>1</v>
      </c>
      <c r="O673" s="3">
        <f>VLOOKUP(C673,'County Data Only'!$A$2:$F$93,3,FALSE)</f>
        <v>4.5999999999999996</v>
      </c>
      <c r="P673" s="3">
        <f>IF(Table1[[#This Row],[Census Tract Low Unemployment Rate]]&lt;2.7,1,0)</f>
        <v>0</v>
      </c>
      <c r="Q673" s="6">
        <f>VLOOKUP($C673,'County Data Only'!$A$2:$F$93,4,FALSE)</f>
        <v>1920</v>
      </c>
      <c r="R673" s="6">
        <f>IF(AND(Table1[[#This Row],[Census Tract Access to Primary Care]]&lt;=2000,Table1[[#This Row],[Census Tract Access to Primary Care]]&lt;&gt;0),1,0)</f>
        <v>1</v>
      </c>
      <c r="S673" s="3">
        <f>VLOOKUP($C673,'County Data Only'!$A$2:$F$93,5,FALSE)</f>
        <v>-1.7009024699999999</v>
      </c>
      <c r="T673" s="3">
        <f>VLOOKUP($C673,'County Data Only'!$A$2:$F$93,6,FALSE)</f>
        <v>-7.8200000000000006E-3</v>
      </c>
      <c r="U673">
        <f>IF(AND(Table1[[#This Row],[Census Tract Population Growth 2010 - 2020]]&gt;=5,Table1[[#This Row],[Census Tract Population Growth 2020 - 2021]]&gt;0),1,0)</f>
        <v>0</v>
      </c>
      <c r="V673" s="3">
        <f>SUM(Table1[[#This Row],[High Income Point Value]],Table1[[#This Row],[Life Expectancy Point Value]],Table1[[#This Row],["R/ECAP" (Point Value)]],Table1[[#This Row],[Low Poverty Point Value]])</f>
        <v>3</v>
      </c>
      <c r="W673" s="3">
        <f>SUM(Table1[[#This Row],[Census Tract Low Unemployment Point Value]],Table1[[#This Row],[Census Tract Access to Primary Care Point Value]])</f>
        <v>1</v>
      </c>
    </row>
    <row r="674" spans="1:23" x14ac:dyDescent="0.25">
      <c r="A674" t="s">
        <v>773</v>
      </c>
      <c r="B674">
        <v>18089042608</v>
      </c>
      <c r="C674" t="s">
        <v>1786</v>
      </c>
      <c r="D674" t="s">
        <v>2529</v>
      </c>
      <c r="E674" s="5">
        <f t="shared" si="20"/>
        <v>4</v>
      </c>
      <c r="F674" s="3">
        <f t="shared" si="21"/>
        <v>0</v>
      </c>
      <c r="G674">
        <v>0</v>
      </c>
      <c r="H674" s="6">
        <v>109563</v>
      </c>
      <c r="I674" s="6">
        <f>IF(AND(Table1[[#This Row],[High Income]]&gt;=71082,Table1[[#This Row],[QCT Status]]=0),1,0)</f>
        <v>1</v>
      </c>
      <c r="J674" s="6">
        <v>81</v>
      </c>
      <c r="K674" s="6">
        <f>IF(Table1[[#This Row],[Life Expectancy]]&gt;77.4,1,0)</f>
        <v>1</v>
      </c>
      <c r="L674" s="4">
        <v>0</v>
      </c>
      <c r="M674" s="6">
        <v>2.1</v>
      </c>
      <c r="N674" s="6">
        <f>IF(AND(Table1[[#This Row],[Low Poverty]]&lt;=6.3,Table1[[#This Row],[QCT Status]]=0),1,0)</f>
        <v>1</v>
      </c>
      <c r="O674" s="3">
        <f>VLOOKUP(C674,'County Data Only'!$A$2:$F$93,3,FALSE)</f>
        <v>4.5999999999999996</v>
      </c>
      <c r="P674" s="3">
        <f>IF(Table1[[#This Row],[Census Tract Low Unemployment Rate]]&lt;2.7,1,0)</f>
        <v>0</v>
      </c>
      <c r="Q674" s="6">
        <f>VLOOKUP($C674,'County Data Only'!$A$2:$F$93,4,FALSE)</f>
        <v>1920</v>
      </c>
      <c r="R674" s="6">
        <f>IF(AND(Table1[[#This Row],[Census Tract Access to Primary Care]]&lt;=2000,Table1[[#This Row],[Census Tract Access to Primary Care]]&lt;&gt;0),1,0)</f>
        <v>1</v>
      </c>
      <c r="S674" s="3">
        <f>VLOOKUP($C674,'County Data Only'!$A$2:$F$93,5,FALSE)</f>
        <v>-1.7009024699999999</v>
      </c>
      <c r="T674" s="3">
        <f>VLOOKUP($C674,'County Data Only'!$A$2:$F$93,6,FALSE)</f>
        <v>-7.8200000000000006E-3</v>
      </c>
      <c r="U674">
        <f>IF(AND(Table1[[#This Row],[Census Tract Population Growth 2010 - 2020]]&gt;=5,Table1[[#This Row],[Census Tract Population Growth 2020 - 2021]]&gt;0),1,0)</f>
        <v>0</v>
      </c>
      <c r="V674" s="3">
        <f>SUM(Table1[[#This Row],[High Income Point Value]],Table1[[#This Row],[Life Expectancy Point Value]],Table1[[#This Row],["R/ECAP" (Point Value)]],Table1[[#This Row],[Low Poverty Point Value]])</f>
        <v>3</v>
      </c>
      <c r="W674" s="3">
        <f>SUM(Table1[[#This Row],[Census Tract Low Unemployment Point Value]],Table1[[#This Row],[Census Tract Access to Primary Care Point Value]])</f>
        <v>1</v>
      </c>
    </row>
    <row r="675" spans="1:23" x14ac:dyDescent="0.25">
      <c r="A675" t="s">
        <v>781</v>
      </c>
      <c r="B675">
        <v>18089042802</v>
      </c>
      <c r="C675" t="s">
        <v>1786</v>
      </c>
      <c r="D675" t="s">
        <v>2537</v>
      </c>
      <c r="E675" s="5">
        <f t="shared" si="20"/>
        <v>4</v>
      </c>
      <c r="F675" s="3">
        <f t="shared" si="21"/>
        <v>0</v>
      </c>
      <c r="G675">
        <v>0</v>
      </c>
      <c r="H675" s="6">
        <v>96792</v>
      </c>
      <c r="I675" s="6">
        <f>IF(AND(Table1[[#This Row],[High Income]]&gt;=71082,Table1[[#This Row],[QCT Status]]=0),1,0)</f>
        <v>1</v>
      </c>
      <c r="J675" s="6">
        <v>78.8</v>
      </c>
      <c r="K675" s="6">
        <f>IF(Table1[[#This Row],[Life Expectancy]]&gt;77.4,1,0)</f>
        <v>1</v>
      </c>
      <c r="L675" s="4">
        <v>0</v>
      </c>
      <c r="M675" s="6">
        <v>2.1</v>
      </c>
      <c r="N675" s="6">
        <f>IF(AND(Table1[[#This Row],[Low Poverty]]&lt;=6.3,Table1[[#This Row],[QCT Status]]=0),1,0)</f>
        <v>1</v>
      </c>
      <c r="O675" s="3">
        <f>VLOOKUP(C675,'County Data Only'!$A$2:$F$93,3,FALSE)</f>
        <v>4.5999999999999996</v>
      </c>
      <c r="P675" s="3">
        <f>IF(Table1[[#This Row],[Census Tract Low Unemployment Rate]]&lt;2.7,1,0)</f>
        <v>0</v>
      </c>
      <c r="Q675" s="6">
        <f>VLOOKUP($C675,'County Data Only'!$A$2:$F$93,4,FALSE)</f>
        <v>1920</v>
      </c>
      <c r="R675" s="6">
        <f>IF(AND(Table1[[#This Row],[Census Tract Access to Primary Care]]&lt;=2000,Table1[[#This Row],[Census Tract Access to Primary Care]]&lt;&gt;0),1,0)</f>
        <v>1</v>
      </c>
      <c r="S675" s="3">
        <f>VLOOKUP($C675,'County Data Only'!$A$2:$F$93,5,FALSE)</f>
        <v>-1.7009024699999999</v>
      </c>
      <c r="T675" s="3">
        <f>VLOOKUP($C675,'County Data Only'!$A$2:$F$93,6,FALSE)</f>
        <v>-7.8200000000000006E-3</v>
      </c>
      <c r="U675">
        <f>IF(AND(Table1[[#This Row],[Census Tract Population Growth 2010 - 2020]]&gt;=5,Table1[[#This Row],[Census Tract Population Growth 2020 - 2021]]&gt;0),1,0)</f>
        <v>0</v>
      </c>
      <c r="V675" s="3">
        <f>SUM(Table1[[#This Row],[High Income Point Value]],Table1[[#This Row],[Life Expectancy Point Value]],Table1[[#This Row],["R/ECAP" (Point Value)]],Table1[[#This Row],[Low Poverty Point Value]])</f>
        <v>3</v>
      </c>
      <c r="W675" s="3">
        <f>SUM(Table1[[#This Row],[Census Tract Low Unemployment Point Value]],Table1[[#This Row],[Census Tract Access to Primary Care Point Value]])</f>
        <v>1</v>
      </c>
    </row>
    <row r="676" spans="1:23" x14ac:dyDescent="0.25">
      <c r="A676" t="s">
        <v>795</v>
      </c>
      <c r="B676">
        <v>18089043204</v>
      </c>
      <c r="C676" t="s">
        <v>1786</v>
      </c>
      <c r="D676" t="s">
        <v>2551</v>
      </c>
      <c r="E676" s="5">
        <f t="shared" si="20"/>
        <v>4</v>
      </c>
      <c r="F676" s="3">
        <f t="shared" si="21"/>
        <v>0</v>
      </c>
      <c r="G676">
        <v>0</v>
      </c>
      <c r="H676" s="6">
        <v>105000</v>
      </c>
      <c r="I676" s="6">
        <f>IF(AND(Table1[[#This Row],[High Income]]&gt;=71082,Table1[[#This Row],[QCT Status]]=0),1,0)</f>
        <v>1</v>
      </c>
      <c r="J676" s="6">
        <v>79.6935</v>
      </c>
      <c r="K676" s="6">
        <f>IF(Table1[[#This Row],[Life Expectancy]]&gt;77.4,1,0)</f>
        <v>1</v>
      </c>
      <c r="L676" s="4">
        <v>0</v>
      </c>
      <c r="M676" s="6">
        <v>2.2000000000000002</v>
      </c>
      <c r="N676" s="6">
        <f>IF(AND(Table1[[#This Row],[Low Poverty]]&lt;=6.3,Table1[[#This Row],[QCT Status]]=0),1,0)</f>
        <v>1</v>
      </c>
      <c r="O676" s="3">
        <f>VLOOKUP(C676,'County Data Only'!$A$2:$F$93,3,FALSE)</f>
        <v>4.5999999999999996</v>
      </c>
      <c r="P676" s="3">
        <f>IF(Table1[[#This Row],[Census Tract Low Unemployment Rate]]&lt;2.7,1,0)</f>
        <v>0</v>
      </c>
      <c r="Q676" s="6">
        <f>VLOOKUP($C676,'County Data Only'!$A$2:$F$93,4,FALSE)</f>
        <v>1920</v>
      </c>
      <c r="R676" s="6">
        <f>IF(AND(Table1[[#This Row],[Census Tract Access to Primary Care]]&lt;=2000,Table1[[#This Row],[Census Tract Access to Primary Care]]&lt;&gt;0),1,0)</f>
        <v>1</v>
      </c>
      <c r="S676" s="3">
        <f>VLOOKUP($C676,'County Data Only'!$A$2:$F$93,5,FALSE)</f>
        <v>-1.7009024699999999</v>
      </c>
      <c r="T676" s="3">
        <f>VLOOKUP($C676,'County Data Only'!$A$2:$F$93,6,FALSE)</f>
        <v>-7.8200000000000006E-3</v>
      </c>
      <c r="U676">
        <f>IF(AND(Table1[[#This Row],[Census Tract Population Growth 2010 - 2020]]&gt;=5,Table1[[#This Row],[Census Tract Population Growth 2020 - 2021]]&gt;0),1,0)</f>
        <v>0</v>
      </c>
      <c r="V676" s="3">
        <f>SUM(Table1[[#This Row],[High Income Point Value]],Table1[[#This Row],[Life Expectancy Point Value]],Table1[[#This Row],["R/ECAP" (Point Value)]],Table1[[#This Row],[Low Poverty Point Value]])</f>
        <v>3</v>
      </c>
      <c r="W676" s="3">
        <f>SUM(Table1[[#This Row],[Census Tract Low Unemployment Point Value]],Table1[[#This Row],[Census Tract Access to Primary Care Point Value]])</f>
        <v>1</v>
      </c>
    </row>
    <row r="677" spans="1:23" x14ac:dyDescent="0.25">
      <c r="A677" t="s">
        <v>776</v>
      </c>
      <c r="B677">
        <v>18089042612</v>
      </c>
      <c r="C677" t="s">
        <v>1786</v>
      </c>
      <c r="D677" t="s">
        <v>2532</v>
      </c>
      <c r="E677" s="5">
        <f t="shared" si="20"/>
        <v>4</v>
      </c>
      <c r="F677" s="3">
        <f t="shared" si="21"/>
        <v>0</v>
      </c>
      <c r="G677">
        <v>0</v>
      </c>
      <c r="H677" s="6">
        <v>102576</v>
      </c>
      <c r="I677" s="6">
        <f>IF(AND(Table1[[#This Row],[High Income]]&gt;=71082,Table1[[#This Row],[QCT Status]]=0),1,0)</f>
        <v>1</v>
      </c>
      <c r="J677" s="6">
        <v>80.143100000000004</v>
      </c>
      <c r="K677" s="6">
        <f>IF(Table1[[#This Row],[Life Expectancy]]&gt;77.4,1,0)</f>
        <v>1</v>
      </c>
      <c r="L677" s="4">
        <v>0</v>
      </c>
      <c r="M677" s="6">
        <v>2.2999999999999998</v>
      </c>
      <c r="N677" s="6">
        <f>IF(AND(Table1[[#This Row],[Low Poverty]]&lt;=6.3,Table1[[#This Row],[QCT Status]]=0),1,0)</f>
        <v>1</v>
      </c>
      <c r="O677" s="3">
        <f>VLOOKUP(C677,'County Data Only'!$A$2:$F$93,3,FALSE)</f>
        <v>4.5999999999999996</v>
      </c>
      <c r="P677" s="3">
        <f>IF(Table1[[#This Row],[Census Tract Low Unemployment Rate]]&lt;2.7,1,0)</f>
        <v>0</v>
      </c>
      <c r="Q677" s="6">
        <f>VLOOKUP($C677,'County Data Only'!$A$2:$F$93,4,FALSE)</f>
        <v>1920</v>
      </c>
      <c r="R677" s="6">
        <f>IF(AND(Table1[[#This Row],[Census Tract Access to Primary Care]]&lt;=2000,Table1[[#This Row],[Census Tract Access to Primary Care]]&lt;&gt;0),1,0)</f>
        <v>1</v>
      </c>
      <c r="S677" s="3">
        <f>VLOOKUP($C677,'County Data Only'!$A$2:$F$93,5,FALSE)</f>
        <v>-1.7009024699999999</v>
      </c>
      <c r="T677" s="3">
        <f>VLOOKUP($C677,'County Data Only'!$A$2:$F$93,6,FALSE)</f>
        <v>-7.8200000000000006E-3</v>
      </c>
      <c r="U677">
        <f>IF(AND(Table1[[#This Row],[Census Tract Population Growth 2010 - 2020]]&gt;=5,Table1[[#This Row],[Census Tract Population Growth 2020 - 2021]]&gt;0),1,0)</f>
        <v>0</v>
      </c>
      <c r="V677" s="3">
        <f>SUM(Table1[[#This Row],[High Income Point Value]],Table1[[#This Row],[Life Expectancy Point Value]],Table1[[#This Row],["R/ECAP" (Point Value)]],Table1[[#This Row],[Low Poverty Point Value]])</f>
        <v>3</v>
      </c>
      <c r="W677" s="3">
        <f>SUM(Table1[[#This Row],[Census Tract Low Unemployment Point Value]],Table1[[#This Row],[Census Tract Access to Primary Care Point Value]])</f>
        <v>1</v>
      </c>
    </row>
    <row r="678" spans="1:23" x14ac:dyDescent="0.25">
      <c r="A678" t="s">
        <v>782</v>
      </c>
      <c r="B678">
        <v>18089042803</v>
      </c>
      <c r="C678" t="s">
        <v>1786</v>
      </c>
      <c r="D678" t="s">
        <v>2538</v>
      </c>
      <c r="E678" s="5">
        <f t="shared" si="20"/>
        <v>4</v>
      </c>
      <c r="F678" s="3">
        <f t="shared" si="21"/>
        <v>0</v>
      </c>
      <c r="G678">
        <v>0</v>
      </c>
      <c r="H678" s="6">
        <v>79909</v>
      </c>
      <c r="I678" s="6">
        <f>IF(AND(Table1[[#This Row],[High Income]]&gt;=71082,Table1[[#This Row],[QCT Status]]=0),1,0)</f>
        <v>1</v>
      </c>
      <c r="J678" s="6">
        <v>79.8</v>
      </c>
      <c r="K678" s="6">
        <f>IF(Table1[[#This Row],[Life Expectancy]]&gt;77.4,1,0)</f>
        <v>1</v>
      </c>
      <c r="L678" s="4">
        <v>0</v>
      </c>
      <c r="M678" s="6">
        <v>2.5</v>
      </c>
      <c r="N678" s="6">
        <f>IF(AND(Table1[[#This Row],[Low Poverty]]&lt;=6.3,Table1[[#This Row],[QCT Status]]=0),1,0)</f>
        <v>1</v>
      </c>
      <c r="O678" s="3">
        <f>VLOOKUP(C678,'County Data Only'!$A$2:$F$93,3,FALSE)</f>
        <v>4.5999999999999996</v>
      </c>
      <c r="P678" s="3">
        <f>IF(Table1[[#This Row],[Census Tract Low Unemployment Rate]]&lt;2.7,1,0)</f>
        <v>0</v>
      </c>
      <c r="Q678" s="6">
        <f>VLOOKUP($C678,'County Data Only'!$A$2:$F$93,4,FALSE)</f>
        <v>1920</v>
      </c>
      <c r="R678" s="6">
        <f>IF(AND(Table1[[#This Row],[Census Tract Access to Primary Care]]&lt;=2000,Table1[[#This Row],[Census Tract Access to Primary Care]]&lt;&gt;0),1,0)</f>
        <v>1</v>
      </c>
      <c r="S678" s="3">
        <f>VLOOKUP($C678,'County Data Only'!$A$2:$F$93,5,FALSE)</f>
        <v>-1.7009024699999999</v>
      </c>
      <c r="T678" s="3">
        <f>VLOOKUP($C678,'County Data Only'!$A$2:$F$93,6,FALSE)</f>
        <v>-7.8200000000000006E-3</v>
      </c>
      <c r="U678">
        <f>IF(AND(Table1[[#This Row],[Census Tract Population Growth 2010 - 2020]]&gt;=5,Table1[[#This Row],[Census Tract Population Growth 2020 - 2021]]&gt;0),1,0)</f>
        <v>0</v>
      </c>
      <c r="V678" s="3">
        <f>SUM(Table1[[#This Row],[High Income Point Value]],Table1[[#This Row],[Life Expectancy Point Value]],Table1[[#This Row],["R/ECAP" (Point Value)]],Table1[[#This Row],[Low Poverty Point Value]])</f>
        <v>3</v>
      </c>
      <c r="W678" s="3">
        <f>SUM(Table1[[#This Row],[Census Tract Low Unemployment Point Value]],Table1[[#This Row],[Census Tract Access to Primary Care Point Value]])</f>
        <v>1</v>
      </c>
    </row>
    <row r="679" spans="1:23" x14ac:dyDescent="0.25">
      <c r="A679" t="s">
        <v>798</v>
      </c>
      <c r="B679">
        <v>18089043401</v>
      </c>
      <c r="C679" t="s">
        <v>1786</v>
      </c>
      <c r="D679" t="s">
        <v>2554</v>
      </c>
      <c r="E679" s="5">
        <f t="shared" si="20"/>
        <v>4</v>
      </c>
      <c r="F679" s="3">
        <f t="shared" si="21"/>
        <v>0</v>
      </c>
      <c r="G679">
        <v>0</v>
      </c>
      <c r="H679" s="6">
        <v>83706</v>
      </c>
      <c r="I679" s="6">
        <f>IF(AND(Table1[[#This Row],[High Income]]&gt;=71082,Table1[[#This Row],[QCT Status]]=0),1,0)</f>
        <v>1</v>
      </c>
      <c r="J679" s="6">
        <v>78</v>
      </c>
      <c r="K679" s="6">
        <f>IF(Table1[[#This Row],[Life Expectancy]]&gt;77.4,1,0)</f>
        <v>1</v>
      </c>
      <c r="L679" s="4">
        <v>0</v>
      </c>
      <c r="M679" s="6">
        <v>3</v>
      </c>
      <c r="N679" s="6">
        <f>IF(AND(Table1[[#This Row],[Low Poverty]]&lt;=6.3,Table1[[#This Row],[QCT Status]]=0),1,0)</f>
        <v>1</v>
      </c>
      <c r="O679" s="3">
        <f>VLOOKUP(C679,'County Data Only'!$A$2:$F$93,3,FALSE)</f>
        <v>4.5999999999999996</v>
      </c>
      <c r="P679" s="3">
        <f>IF(Table1[[#This Row],[Census Tract Low Unemployment Rate]]&lt;2.7,1,0)</f>
        <v>0</v>
      </c>
      <c r="Q679" s="6">
        <f>VLOOKUP($C679,'County Data Only'!$A$2:$F$93,4,FALSE)</f>
        <v>1920</v>
      </c>
      <c r="R679" s="6">
        <f>IF(AND(Table1[[#This Row],[Census Tract Access to Primary Care]]&lt;=2000,Table1[[#This Row],[Census Tract Access to Primary Care]]&lt;&gt;0),1,0)</f>
        <v>1</v>
      </c>
      <c r="S679" s="3">
        <f>VLOOKUP($C679,'County Data Only'!$A$2:$F$93,5,FALSE)</f>
        <v>-1.7009024699999999</v>
      </c>
      <c r="T679" s="3">
        <f>VLOOKUP($C679,'County Data Only'!$A$2:$F$93,6,FALSE)</f>
        <v>-7.8200000000000006E-3</v>
      </c>
      <c r="U679">
        <f>IF(AND(Table1[[#This Row],[Census Tract Population Growth 2010 - 2020]]&gt;=5,Table1[[#This Row],[Census Tract Population Growth 2020 - 2021]]&gt;0),1,0)</f>
        <v>0</v>
      </c>
      <c r="V679" s="3">
        <f>SUM(Table1[[#This Row],[High Income Point Value]],Table1[[#This Row],[Life Expectancy Point Value]],Table1[[#This Row],["R/ECAP" (Point Value)]],Table1[[#This Row],[Low Poverty Point Value]])</f>
        <v>3</v>
      </c>
      <c r="W679" s="3">
        <f>SUM(Table1[[#This Row],[Census Tract Low Unemployment Point Value]],Table1[[#This Row],[Census Tract Access to Primary Care Point Value]])</f>
        <v>1</v>
      </c>
    </row>
    <row r="680" spans="1:23" x14ac:dyDescent="0.25">
      <c r="A680" t="s">
        <v>735</v>
      </c>
      <c r="B680">
        <v>18089040402</v>
      </c>
      <c r="C680" t="s">
        <v>1786</v>
      </c>
      <c r="D680" t="s">
        <v>2492</v>
      </c>
      <c r="E680" s="5">
        <f t="shared" si="20"/>
        <v>4</v>
      </c>
      <c r="F680" s="3">
        <f t="shared" si="21"/>
        <v>0</v>
      </c>
      <c r="G680">
        <v>0</v>
      </c>
      <c r="H680" s="6">
        <v>139701</v>
      </c>
      <c r="I680" s="6">
        <f>IF(AND(Table1[[#This Row],[High Income]]&gt;=71082,Table1[[#This Row],[QCT Status]]=0),1,0)</f>
        <v>1</v>
      </c>
      <c r="J680" s="6">
        <v>82.3</v>
      </c>
      <c r="K680" s="6">
        <f>IF(Table1[[#This Row],[Life Expectancy]]&gt;77.4,1,0)</f>
        <v>1</v>
      </c>
      <c r="L680" s="4">
        <v>0</v>
      </c>
      <c r="M680" s="6">
        <v>3.1</v>
      </c>
      <c r="N680" s="6">
        <f>IF(AND(Table1[[#This Row],[Low Poverty]]&lt;=6.3,Table1[[#This Row],[QCT Status]]=0),1,0)</f>
        <v>1</v>
      </c>
      <c r="O680" s="3">
        <f>VLOOKUP(C680,'County Data Only'!$A$2:$F$93,3,FALSE)</f>
        <v>4.5999999999999996</v>
      </c>
      <c r="P680" s="3">
        <f>IF(Table1[[#This Row],[Census Tract Low Unemployment Rate]]&lt;2.7,1,0)</f>
        <v>0</v>
      </c>
      <c r="Q680" s="6">
        <f>VLOOKUP($C680,'County Data Only'!$A$2:$F$93,4,FALSE)</f>
        <v>1920</v>
      </c>
      <c r="R680" s="6">
        <f>IF(AND(Table1[[#This Row],[Census Tract Access to Primary Care]]&lt;=2000,Table1[[#This Row],[Census Tract Access to Primary Care]]&lt;&gt;0),1,0)</f>
        <v>1</v>
      </c>
      <c r="S680" s="3">
        <f>VLOOKUP($C680,'County Data Only'!$A$2:$F$93,5,FALSE)</f>
        <v>-1.7009024699999999</v>
      </c>
      <c r="T680" s="3">
        <f>VLOOKUP($C680,'County Data Only'!$A$2:$F$93,6,FALSE)</f>
        <v>-7.8200000000000006E-3</v>
      </c>
      <c r="U680">
        <f>IF(AND(Table1[[#This Row],[Census Tract Population Growth 2010 - 2020]]&gt;=5,Table1[[#This Row],[Census Tract Population Growth 2020 - 2021]]&gt;0),1,0)</f>
        <v>0</v>
      </c>
      <c r="V680" s="3">
        <f>SUM(Table1[[#This Row],[High Income Point Value]],Table1[[#This Row],[Life Expectancy Point Value]],Table1[[#This Row],["R/ECAP" (Point Value)]],Table1[[#This Row],[Low Poverty Point Value]])</f>
        <v>3</v>
      </c>
      <c r="W680" s="3">
        <f>SUM(Table1[[#This Row],[Census Tract Low Unemployment Point Value]],Table1[[#This Row],[Census Tract Access to Primary Care Point Value]])</f>
        <v>1</v>
      </c>
    </row>
    <row r="681" spans="1:23" x14ac:dyDescent="0.25">
      <c r="A681" t="s">
        <v>797</v>
      </c>
      <c r="B681">
        <v>18089043302</v>
      </c>
      <c r="C681" t="s">
        <v>1786</v>
      </c>
      <c r="D681" t="s">
        <v>2553</v>
      </c>
      <c r="E681" s="5">
        <f t="shared" si="20"/>
        <v>4</v>
      </c>
      <c r="F681" s="3">
        <f t="shared" si="21"/>
        <v>0</v>
      </c>
      <c r="G681">
        <v>0</v>
      </c>
      <c r="H681" s="6">
        <v>108971</v>
      </c>
      <c r="I681" s="6">
        <f>IF(AND(Table1[[#This Row],[High Income]]&gt;=71082,Table1[[#This Row],[QCT Status]]=0),1,0)</f>
        <v>1</v>
      </c>
      <c r="J681" s="6">
        <v>78.399699999999996</v>
      </c>
      <c r="K681" s="6">
        <f>IF(Table1[[#This Row],[Life Expectancy]]&gt;77.4,1,0)</f>
        <v>1</v>
      </c>
      <c r="L681" s="4">
        <v>0</v>
      </c>
      <c r="M681" s="6">
        <v>3.5</v>
      </c>
      <c r="N681" s="6">
        <f>IF(AND(Table1[[#This Row],[Low Poverty]]&lt;=6.3,Table1[[#This Row],[QCT Status]]=0),1,0)</f>
        <v>1</v>
      </c>
      <c r="O681" s="3">
        <f>VLOOKUP(C681,'County Data Only'!$A$2:$F$93,3,FALSE)</f>
        <v>4.5999999999999996</v>
      </c>
      <c r="P681" s="3">
        <f>IF(Table1[[#This Row],[Census Tract Low Unemployment Rate]]&lt;2.7,1,0)</f>
        <v>0</v>
      </c>
      <c r="Q681" s="6">
        <f>VLOOKUP($C681,'County Data Only'!$A$2:$F$93,4,FALSE)</f>
        <v>1920</v>
      </c>
      <c r="R681" s="6">
        <f>IF(AND(Table1[[#This Row],[Census Tract Access to Primary Care]]&lt;=2000,Table1[[#This Row],[Census Tract Access to Primary Care]]&lt;&gt;0),1,0)</f>
        <v>1</v>
      </c>
      <c r="S681" s="3">
        <f>VLOOKUP($C681,'County Data Only'!$A$2:$F$93,5,FALSE)</f>
        <v>-1.7009024699999999</v>
      </c>
      <c r="T681" s="3">
        <f>VLOOKUP($C681,'County Data Only'!$A$2:$F$93,6,FALSE)</f>
        <v>-7.8200000000000006E-3</v>
      </c>
      <c r="U681">
        <f>IF(AND(Table1[[#This Row],[Census Tract Population Growth 2010 - 2020]]&gt;=5,Table1[[#This Row],[Census Tract Population Growth 2020 - 2021]]&gt;0),1,0)</f>
        <v>0</v>
      </c>
      <c r="V681" s="3">
        <f>SUM(Table1[[#This Row],[High Income Point Value]],Table1[[#This Row],[Life Expectancy Point Value]],Table1[[#This Row],["R/ECAP" (Point Value)]],Table1[[#This Row],[Low Poverty Point Value]])</f>
        <v>3</v>
      </c>
      <c r="W681" s="3">
        <f>SUM(Table1[[#This Row],[Census Tract Low Unemployment Point Value]],Table1[[#This Row],[Census Tract Access to Primary Care Point Value]])</f>
        <v>1</v>
      </c>
    </row>
    <row r="682" spans="1:23" x14ac:dyDescent="0.25">
      <c r="A682" t="s">
        <v>772</v>
      </c>
      <c r="B682">
        <v>18089042607</v>
      </c>
      <c r="C682" t="s">
        <v>1786</v>
      </c>
      <c r="D682" t="s">
        <v>2528</v>
      </c>
      <c r="E682" s="5">
        <f t="shared" si="20"/>
        <v>4</v>
      </c>
      <c r="F682" s="3">
        <f t="shared" si="21"/>
        <v>0</v>
      </c>
      <c r="G682">
        <v>0</v>
      </c>
      <c r="H682" s="6">
        <v>81756</v>
      </c>
      <c r="I682" s="6">
        <f>IF(AND(Table1[[#This Row],[High Income]]&gt;=71082,Table1[[#This Row],[QCT Status]]=0),1,0)</f>
        <v>1</v>
      </c>
      <c r="J682" s="6">
        <v>80</v>
      </c>
      <c r="K682" s="6">
        <f>IF(Table1[[#This Row],[Life Expectancy]]&gt;77.4,1,0)</f>
        <v>1</v>
      </c>
      <c r="L682" s="4">
        <v>0</v>
      </c>
      <c r="M682" s="6">
        <v>3.5</v>
      </c>
      <c r="N682" s="6">
        <f>IF(AND(Table1[[#This Row],[Low Poverty]]&lt;=6.3,Table1[[#This Row],[QCT Status]]=0),1,0)</f>
        <v>1</v>
      </c>
      <c r="O682" s="3">
        <f>VLOOKUP(C682,'County Data Only'!$A$2:$F$93,3,FALSE)</f>
        <v>4.5999999999999996</v>
      </c>
      <c r="P682" s="3">
        <f>IF(Table1[[#This Row],[Census Tract Low Unemployment Rate]]&lt;2.7,1,0)</f>
        <v>0</v>
      </c>
      <c r="Q682" s="6">
        <f>VLOOKUP($C682,'County Data Only'!$A$2:$F$93,4,FALSE)</f>
        <v>1920</v>
      </c>
      <c r="R682" s="6">
        <f>IF(AND(Table1[[#This Row],[Census Tract Access to Primary Care]]&lt;=2000,Table1[[#This Row],[Census Tract Access to Primary Care]]&lt;&gt;0),1,0)</f>
        <v>1</v>
      </c>
      <c r="S682" s="3">
        <f>VLOOKUP($C682,'County Data Only'!$A$2:$F$93,5,FALSE)</f>
        <v>-1.7009024699999999</v>
      </c>
      <c r="T682" s="3">
        <f>VLOOKUP($C682,'County Data Only'!$A$2:$F$93,6,FALSE)</f>
        <v>-7.8200000000000006E-3</v>
      </c>
      <c r="U682">
        <f>IF(AND(Table1[[#This Row],[Census Tract Population Growth 2010 - 2020]]&gt;=5,Table1[[#This Row],[Census Tract Population Growth 2020 - 2021]]&gt;0),1,0)</f>
        <v>0</v>
      </c>
      <c r="V682" s="3">
        <f>SUM(Table1[[#This Row],[High Income Point Value]],Table1[[#This Row],[Life Expectancy Point Value]],Table1[[#This Row],["R/ECAP" (Point Value)]],Table1[[#This Row],[Low Poverty Point Value]])</f>
        <v>3</v>
      </c>
      <c r="W682" s="3">
        <f>SUM(Table1[[#This Row],[Census Tract Low Unemployment Point Value]],Table1[[#This Row],[Census Tract Access to Primary Care Point Value]])</f>
        <v>1</v>
      </c>
    </row>
    <row r="683" spans="1:23" x14ac:dyDescent="0.25">
      <c r="A683" t="s">
        <v>779</v>
      </c>
      <c r="B683">
        <v>18089042703</v>
      </c>
      <c r="C683" t="s">
        <v>1786</v>
      </c>
      <c r="D683" t="s">
        <v>2535</v>
      </c>
      <c r="E683" s="5">
        <f t="shared" si="20"/>
        <v>4</v>
      </c>
      <c r="F683" s="3">
        <f t="shared" si="21"/>
        <v>0</v>
      </c>
      <c r="G683">
        <v>0</v>
      </c>
      <c r="H683" s="6">
        <v>80270</v>
      </c>
      <c r="I683" s="6">
        <f>IF(AND(Table1[[#This Row],[High Income]]&gt;=71082,Table1[[#This Row],[QCT Status]]=0),1,0)</f>
        <v>1</v>
      </c>
      <c r="J683" s="6">
        <v>79.510199999999998</v>
      </c>
      <c r="K683" s="6">
        <f>IF(Table1[[#This Row],[Life Expectancy]]&gt;77.4,1,0)</f>
        <v>1</v>
      </c>
      <c r="L683" s="4">
        <v>0</v>
      </c>
      <c r="M683" s="6">
        <v>3.5</v>
      </c>
      <c r="N683" s="6">
        <f>IF(AND(Table1[[#This Row],[Low Poverty]]&lt;=6.3,Table1[[#This Row],[QCT Status]]=0),1,0)</f>
        <v>1</v>
      </c>
      <c r="O683" s="3">
        <f>VLOOKUP(C683,'County Data Only'!$A$2:$F$93,3,FALSE)</f>
        <v>4.5999999999999996</v>
      </c>
      <c r="P683" s="3">
        <f>IF(Table1[[#This Row],[Census Tract Low Unemployment Rate]]&lt;2.7,1,0)</f>
        <v>0</v>
      </c>
      <c r="Q683" s="6">
        <f>VLOOKUP($C683,'County Data Only'!$A$2:$F$93,4,FALSE)</f>
        <v>1920</v>
      </c>
      <c r="R683" s="6">
        <f>IF(AND(Table1[[#This Row],[Census Tract Access to Primary Care]]&lt;=2000,Table1[[#This Row],[Census Tract Access to Primary Care]]&lt;&gt;0),1,0)</f>
        <v>1</v>
      </c>
      <c r="S683" s="3">
        <f>VLOOKUP($C683,'County Data Only'!$A$2:$F$93,5,FALSE)</f>
        <v>-1.7009024699999999</v>
      </c>
      <c r="T683" s="3">
        <f>VLOOKUP($C683,'County Data Only'!$A$2:$F$93,6,FALSE)</f>
        <v>-7.8200000000000006E-3</v>
      </c>
      <c r="U683">
        <f>IF(AND(Table1[[#This Row],[Census Tract Population Growth 2010 - 2020]]&gt;=5,Table1[[#This Row],[Census Tract Population Growth 2020 - 2021]]&gt;0),1,0)</f>
        <v>0</v>
      </c>
      <c r="V683" s="3">
        <f>SUM(Table1[[#This Row],[High Income Point Value]],Table1[[#This Row],[Life Expectancy Point Value]],Table1[[#This Row],["R/ECAP" (Point Value)]],Table1[[#This Row],[Low Poverty Point Value]])</f>
        <v>3</v>
      </c>
      <c r="W683" s="3">
        <f>SUM(Table1[[#This Row],[Census Tract Low Unemployment Point Value]],Table1[[#This Row],[Census Tract Access to Primary Care Point Value]])</f>
        <v>1</v>
      </c>
    </row>
    <row r="684" spans="1:23" x14ac:dyDescent="0.25">
      <c r="A684" t="s">
        <v>794</v>
      </c>
      <c r="B684">
        <v>18089043203</v>
      </c>
      <c r="C684" t="s">
        <v>1786</v>
      </c>
      <c r="D684" t="s">
        <v>2550</v>
      </c>
      <c r="E684" s="5">
        <f t="shared" si="20"/>
        <v>4</v>
      </c>
      <c r="F684" s="3">
        <f t="shared" si="21"/>
        <v>0</v>
      </c>
      <c r="G684">
        <v>0</v>
      </c>
      <c r="H684" s="6">
        <v>101125</v>
      </c>
      <c r="I684" s="6">
        <f>IF(AND(Table1[[#This Row],[High Income]]&gt;=71082,Table1[[#This Row],[QCT Status]]=0),1,0)</f>
        <v>1</v>
      </c>
      <c r="J684" s="6">
        <v>79.7</v>
      </c>
      <c r="K684" s="6">
        <f>IF(Table1[[#This Row],[Life Expectancy]]&gt;77.4,1,0)</f>
        <v>1</v>
      </c>
      <c r="L684" s="4">
        <v>0</v>
      </c>
      <c r="M684" s="6">
        <v>3.7</v>
      </c>
      <c r="N684" s="6">
        <f>IF(AND(Table1[[#This Row],[Low Poverty]]&lt;=6.3,Table1[[#This Row],[QCT Status]]=0),1,0)</f>
        <v>1</v>
      </c>
      <c r="O684" s="3">
        <f>VLOOKUP(C684,'County Data Only'!$A$2:$F$93,3,FALSE)</f>
        <v>4.5999999999999996</v>
      </c>
      <c r="P684" s="3">
        <f>IF(Table1[[#This Row],[Census Tract Low Unemployment Rate]]&lt;2.7,1,0)</f>
        <v>0</v>
      </c>
      <c r="Q684" s="6">
        <f>VLOOKUP($C684,'County Data Only'!$A$2:$F$93,4,FALSE)</f>
        <v>1920</v>
      </c>
      <c r="R684" s="6">
        <f>IF(AND(Table1[[#This Row],[Census Tract Access to Primary Care]]&lt;=2000,Table1[[#This Row],[Census Tract Access to Primary Care]]&lt;&gt;0),1,0)</f>
        <v>1</v>
      </c>
      <c r="S684" s="3">
        <f>VLOOKUP($C684,'County Data Only'!$A$2:$F$93,5,FALSE)</f>
        <v>-1.7009024699999999</v>
      </c>
      <c r="T684" s="3">
        <f>VLOOKUP($C684,'County Data Only'!$A$2:$F$93,6,FALSE)</f>
        <v>-7.8200000000000006E-3</v>
      </c>
      <c r="U684">
        <f>IF(AND(Table1[[#This Row],[Census Tract Population Growth 2010 - 2020]]&gt;=5,Table1[[#This Row],[Census Tract Population Growth 2020 - 2021]]&gt;0),1,0)</f>
        <v>0</v>
      </c>
      <c r="V684" s="3">
        <f>SUM(Table1[[#This Row],[High Income Point Value]],Table1[[#This Row],[Life Expectancy Point Value]],Table1[[#This Row],["R/ECAP" (Point Value)]],Table1[[#This Row],[Low Poverty Point Value]])</f>
        <v>3</v>
      </c>
      <c r="W684" s="3">
        <f>SUM(Table1[[#This Row],[Census Tract Low Unemployment Point Value]],Table1[[#This Row],[Census Tract Access to Primary Care Point Value]])</f>
        <v>1</v>
      </c>
    </row>
    <row r="685" spans="1:23" x14ac:dyDescent="0.25">
      <c r="A685" t="s">
        <v>785</v>
      </c>
      <c r="B685">
        <v>18089042903</v>
      </c>
      <c r="C685" t="s">
        <v>1786</v>
      </c>
      <c r="D685" t="s">
        <v>2541</v>
      </c>
      <c r="E685" s="5">
        <f t="shared" si="20"/>
        <v>4</v>
      </c>
      <c r="F685" s="3">
        <f t="shared" si="21"/>
        <v>0</v>
      </c>
      <c r="G685">
        <v>0</v>
      </c>
      <c r="H685" s="6">
        <v>115000</v>
      </c>
      <c r="I685" s="6">
        <f>IF(AND(Table1[[#This Row],[High Income]]&gt;=71082,Table1[[#This Row],[QCT Status]]=0),1,0)</f>
        <v>1</v>
      </c>
      <c r="J685" s="6">
        <v>80.307900000000004</v>
      </c>
      <c r="K685" s="6">
        <f>IF(Table1[[#This Row],[Life Expectancy]]&gt;77.4,1,0)</f>
        <v>1</v>
      </c>
      <c r="L685" s="4">
        <v>0</v>
      </c>
      <c r="M685" s="6">
        <v>3.8</v>
      </c>
      <c r="N685" s="6">
        <f>IF(AND(Table1[[#This Row],[Low Poverty]]&lt;=6.3,Table1[[#This Row],[QCT Status]]=0),1,0)</f>
        <v>1</v>
      </c>
      <c r="O685" s="3">
        <f>VLOOKUP(C685,'County Data Only'!$A$2:$F$93,3,FALSE)</f>
        <v>4.5999999999999996</v>
      </c>
      <c r="P685" s="3">
        <f>IF(Table1[[#This Row],[Census Tract Low Unemployment Rate]]&lt;2.7,1,0)</f>
        <v>0</v>
      </c>
      <c r="Q685" s="6">
        <f>VLOOKUP($C685,'County Data Only'!$A$2:$F$93,4,FALSE)</f>
        <v>1920</v>
      </c>
      <c r="R685" s="6">
        <f>IF(AND(Table1[[#This Row],[Census Tract Access to Primary Care]]&lt;=2000,Table1[[#This Row],[Census Tract Access to Primary Care]]&lt;&gt;0),1,0)</f>
        <v>1</v>
      </c>
      <c r="S685" s="3">
        <f>VLOOKUP($C685,'County Data Only'!$A$2:$F$93,5,FALSE)</f>
        <v>-1.7009024699999999</v>
      </c>
      <c r="T685" s="3">
        <f>VLOOKUP($C685,'County Data Only'!$A$2:$F$93,6,FALSE)</f>
        <v>-7.8200000000000006E-3</v>
      </c>
      <c r="U685">
        <f>IF(AND(Table1[[#This Row],[Census Tract Population Growth 2010 - 2020]]&gt;=5,Table1[[#This Row],[Census Tract Population Growth 2020 - 2021]]&gt;0),1,0)</f>
        <v>0</v>
      </c>
      <c r="V685" s="3">
        <f>SUM(Table1[[#This Row],[High Income Point Value]],Table1[[#This Row],[Life Expectancy Point Value]],Table1[[#This Row],["R/ECAP" (Point Value)]],Table1[[#This Row],[Low Poverty Point Value]])</f>
        <v>3</v>
      </c>
      <c r="W685" s="3">
        <f>SUM(Table1[[#This Row],[Census Tract Low Unemployment Point Value]],Table1[[#This Row],[Census Tract Access to Primary Care Point Value]])</f>
        <v>1</v>
      </c>
    </row>
    <row r="686" spans="1:23" x14ac:dyDescent="0.25">
      <c r="A686" t="s">
        <v>792</v>
      </c>
      <c r="B686">
        <v>18089043104</v>
      </c>
      <c r="C686" t="s">
        <v>1786</v>
      </c>
      <c r="D686" t="s">
        <v>2548</v>
      </c>
      <c r="E686" s="5">
        <f t="shared" si="20"/>
        <v>4</v>
      </c>
      <c r="F686" s="3">
        <f t="shared" si="21"/>
        <v>0</v>
      </c>
      <c r="G686">
        <v>0</v>
      </c>
      <c r="H686" s="6">
        <v>91094</v>
      </c>
      <c r="I686" s="6">
        <f>IF(AND(Table1[[#This Row],[High Income]]&gt;=71082,Table1[[#This Row],[QCT Status]]=0),1,0)</f>
        <v>1</v>
      </c>
      <c r="J686" s="6">
        <v>80.599999999999994</v>
      </c>
      <c r="K686" s="6">
        <f>IF(Table1[[#This Row],[Life Expectancy]]&gt;77.4,1,0)</f>
        <v>1</v>
      </c>
      <c r="L686" s="4">
        <v>0</v>
      </c>
      <c r="M686" s="6">
        <v>3.9</v>
      </c>
      <c r="N686" s="6">
        <f>IF(AND(Table1[[#This Row],[Low Poverty]]&lt;=6.3,Table1[[#This Row],[QCT Status]]=0),1,0)</f>
        <v>1</v>
      </c>
      <c r="O686" s="3">
        <f>VLOOKUP(C686,'County Data Only'!$A$2:$F$93,3,FALSE)</f>
        <v>4.5999999999999996</v>
      </c>
      <c r="P686" s="3">
        <f>IF(Table1[[#This Row],[Census Tract Low Unemployment Rate]]&lt;2.7,1,0)</f>
        <v>0</v>
      </c>
      <c r="Q686" s="6">
        <f>VLOOKUP($C686,'County Data Only'!$A$2:$F$93,4,FALSE)</f>
        <v>1920</v>
      </c>
      <c r="R686" s="6">
        <f>IF(AND(Table1[[#This Row],[Census Tract Access to Primary Care]]&lt;=2000,Table1[[#This Row],[Census Tract Access to Primary Care]]&lt;&gt;0),1,0)</f>
        <v>1</v>
      </c>
      <c r="S686" s="3">
        <f>VLOOKUP($C686,'County Data Only'!$A$2:$F$93,5,FALSE)</f>
        <v>-1.7009024699999999</v>
      </c>
      <c r="T686" s="3">
        <f>VLOOKUP($C686,'County Data Only'!$A$2:$F$93,6,FALSE)</f>
        <v>-7.8200000000000006E-3</v>
      </c>
      <c r="U686">
        <f>IF(AND(Table1[[#This Row],[Census Tract Population Growth 2010 - 2020]]&gt;=5,Table1[[#This Row],[Census Tract Population Growth 2020 - 2021]]&gt;0),1,0)</f>
        <v>0</v>
      </c>
      <c r="V686" s="3">
        <f>SUM(Table1[[#This Row],[High Income Point Value]],Table1[[#This Row],[Life Expectancy Point Value]],Table1[[#This Row],["R/ECAP" (Point Value)]],Table1[[#This Row],[Low Poverty Point Value]])</f>
        <v>3</v>
      </c>
      <c r="W686" s="3">
        <f>SUM(Table1[[#This Row],[Census Tract Low Unemployment Point Value]],Table1[[#This Row],[Census Tract Access to Primary Care Point Value]])</f>
        <v>1</v>
      </c>
    </row>
    <row r="687" spans="1:23" x14ac:dyDescent="0.25">
      <c r="A687" t="s">
        <v>800</v>
      </c>
      <c r="B687">
        <v>18089043404</v>
      </c>
      <c r="C687" t="s">
        <v>1786</v>
      </c>
      <c r="D687" t="s">
        <v>2556</v>
      </c>
      <c r="E687" s="5">
        <f t="shared" si="20"/>
        <v>4</v>
      </c>
      <c r="F687" s="3">
        <f t="shared" si="21"/>
        <v>0</v>
      </c>
      <c r="G687">
        <v>0</v>
      </c>
      <c r="H687" s="6">
        <v>77813</v>
      </c>
      <c r="I687" s="6">
        <f>IF(AND(Table1[[#This Row],[High Income]]&gt;=71082,Table1[[#This Row],[QCT Status]]=0),1,0)</f>
        <v>1</v>
      </c>
      <c r="J687" s="6">
        <v>77.8</v>
      </c>
      <c r="K687" s="6">
        <f>IF(Table1[[#This Row],[Life Expectancy]]&gt;77.4,1,0)</f>
        <v>1</v>
      </c>
      <c r="L687" s="4">
        <v>0</v>
      </c>
      <c r="M687" s="6">
        <v>4.2</v>
      </c>
      <c r="N687" s="6">
        <f>IF(AND(Table1[[#This Row],[Low Poverty]]&lt;=6.3,Table1[[#This Row],[QCT Status]]=0),1,0)</f>
        <v>1</v>
      </c>
      <c r="O687" s="3">
        <f>VLOOKUP(C687,'County Data Only'!$A$2:$F$93,3,FALSE)</f>
        <v>4.5999999999999996</v>
      </c>
      <c r="P687" s="3">
        <f>IF(Table1[[#This Row],[Census Tract Low Unemployment Rate]]&lt;2.7,1,0)</f>
        <v>0</v>
      </c>
      <c r="Q687" s="6">
        <f>VLOOKUP($C687,'County Data Only'!$A$2:$F$93,4,FALSE)</f>
        <v>1920</v>
      </c>
      <c r="R687" s="6">
        <f>IF(AND(Table1[[#This Row],[Census Tract Access to Primary Care]]&lt;=2000,Table1[[#This Row],[Census Tract Access to Primary Care]]&lt;&gt;0),1,0)</f>
        <v>1</v>
      </c>
      <c r="S687" s="3">
        <f>VLOOKUP($C687,'County Data Only'!$A$2:$F$93,5,FALSE)</f>
        <v>-1.7009024699999999</v>
      </c>
      <c r="T687" s="3">
        <f>VLOOKUP($C687,'County Data Only'!$A$2:$F$93,6,FALSE)</f>
        <v>-7.8200000000000006E-3</v>
      </c>
      <c r="U687">
        <f>IF(AND(Table1[[#This Row],[Census Tract Population Growth 2010 - 2020]]&gt;=5,Table1[[#This Row],[Census Tract Population Growth 2020 - 2021]]&gt;0),1,0)</f>
        <v>0</v>
      </c>
      <c r="V687" s="3">
        <f>SUM(Table1[[#This Row],[High Income Point Value]],Table1[[#This Row],[Life Expectancy Point Value]],Table1[[#This Row],["R/ECAP" (Point Value)]],Table1[[#This Row],[Low Poverty Point Value]])</f>
        <v>3</v>
      </c>
      <c r="W687" s="3">
        <f>SUM(Table1[[#This Row],[Census Tract Low Unemployment Point Value]],Table1[[#This Row],[Census Tract Access to Primary Care Point Value]])</f>
        <v>1</v>
      </c>
    </row>
    <row r="688" spans="1:23" x14ac:dyDescent="0.25">
      <c r="A688" t="s">
        <v>784</v>
      </c>
      <c r="B688">
        <v>18089042901</v>
      </c>
      <c r="C688" t="s">
        <v>1786</v>
      </c>
      <c r="D688" t="s">
        <v>2540</v>
      </c>
      <c r="E688" s="5">
        <f t="shared" si="20"/>
        <v>4</v>
      </c>
      <c r="F688" s="3">
        <f t="shared" si="21"/>
        <v>0</v>
      </c>
      <c r="G688">
        <v>0</v>
      </c>
      <c r="H688" s="6">
        <v>81316</v>
      </c>
      <c r="I688" s="6">
        <f>IF(AND(Table1[[#This Row],[High Income]]&gt;=71082,Table1[[#This Row],[QCT Status]]=0),1,0)</f>
        <v>1</v>
      </c>
      <c r="J688" s="6">
        <v>78.899799999999999</v>
      </c>
      <c r="K688" s="6">
        <f>IF(Table1[[#This Row],[Life Expectancy]]&gt;77.4,1,0)</f>
        <v>1</v>
      </c>
      <c r="L688" s="4">
        <v>0</v>
      </c>
      <c r="M688" s="6">
        <v>5</v>
      </c>
      <c r="N688" s="6">
        <f>IF(AND(Table1[[#This Row],[Low Poverty]]&lt;=6.3,Table1[[#This Row],[QCT Status]]=0),1,0)</f>
        <v>1</v>
      </c>
      <c r="O688" s="3">
        <f>VLOOKUP(C688,'County Data Only'!$A$2:$F$93,3,FALSE)</f>
        <v>4.5999999999999996</v>
      </c>
      <c r="P688" s="3">
        <f>IF(Table1[[#This Row],[Census Tract Low Unemployment Rate]]&lt;2.7,1,0)</f>
        <v>0</v>
      </c>
      <c r="Q688" s="6">
        <f>VLOOKUP($C688,'County Data Only'!$A$2:$F$93,4,FALSE)</f>
        <v>1920</v>
      </c>
      <c r="R688" s="6">
        <f>IF(AND(Table1[[#This Row],[Census Tract Access to Primary Care]]&lt;=2000,Table1[[#This Row],[Census Tract Access to Primary Care]]&lt;&gt;0),1,0)</f>
        <v>1</v>
      </c>
      <c r="S688" s="3">
        <f>VLOOKUP($C688,'County Data Only'!$A$2:$F$93,5,FALSE)</f>
        <v>-1.7009024699999999</v>
      </c>
      <c r="T688" s="3">
        <f>VLOOKUP($C688,'County Data Only'!$A$2:$F$93,6,FALSE)</f>
        <v>-7.8200000000000006E-3</v>
      </c>
      <c r="U688">
        <f>IF(AND(Table1[[#This Row],[Census Tract Population Growth 2010 - 2020]]&gt;=5,Table1[[#This Row],[Census Tract Population Growth 2020 - 2021]]&gt;0),1,0)</f>
        <v>0</v>
      </c>
      <c r="V688" s="3">
        <f>SUM(Table1[[#This Row],[High Income Point Value]],Table1[[#This Row],[Life Expectancy Point Value]],Table1[[#This Row],["R/ECAP" (Point Value)]],Table1[[#This Row],[Low Poverty Point Value]])</f>
        <v>3</v>
      </c>
      <c r="W688" s="3">
        <f>SUM(Table1[[#This Row],[Census Tract Low Unemployment Point Value]],Table1[[#This Row],[Census Tract Access to Primary Care Point Value]])</f>
        <v>1</v>
      </c>
    </row>
    <row r="689" spans="1:23" x14ac:dyDescent="0.25">
      <c r="A689" t="s">
        <v>775</v>
      </c>
      <c r="B689">
        <v>18089042611</v>
      </c>
      <c r="C689" t="s">
        <v>1786</v>
      </c>
      <c r="D689" t="s">
        <v>2531</v>
      </c>
      <c r="E689" s="5">
        <f t="shared" si="20"/>
        <v>4</v>
      </c>
      <c r="F689" s="3">
        <f t="shared" si="21"/>
        <v>0</v>
      </c>
      <c r="G689">
        <v>0</v>
      </c>
      <c r="H689" s="6">
        <v>134000</v>
      </c>
      <c r="I689" s="6">
        <f>IF(AND(Table1[[#This Row],[High Income]]&gt;=71082,Table1[[#This Row],[QCT Status]]=0),1,0)</f>
        <v>1</v>
      </c>
      <c r="J689" s="6">
        <v>84.8</v>
      </c>
      <c r="K689" s="6">
        <f>IF(Table1[[#This Row],[Life Expectancy]]&gt;77.4,1,0)</f>
        <v>1</v>
      </c>
      <c r="L689" s="4">
        <v>0</v>
      </c>
      <c r="M689" s="6">
        <v>5.3</v>
      </c>
      <c r="N689" s="6">
        <f>IF(AND(Table1[[#This Row],[Low Poverty]]&lt;=6.3,Table1[[#This Row],[QCT Status]]=0),1,0)</f>
        <v>1</v>
      </c>
      <c r="O689" s="3">
        <f>VLOOKUP(C689,'County Data Only'!$A$2:$F$93,3,FALSE)</f>
        <v>4.5999999999999996</v>
      </c>
      <c r="P689" s="3">
        <f>IF(Table1[[#This Row],[Census Tract Low Unemployment Rate]]&lt;2.7,1,0)</f>
        <v>0</v>
      </c>
      <c r="Q689" s="6">
        <f>VLOOKUP($C689,'County Data Only'!$A$2:$F$93,4,FALSE)</f>
        <v>1920</v>
      </c>
      <c r="R689" s="6">
        <f>IF(AND(Table1[[#This Row],[Census Tract Access to Primary Care]]&lt;=2000,Table1[[#This Row],[Census Tract Access to Primary Care]]&lt;&gt;0),1,0)</f>
        <v>1</v>
      </c>
      <c r="S689" s="3">
        <f>VLOOKUP($C689,'County Data Only'!$A$2:$F$93,5,FALSE)</f>
        <v>-1.7009024699999999</v>
      </c>
      <c r="T689" s="3">
        <f>VLOOKUP($C689,'County Data Only'!$A$2:$F$93,6,FALSE)</f>
        <v>-7.8200000000000006E-3</v>
      </c>
      <c r="U689">
        <f>IF(AND(Table1[[#This Row],[Census Tract Population Growth 2010 - 2020]]&gt;=5,Table1[[#This Row],[Census Tract Population Growth 2020 - 2021]]&gt;0),1,0)</f>
        <v>0</v>
      </c>
      <c r="V689" s="3">
        <f>SUM(Table1[[#This Row],[High Income Point Value]],Table1[[#This Row],[Life Expectancy Point Value]],Table1[[#This Row],["R/ECAP" (Point Value)]],Table1[[#This Row],[Low Poverty Point Value]])</f>
        <v>3</v>
      </c>
      <c r="W689" s="3">
        <f>SUM(Table1[[#This Row],[Census Tract Low Unemployment Point Value]],Table1[[#This Row],[Census Tract Access to Primary Care Point Value]])</f>
        <v>1</v>
      </c>
    </row>
    <row r="690" spans="1:23" x14ac:dyDescent="0.25">
      <c r="A690" t="s">
        <v>758</v>
      </c>
      <c r="B690">
        <v>18089042301</v>
      </c>
      <c r="C690" t="s">
        <v>1786</v>
      </c>
      <c r="D690" t="s">
        <v>2514</v>
      </c>
      <c r="E690" s="5">
        <f t="shared" si="20"/>
        <v>4</v>
      </c>
      <c r="F690" s="3">
        <f t="shared" si="21"/>
        <v>0</v>
      </c>
      <c r="G690">
        <v>0</v>
      </c>
      <c r="H690" s="6">
        <v>78423</v>
      </c>
      <c r="I690" s="6">
        <f>IF(AND(Table1[[#This Row],[High Income]]&gt;=71082,Table1[[#This Row],[QCT Status]]=0),1,0)</f>
        <v>1</v>
      </c>
      <c r="J690" s="6">
        <v>78.099999999999994</v>
      </c>
      <c r="K690" s="6">
        <f>IF(Table1[[#This Row],[Life Expectancy]]&gt;77.4,1,0)</f>
        <v>1</v>
      </c>
      <c r="L690" s="4">
        <v>0</v>
      </c>
      <c r="M690" s="6">
        <v>5.6</v>
      </c>
      <c r="N690" s="6">
        <f>IF(AND(Table1[[#This Row],[Low Poverty]]&lt;=6.3,Table1[[#This Row],[QCT Status]]=0),1,0)</f>
        <v>1</v>
      </c>
      <c r="O690" s="3">
        <f>VLOOKUP(C690,'County Data Only'!$A$2:$F$93,3,FALSE)</f>
        <v>4.5999999999999996</v>
      </c>
      <c r="P690" s="3">
        <f>IF(Table1[[#This Row],[Census Tract Low Unemployment Rate]]&lt;2.7,1,0)</f>
        <v>0</v>
      </c>
      <c r="Q690" s="6">
        <f>VLOOKUP($C690,'County Data Only'!$A$2:$F$93,4,FALSE)</f>
        <v>1920</v>
      </c>
      <c r="R690" s="6">
        <f>IF(AND(Table1[[#This Row],[Census Tract Access to Primary Care]]&lt;=2000,Table1[[#This Row],[Census Tract Access to Primary Care]]&lt;&gt;0),1,0)</f>
        <v>1</v>
      </c>
      <c r="S690" s="3">
        <f>VLOOKUP($C690,'County Data Only'!$A$2:$F$93,5,FALSE)</f>
        <v>-1.7009024699999999</v>
      </c>
      <c r="T690" s="3">
        <f>VLOOKUP($C690,'County Data Only'!$A$2:$F$93,6,FALSE)</f>
        <v>-7.8200000000000006E-3</v>
      </c>
      <c r="U690">
        <f>IF(AND(Table1[[#This Row],[Census Tract Population Growth 2010 - 2020]]&gt;=5,Table1[[#This Row],[Census Tract Population Growth 2020 - 2021]]&gt;0),1,0)</f>
        <v>0</v>
      </c>
      <c r="V690" s="3">
        <f>SUM(Table1[[#This Row],[High Income Point Value]],Table1[[#This Row],[Life Expectancy Point Value]],Table1[[#This Row],["R/ECAP" (Point Value)]],Table1[[#This Row],[Low Poverty Point Value]])</f>
        <v>3</v>
      </c>
      <c r="W690" s="3">
        <f>SUM(Table1[[#This Row],[Census Tract Low Unemployment Point Value]],Table1[[#This Row],[Census Tract Access to Primary Care Point Value]])</f>
        <v>1</v>
      </c>
    </row>
    <row r="691" spans="1:23" x14ac:dyDescent="0.25">
      <c r="A691" t="s">
        <v>786</v>
      </c>
      <c r="B691">
        <v>18089042904</v>
      </c>
      <c r="C691" t="s">
        <v>1786</v>
      </c>
      <c r="D691" t="s">
        <v>2542</v>
      </c>
      <c r="E691" s="5">
        <f t="shared" si="20"/>
        <v>4</v>
      </c>
      <c r="F691" s="3">
        <f t="shared" si="21"/>
        <v>0</v>
      </c>
      <c r="G691">
        <v>0</v>
      </c>
      <c r="H691" s="6">
        <v>76505</v>
      </c>
      <c r="I691" s="6">
        <f>IF(AND(Table1[[#This Row],[High Income]]&gt;=71082,Table1[[#This Row],[QCT Status]]=0),1,0)</f>
        <v>1</v>
      </c>
      <c r="J691" s="6">
        <v>80.3</v>
      </c>
      <c r="K691" s="6">
        <f>IF(Table1[[#This Row],[Life Expectancy]]&gt;77.4,1,0)</f>
        <v>1</v>
      </c>
      <c r="L691" s="4">
        <v>0</v>
      </c>
      <c r="M691" s="6">
        <v>5.8</v>
      </c>
      <c r="N691" s="6">
        <f>IF(AND(Table1[[#This Row],[Low Poverty]]&lt;=6.3,Table1[[#This Row],[QCT Status]]=0),1,0)</f>
        <v>1</v>
      </c>
      <c r="O691" s="3">
        <f>VLOOKUP(C691,'County Data Only'!$A$2:$F$93,3,FALSE)</f>
        <v>4.5999999999999996</v>
      </c>
      <c r="P691" s="3">
        <f>IF(Table1[[#This Row],[Census Tract Low Unemployment Rate]]&lt;2.7,1,0)</f>
        <v>0</v>
      </c>
      <c r="Q691" s="6">
        <f>VLOOKUP($C691,'County Data Only'!$A$2:$F$93,4,FALSE)</f>
        <v>1920</v>
      </c>
      <c r="R691" s="6">
        <f>IF(AND(Table1[[#This Row],[Census Tract Access to Primary Care]]&lt;=2000,Table1[[#This Row],[Census Tract Access to Primary Care]]&lt;&gt;0),1,0)</f>
        <v>1</v>
      </c>
      <c r="S691" s="3">
        <f>VLOOKUP($C691,'County Data Only'!$A$2:$F$93,5,FALSE)</f>
        <v>-1.7009024699999999</v>
      </c>
      <c r="T691" s="3">
        <f>VLOOKUP($C691,'County Data Only'!$A$2:$F$93,6,FALSE)</f>
        <v>-7.8200000000000006E-3</v>
      </c>
      <c r="U691">
        <f>IF(AND(Table1[[#This Row],[Census Tract Population Growth 2010 - 2020]]&gt;=5,Table1[[#This Row],[Census Tract Population Growth 2020 - 2021]]&gt;0),1,0)</f>
        <v>0</v>
      </c>
      <c r="V691" s="3">
        <f>SUM(Table1[[#This Row],[High Income Point Value]],Table1[[#This Row],[Life Expectancy Point Value]],Table1[[#This Row],["R/ECAP" (Point Value)]],Table1[[#This Row],[Low Poverty Point Value]])</f>
        <v>3</v>
      </c>
      <c r="W691" s="3">
        <f>SUM(Table1[[#This Row],[Census Tract Low Unemployment Point Value]],Table1[[#This Row],[Census Tract Access to Primary Care Point Value]])</f>
        <v>1</v>
      </c>
    </row>
    <row r="692" spans="1:23" x14ac:dyDescent="0.25">
      <c r="A692" t="s">
        <v>780</v>
      </c>
      <c r="B692">
        <v>18089042704</v>
      </c>
      <c r="C692" t="s">
        <v>1786</v>
      </c>
      <c r="D692" t="s">
        <v>2536</v>
      </c>
      <c r="E692" s="5">
        <f t="shared" si="20"/>
        <v>4</v>
      </c>
      <c r="F692" s="3">
        <f t="shared" si="21"/>
        <v>0</v>
      </c>
      <c r="G692">
        <v>0</v>
      </c>
      <c r="H692" s="6">
        <v>75885</v>
      </c>
      <c r="I692" s="6">
        <f>IF(AND(Table1[[#This Row],[High Income]]&gt;=71082,Table1[[#This Row],[QCT Status]]=0),1,0)</f>
        <v>1</v>
      </c>
      <c r="J692" s="6">
        <v>79.400000000000006</v>
      </c>
      <c r="K692" s="6">
        <f>IF(Table1[[#This Row],[Life Expectancy]]&gt;77.4,1,0)</f>
        <v>1</v>
      </c>
      <c r="L692" s="4">
        <v>0</v>
      </c>
      <c r="M692" s="6">
        <v>5.9</v>
      </c>
      <c r="N692" s="6">
        <f>IF(AND(Table1[[#This Row],[Low Poverty]]&lt;=6.3,Table1[[#This Row],[QCT Status]]=0),1,0)</f>
        <v>1</v>
      </c>
      <c r="O692" s="3">
        <f>VLOOKUP(C692,'County Data Only'!$A$2:$F$93,3,FALSE)</f>
        <v>4.5999999999999996</v>
      </c>
      <c r="P692" s="3">
        <f>IF(Table1[[#This Row],[Census Tract Low Unemployment Rate]]&lt;2.7,1,0)</f>
        <v>0</v>
      </c>
      <c r="Q692" s="6">
        <f>VLOOKUP($C692,'County Data Only'!$A$2:$F$93,4,FALSE)</f>
        <v>1920</v>
      </c>
      <c r="R692" s="6">
        <f>IF(AND(Table1[[#This Row],[Census Tract Access to Primary Care]]&lt;=2000,Table1[[#This Row],[Census Tract Access to Primary Care]]&lt;&gt;0),1,0)</f>
        <v>1</v>
      </c>
      <c r="S692" s="3">
        <f>VLOOKUP($C692,'County Data Only'!$A$2:$F$93,5,FALSE)</f>
        <v>-1.7009024699999999</v>
      </c>
      <c r="T692" s="3">
        <f>VLOOKUP($C692,'County Data Only'!$A$2:$F$93,6,FALSE)</f>
        <v>-7.8200000000000006E-3</v>
      </c>
      <c r="U692">
        <f>IF(AND(Table1[[#This Row],[Census Tract Population Growth 2010 - 2020]]&gt;=5,Table1[[#This Row],[Census Tract Population Growth 2020 - 2021]]&gt;0),1,0)</f>
        <v>0</v>
      </c>
      <c r="V692" s="3">
        <f>SUM(Table1[[#This Row],[High Income Point Value]],Table1[[#This Row],[Life Expectancy Point Value]],Table1[[#This Row],["R/ECAP" (Point Value)]],Table1[[#This Row],[Low Poverty Point Value]])</f>
        <v>3</v>
      </c>
      <c r="W692" s="3">
        <f>SUM(Table1[[#This Row],[Census Tract Low Unemployment Point Value]],Table1[[#This Row],[Census Tract Access to Primary Care Point Value]])</f>
        <v>1</v>
      </c>
    </row>
    <row r="693" spans="1:23" x14ac:dyDescent="0.25">
      <c r="A693" t="s">
        <v>796</v>
      </c>
      <c r="B693">
        <v>18089043301</v>
      </c>
      <c r="C693" t="s">
        <v>1786</v>
      </c>
      <c r="D693" t="s">
        <v>2552</v>
      </c>
      <c r="E693" s="5">
        <f t="shared" si="20"/>
        <v>4</v>
      </c>
      <c r="F693" s="3">
        <f t="shared" si="21"/>
        <v>0</v>
      </c>
      <c r="G693">
        <v>0</v>
      </c>
      <c r="H693" s="6">
        <v>91862</v>
      </c>
      <c r="I693" s="6">
        <f>IF(AND(Table1[[#This Row],[High Income]]&gt;=71082,Table1[[#This Row],[QCT Status]]=0),1,0)</f>
        <v>1</v>
      </c>
      <c r="J693" s="6">
        <v>78.400000000000006</v>
      </c>
      <c r="K693" s="6">
        <f>IF(Table1[[#This Row],[Life Expectancy]]&gt;77.4,1,0)</f>
        <v>1</v>
      </c>
      <c r="L693" s="4">
        <v>0</v>
      </c>
      <c r="M693" s="6">
        <v>6.2</v>
      </c>
      <c r="N693" s="6">
        <f>IF(AND(Table1[[#This Row],[Low Poverty]]&lt;=6.3,Table1[[#This Row],[QCT Status]]=0),1,0)</f>
        <v>1</v>
      </c>
      <c r="O693" s="3">
        <f>VLOOKUP(C693,'County Data Only'!$A$2:$F$93,3,FALSE)</f>
        <v>4.5999999999999996</v>
      </c>
      <c r="P693" s="3">
        <f>IF(Table1[[#This Row],[Census Tract Low Unemployment Rate]]&lt;2.7,1,0)</f>
        <v>0</v>
      </c>
      <c r="Q693" s="6">
        <f>VLOOKUP($C693,'County Data Only'!$A$2:$F$93,4,FALSE)</f>
        <v>1920</v>
      </c>
      <c r="R693" s="6">
        <f>IF(AND(Table1[[#This Row],[Census Tract Access to Primary Care]]&lt;=2000,Table1[[#This Row],[Census Tract Access to Primary Care]]&lt;&gt;0),1,0)</f>
        <v>1</v>
      </c>
      <c r="S693" s="3">
        <f>VLOOKUP($C693,'County Data Only'!$A$2:$F$93,5,FALSE)</f>
        <v>-1.7009024699999999</v>
      </c>
      <c r="T693" s="3">
        <f>VLOOKUP($C693,'County Data Only'!$A$2:$F$93,6,FALSE)</f>
        <v>-7.8200000000000006E-3</v>
      </c>
      <c r="U693">
        <f>IF(AND(Table1[[#This Row],[Census Tract Population Growth 2010 - 2020]]&gt;=5,Table1[[#This Row],[Census Tract Population Growth 2020 - 2021]]&gt;0),1,0)</f>
        <v>0</v>
      </c>
      <c r="V693" s="3">
        <f>SUM(Table1[[#This Row],[High Income Point Value]],Table1[[#This Row],[Life Expectancy Point Value]],Table1[[#This Row],["R/ECAP" (Point Value)]],Table1[[#This Row],[Low Poverty Point Value]])</f>
        <v>3</v>
      </c>
      <c r="W693" s="3">
        <f>SUM(Table1[[#This Row],[Census Tract Low Unemployment Point Value]],Table1[[#This Row],[Census Tract Access to Primary Care Point Value]])</f>
        <v>1</v>
      </c>
    </row>
    <row r="694" spans="1:23" x14ac:dyDescent="0.25">
      <c r="A694" t="s">
        <v>787</v>
      </c>
      <c r="B694">
        <v>18089043001</v>
      </c>
      <c r="C694" t="s">
        <v>1786</v>
      </c>
      <c r="D694" t="s">
        <v>2543</v>
      </c>
      <c r="E694" s="5">
        <f t="shared" si="20"/>
        <v>4</v>
      </c>
      <c r="F694" s="3">
        <f t="shared" si="21"/>
        <v>0</v>
      </c>
      <c r="G694">
        <v>0</v>
      </c>
      <c r="H694" s="6">
        <v>82396</v>
      </c>
      <c r="I694" s="6">
        <f>IF(AND(Table1[[#This Row],[High Income]]&gt;=71082,Table1[[#This Row],[QCT Status]]=0),1,0)</f>
        <v>1</v>
      </c>
      <c r="J694" s="6">
        <v>79.199700000000007</v>
      </c>
      <c r="K694" s="6">
        <f>IF(Table1[[#This Row],[Life Expectancy]]&gt;77.4,1,0)</f>
        <v>1</v>
      </c>
      <c r="L694" s="4">
        <v>0</v>
      </c>
      <c r="M694" s="6">
        <v>6.2</v>
      </c>
      <c r="N694" s="6">
        <f>IF(AND(Table1[[#This Row],[Low Poverty]]&lt;=6.3,Table1[[#This Row],[QCT Status]]=0),1,0)</f>
        <v>1</v>
      </c>
      <c r="O694" s="3">
        <f>VLOOKUP(C694,'County Data Only'!$A$2:$F$93,3,FALSE)</f>
        <v>4.5999999999999996</v>
      </c>
      <c r="P694" s="3">
        <f>IF(Table1[[#This Row],[Census Tract Low Unemployment Rate]]&lt;2.7,1,0)</f>
        <v>0</v>
      </c>
      <c r="Q694" s="6">
        <f>VLOOKUP($C694,'County Data Only'!$A$2:$F$93,4,FALSE)</f>
        <v>1920</v>
      </c>
      <c r="R694" s="6">
        <f>IF(AND(Table1[[#This Row],[Census Tract Access to Primary Care]]&lt;=2000,Table1[[#This Row],[Census Tract Access to Primary Care]]&lt;&gt;0),1,0)</f>
        <v>1</v>
      </c>
      <c r="S694" s="3">
        <f>VLOOKUP($C694,'County Data Only'!$A$2:$F$93,5,FALSE)</f>
        <v>-1.7009024699999999</v>
      </c>
      <c r="T694" s="3">
        <f>VLOOKUP($C694,'County Data Only'!$A$2:$F$93,6,FALSE)</f>
        <v>-7.8200000000000006E-3</v>
      </c>
      <c r="U694">
        <f>IF(AND(Table1[[#This Row],[Census Tract Population Growth 2010 - 2020]]&gt;=5,Table1[[#This Row],[Census Tract Population Growth 2020 - 2021]]&gt;0),1,0)</f>
        <v>0</v>
      </c>
      <c r="V694" s="3">
        <f>SUM(Table1[[#This Row],[High Income Point Value]],Table1[[#This Row],[Life Expectancy Point Value]],Table1[[#This Row],["R/ECAP" (Point Value)]],Table1[[#This Row],[Low Poverty Point Value]])</f>
        <v>3</v>
      </c>
      <c r="W694" s="3">
        <f>SUM(Table1[[#This Row],[Census Tract Low Unemployment Point Value]],Table1[[#This Row],[Census Tract Access to Primary Care Point Value]])</f>
        <v>1</v>
      </c>
    </row>
    <row r="695" spans="1:23" x14ac:dyDescent="0.25">
      <c r="A695" t="s">
        <v>732</v>
      </c>
      <c r="B695">
        <v>18089040301</v>
      </c>
      <c r="C695" t="s">
        <v>1786</v>
      </c>
      <c r="D695" t="s">
        <v>2489</v>
      </c>
      <c r="E695" s="5">
        <f t="shared" si="20"/>
        <v>4</v>
      </c>
      <c r="F695" s="3">
        <f t="shared" si="21"/>
        <v>0</v>
      </c>
      <c r="G695">
        <v>0</v>
      </c>
      <c r="H695" s="6">
        <v>71346</v>
      </c>
      <c r="I695" s="6">
        <f>IF(AND(Table1[[#This Row],[High Income]]&gt;=71082,Table1[[#This Row],[QCT Status]]=0),1,0)</f>
        <v>1</v>
      </c>
      <c r="J695" s="6">
        <v>80.5</v>
      </c>
      <c r="K695" s="6">
        <f>IF(Table1[[#This Row],[Life Expectancy]]&gt;77.4,1,0)</f>
        <v>1</v>
      </c>
      <c r="L695" s="4">
        <v>0</v>
      </c>
      <c r="M695" s="6">
        <v>6.2</v>
      </c>
      <c r="N695" s="6">
        <f>IF(AND(Table1[[#This Row],[Low Poverty]]&lt;=6.3,Table1[[#This Row],[QCT Status]]=0),1,0)</f>
        <v>1</v>
      </c>
      <c r="O695" s="3">
        <f>VLOOKUP(C695,'County Data Only'!$A$2:$F$93,3,FALSE)</f>
        <v>4.5999999999999996</v>
      </c>
      <c r="P695" s="3">
        <f>IF(Table1[[#This Row],[Census Tract Low Unemployment Rate]]&lt;2.7,1,0)</f>
        <v>0</v>
      </c>
      <c r="Q695" s="6">
        <f>VLOOKUP($C695,'County Data Only'!$A$2:$F$93,4,FALSE)</f>
        <v>1920</v>
      </c>
      <c r="R695" s="6">
        <f>IF(AND(Table1[[#This Row],[Census Tract Access to Primary Care]]&lt;=2000,Table1[[#This Row],[Census Tract Access to Primary Care]]&lt;&gt;0),1,0)</f>
        <v>1</v>
      </c>
      <c r="S695" s="3">
        <f>VLOOKUP($C695,'County Data Only'!$A$2:$F$93,5,FALSE)</f>
        <v>-1.7009024699999999</v>
      </c>
      <c r="T695" s="3">
        <f>VLOOKUP($C695,'County Data Only'!$A$2:$F$93,6,FALSE)</f>
        <v>-7.8200000000000006E-3</v>
      </c>
      <c r="U695">
        <f>IF(AND(Table1[[#This Row],[Census Tract Population Growth 2010 - 2020]]&gt;=5,Table1[[#This Row],[Census Tract Population Growth 2020 - 2021]]&gt;0),1,0)</f>
        <v>0</v>
      </c>
      <c r="V695" s="3">
        <f>SUM(Table1[[#This Row],[High Income Point Value]],Table1[[#This Row],[Life Expectancy Point Value]],Table1[[#This Row],["R/ECAP" (Point Value)]],Table1[[#This Row],[Low Poverty Point Value]])</f>
        <v>3</v>
      </c>
      <c r="W695" s="3">
        <f>SUM(Table1[[#This Row],[Census Tract Low Unemployment Point Value]],Table1[[#This Row],[Census Tract Access to Primary Care Point Value]])</f>
        <v>1</v>
      </c>
    </row>
    <row r="696" spans="1:23" x14ac:dyDescent="0.25">
      <c r="A696" t="s">
        <v>777</v>
      </c>
      <c r="B696">
        <v>18089042613</v>
      </c>
      <c r="C696" t="s">
        <v>1786</v>
      </c>
      <c r="D696" t="s">
        <v>2533</v>
      </c>
      <c r="E696" s="9">
        <f t="shared" si="20"/>
        <v>3</v>
      </c>
      <c r="F696" s="3">
        <f t="shared" si="21"/>
        <v>0</v>
      </c>
      <c r="G696">
        <v>0</v>
      </c>
      <c r="H696" s="4"/>
      <c r="I696" s="3">
        <f>IF(AND(Table1[[#This Row],[High Income]]&gt;=71082,Table1[[#This Row],[QCT Status]]=0),1,0)</f>
        <v>0</v>
      </c>
      <c r="J696" s="6">
        <v>80.2</v>
      </c>
      <c r="K696" s="6">
        <f>IF(Table1[[#This Row],[Life Expectancy]]&gt;77.4,1,0)</f>
        <v>1</v>
      </c>
      <c r="L696" s="4">
        <v>0</v>
      </c>
      <c r="M696" s="6">
        <v>0.4</v>
      </c>
      <c r="N696" s="6">
        <f>IF(AND(Table1[[#This Row],[Low Poverty]]&lt;=6.3,Table1[[#This Row],[QCT Status]]=0),1,0)</f>
        <v>1</v>
      </c>
      <c r="O696" s="3">
        <f>VLOOKUP(C696,'County Data Only'!$A$2:$F$93,3,FALSE)</f>
        <v>4.5999999999999996</v>
      </c>
      <c r="P696" s="3">
        <f>IF(Table1[[#This Row],[Census Tract Low Unemployment Rate]]&lt;2.7,1,0)</f>
        <v>0</v>
      </c>
      <c r="Q696" s="6">
        <f>VLOOKUP($C696,'County Data Only'!$A$2:$F$93,4,FALSE)</f>
        <v>1920</v>
      </c>
      <c r="R696" s="6">
        <f>IF(AND(Table1[[#This Row],[Census Tract Access to Primary Care]]&lt;=2000,Table1[[#This Row],[Census Tract Access to Primary Care]]&lt;&gt;0),1,0)</f>
        <v>1</v>
      </c>
      <c r="S696" s="3">
        <f>VLOOKUP($C696,'County Data Only'!$A$2:$F$93,5,FALSE)</f>
        <v>-1.7009024699999999</v>
      </c>
      <c r="T696" s="3">
        <f>VLOOKUP($C696,'County Data Only'!$A$2:$F$93,6,FALSE)</f>
        <v>-7.8200000000000006E-3</v>
      </c>
      <c r="U696">
        <f>IF(AND(Table1[[#This Row],[Census Tract Population Growth 2010 - 2020]]&gt;=5,Table1[[#This Row],[Census Tract Population Growth 2020 - 2021]]&gt;0),1,0)</f>
        <v>0</v>
      </c>
      <c r="V696" s="3">
        <f>SUM(Table1[[#This Row],[High Income Point Value]],Table1[[#This Row],[Life Expectancy Point Value]],Table1[[#This Row],["R/ECAP" (Point Value)]],Table1[[#This Row],[Low Poverty Point Value]])</f>
        <v>2</v>
      </c>
      <c r="W696" s="3">
        <f>SUM(Table1[[#This Row],[Census Tract Low Unemployment Point Value]],Table1[[#This Row],[Census Tract Access to Primary Care Point Value]])</f>
        <v>1</v>
      </c>
    </row>
    <row r="697" spans="1:23" x14ac:dyDescent="0.25">
      <c r="A697" t="s">
        <v>770</v>
      </c>
      <c r="B697">
        <v>18089042602</v>
      </c>
      <c r="C697" t="s">
        <v>1786</v>
      </c>
      <c r="D697" t="s">
        <v>2526</v>
      </c>
      <c r="E697" s="9">
        <f t="shared" si="20"/>
        <v>3</v>
      </c>
      <c r="F697" s="3">
        <f t="shared" si="21"/>
        <v>0</v>
      </c>
      <c r="G697">
        <v>0</v>
      </c>
      <c r="H697" s="6">
        <v>92693</v>
      </c>
      <c r="I697" s="6">
        <f>IF(AND(Table1[[#This Row],[High Income]]&gt;=71082,Table1[[#This Row],[QCT Status]]=0),1,0)</f>
        <v>1</v>
      </c>
      <c r="J697" s="4">
        <v>77.099999999999994</v>
      </c>
      <c r="K697" s="6">
        <f>IF(Table1[[#This Row],[Life Expectancy]]&gt;77.4,1,0)</f>
        <v>0</v>
      </c>
      <c r="L697" s="4">
        <v>0</v>
      </c>
      <c r="M697" s="6">
        <v>2.2999999999999998</v>
      </c>
      <c r="N697" s="6">
        <f>IF(AND(Table1[[#This Row],[Low Poverty]]&lt;=6.3,Table1[[#This Row],[QCT Status]]=0),1,0)</f>
        <v>1</v>
      </c>
      <c r="O697" s="3">
        <f>VLOOKUP(C697,'County Data Only'!$A$2:$F$93,3,FALSE)</f>
        <v>4.5999999999999996</v>
      </c>
      <c r="P697" s="3">
        <f>IF(Table1[[#This Row],[Census Tract Low Unemployment Rate]]&lt;2.7,1,0)</f>
        <v>0</v>
      </c>
      <c r="Q697" s="6">
        <f>VLOOKUP($C697,'County Data Only'!$A$2:$F$93,4,FALSE)</f>
        <v>1920</v>
      </c>
      <c r="R697" s="6">
        <f>IF(AND(Table1[[#This Row],[Census Tract Access to Primary Care]]&lt;=2000,Table1[[#This Row],[Census Tract Access to Primary Care]]&lt;&gt;0),1,0)</f>
        <v>1</v>
      </c>
      <c r="S697" s="3">
        <f>VLOOKUP($C697,'County Data Only'!$A$2:$F$93,5,FALSE)</f>
        <v>-1.7009024699999999</v>
      </c>
      <c r="T697" s="3">
        <f>VLOOKUP($C697,'County Data Only'!$A$2:$F$93,6,FALSE)</f>
        <v>-7.8200000000000006E-3</v>
      </c>
      <c r="U697">
        <f>IF(AND(Table1[[#This Row],[Census Tract Population Growth 2010 - 2020]]&gt;=5,Table1[[#This Row],[Census Tract Population Growth 2020 - 2021]]&gt;0),1,0)</f>
        <v>0</v>
      </c>
      <c r="V697" s="3">
        <f>SUM(Table1[[#This Row],[High Income Point Value]],Table1[[#This Row],[Life Expectancy Point Value]],Table1[[#This Row],["R/ECAP" (Point Value)]],Table1[[#This Row],[Low Poverty Point Value]])</f>
        <v>2</v>
      </c>
      <c r="W697" s="3">
        <f>SUM(Table1[[#This Row],[Census Tract Low Unemployment Point Value]],Table1[[#This Row],[Census Tract Access to Primary Care Point Value]])</f>
        <v>1</v>
      </c>
    </row>
    <row r="698" spans="1:23" x14ac:dyDescent="0.25">
      <c r="A698" t="s">
        <v>739</v>
      </c>
      <c r="B698">
        <v>18089040600</v>
      </c>
      <c r="C698" t="s">
        <v>1786</v>
      </c>
      <c r="D698" t="s">
        <v>2070</v>
      </c>
      <c r="E698" s="9">
        <f t="shared" si="20"/>
        <v>3</v>
      </c>
      <c r="F698" s="3">
        <f t="shared" si="21"/>
        <v>0</v>
      </c>
      <c r="G698">
        <v>0</v>
      </c>
      <c r="H698" s="4">
        <v>64607</v>
      </c>
      <c r="I698" s="3">
        <f>IF(AND(Table1[[#This Row],[High Income]]&gt;=71082,Table1[[#This Row],[QCT Status]]=0),1,0)</f>
        <v>0</v>
      </c>
      <c r="J698" s="6">
        <v>77.551599999999993</v>
      </c>
      <c r="K698" s="6">
        <f>IF(Table1[[#This Row],[Life Expectancy]]&gt;77.4,1,0)</f>
        <v>1</v>
      </c>
      <c r="L698" s="4">
        <v>0</v>
      </c>
      <c r="M698" s="6">
        <v>5.2</v>
      </c>
      <c r="N698" s="6">
        <f>IF(AND(Table1[[#This Row],[Low Poverty]]&lt;=6.3,Table1[[#This Row],[QCT Status]]=0),1,0)</f>
        <v>1</v>
      </c>
      <c r="O698" s="3">
        <f>VLOOKUP(C698,'County Data Only'!$A$2:$F$93,3,FALSE)</f>
        <v>4.5999999999999996</v>
      </c>
      <c r="P698" s="3">
        <f>IF(Table1[[#This Row],[Census Tract Low Unemployment Rate]]&lt;2.7,1,0)</f>
        <v>0</v>
      </c>
      <c r="Q698" s="6">
        <f>VLOOKUP($C698,'County Data Only'!$A$2:$F$93,4,FALSE)</f>
        <v>1920</v>
      </c>
      <c r="R698" s="6">
        <f>IF(AND(Table1[[#This Row],[Census Tract Access to Primary Care]]&lt;=2000,Table1[[#This Row],[Census Tract Access to Primary Care]]&lt;&gt;0),1,0)</f>
        <v>1</v>
      </c>
      <c r="S698" s="3">
        <f>VLOOKUP($C698,'County Data Only'!$A$2:$F$93,5,FALSE)</f>
        <v>-1.7009024699999999</v>
      </c>
      <c r="T698" s="3">
        <f>VLOOKUP($C698,'County Data Only'!$A$2:$F$93,6,FALSE)</f>
        <v>-7.8200000000000006E-3</v>
      </c>
      <c r="U698">
        <f>IF(AND(Table1[[#This Row],[Census Tract Population Growth 2010 - 2020]]&gt;=5,Table1[[#This Row],[Census Tract Population Growth 2020 - 2021]]&gt;0),1,0)</f>
        <v>0</v>
      </c>
      <c r="V698" s="3">
        <f>SUM(Table1[[#This Row],[High Income Point Value]],Table1[[#This Row],[Life Expectancy Point Value]],Table1[[#This Row],["R/ECAP" (Point Value)]],Table1[[#This Row],[Low Poverty Point Value]])</f>
        <v>2</v>
      </c>
      <c r="W698" s="3">
        <f>SUM(Table1[[#This Row],[Census Tract Low Unemployment Point Value]],Table1[[#This Row],[Census Tract Access to Primary Care Point Value]])</f>
        <v>1</v>
      </c>
    </row>
    <row r="699" spans="1:23" x14ac:dyDescent="0.25">
      <c r="A699" t="s">
        <v>736</v>
      </c>
      <c r="B699">
        <v>18089040403</v>
      </c>
      <c r="C699" t="s">
        <v>1786</v>
      </c>
      <c r="D699" t="s">
        <v>2493</v>
      </c>
      <c r="E699" s="9">
        <f t="shared" si="20"/>
        <v>3</v>
      </c>
      <c r="F699" s="3">
        <f t="shared" si="21"/>
        <v>0</v>
      </c>
      <c r="G699">
        <v>0</v>
      </c>
      <c r="H699" s="6">
        <v>95605</v>
      </c>
      <c r="I699" s="6">
        <f>IF(AND(Table1[[#This Row],[High Income]]&gt;=71082,Table1[[#This Row],[QCT Status]]=0),1,0)</f>
        <v>1</v>
      </c>
      <c r="K699" s="6">
        <f>IF(Table1[[#This Row],[Life Expectancy]]&gt;77.4,1,0)</f>
        <v>0</v>
      </c>
      <c r="L699" s="4">
        <v>0</v>
      </c>
      <c r="M699" s="6">
        <v>5.7</v>
      </c>
      <c r="N699" s="6">
        <f>IF(AND(Table1[[#This Row],[Low Poverty]]&lt;=6.3,Table1[[#This Row],[QCT Status]]=0),1,0)</f>
        <v>1</v>
      </c>
      <c r="O699" s="3">
        <f>VLOOKUP(C699,'County Data Only'!$A$2:$F$93,3,FALSE)</f>
        <v>4.5999999999999996</v>
      </c>
      <c r="P699" s="3">
        <f>IF(Table1[[#This Row],[Census Tract Low Unemployment Rate]]&lt;2.7,1,0)</f>
        <v>0</v>
      </c>
      <c r="Q699" s="6">
        <f>VLOOKUP($C699,'County Data Only'!$A$2:$F$93,4,FALSE)</f>
        <v>1920</v>
      </c>
      <c r="R699" s="6">
        <f>IF(AND(Table1[[#This Row],[Census Tract Access to Primary Care]]&lt;=2000,Table1[[#This Row],[Census Tract Access to Primary Care]]&lt;&gt;0),1,0)</f>
        <v>1</v>
      </c>
      <c r="S699" s="3">
        <f>VLOOKUP($C699,'County Data Only'!$A$2:$F$93,5,FALSE)</f>
        <v>-1.7009024699999999</v>
      </c>
      <c r="T699" s="3">
        <f>VLOOKUP($C699,'County Data Only'!$A$2:$F$93,6,FALSE)</f>
        <v>-7.8200000000000006E-3</v>
      </c>
      <c r="U699">
        <f>IF(AND(Table1[[#This Row],[Census Tract Population Growth 2010 - 2020]]&gt;=5,Table1[[#This Row],[Census Tract Population Growth 2020 - 2021]]&gt;0),1,0)</f>
        <v>0</v>
      </c>
      <c r="V699" s="3">
        <f>SUM(Table1[[#This Row],[High Income Point Value]],Table1[[#This Row],[Life Expectancy Point Value]],Table1[[#This Row],["R/ECAP" (Point Value)]],Table1[[#This Row],[Low Poverty Point Value]])</f>
        <v>2</v>
      </c>
      <c r="W699" s="3">
        <f>SUM(Table1[[#This Row],[Census Tract Low Unemployment Point Value]],Table1[[#This Row],[Census Tract Access to Primary Care Point Value]])</f>
        <v>1</v>
      </c>
    </row>
    <row r="700" spans="1:23" x14ac:dyDescent="0.25">
      <c r="A700" t="s">
        <v>799</v>
      </c>
      <c r="B700">
        <v>18089043403</v>
      </c>
      <c r="C700" t="s">
        <v>1786</v>
      </c>
      <c r="D700" t="s">
        <v>2555</v>
      </c>
      <c r="E700" s="9">
        <f t="shared" si="20"/>
        <v>3</v>
      </c>
      <c r="F700" s="3">
        <f t="shared" si="21"/>
        <v>0</v>
      </c>
      <c r="G700">
        <v>0</v>
      </c>
      <c r="H700" s="4">
        <v>70015</v>
      </c>
      <c r="I700" s="3">
        <f>IF(AND(Table1[[#This Row],[High Income]]&gt;=71082,Table1[[#This Row],[QCT Status]]=0),1,0)</f>
        <v>0</v>
      </c>
      <c r="J700" s="6">
        <v>80.2</v>
      </c>
      <c r="K700" s="6">
        <f>IF(Table1[[#This Row],[Life Expectancy]]&gt;77.4,1,0)</f>
        <v>1</v>
      </c>
      <c r="L700" s="4">
        <v>0</v>
      </c>
      <c r="M700" s="6">
        <v>5.9</v>
      </c>
      <c r="N700" s="6">
        <f>IF(AND(Table1[[#This Row],[Low Poverty]]&lt;=6.3,Table1[[#This Row],[QCT Status]]=0),1,0)</f>
        <v>1</v>
      </c>
      <c r="O700" s="3">
        <f>VLOOKUP(C700,'County Data Only'!$A$2:$F$93,3,FALSE)</f>
        <v>4.5999999999999996</v>
      </c>
      <c r="P700" s="3">
        <f>IF(Table1[[#This Row],[Census Tract Low Unemployment Rate]]&lt;2.7,1,0)</f>
        <v>0</v>
      </c>
      <c r="Q700" s="6">
        <f>VLOOKUP($C700,'County Data Only'!$A$2:$F$93,4,FALSE)</f>
        <v>1920</v>
      </c>
      <c r="R700" s="6">
        <f>IF(AND(Table1[[#This Row],[Census Tract Access to Primary Care]]&lt;=2000,Table1[[#This Row],[Census Tract Access to Primary Care]]&lt;&gt;0),1,0)</f>
        <v>1</v>
      </c>
      <c r="S700" s="3">
        <f>VLOOKUP($C700,'County Data Only'!$A$2:$F$93,5,FALSE)</f>
        <v>-1.7009024699999999</v>
      </c>
      <c r="T700" s="3">
        <f>VLOOKUP($C700,'County Data Only'!$A$2:$F$93,6,FALSE)</f>
        <v>-7.8200000000000006E-3</v>
      </c>
      <c r="U700">
        <f>IF(AND(Table1[[#This Row],[Census Tract Population Growth 2010 - 2020]]&gt;=5,Table1[[#This Row],[Census Tract Population Growth 2020 - 2021]]&gt;0),1,0)</f>
        <v>0</v>
      </c>
      <c r="V700" s="3">
        <f>SUM(Table1[[#This Row],[High Income Point Value]],Table1[[#This Row],[Life Expectancy Point Value]],Table1[[#This Row],["R/ECAP" (Point Value)]],Table1[[#This Row],[Low Poverty Point Value]])</f>
        <v>2</v>
      </c>
      <c r="W700" s="3">
        <f>SUM(Table1[[#This Row],[Census Tract Low Unemployment Point Value]],Table1[[#This Row],[Census Tract Access to Primary Care Point Value]])</f>
        <v>1</v>
      </c>
    </row>
    <row r="701" spans="1:23" x14ac:dyDescent="0.25">
      <c r="A701" t="s">
        <v>778</v>
      </c>
      <c r="B701">
        <v>18089042702</v>
      </c>
      <c r="C701" t="s">
        <v>1786</v>
      </c>
      <c r="D701" t="s">
        <v>2534</v>
      </c>
      <c r="E701" s="9">
        <f t="shared" si="20"/>
        <v>3</v>
      </c>
      <c r="F701" s="3">
        <f t="shared" si="21"/>
        <v>0</v>
      </c>
      <c r="G701">
        <v>0</v>
      </c>
      <c r="H701" s="4">
        <v>63775</v>
      </c>
      <c r="I701" s="3">
        <f>IF(AND(Table1[[#This Row],[High Income]]&gt;=71082,Table1[[#This Row],[QCT Status]]=0),1,0)</f>
        <v>0</v>
      </c>
      <c r="J701" s="6">
        <v>79.599999999999994</v>
      </c>
      <c r="K701" s="6">
        <f>IF(Table1[[#This Row],[Life Expectancy]]&gt;77.4,1,0)</f>
        <v>1</v>
      </c>
      <c r="L701" s="4">
        <v>0</v>
      </c>
      <c r="M701" s="6">
        <v>6.3</v>
      </c>
      <c r="N701" s="6">
        <f>IF(AND(Table1[[#This Row],[Low Poverty]]&lt;=6.3,Table1[[#This Row],[QCT Status]]=0),1,0)</f>
        <v>1</v>
      </c>
      <c r="O701" s="3">
        <f>VLOOKUP(C701,'County Data Only'!$A$2:$F$93,3,FALSE)</f>
        <v>4.5999999999999996</v>
      </c>
      <c r="P701" s="3">
        <f>IF(Table1[[#This Row],[Census Tract Low Unemployment Rate]]&lt;2.7,1,0)</f>
        <v>0</v>
      </c>
      <c r="Q701" s="6">
        <f>VLOOKUP($C701,'County Data Only'!$A$2:$F$93,4,FALSE)</f>
        <v>1920</v>
      </c>
      <c r="R701" s="6">
        <f>IF(AND(Table1[[#This Row],[Census Tract Access to Primary Care]]&lt;=2000,Table1[[#This Row],[Census Tract Access to Primary Care]]&lt;&gt;0),1,0)</f>
        <v>1</v>
      </c>
      <c r="S701" s="3">
        <f>VLOOKUP($C701,'County Data Only'!$A$2:$F$93,5,FALSE)</f>
        <v>-1.7009024699999999</v>
      </c>
      <c r="T701" s="3">
        <f>VLOOKUP($C701,'County Data Only'!$A$2:$F$93,6,FALSE)</f>
        <v>-7.8200000000000006E-3</v>
      </c>
      <c r="U701">
        <f>IF(AND(Table1[[#This Row],[Census Tract Population Growth 2010 - 2020]]&gt;=5,Table1[[#This Row],[Census Tract Population Growth 2020 - 2021]]&gt;0),1,0)</f>
        <v>0</v>
      </c>
      <c r="V701" s="3">
        <f>SUM(Table1[[#This Row],[High Income Point Value]],Table1[[#This Row],[Life Expectancy Point Value]],Table1[[#This Row],["R/ECAP" (Point Value)]],Table1[[#This Row],[Low Poverty Point Value]])</f>
        <v>2</v>
      </c>
      <c r="W701" s="3">
        <f>SUM(Table1[[#This Row],[Census Tract Low Unemployment Point Value]],Table1[[#This Row],[Census Tract Access to Primary Care Point Value]])</f>
        <v>1</v>
      </c>
    </row>
    <row r="702" spans="1:23" x14ac:dyDescent="0.25">
      <c r="A702" t="s">
        <v>738</v>
      </c>
      <c r="B702">
        <v>18089040502</v>
      </c>
      <c r="C702" t="s">
        <v>1786</v>
      </c>
      <c r="D702" t="s">
        <v>2495</v>
      </c>
      <c r="E702" s="9">
        <f t="shared" si="20"/>
        <v>3</v>
      </c>
      <c r="F702" s="3">
        <f t="shared" si="21"/>
        <v>0</v>
      </c>
      <c r="G702">
        <v>0</v>
      </c>
      <c r="H702" s="6">
        <v>71587</v>
      </c>
      <c r="I702" s="6">
        <f>IF(AND(Table1[[#This Row],[High Income]]&gt;=71082,Table1[[#This Row],[QCT Status]]=0),1,0)</f>
        <v>1</v>
      </c>
      <c r="J702" s="6">
        <v>79.400000000000006</v>
      </c>
      <c r="K702" s="6">
        <f>IF(Table1[[#This Row],[Life Expectancy]]&gt;77.4,1,0)</f>
        <v>1</v>
      </c>
      <c r="L702" s="4">
        <v>0</v>
      </c>
      <c r="M702" s="4">
        <v>8.3000000000000007</v>
      </c>
      <c r="N702" s="4">
        <f>IF(AND(Table1[[#This Row],[Low Poverty]]&lt;=6.3,Table1[[#This Row],[QCT Status]]=0),1,0)</f>
        <v>0</v>
      </c>
      <c r="O702" s="3">
        <f>VLOOKUP(C702,'County Data Only'!$A$2:$F$93,3,FALSE)</f>
        <v>4.5999999999999996</v>
      </c>
      <c r="P702" s="3">
        <f>IF(Table1[[#This Row],[Census Tract Low Unemployment Rate]]&lt;2.7,1,0)</f>
        <v>0</v>
      </c>
      <c r="Q702" s="6">
        <f>VLOOKUP($C702,'County Data Only'!$A$2:$F$93,4,FALSE)</f>
        <v>1920</v>
      </c>
      <c r="R702" s="6">
        <f>IF(AND(Table1[[#This Row],[Census Tract Access to Primary Care]]&lt;=2000,Table1[[#This Row],[Census Tract Access to Primary Care]]&lt;&gt;0),1,0)</f>
        <v>1</v>
      </c>
      <c r="S702" s="3">
        <f>VLOOKUP($C702,'County Data Only'!$A$2:$F$93,5,FALSE)</f>
        <v>-1.7009024699999999</v>
      </c>
      <c r="T702" s="3">
        <f>VLOOKUP($C702,'County Data Only'!$A$2:$F$93,6,FALSE)</f>
        <v>-7.8200000000000006E-3</v>
      </c>
      <c r="U702">
        <f>IF(AND(Table1[[#This Row],[Census Tract Population Growth 2010 - 2020]]&gt;=5,Table1[[#This Row],[Census Tract Population Growth 2020 - 2021]]&gt;0),1,0)</f>
        <v>0</v>
      </c>
      <c r="V702" s="3">
        <f>SUM(Table1[[#This Row],[High Income Point Value]],Table1[[#This Row],[Life Expectancy Point Value]],Table1[[#This Row],["R/ECAP" (Point Value)]],Table1[[#This Row],[Low Poverty Point Value]])</f>
        <v>2</v>
      </c>
      <c r="W702" s="3">
        <f>SUM(Table1[[#This Row],[Census Tract Low Unemployment Point Value]],Table1[[#This Row],[Census Tract Access to Primary Care Point Value]])</f>
        <v>1</v>
      </c>
    </row>
    <row r="703" spans="1:23" x14ac:dyDescent="0.25">
      <c r="A703" t="s">
        <v>733</v>
      </c>
      <c r="B703">
        <v>18089040302</v>
      </c>
      <c r="C703" t="s">
        <v>1786</v>
      </c>
      <c r="D703" t="s">
        <v>2490</v>
      </c>
      <c r="E703" s="9">
        <f t="shared" si="20"/>
        <v>3</v>
      </c>
      <c r="F703" s="3">
        <f t="shared" si="21"/>
        <v>0</v>
      </c>
      <c r="G703">
        <v>0</v>
      </c>
      <c r="H703" s="6">
        <v>76034</v>
      </c>
      <c r="I703" s="6">
        <f>IF(AND(Table1[[#This Row],[High Income]]&gt;=71082,Table1[[#This Row],[QCT Status]]=0),1,0)</f>
        <v>1</v>
      </c>
      <c r="J703" s="6">
        <v>80.5</v>
      </c>
      <c r="K703" s="6">
        <f>IF(Table1[[#This Row],[Life Expectancy]]&gt;77.4,1,0)</f>
        <v>1</v>
      </c>
      <c r="L703" s="4">
        <v>0</v>
      </c>
      <c r="M703" s="4">
        <v>15.5</v>
      </c>
      <c r="N703" s="4">
        <f>IF(AND(Table1[[#This Row],[Low Poverty]]&lt;=6.3,Table1[[#This Row],[QCT Status]]=0),1,0)</f>
        <v>0</v>
      </c>
      <c r="O703" s="3">
        <f>VLOOKUP(C703,'County Data Only'!$A$2:$F$93,3,FALSE)</f>
        <v>4.5999999999999996</v>
      </c>
      <c r="P703" s="3">
        <f>IF(Table1[[#This Row],[Census Tract Low Unemployment Rate]]&lt;2.7,1,0)</f>
        <v>0</v>
      </c>
      <c r="Q703" s="6">
        <f>VLOOKUP($C703,'County Data Only'!$A$2:$F$93,4,FALSE)</f>
        <v>1920</v>
      </c>
      <c r="R703" s="6">
        <f>IF(AND(Table1[[#This Row],[Census Tract Access to Primary Care]]&lt;=2000,Table1[[#This Row],[Census Tract Access to Primary Care]]&lt;&gt;0),1,0)</f>
        <v>1</v>
      </c>
      <c r="S703" s="3">
        <f>VLOOKUP($C703,'County Data Only'!$A$2:$F$93,5,FALSE)</f>
        <v>-1.7009024699999999</v>
      </c>
      <c r="T703" s="3">
        <f>VLOOKUP($C703,'County Data Only'!$A$2:$F$93,6,FALSE)</f>
        <v>-7.8200000000000006E-3</v>
      </c>
      <c r="U703">
        <f>IF(AND(Table1[[#This Row],[Census Tract Population Growth 2010 - 2020]]&gt;=5,Table1[[#This Row],[Census Tract Population Growth 2020 - 2021]]&gt;0),1,0)</f>
        <v>0</v>
      </c>
      <c r="V703" s="3">
        <f>SUM(Table1[[#This Row],[High Income Point Value]],Table1[[#This Row],[Life Expectancy Point Value]],Table1[[#This Row],["R/ECAP" (Point Value)]],Table1[[#This Row],[Low Poverty Point Value]])</f>
        <v>2</v>
      </c>
      <c r="W703" s="3">
        <f>SUM(Table1[[#This Row],[Census Tract Low Unemployment Point Value]],Table1[[#This Row],[Census Tract Access to Primary Care Point Value]])</f>
        <v>1</v>
      </c>
    </row>
    <row r="704" spans="1:23" x14ac:dyDescent="0.25">
      <c r="A704" t="s">
        <v>783</v>
      </c>
      <c r="B704">
        <v>18089042804</v>
      </c>
      <c r="C704" t="s">
        <v>1786</v>
      </c>
      <c r="D704" t="s">
        <v>2539</v>
      </c>
      <c r="E704" s="9">
        <f t="shared" si="20"/>
        <v>3</v>
      </c>
      <c r="F704" s="3">
        <f t="shared" si="21"/>
        <v>0</v>
      </c>
      <c r="G704">
        <v>0</v>
      </c>
      <c r="H704" s="6">
        <v>86130</v>
      </c>
      <c r="I704" s="6">
        <f>IF(AND(Table1[[#This Row],[High Income]]&gt;=71082,Table1[[#This Row],[QCT Status]]=0),1,0)</f>
        <v>1</v>
      </c>
      <c r="J704" s="6">
        <v>79.770200000000003</v>
      </c>
      <c r="K704" s="6">
        <f>IF(Table1[[#This Row],[Life Expectancy]]&gt;77.4,1,0)</f>
        <v>1</v>
      </c>
      <c r="L704" s="4">
        <v>0</v>
      </c>
      <c r="M704" s="4">
        <v>16.2</v>
      </c>
      <c r="N704" s="4">
        <f>IF(AND(Table1[[#This Row],[Low Poverty]]&lt;=6.3,Table1[[#This Row],[QCT Status]]=0),1,0)</f>
        <v>0</v>
      </c>
      <c r="O704" s="3">
        <f>VLOOKUP(C704,'County Data Only'!$A$2:$F$93,3,FALSE)</f>
        <v>4.5999999999999996</v>
      </c>
      <c r="P704" s="3">
        <f>IF(Table1[[#This Row],[Census Tract Low Unemployment Rate]]&lt;2.7,1,0)</f>
        <v>0</v>
      </c>
      <c r="Q704" s="6">
        <f>VLOOKUP($C704,'County Data Only'!$A$2:$F$93,4,FALSE)</f>
        <v>1920</v>
      </c>
      <c r="R704" s="6">
        <f>IF(AND(Table1[[#This Row],[Census Tract Access to Primary Care]]&lt;=2000,Table1[[#This Row],[Census Tract Access to Primary Care]]&lt;&gt;0),1,0)</f>
        <v>1</v>
      </c>
      <c r="S704" s="3">
        <f>VLOOKUP($C704,'County Data Only'!$A$2:$F$93,5,FALSE)</f>
        <v>-1.7009024699999999</v>
      </c>
      <c r="T704" s="3">
        <f>VLOOKUP($C704,'County Data Only'!$A$2:$F$93,6,FALSE)</f>
        <v>-7.8200000000000006E-3</v>
      </c>
      <c r="U704">
        <f>IF(AND(Table1[[#This Row],[Census Tract Population Growth 2010 - 2020]]&gt;=5,Table1[[#This Row],[Census Tract Population Growth 2020 - 2021]]&gt;0),1,0)</f>
        <v>0</v>
      </c>
      <c r="V704" s="3">
        <f>SUM(Table1[[#This Row],[High Income Point Value]],Table1[[#This Row],[Life Expectancy Point Value]],Table1[[#This Row],["R/ECAP" (Point Value)]],Table1[[#This Row],[Low Poverty Point Value]])</f>
        <v>2</v>
      </c>
      <c r="W704" s="3">
        <f>SUM(Table1[[#This Row],[Census Tract Low Unemployment Point Value]],Table1[[#This Row],[Census Tract Access to Primary Care Point Value]])</f>
        <v>1</v>
      </c>
    </row>
    <row r="705" spans="1:23" x14ac:dyDescent="0.25">
      <c r="A705" t="s">
        <v>727</v>
      </c>
      <c r="B705">
        <v>18089030800</v>
      </c>
      <c r="C705" t="s">
        <v>1786</v>
      </c>
      <c r="D705" t="s">
        <v>2486</v>
      </c>
      <c r="E705" s="7">
        <f t="shared" si="20"/>
        <v>2</v>
      </c>
      <c r="F705" s="3">
        <f t="shared" si="21"/>
        <v>0</v>
      </c>
      <c r="G705" s="14">
        <v>1</v>
      </c>
      <c r="H705" s="4">
        <v>41071</v>
      </c>
      <c r="I705" s="3">
        <f>IF(AND(Table1[[#This Row],[High Income]]&gt;=71082,Table1[[#This Row],[QCT Status]]=0),1,0)</f>
        <v>0</v>
      </c>
      <c r="J705" s="6">
        <v>77.900000000000006</v>
      </c>
      <c r="K705" s="6">
        <f>IF(Table1[[#This Row],[Life Expectancy]]&gt;77.4,1,0)</f>
        <v>1</v>
      </c>
      <c r="L705" s="4">
        <v>0</v>
      </c>
      <c r="M705" s="4">
        <v>25.2</v>
      </c>
      <c r="N705" s="4">
        <f>IF(AND(Table1[[#This Row],[Low Poverty]]&lt;=6.3,Table1[[#This Row],[QCT Status]]=0),1,0)</f>
        <v>0</v>
      </c>
      <c r="O705" s="3">
        <f>VLOOKUP(C705,'County Data Only'!$A$2:$F$93,3,FALSE)</f>
        <v>4.5999999999999996</v>
      </c>
      <c r="P705" s="3">
        <f>IF(Table1[[#This Row],[Census Tract Low Unemployment Rate]]&lt;2.7,1,0)</f>
        <v>0</v>
      </c>
      <c r="Q705" s="6">
        <f>VLOOKUP($C705,'County Data Only'!$A$2:$F$93,4,FALSE)</f>
        <v>1920</v>
      </c>
      <c r="R705" s="6">
        <f>IF(AND(Table1[[#This Row],[Census Tract Access to Primary Care]]&lt;=2000,Table1[[#This Row],[Census Tract Access to Primary Care]]&lt;&gt;0),1,0)</f>
        <v>1</v>
      </c>
      <c r="S705" s="3">
        <f>VLOOKUP($C705,'County Data Only'!$A$2:$F$93,5,FALSE)</f>
        <v>-1.7009024699999999</v>
      </c>
      <c r="T705" s="3">
        <f>VLOOKUP($C705,'County Data Only'!$A$2:$F$93,6,FALSE)</f>
        <v>-7.8200000000000006E-3</v>
      </c>
      <c r="U705">
        <f>IF(AND(Table1[[#This Row],[Census Tract Population Growth 2010 - 2020]]&gt;=5,Table1[[#This Row],[Census Tract Population Growth 2020 - 2021]]&gt;0),1,0)</f>
        <v>0</v>
      </c>
      <c r="V705" s="3">
        <f>SUM(Table1[[#This Row],[High Income Point Value]],Table1[[#This Row],[Life Expectancy Point Value]],Table1[[#This Row],["R/ECAP" (Point Value)]],Table1[[#This Row],[Low Poverty Point Value]])</f>
        <v>1</v>
      </c>
      <c r="W705" s="3">
        <f>SUM(Table1[[#This Row],[Census Tract Low Unemployment Point Value]],Table1[[#This Row],[Census Tract Access to Primary Care Point Value]])</f>
        <v>1</v>
      </c>
    </row>
    <row r="706" spans="1:23" x14ac:dyDescent="0.25">
      <c r="A706" t="s">
        <v>762</v>
      </c>
      <c r="B706">
        <v>18089042404</v>
      </c>
      <c r="C706" t="s">
        <v>1786</v>
      </c>
      <c r="D706" t="s">
        <v>2518</v>
      </c>
      <c r="E706" s="7">
        <f t="shared" ref="E706:E769" si="22">SUM(V706,W706)</f>
        <v>2</v>
      </c>
      <c r="F706" s="3">
        <f t="shared" ref="F706:F769" si="23">IF(AND(S706&gt;=5,T706&gt;0),1,0)</f>
        <v>0</v>
      </c>
      <c r="G706">
        <v>0</v>
      </c>
      <c r="H706" s="4">
        <v>56897</v>
      </c>
      <c r="I706" s="3">
        <f>IF(AND(Table1[[#This Row],[High Income]]&gt;=71082,Table1[[#This Row],[QCT Status]]=0),1,0)</f>
        <v>0</v>
      </c>
      <c r="J706" s="4">
        <v>76</v>
      </c>
      <c r="K706" s="3">
        <f>IF(Table1[[#This Row],[Life Expectancy]]&gt;77.4,1,0)</f>
        <v>0</v>
      </c>
      <c r="L706" s="4">
        <v>0</v>
      </c>
      <c r="M706" s="6">
        <v>2.2000000000000002</v>
      </c>
      <c r="N706" s="6">
        <f>IF(AND(Table1[[#This Row],[Low Poverty]]&lt;=6.3,Table1[[#This Row],[QCT Status]]=0),1,0)</f>
        <v>1</v>
      </c>
      <c r="O706" s="3">
        <f>VLOOKUP(C706,'County Data Only'!$A$2:$F$93,3,FALSE)</f>
        <v>4.5999999999999996</v>
      </c>
      <c r="P706" s="3">
        <f>IF(Table1[[#This Row],[Census Tract Low Unemployment Rate]]&lt;2.7,1,0)</f>
        <v>0</v>
      </c>
      <c r="Q706" s="6">
        <f>VLOOKUP($C706,'County Data Only'!$A$2:$F$93,4,FALSE)</f>
        <v>1920</v>
      </c>
      <c r="R706" s="6">
        <f>IF(AND(Table1[[#This Row],[Census Tract Access to Primary Care]]&lt;=2000,Table1[[#This Row],[Census Tract Access to Primary Care]]&lt;&gt;0),1,0)</f>
        <v>1</v>
      </c>
      <c r="S706" s="3">
        <f>VLOOKUP($C706,'County Data Only'!$A$2:$F$93,5,FALSE)</f>
        <v>-1.7009024699999999</v>
      </c>
      <c r="T706" s="3">
        <f>VLOOKUP($C706,'County Data Only'!$A$2:$F$93,6,FALSE)</f>
        <v>-7.8200000000000006E-3</v>
      </c>
      <c r="U706">
        <f>IF(AND(Table1[[#This Row],[Census Tract Population Growth 2010 - 2020]]&gt;=5,Table1[[#This Row],[Census Tract Population Growth 2020 - 2021]]&gt;0),1,0)</f>
        <v>0</v>
      </c>
      <c r="V706" s="3">
        <f>SUM(Table1[[#This Row],[High Income Point Value]],Table1[[#This Row],[Life Expectancy Point Value]],Table1[[#This Row],["R/ECAP" (Point Value)]],Table1[[#This Row],[Low Poverty Point Value]])</f>
        <v>1</v>
      </c>
      <c r="W706" s="3">
        <f>SUM(Table1[[#This Row],[Census Tract Low Unemployment Point Value]],Table1[[#This Row],[Census Tract Access to Primary Care Point Value]])</f>
        <v>1</v>
      </c>
    </row>
    <row r="707" spans="1:23" x14ac:dyDescent="0.25">
      <c r="A707" t="s">
        <v>769</v>
      </c>
      <c r="B707">
        <v>18089042509</v>
      </c>
      <c r="C707" t="s">
        <v>1786</v>
      </c>
      <c r="D707" t="s">
        <v>2525</v>
      </c>
      <c r="E707" s="7">
        <f t="shared" si="22"/>
        <v>2</v>
      </c>
      <c r="F707" s="3">
        <f t="shared" si="23"/>
        <v>0</v>
      </c>
      <c r="G707">
        <v>0</v>
      </c>
      <c r="H707" s="4">
        <v>61250</v>
      </c>
      <c r="I707" s="3">
        <f>IF(AND(Table1[[#This Row],[High Income]]&gt;=71082,Table1[[#This Row],[QCT Status]]=0),1,0)</f>
        <v>0</v>
      </c>
      <c r="J707" s="4">
        <v>75.900000000000006</v>
      </c>
      <c r="K707" s="3">
        <f>IF(Table1[[#This Row],[Life Expectancy]]&gt;77.4,1,0)</f>
        <v>0</v>
      </c>
      <c r="L707" s="4">
        <v>0</v>
      </c>
      <c r="M707" s="6">
        <v>5.7</v>
      </c>
      <c r="N707" s="6">
        <f>IF(AND(Table1[[#This Row],[Low Poverty]]&lt;=6.3,Table1[[#This Row],[QCT Status]]=0),1,0)</f>
        <v>1</v>
      </c>
      <c r="O707" s="3">
        <f>VLOOKUP(C707,'County Data Only'!$A$2:$F$93,3,FALSE)</f>
        <v>4.5999999999999996</v>
      </c>
      <c r="P707" s="3">
        <f>IF(Table1[[#This Row],[Census Tract Low Unemployment Rate]]&lt;2.7,1,0)</f>
        <v>0</v>
      </c>
      <c r="Q707" s="6">
        <f>VLOOKUP($C707,'County Data Only'!$A$2:$F$93,4,FALSE)</f>
        <v>1920</v>
      </c>
      <c r="R707" s="6">
        <f>IF(AND(Table1[[#This Row],[Census Tract Access to Primary Care]]&lt;=2000,Table1[[#This Row],[Census Tract Access to Primary Care]]&lt;&gt;0),1,0)</f>
        <v>1</v>
      </c>
      <c r="S707" s="3">
        <f>VLOOKUP($C707,'County Data Only'!$A$2:$F$93,5,FALSE)</f>
        <v>-1.7009024699999999</v>
      </c>
      <c r="T707" s="3">
        <f>VLOOKUP($C707,'County Data Only'!$A$2:$F$93,6,FALSE)</f>
        <v>-7.8200000000000006E-3</v>
      </c>
      <c r="U707">
        <f>IF(AND(Table1[[#This Row],[Census Tract Population Growth 2010 - 2020]]&gt;=5,Table1[[#This Row],[Census Tract Population Growth 2020 - 2021]]&gt;0),1,0)</f>
        <v>0</v>
      </c>
      <c r="V707" s="3">
        <f>SUM(Table1[[#This Row],[High Income Point Value]],Table1[[#This Row],[Life Expectancy Point Value]],Table1[[#This Row],["R/ECAP" (Point Value)]],Table1[[#This Row],[Low Poverty Point Value]])</f>
        <v>1</v>
      </c>
      <c r="W707" s="3">
        <f>SUM(Table1[[#This Row],[Census Tract Low Unemployment Point Value]],Table1[[#This Row],[Census Tract Access to Primary Care Point Value]])</f>
        <v>1</v>
      </c>
    </row>
    <row r="708" spans="1:23" x14ac:dyDescent="0.25">
      <c r="A708" t="s">
        <v>760</v>
      </c>
      <c r="B708">
        <v>18089042401</v>
      </c>
      <c r="C708" t="s">
        <v>1786</v>
      </c>
      <c r="D708" t="s">
        <v>2516</v>
      </c>
      <c r="E708" s="7">
        <f t="shared" si="22"/>
        <v>2</v>
      </c>
      <c r="F708" s="3">
        <f t="shared" si="23"/>
        <v>0</v>
      </c>
      <c r="G708">
        <v>0</v>
      </c>
      <c r="H708" s="4">
        <v>53789</v>
      </c>
      <c r="I708" s="3">
        <f>IF(AND(Table1[[#This Row],[High Income]]&gt;=71082,Table1[[#This Row],[QCT Status]]=0),1,0)</f>
        <v>0</v>
      </c>
      <c r="J708" s="4">
        <v>74.2</v>
      </c>
      <c r="K708" s="3">
        <f>IF(Table1[[#This Row],[Life Expectancy]]&gt;77.4,1,0)</f>
        <v>0</v>
      </c>
      <c r="L708" s="4">
        <v>0</v>
      </c>
      <c r="M708" s="6">
        <v>6.1</v>
      </c>
      <c r="N708" s="6">
        <f>IF(AND(Table1[[#This Row],[Low Poverty]]&lt;=6.3,Table1[[#This Row],[QCT Status]]=0),1,0)</f>
        <v>1</v>
      </c>
      <c r="O708" s="3">
        <f>VLOOKUP(C708,'County Data Only'!$A$2:$F$93,3,FALSE)</f>
        <v>4.5999999999999996</v>
      </c>
      <c r="P708" s="3">
        <f>IF(Table1[[#This Row],[Census Tract Low Unemployment Rate]]&lt;2.7,1,0)</f>
        <v>0</v>
      </c>
      <c r="Q708" s="6">
        <f>VLOOKUP($C708,'County Data Only'!$A$2:$F$93,4,FALSE)</f>
        <v>1920</v>
      </c>
      <c r="R708" s="6">
        <f>IF(AND(Table1[[#This Row],[Census Tract Access to Primary Care]]&lt;=2000,Table1[[#This Row],[Census Tract Access to Primary Care]]&lt;&gt;0),1,0)</f>
        <v>1</v>
      </c>
      <c r="S708" s="3">
        <f>VLOOKUP($C708,'County Data Only'!$A$2:$F$93,5,FALSE)</f>
        <v>-1.7009024699999999</v>
      </c>
      <c r="T708" s="3">
        <f>VLOOKUP($C708,'County Data Only'!$A$2:$F$93,6,FALSE)</f>
        <v>-7.8200000000000006E-3</v>
      </c>
      <c r="U708">
        <f>IF(AND(Table1[[#This Row],[Census Tract Population Growth 2010 - 2020]]&gt;=5,Table1[[#This Row],[Census Tract Population Growth 2020 - 2021]]&gt;0),1,0)</f>
        <v>0</v>
      </c>
      <c r="V708" s="3">
        <f>SUM(Table1[[#This Row],[High Income Point Value]],Table1[[#This Row],[Life Expectancy Point Value]],Table1[[#This Row],["R/ECAP" (Point Value)]],Table1[[#This Row],[Low Poverty Point Value]])</f>
        <v>1</v>
      </c>
      <c r="W708" s="3">
        <f>SUM(Table1[[#This Row],[Census Tract Low Unemployment Point Value]],Table1[[#This Row],[Census Tract Access to Primary Care Point Value]])</f>
        <v>1</v>
      </c>
    </row>
    <row r="709" spans="1:23" x14ac:dyDescent="0.25">
      <c r="A709" t="s">
        <v>740</v>
      </c>
      <c r="B709">
        <v>18089040700</v>
      </c>
      <c r="C709" t="s">
        <v>1786</v>
      </c>
      <c r="D709" t="s">
        <v>2496</v>
      </c>
      <c r="E709" s="7">
        <f t="shared" si="22"/>
        <v>2</v>
      </c>
      <c r="F709" s="3">
        <f t="shared" si="23"/>
        <v>0</v>
      </c>
      <c r="G709">
        <v>0</v>
      </c>
      <c r="H709" s="4">
        <v>66868</v>
      </c>
      <c r="I709" s="3">
        <f>IF(AND(Table1[[#This Row],[High Income]]&gt;=71082,Table1[[#This Row],[QCT Status]]=0),1,0)</f>
        <v>0</v>
      </c>
      <c r="J709" s="6">
        <v>78.099999999999994</v>
      </c>
      <c r="K709" s="6">
        <f>IF(Table1[[#This Row],[Life Expectancy]]&gt;77.4,1,0)</f>
        <v>1</v>
      </c>
      <c r="L709" s="4">
        <v>0</v>
      </c>
      <c r="M709" s="4">
        <v>6.6</v>
      </c>
      <c r="N709" s="4">
        <f>IF(AND(Table1[[#This Row],[Low Poverty]]&lt;=6.3,Table1[[#This Row],[QCT Status]]=0),1,0)</f>
        <v>0</v>
      </c>
      <c r="O709" s="3">
        <f>VLOOKUP(C709,'County Data Only'!$A$2:$F$93,3,FALSE)</f>
        <v>4.5999999999999996</v>
      </c>
      <c r="P709" s="3">
        <f>IF(Table1[[#This Row],[Census Tract Low Unemployment Rate]]&lt;2.7,1,0)</f>
        <v>0</v>
      </c>
      <c r="Q709" s="6">
        <f>VLOOKUP($C709,'County Data Only'!$A$2:$F$93,4,FALSE)</f>
        <v>1920</v>
      </c>
      <c r="R709" s="6">
        <f>IF(AND(Table1[[#This Row],[Census Tract Access to Primary Care]]&lt;=2000,Table1[[#This Row],[Census Tract Access to Primary Care]]&lt;&gt;0),1,0)</f>
        <v>1</v>
      </c>
      <c r="S709" s="3">
        <f>VLOOKUP($C709,'County Data Only'!$A$2:$F$93,5,FALSE)</f>
        <v>-1.7009024699999999</v>
      </c>
      <c r="T709" s="3">
        <f>VLOOKUP($C709,'County Data Only'!$A$2:$F$93,6,FALSE)</f>
        <v>-7.8200000000000006E-3</v>
      </c>
      <c r="U709">
        <f>IF(AND(Table1[[#This Row],[Census Tract Population Growth 2010 - 2020]]&gt;=5,Table1[[#This Row],[Census Tract Population Growth 2020 - 2021]]&gt;0),1,0)</f>
        <v>0</v>
      </c>
      <c r="V709" s="3">
        <f>SUM(Table1[[#This Row],[High Income Point Value]],Table1[[#This Row],[Life Expectancy Point Value]],Table1[[#This Row],["R/ECAP" (Point Value)]],Table1[[#This Row],[Low Poverty Point Value]])</f>
        <v>1</v>
      </c>
      <c r="W709" s="3">
        <f>SUM(Table1[[#This Row],[Census Tract Low Unemployment Point Value]],Table1[[#This Row],[Census Tract Access to Primary Care Point Value]])</f>
        <v>1</v>
      </c>
    </row>
    <row r="710" spans="1:23" x14ac:dyDescent="0.25">
      <c r="A710" t="s">
        <v>801</v>
      </c>
      <c r="B710">
        <v>18089043405</v>
      </c>
      <c r="C710" t="s">
        <v>1786</v>
      </c>
      <c r="D710" t="s">
        <v>2557</v>
      </c>
      <c r="E710" s="7">
        <f t="shared" si="22"/>
        <v>2</v>
      </c>
      <c r="F710" s="3">
        <f t="shared" si="23"/>
        <v>0</v>
      </c>
      <c r="G710">
        <v>0</v>
      </c>
      <c r="H710" s="6">
        <v>78681</v>
      </c>
      <c r="I710" s="6">
        <f>IF(AND(Table1[[#This Row],[High Income]]&gt;=71082,Table1[[#This Row],[QCT Status]]=0),1,0)</f>
        <v>1</v>
      </c>
      <c r="J710" s="4">
        <v>77.299400000000006</v>
      </c>
      <c r="K710" s="6">
        <f>IF(Table1[[#This Row],[Life Expectancy]]&gt;77.4,1,0)</f>
        <v>0</v>
      </c>
      <c r="L710" s="4">
        <v>0</v>
      </c>
      <c r="M710" s="4">
        <v>6.8</v>
      </c>
      <c r="N710" s="4">
        <f>IF(AND(Table1[[#This Row],[Low Poverty]]&lt;=6.3,Table1[[#This Row],[QCT Status]]=0),1,0)</f>
        <v>0</v>
      </c>
      <c r="O710" s="3">
        <f>VLOOKUP(C710,'County Data Only'!$A$2:$F$93,3,FALSE)</f>
        <v>4.5999999999999996</v>
      </c>
      <c r="P710" s="3">
        <f>IF(Table1[[#This Row],[Census Tract Low Unemployment Rate]]&lt;2.7,1,0)</f>
        <v>0</v>
      </c>
      <c r="Q710" s="6">
        <f>VLOOKUP($C710,'County Data Only'!$A$2:$F$93,4,FALSE)</f>
        <v>1920</v>
      </c>
      <c r="R710" s="6">
        <f>IF(AND(Table1[[#This Row],[Census Tract Access to Primary Care]]&lt;=2000,Table1[[#This Row],[Census Tract Access to Primary Care]]&lt;&gt;0),1,0)</f>
        <v>1</v>
      </c>
      <c r="S710" s="3">
        <f>VLOOKUP($C710,'County Data Only'!$A$2:$F$93,5,FALSE)</f>
        <v>-1.7009024699999999</v>
      </c>
      <c r="T710" s="3">
        <f>VLOOKUP($C710,'County Data Only'!$A$2:$F$93,6,FALSE)</f>
        <v>-7.8200000000000006E-3</v>
      </c>
      <c r="U710">
        <f>IF(AND(Table1[[#This Row],[Census Tract Population Growth 2010 - 2020]]&gt;=5,Table1[[#This Row],[Census Tract Population Growth 2020 - 2021]]&gt;0),1,0)</f>
        <v>0</v>
      </c>
      <c r="V710" s="3">
        <f>SUM(Table1[[#This Row],[High Income Point Value]],Table1[[#This Row],[Life Expectancy Point Value]],Table1[[#This Row],["R/ECAP" (Point Value)]],Table1[[#This Row],[Low Poverty Point Value]])</f>
        <v>1</v>
      </c>
      <c r="W710" s="3">
        <f>SUM(Table1[[#This Row],[Census Tract Low Unemployment Point Value]],Table1[[#This Row],[Census Tract Access to Primary Care Point Value]])</f>
        <v>1</v>
      </c>
    </row>
    <row r="711" spans="1:23" x14ac:dyDescent="0.25">
      <c r="A711" t="s">
        <v>793</v>
      </c>
      <c r="B711">
        <v>18089043201</v>
      </c>
      <c r="C711" t="s">
        <v>1786</v>
      </c>
      <c r="D711" t="s">
        <v>2549</v>
      </c>
      <c r="E711" s="7">
        <f t="shared" si="22"/>
        <v>2</v>
      </c>
      <c r="F711" s="3">
        <f t="shared" si="23"/>
        <v>0</v>
      </c>
      <c r="G711">
        <v>0</v>
      </c>
      <c r="H711" s="6">
        <v>73113</v>
      </c>
      <c r="I711" s="6">
        <f>IF(AND(Table1[[#This Row],[High Income]]&gt;=71082,Table1[[#This Row],[QCT Status]]=0),1,0)</f>
        <v>1</v>
      </c>
      <c r="J711" s="4">
        <v>77.2</v>
      </c>
      <c r="K711" s="6">
        <f>IF(Table1[[#This Row],[Life Expectancy]]&gt;77.4,1,0)</f>
        <v>0</v>
      </c>
      <c r="L711" s="4">
        <v>0</v>
      </c>
      <c r="M711" s="4">
        <v>6.8</v>
      </c>
      <c r="N711" s="4">
        <f>IF(AND(Table1[[#This Row],[Low Poverty]]&lt;=6.3,Table1[[#This Row],[QCT Status]]=0),1,0)</f>
        <v>0</v>
      </c>
      <c r="O711" s="3">
        <f>VLOOKUP(C711,'County Data Only'!$A$2:$F$93,3,FALSE)</f>
        <v>4.5999999999999996</v>
      </c>
      <c r="P711" s="3">
        <f>IF(Table1[[#This Row],[Census Tract Low Unemployment Rate]]&lt;2.7,1,0)</f>
        <v>0</v>
      </c>
      <c r="Q711" s="6">
        <f>VLOOKUP($C711,'County Data Only'!$A$2:$F$93,4,FALSE)</f>
        <v>1920</v>
      </c>
      <c r="R711" s="6">
        <f>IF(AND(Table1[[#This Row],[Census Tract Access to Primary Care]]&lt;=2000,Table1[[#This Row],[Census Tract Access to Primary Care]]&lt;&gt;0),1,0)</f>
        <v>1</v>
      </c>
      <c r="S711" s="3">
        <f>VLOOKUP($C711,'County Data Only'!$A$2:$F$93,5,FALSE)</f>
        <v>-1.7009024699999999</v>
      </c>
      <c r="T711" s="3">
        <f>VLOOKUP($C711,'County Data Only'!$A$2:$F$93,6,FALSE)</f>
        <v>-7.8200000000000006E-3</v>
      </c>
      <c r="U711">
        <f>IF(AND(Table1[[#This Row],[Census Tract Population Growth 2010 - 2020]]&gt;=5,Table1[[#This Row],[Census Tract Population Growth 2020 - 2021]]&gt;0),1,0)</f>
        <v>0</v>
      </c>
      <c r="V711" s="3">
        <f>SUM(Table1[[#This Row],[High Income Point Value]],Table1[[#This Row],[Life Expectancy Point Value]],Table1[[#This Row],["R/ECAP" (Point Value)]],Table1[[#This Row],[Low Poverty Point Value]])</f>
        <v>1</v>
      </c>
      <c r="W711" s="3">
        <f>SUM(Table1[[#This Row],[Census Tract Low Unemployment Point Value]],Table1[[#This Row],[Census Tract Access to Primary Care Point Value]])</f>
        <v>1</v>
      </c>
    </row>
    <row r="712" spans="1:23" x14ac:dyDescent="0.25">
      <c r="A712" t="s">
        <v>743</v>
      </c>
      <c r="B712">
        <v>18089040900</v>
      </c>
      <c r="C712" t="s">
        <v>1786</v>
      </c>
      <c r="D712" t="s">
        <v>2499</v>
      </c>
      <c r="E712" s="7">
        <f t="shared" si="22"/>
        <v>2</v>
      </c>
      <c r="F712" s="3">
        <f t="shared" si="23"/>
        <v>0</v>
      </c>
      <c r="G712">
        <v>0</v>
      </c>
      <c r="H712" s="6">
        <v>77244</v>
      </c>
      <c r="I712" s="6">
        <f>IF(AND(Table1[[#This Row],[High Income]]&gt;=71082,Table1[[#This Row],[QCT Status]]=0),1,0)</f>
        <v>1</v>
      </c>
      <c r="J712" s="4">
        <v>76.743399999999994</v>
      </c>
      <c r="K712" s="6">
        <f>IF(Table1[[#This Row],[Life Expectancy]]&gt;77.4,1,0)</f>
        <v>0</v>
      </c>
      <c r="L712" s="4">
        <v>0</v>
      </c>
      <c r="M712" s="4">
        <v>7</v>
      </c>
      <c r="N712" s="4">
        <f>IF(AND(Table1[[#This Row],[Low Poverty]]&lt;=6.3,Table1[[#This Row],[QCT Status]]=0),1,0)</f>
        <v>0</v>
      </c>
      <c r="O712" s="3">
        <f>VLOOKUP(C712,'County Data Only'!$A$2:$F$93,3,FALSE)</f>
        <v>4.5999999999999996</v>
      </c>
      <c r="P712" s="3">
        <f>IF(Table1[[#This Row],[Census Tract Low Unemployment Rate]]&lt;2.7,1,0)</f>
        <v>0</v>
      </c>
      <c r="Q712" s="6">
        <f>VLOOKUP($C712,'County Data Only'!$A$2:$F$93,4,FALSE)</f>
        <v>1920</v>
      </c>
      <c r="R712" s="6">
        <f>IF(AND(Table1[[#This Row],[Census Tract Access to Primary Care]]&lt;=2000,Table1[[#This Row],[Census Tract Access to Primary Care]]&lt;&gt;0),1,0)</f>
        <v>1</v>
      </c>
      <c r="S712" s="3">
        <f>VLOOKUP($C712,'County Data Only'!$A$2:$F$93,5,FALSE)</f>
        <v>-1.7009024699999999</v>
      </c>
      <c r="T712" s="3">
        <f>VLOOKUP($C712,'County Data Only'!$A$2:$F$93,6,FALSE)</f>
        <v>-7.8200000000000006E-3</v>
      </c>
      <c r="U712">
        <f>IF(AND(Table1[[#This Row],[Census Tract Population Growth 2010 - 2020]]&gt;=5,Table1[[#This Row],[Census Tract Population Growth 2020 - 2021]]&gt;0),1,0)</f>
        <v>0</v>
      </c>
      <c r="V712" s="3">
        <f>SUM(Table1[[#This Row],[High Income Point Value]],Table1[[#This Row],[Life Expectancy Point Value]],Table1[[#This Row],["R/ECAP" (Point Value)]],Table1[[#This Row],[Low Poverty Point Value]])</f>
        <v>1</v>
      </c>
      <c r="W712" s="3">
        <f>SUM(Table1[[#This Row],[Census Tract Low Unemployment Point Value]],Table1[[#This Row],[Census Tract Access to Primary Care Point Value]])</f>
        <v>1</v>
      </c>
    </row>
    <row r="713" spans="1:23" x14ac:dyDescent="0.25">
      <c r="A713" t="s">
        <v>745</v>
      </c>
      <c r="B713">
        <v>18089041002</v>
      </c>
      <c r="C713" t="s">
        <v>1786</v>
      </c>
      <c r="D713" t="s">
        <v>2501</v>
      </c>
      <c r="E713" s="7">
        <f t="shared" si="22"/>
        <v>2</v>
      </c>
      <c r="F713" s="3">
        <f t="shared" si="23"/>
        <v>0</v>
      </c>
      <c r="G713">
        <v>0</v>
      </c>
      <c r="H713" s="6">
        <v>80828</v>
      </c>
      <c r="I713" s="6">
        <f>IF(AND(Table1[[#This Row],[High Income]]&gt;=71082,Table1[[#This Row],[QCT Status]]=0),1,0)</f>
        <v>1</v>
      </c>
      <c r="J713" s="4">
        <v>74.7</v>
      </c>
      <c r="K713" s="6">
        <f>IF(Table1[[#This Row],[Life Expectancy]]&gt;77.4,1,0)</f>
        <v>0</v>
      </c>
      <c r="L713" s="4">
        <v>0</v>
      </c>
      <c r="M713" s="4">
        <v>7.1</v>
      </c>
      <c r="N713" s="4">
        <f>IF(AND(Table1[[#This Row],[Low Poverty]]&lt;=6.3,Table1[[#This Row],[QCT Status]]=0),1,0)</f>
        <v>0</v>
      </c>
      <c r="O713" s="3">
        <f>VLOOKUP(C713,'County Data Only'!$A$2:$F$93,3,FALSE)</f>
        <v>4.5999999999999996</v>
      </c>
      <c r="P713" s="3">
        <f>IF(Table1[[#This Row],[Census Tract Low Unemployment Rate]]&lt;2.7,1,0)</f>
        <v>0</v>
      </c>
      <c r="Q713" s="6">
        <f>VLOOKUP($C713,'County Data Only'!$A$2:$F$93,4,FALSE)</f>
        <v>1920</v>
      </c>
      <c r="R713" s="6">
        <f>IF(AND(Table1[[#This Row],[Census Tract Access to Primary Care]]&lt;=2000,Table1[[#This Row],[Census Tract Access to Primary Care]]&lt;&gt;0),1,0)</f>
        <v>1</v>
      </c>
      <c r="S713" s="3">
        <f>VLOOKUP($C713,'County Data Only'!$A$2:$F$93,5,FALSE)</f>
        <v>-1.7009024699999999</v>
      </c>
      <c r="T713" s="3">
        <f>VLOOKUP($C713,'County Data Only'!$A$2:$F$93,6,FALSE)</f>
        <v>-7.8200000000000006E-3</v>
      </c>
      <c r="U713">
        <f>IF(AND(Table1[[#This Row],[Census Tract Population Growth 2010 - 2020]]&gt;=5,Table1[[#This Row],[Census Tract Population Growth 2020 - 2021]]&gt;0),1,0)</f>
        <v>0</v>
      </c>
      <c r="V713" s="3">
        <f>SUM(Table1[[#This Row],[High Income Point Value]],Table1[[#This Row],[Life Expectancy Point Value]],Table1[[#This Row],["R/ECAP" (Point Value)]],Table1[[#This Row],[Low Poverty Point Value]])</f>
        <v>1</v>
      </c>
      <c r="W713" s="3">
        <f>SUM(Table1[[#This Row],[Census Tract Low Unemployment Point Value]],Table1[[#This Row],[Census Tract Access to Primary Care Point Value]])</f>
        <v>1</v>
      </c>
    </row>
    <row r="714" spans="1:23" x14ac:dyDescent="0.25">
      <c r="A714" t="s">
        <v>788</v>
      </c>
      <c r="B714">
        <v>18089043003</v>
      </c>
      <c r="C714" t="s">
        <v>1786</v>
      </c>
      <c r="D714" t="s">
        <v>2544</v>
      </c>
      <c r="E714" s="7">
        <f t="shared" si="22"/>
        <v>2</v>
      </c>
      <c r="F714" s="3">
        <f t="shared" si="23"/>
        <v>0</v>
      </c>
      <c r="G714">
        <v>0</v>
      </c>
      <c r="H714" s="4">
        <v>51250</v>
      </c>
      <c r="I714" s="3">
        <f>IF(AND(Table1[[#This Row],[High Income]]&gt;=71082,Table1[[#This Row],[QCT Status]]=0),1,0)</f>
        <v>0</v>
      </c>
      <c r="J714" s="6">
        <v>78.599999999999994</v>
      </c>
      <c r="K714" s="6">
        <f>IF(Table1[[#This Row],[Life Expectancy]]&gt;77.4,1,0)</f>
        <v>1</v>
      </c>
      <c r="L714" s="4">
        <v>0</v>
      </c>
      <c r="M714" s="4">
        <v>7.9</v>
      </c>
      <c r="N714" s="4">
        <f>IF(AND(Table1[[#This Row],[Low Poverty]]&lt;=6.3,Table1[[#This Row],[QCT Status]]=0),1,0)</f>
        <v>0</v>
      </c>
      <c r="O714" s="3">
        <f>VLOOKUP(C714,'County Data Only'!$A$2:$F$93,3,FALSE)</f>
        <v>4.5999999999999996</v>
      </c>
      <c r="P714" s="3">
        <f>IF(Table1[[#This Row],[Census Tract Low Unemployment Rate]]&lt;2.7,1,0)</f>
        <v>0</v>
      </c>
      <c r="Q714" s="6">
        <f>VLOOKUP($C714,'County Data Only'!$A$2:$F$93,4,FALSE)</f>
        <v>1920</v>
      </c>
      <c r="R714" s="6">
        <f>IF(AND(Table1[[#This Row],[Census Tract Access to Primary Care]]&lt;=2000,Table1[[#This Row],[Census Tract Access to Primary Care]]&lt;&gt;0),1,0)</f>
        <v>1</v>
      </c>
      <c r="S714" s="3">
        <f>VLOOKUP($C714,'County Data Only'!$A$2:$F$93,5,FALSE)</f>
        <v>-1.7009024699999999</v>
      </c>
      <c r="T714" s="3">
        <f>VLOOKUP($C714,'County Data Only'!$A$2:$F$93,6,FALSE)</f>
        <v>-7.8200000000000006E-3</v>
      </c>
      <c r="U714">
        <f>IF(AND(Table1[[#This Row],[Census Tract Population Growth 2010 - 2020]]&gt;=5,Table1[[#This Row],[Census Tract Population Growth 2020 - 2021]]&gt;0),1,0)</f>
        <v>0</v>
      </c>
      <c r="V714" s="3">
        <f>SUM(Table1[[#This Row],[High Income Point Value]],Table1[[#This Row],[Life Expectancy Point Value]],Table1[[#This Row],["R/ECAP" (Point Value)]],Table1[[#This Row],[Low Poverty Point Value]])</f>
        <v>1</v>
      </c>
      <c r="W714" s="3">
        <f>SUM(Table1[[#This Row],[Census Tract Low Unemployment Point Value]],Table1[[#This Row],[Census Tract Access to Primary Care Point Value]])</f>
        <v>1</v>
      </c>
    </row>
    <row r="715" spans="1:23" x14ac:dyDescent="0.25">
      <c r="A715" t="s">
        <v>764</v>
      </c>
      <c r="B715">
        <v>18089042501</v>
      </c>
      <c r="C715" t="s">
        <v>1786</v>
      </c>
      <c r="D715" t="s">
        <v>2520</v>
      </c>
      <c r="E715" s="7">
        <f t="shared" si="22"/>
        <v>2</v>
      </c>
      <c r="F715" s="3">
        <f t="shared" si="23"/>
        <v>0</v>
      </c>
      <c r="G715">
        <v>0</v>
      </c>
      <c r="H715" s="6">
        <v>73253</v>
      </c>
      <c r="I715" s="6">
        <f>IF(AND(Table1[[#This Row],[High Income]]&gt;=71082,Table1[[#This Row],[QCT Status]]=0),1,0)</f>
        <v>1</v>
      </c>
      <c r="J715" s="4">
        <v>76.900000000000006</v>
      </c>
      <c r="K715" s="6">
        <f>IF(Table1[[#This Row],[Life Expectancy]]&gt;77.4,1,0)</f>
        <v>0</v>
      </c>
      <c r="L715" s="4">
        <v>0</v>
      </c>
      <c r="M715" s="4">
        <v>9</v>
      </c>
      <c r="N715" s="4">
        <f>IF(AND(Table1[[#This Row],[Low Poverty]]&lt;=6.3,Table1[[#This Row],[QCT Status]]=0),1,0)</f>
        <v>0</v>
      </c>
      <c r="O715" s="3">
        <f>VLOOKUP(C715,'County Data Only'!$A$2:$F$93,3,FALSE)</f>
        <v>4.5999999999999996</v>
      </c>
      <c r="P715" s="3">
        <f>IF(Table1[[#This Row],[Census Tract Low Unemployment Rate]]&lt;2.7,1,0)</f>
        <v>0</v>
      </c>
      <c r="Q715" s="6">
        <f>VLOOKUP($C715,'County Data Only'!$A$2:$F$93,4,FALSE)</f>
        <v>1920</v>
      </c>
      <c r="R715" s="6">
        <f>IF(AND(Table1[[#This Row],[Census Tract Access to Primary Care]]&lt;=2000,Table1[[#This Row],[Census Tract Access to Primary Care]]&lt;&gt;0),1,0)</f>
        <v>1</v>
      </c>
      <c r="S715" s="3">
        <f>VLOOKUP($C715,'County Data Only'!$A$2:$F$93,5,FALSE)</f>
        <v>-1.7009024699999999</v>
      </c>
      <c r="T715" s="3">
        <f>VLOOKUP($C715,'County Data Only'!$A$2:$F$93,6,FALSE)</f>
        <v>-7.8200000000000006E-3</v>
      </c>
      <c r="U715">
        <f>IF(AND(Table1[[#This Row],[Census Tract Population Growth 2010 - 2020]]&gt;=5,Table1[[#This Row],[Census Tract Population Growth 2020 - 2021]]&gt;0),1,0)</f>
        <v>0</v>
      </c>
      <c r="V715" s="3">
        <f>SUM(Table1[[#This Row],[High Income Point Value]],Table1[[#This Row],[Life Expectancy Point Value]],Table1[[#This Row],["R/ECAP" (Point Value)]],Table1[[#This Row],[Low Poverty Point Value]])</f>
        <v>1</v>
      </c>
      <c r="W715" s="3">
        <f>SUM(Table1[[#This Row],[Census Tract Low Unemployment Point Value]],Table1[[#This Row],[Census Tract Access to Primary Care Point Value]])</f>
        <v>1</v>
      </c>
    </row>
    <row r="716" spans="1:23" x14ac:dyDescent="0.25">
      <c r="A716" t="s">
        <v>759</v>
      </c>
      <c r="B716">
        <v>18089042302</v>
      </c>
      <c r="C716" t="s">
        <v>1786</v>
      </c>
      <c r="D716" t="s">
        <v>2515</v>
      </c>
      <c r="E716" s="7">
        <f t="shared" si="22"/>
        <v>2</v>
      </c>
      <c r="F716" s="3">
        <f t="shared" si="23"/>
        <v>0</v>
      </c>
      <c r="G716">
        <v>0</v>
      </c>
      <c r="H716" s="4">
        <v>66172</v>
      </c>
      <c r="I716" s="3">
        <f>IF(AND(Table1[[#This Row],[High Income]]&gt;=71082,Table1[[#This Row],[QCT Status]]=0),1,0)</f>
        <v>0</v>
      </c>
      <c r="J716" s="6">
        <v>78.099999999999994</v>
      </c>
      <c r="K716" s="6">
        <f>IF(Table1[[#This Row],[Life Expectancy]]&gt;77.4,1,0)</f>
        <v>1</v>
      </c>
      <c r="L716" s="4">
        <v>0</v>
      </c>
      <c r="M716" s="4">
        <v>9.3000000000000007</v>
      </c>
      <c r="N716" s="4">
        <f>IF(AND(Table1[[#This Row],[Low Poverty]]&lt;=6.3,Table1[[#This Row],[QCT Status]]=0),1,0)</f>
        <v>0</v>
      </c>
      <c r="O716" s="3">
        <f>VLOOKUP(C716,'County Data Only'!$A$2:$F$93,3,FALSE)</f>
        <v>4.5999999999999996</v>
      </c>
      <c r="P716" s="3">
        <f>IF(Table1[[#This Row],[Census Tract Low Unemployment Rate]]&lt;2.7,1,0)</f>
        <v>0</v>
      </c>
      <c r="Q716" s="6">
        <f>VLOOKUP($C716,'County Data Only'!$A$2:$F$93,4,FALSE)</f>
        <v>1920</v>
      </c>
      <c r="R716" s="6">
        <f>IF(AND(Table1[[#This Row],[Census Tract Access to Primary Care]]&lt;=2000,Table1[[#This Row],[Census Tract Access to Primary Care]]&lt;&gt;0),1,0)</f>
        <v>1</v>
      </c>
      <c r="S716" s="3">
        <f>VLOOKUP($C716,'County Data Only'!$A$2:$F$93,5,FALSE)</f>
        <v>-1.7009024699999999</v>
      </c>
      <c r="T716" s="3">
        <f>VLOOKUP($C716,'County Data Only'!$A$2:$F$93,6,FALSE)</f>
        <v>-7.8200000000000006E-3</v>
      </c>
      <c r="U716">
        <f>IF(AND(Table1[[#This Row],[Census Tract Population Growth 2010 - 2020]]&gt;=5,Table1[[#This Row],[Census Tract Population Growth 2020 - 2021]]&gt;0),1,0)</f>
        <v>0</v>
      </c>
      <c r="V716" s="3">
        <f>SUM(Table1[[#This Row],[High Income Point Value]],Table1[[#This Row],[Life Expectancy Point Value]],Table1[[#This Row],["R/ECAP" (Point Value)]],Table1[[#This Row],[Low Poverty Point Value]])</f>
        <v>1</v>
      </c>
      <c r="W716" s="3">
        <f>SUM(Table1[[#This Row],[Census Tract Low Unemployment Point Value]],Table1[[#This Row],[Census Tract Access to Primary Care Point Value]])</f>
        <v>1</v>
      </c>
    </row>
    <row r="717" spans="1:23" x14ac:dyDescent="0.25">
      <c r="A717" t="s">
        <v>755</v>
      </c>
      <c r="B717">
        <v>18089042000</v>
      </c>
      <c r="C717" t="s">
        <v>1786</v>
      </c>
      <c r="D717" t="s">
        <v>2511</v>
      </c>
      <c r="E717" s="7">
        <f t="shared" si="22"/>
        <v>2</v>
      </c>
      <c r="F717" s="3">
        <f t="shared" si="23"/>
        <v>0</v>
      </c>
      <c r="G717">
        <v>0</v>
      </c>
      <c r="H717" s="4">
        <v>65354</v>
      </c>
      <c r="I717" s="3">
        <f>IF(AND(Table1[[#This Row],[High Income]]&gt;=71082,Table1[[#This Row],[QCT Status]]=0),1,0)</f>
        <v>0</v>
      </c>
      <c r="J717" s="6">
        <v>77.8</v>
      </c>
      <c r="K717" s="6">
        <f>IF(Table1[[#This Row],[Life Expectancy]]&gt;77.4,1,0)</f>
        <v>1</v>
      </c>
      <c r="L717" s="4">
        <v>0</v>
      </c>
      <c r="M717" s="4">
        <v>11</v>
      </c>
      <c r="N717" s="4">
        <f>IF(AND(Table1[[#This Row],[Low Poverty]]&lt;=6.3,Table1[[#This Row],[QCT Status]]=0),1,0)</f>
        <v>0</v>
      </c>
      <c r="O717" s="3">
        <f>VLOOKUP(C717,'County Data Only'!$A$2:$F$93,3,FALSE)</f>
        <v>4.5999999999999996</v>
      </c>
      <c r="P717" s="3">
        <f>IF(Table1[[#This Row],[Census Tract Low Unemployment Rate]]&lt;2.7,1,0)</f>
        <v>0</v>
      </c>
      <c r="Q717" s="6">
        <f>VLOOKUP($C717,'County Data Only'!$A$2:$F$93,4,FALSE)</f>
        <v>1920</v>
      </c>
      <c r="R717" s="6">
        <f>IF(AND(Table1[[#This Row],[Census Tract Access to Primary Care]]&lt;=2000,Table1[[#This Row],[Census Tract Access to Primary Care]]&lt;&gt;0),1,0)</f>
        <v>1</v>
      </c>
      <c r="S717" s="3">
        <f>VLOOKUP($C717,'County Data Only'!$A$2:$F$93,5,FALSE)</f>
        <v>-1.7009024699999999</v>
      </c>
      <c r="T717" s="3">
        <f>VLOOKUP($C717,'County Data Only'!$A$2:$F$93,6,FALSE)</f>
        <v>-7.8200000000000006E-3</v>
      </c>
      <c r="U717">
        <f>IF(AND(Table1[[#This Row],[Census Tract Population Growth 2010 - 2020]]&gt;=5,Table1[[#This Row],[Census Tract Population Growth 2020 - 2021]]&gt;0),1,0)</f>
        <v>0</v>
      </c>
      <c r="V717" s="3">
        <f>SUM(Table1[[#This Row],[High Income Point Value]],Table1[[#This Row],[Life Expectancy Point Value]],Table1[[#This Row],["R/ECAP" (Point Value)]],Table1[[#This Row],[Low Poverty Point Value]])</f>
        <v>1</v>
      </c>
      <c r="W717" s="3">
        <f>SUM(Table1[[#This Row],[Census Tract Low Unemployment Point Value]],Table1[[#This Row],[Census Tract Access to Primary Care Point Value]])</f>
        <v>1</v>
      </c>
    </row>
    <row r="718" spans="1:23" x14ac:dyDescent="0.25">
      <c r="A718" t="s">
        <v>763</v>
      </c>
      <c r="B718">
        <v>18089042405</v>
      </c>
      <c r="C718" t="s">
        <v>1786</v>
      </c>
      <c r="D718" t="s">
        <v>2519</v>
      </c>
      <c r="E718" s="7">
        <f t="shared" si="22"/>
        <v>2</v>
      </c>
      <c r="F718" s="3">
        <f t="shared" si="23"/>
        <v>0</v>
      </c>
      <c r="G718">
        <v>0</v>
      </c>
      <c r="H718" s="6">
        <v>79309</v>
      </c>
      <c r="I718" s="6">
        <f>IF(AND(Table1[[#This Row],[High Income]]&gt;=71082,Table1[[#This Row],[QCT Status]]=0),1,0)</f>
        <v>1</v>
      </c>
      <c r="J718" s="4">
        <v>76</v>
      </c>
      <c r="K718" s="6">
        <f>IF(Table1[[#This Row],[Life Expectancy]]&gt;77.4,1,0)</f>
        <v>0</v>
      </c>
      <c r="L718" s="4">
        <v>0</v>
      </c>
      <c r="M718" s="4">
        <v>11.8</v>
      </c>
      <c r="N718" s="4">
        <f>IF(AND(Table1[[#This Row],[Low Poverty]]&lt;=6.3,Table1[[#This Row],[QCT Status]]=0),1,0)</f>
        <v>0</v>
      </c>
      <c r="O718" s="3">
        <f>VLOOKUP(C718,'County Data Only'!$A$2:$F$93,3,FALSE)</f>
        <v>4.5999999999999996</v>
      </c>
      <c r="P718" s="3">
        <f>IF(Table1[[#This Row],[Census Tract Low Unemployment Rate]]&lt;2.7,1,0)</f>
        <v>0</v>
      </c>
      <c r="Q718" s="6">
        <f>VLOOKUP($C718,'County Data Only'!$A$2:$F$93,4,FALSE)</f>
        <v>1920</v>
      </c>
      <c r="R718" s="6">
        <f>IF(AND(Table1[[#This Row],[Census Tract Access to Primary Care]]&lt;=2000,Table1[[#This Row],[Census Tract Access to Primary Care]]&lt;&gt;0),1,0)</f>
        <v>1</v>
      </c>
      <c r="S718" s="3">
        <f>VLOOKUP($C718,'County Data Only'!$A$2:$F$93,5,FALSE)</f>
        <v>-1.7009024699999999</v>
      </c>
      <c r="T718" s="3">
        <f>VLOOKUP($C718,'County Data Only'!$A$2:$F$93,6,FALSE)</f>
        <v>-7.8200000000000006E-3</v>
      </c>
      <c r="U718">
        <f>IF(AND(Table1[[#This Row],[Census Tract Population Growth 2010 - 2020]]&gt;=5,Table1[[#This Row],[Census Tract Population Growth 2020 - 2021]]&gt;0),1,0)</f>
        <v>0</v>
      </c>
      <c r="V718" s="3">
        <f>SUM(Table1[[#This Row],[High Income Point Value]],Table1[[#This Row],[Life Expectancy Point Value]],Table1[[#This Row],["R/ECAP" (Point Value)]],Table1[[#This Row],[Low Poverty Point Value]])</f>
        <v>1</v>
      </c>
      <c r="W718" s="3">
        <f>SUM(Table1[[#This Row],[Census Tract Low Unemployment Point Value]],Table1[[#This Row],[Census Tract Access to Primary Care Point Value]])</f>
        <v>1</v>
      </c>
    </row>
    <row r="719" spans="1:23" x14ac:dyDescent="0.25">
      <c r="A719" t="s">
        <v>742</v>
      </c>
      <c r="B719">
        <v>18089040802</v>
      </c>
      <c r="C719" t="s">
        <v>1786</v>
      </c>
      <c r="D719" t="s">
        <v>2498</v>
      </c>
      <c r="E719" s="7">
        <f t="shared" si="22"/>
        <v>2</v>
      </c>
      <c r="F719" s="3">
        <f t="shared" si="23"/>
        <v>0</v>
      </c>
      <c r="G719">
        <v>0</v>
      </c>
      <c r="H719" s="4">
        <v>51742</v>
      </c>
      <c r="I719" s="3">
        <f>IF(AND(Table1[[#This Row],[High Income]]&gt;=71082,Table1[[#This Row],[QCT Status]]=0),1,0)</f>
        <v>0</v>
      </c>
      <c r="J719" s="6">
        <v>81.099999999999994</v>
      </c>
      <c r="K719" s="6">
        <f>IF(Table1[[#This Row],[Life Expectancy]]&gt;77.4,1,0)</f>
        <v>1</v>
      </c>
      <c r="L719" s="4">
        <v>0</v>
      </c>
      <c r="M719" s="4">
        <v>13</v>
      </c>
      <c r="N719" s="4">
        <f>IF(AND(Table1[[#This Row],[Low Poverty]]&lt;=6.3,Table1[[#This Row],[QCT Status]]=0),1,0)</f>
        <v>0</v>
      </c>
      <c r="O719" s="3">
        <f>VLOOKUP(C719,'County Data Only'!$A$2:$F$93,3,FALSE)</f>
        <v>4.5999999999999996</v>
      </c>
      <c r="P719" s="3">
        <f>IF(Table1[[#This Row],[Census Tract Low Unemployment Rate]]&lt;2.7,1,0)</f>
        <v>0</v>
      </c>
      <c r="Q719" s="6">
        <f>VLOOKUP($C719,'County Data Only'!$A$2:$F$93,4,FALSE)</f>
        <v>1920</v>
      </c>
      <c r="R719" s="6">
        <f>IF(AND(Table1[[#This Row],[Census Tract Access to Primary Care]]&lt;=2000,Table1[[#This Row],[Census Tract Access to Primary Care]]&lt;&gt;0),1,0)</f>
        <v>1</v>
      </c>
      <c r="S719" s="3">
        <f>VLOOKUP($C719,'County Data Only'!$A$2:$F$93,5,FALSE)</f>
        <v>-1.7009024699999999</v>
      </c>
      <c r="T719" s="3">
        <f>VLOOKUP($C719,'County Data Only'!$A$2:$F$93,6,FALSE)</f>
        <v>-7.8200000000000006E-3</v>
      </c>
      <c r="U719">
        <f>IF(AND(Table1[[#This Row],[Census Tract Population Growth 2010 - 2020]]&gt;=5,Table1[[#This Row],[Census Tract Population Growth 2020 - 2021]]&gt;0),1,0)</f>
        <v>0</v>
      </c>
      <c r="V719" s="3">
        <f>SUM(Table1[[#This Row],[High Income Point Value]],Table1[[#This Row],[Life Expectancy Point Value]],Table1[[#This Row],["R/ECAP" (Point Value)]],Table1[[#This Row],[Low Poverty Point Value]])</f>
        <v>1</v>
      </c>
      <c r="W719" s="3">
        <f>SUM(Table1[[#This Row],[Census Tract Low Unemployment Point Value]],Table1[[#This Row],[Census Tract Access to Primary Care Point Value]])</f>
        <v>1</v>
      </c>
    </row>
    <row r="720" spans="1:23" x14ac:dyDescent="0.25">
      <c r="A720" t="s">
        <v>726</v>
      </c>
      <c r="B720">
        <v>18089030700</v>
      </c>
      <c r="C720" t="s">
        <v>1786</v>
      </c>
      <c r="D720" t="s">
        <v>1889</v>
      </c>
      <c r="E720" s="7">
        <f t="shared" si="22"/>
        <v>2</v>
      </c>
      <c r="F720" s="3">
        <f t="shared" si="23"/>
        <v>0</v>
      </c>
      <c r="G720">
        <v>0</v>
      </c>
      <c r="H720" s="4">
        <v>36964</v>
      </c>
      <c r="I720" s="3">
        <f>IF(AND(Table1[[#This Row],[High Income]]&gt;=71082,Table1[[#This Row],[QCT Status]]=0),1,0)</f>
        <v>0</v>
      </c>
      <c r="J720" s="6">
        <v>77.8</v>
      </c>
      <c r="K720" s="6">
        <f>IF(Table1[[#This Row],[Life Expectancy]]&gt;77.4,1,0)</f>
        <v>1</v>
      </c>
      <c r="L720" s="3">
        <v>0</v>
      </c>
      <c r="M720" s="4">
        <v>13.4</v>
      </c>
      <c r="N720" s="4">
        <f>IF(AND(Table1[[#This Row],[Low Poverty]]&lt;=6.3,Table1[[#This Row],[QCT Status]]=0),1,0)</f>
        <v>0</v>
      </c>
      <c r="O720" s="3">
        <f>VLOOKUP(C720,'County Data Only'!$A$2:$F$93,3,FALSE)</f>
        <v>4.5999999999999996</v>
      </c>
      <c r="P720" s="3">
        <f>IF(Table1[[#This Row],[Census Tract Low Unemployment Rate]]&lt;2.7,1,0)</f>
        <v>0</v>
      </c>
      <c r="Q720" s="6">
        <f>VLOOKUP($C720,'County Data Only'!$A$2:$F$93,4,FALSE)</f>
        <v>1920</v>
      </c>
      <c r="R720" s="6">
        <f>IF(AND(Table1[[#This Row],[Census Tract Access to Primary Care]]&lt;=2000,Table1[[#This Row],[Census Tract Access to Primary Care]]&lt;&gt;0),1,0)</f>
        <v>1</v>
      </c>
      <c r="S720" s="3">
        <f>VLOOKUP($C720,'County Data Only'!$A$2:$F$93,5,FALSE)</f>
        <v>-1.7009024699999999</v>
      </c>
      <c r="T720" s="3">
        <f>VLOOKUP($C720,'County Data Only'!$A$2:$F$93,6,FALSE)</f>
        <v>-7.8200000000000006E-3</v>
      </c>
      <c r="U720">
        <f>IF(AND(Table1[[#This Row],[Census Tract Population Growth 2010 - 2020]]&gt;=5,Table1[[#This Row],[Census Tract Population Growth 2020 - 2021]]&gt;0),1,0)</f>
        <v>0</v>
      </c>
      <c r="V720" s="3">
        <f>SUM(Table1[[#This Row],[High Income Point Value]],Table1[[#This Row],[Life Expectancy Point Value]],Table1[[#This Row],["R/ECAP" (Point Value)]],Table1[[#This Row],[Low Poverty Point Value]])</f>
        <v>1</v>
      </c>
      <c r="W720" s="3">
        <f>SUM(Table1[[#This Row],[Census Tract Low Unemployment Point Value]],Table1[[#This Row],[Census Tract Access to Primary Care Point Value]])</f>
        <v>1</v>
      </c>
    </row>
    <row r="721" spans="1:23" x14ac:dyDescent="0.25">
      <c r="A721" t="s">
        <v>766</v>
      </c>
      <c r="B721">
        <v>18089042506</v>
      </c>
      <c r="C721" t="s">
        <v>1786</v>
      </c>
      <c r="D721" t="s">
        <v>2522</v>
      </c>
      <c r="E721" s="7">
        <f t="shared" si="22"/>
        <v>2</v>
      </c>
      <c r="F721" s="3">
        <f t="shared" si="23"/>
        <v>0</v>
      </c>
      <c r="G721">
        <v>0</v>
      </c>
      <c r="H721" s="4">
        <v>70099</v>
      </c>
      <c r="I721" s="3">
        <f>IF(AND(Table1[[#This Row],[High Income]]&gt;=71082,Table1[[#This Row],[QCT Status]]=0),1,0)</f>
        <v>0</v>
      </c>
      <c r="J721" s="6">
        <v>82.4</v>
      </c>
      <c r="K721" s="6">
        <f>IF(Table1[[#This Row],[Life Expectancy]]&gt;77.4,1,0)</f>
        <v>1</v>
      </c>
      <c r="L721" s="4">
        <v>0</v>
      </c>
      <c r="M721" s="4">
        <v>13.8</v>
      </c>
      <c r="N721" s="4">
        <f>IF(AND(Table1[[#This Row],[Low Poverty]]&lt;=6.3,Table1[[#This Row],[QCT Status]]=0),1,0)</f>
        <v>0</v>
      </c>
      <c r="O721" s="3">
        <f>VLOOKUP(C721,'County Data Only'!$A$2:$F$93,3,FALSE)</f>
        <v>4.5999999999999996</v>
      </c>
      <c r="P721" s="3">
        <f>IF(Table1[[#This Row],[Census Tract Low Unemployment Rate]]&lt;2.7,1,0)</f>
        <v>0</v>
      </c>
      <c r="Q721" s="6">
        <f>VLOOKUP($C721,'County Data Only'!$A$2:$F$93,4,FALSE)</f>
        <v>1920</v>
      </c>
      <c r="R721" s="6">
        <f>IF(AND(Table1[[#This Row],[Census Tract Access to Primary Care]]&lt;=2000,Table1[[#This Row],[Census Tract Access to Primary Care]]&lt;&gt;0),1,0)</f>
        <v>1</v>
      </c>
      <c r="S721" s="3">
        <f>VLOOKUP($C721,'County Data Only'!$A$2:$F$93,5,FALSE)</f>
        <v>-1.7009024699999999</v>
      </c>
      <c r="T721" s="3">
        <f>VLOOKUP($C721,'County Data Only'!$A$2:$F$93,6,FALSE)</f>
        <v>-7.8200000000000006E-3</v>
      </c>
      <c r="U721">
        <f>IF(AND(Table1[[#This Row],[Census Tract Population Growth 2010 - 2020]]&gt;=5,Table1[[#This Row],[Census Tract Population Growth 2020 - 2021]]&gt;0),1,0)</f>
        <v>0</v>
      </c>
      <c r="V721" s="3">
        <f>SUM(Table1[[#This Row],[High Income Point Value]],Table1[[#This Row],[Life Expectancy Point Value]],Table1[[#This Row],["R/ECAP" (Point Value)]],Table1[[#This Row],[Low Poverty Point Value]])</f>
        <v>1</v>
      </c>
      <c r="W721" s="3">
        <f>SUM(Table1[[#This Row],[Census Tract Low Unemployment Point Value]],Table1[[#This Row],[Census Tract Access to Primary Care Point Value]])</f>
        <v>1</v>
      </c>
    </row>
    <row r="722" spans="1:23" x14ac:dyDescent="0.25">
      <c r="A722" t="s">
        <v>757</v>
      </c>
      <c r="B722">
        <v>18089042200</v>
      </c>
      <c r="C722" t="s">
        <v>1786</v>
      </c>
      <c r="D722" t="s">
        <v>2513</v>
      </c>
      <c r="E722" s="7">
        <f t="shared" si="22"/>
        <v>2</v>
      </c>
      <c r="F722" s="3">
        <f t="shared" si="23"/>
        <v>0</v>
      </c>
      <c r="G722">
        <v>0</v>
      </c>
      <c r="H722" s="6">
        <v>71315</v>
      </c>
      <c r="I722" s="6">
        <f>IF(AND(Table1[[#This Row],[High Income]]&gt;=71082,Table1[[#This Row],[QCT Status]]=0),1,0)</f>
        <v>1</v>
      </c>
      <c r="J722" s="4">
        <v>76.7</v>
      </c>
      <c r="K722" s="6">
        <f>IF(Table1[[#This Row],[Life Expectancy]]&gt;77.4,1,0)</f>
        <v>0</v>
      </c>
      <c r="L722" s="4">
        <v>0</v>
      </c>
      <c r="M722" s="4">
        <v>16</v>
      </c>
      <c r="N722" s="4">
        <f>IF(AND(Table1[[#This Row],[Low Poverty]]&lt;=6.3,Table1[[#This Row],[QCT Status]]=0),1,0)</f>
        <v>0</v>
      </c>
      <c r="O722" s="3">
        <f>VLOOKUP(C722,'County Data Only'!$A$2:$F$93,3,FALSE)</f>
        <v>4.5999999999999996</v>
      </c>
      <c r="P722" s="3">
        <f>IF(Table1[[#This Row],[Census Tract Low Unemployment Rate]]&lt;2.7,1,0)</f>
        <v>0</v>
      </c>
      <c r="Q722" s="6">
        <f>VLOOKUP($C722,'County Data Only'!$A$2:$F$93,4,FALSE)</f>
        <v>1920</v>
      </c>
      <c r="R722" s="6">
        <f>IF(AND(Table1[[#This Row],[Census Tract Access to Primary Care]]&lt;=2000,Table1[[#This Row],[Census Tract Access to Primary Care]]&lt;&gt;0),1,0)</f>
        <v>1</v>
      </c>
      <c r="S722" s="3">
        <f>VLOOKUP($C722,'County Data Only'!$A$2:$F$93,5,FALSE)</f>
        <v>-1.7009024699999999</v>
      </c>
      <c r="T722" s="3">
        <f>VLOOKUP($C722,'County Data Only'!$A$2:$F$93,6,FALSE)</f>
        <v>-7.8200000000000006E-3</v>
      </c>
      <c r="U722">
        <f>IF(AND(Table1[[#This Row],[Census Tract Population Growth 2010 - 2020]]&gt;=5,Table1[[#This Row],[Census Tract Population Growth 2020 - 2021]]&gt;0),1,0)</f>
        <v>0</v>
      </c>
      <c r="V722" s="3">
        <f>SUM(Table1[[#This Row],[High Income Point Value]],Table1[[#This Row],[Life Expectancy Point Value]],Table1[[#This Row],["R/ECAP" (Point Value)]],Table1[[#This Row],[Low Poverty Point Value]])</f>
        <v>1</v>
      </c>
      <c r="W722" s="3">
        <f>SUM(Table1[[#This Row],[Census Tract Low Unemployment Point Value]],Table1[[#This Row],[Census Tract Access to Primary Care Point Value]])</f>
        <v>1</v>
      </c>
    </row>
    <row r="723" spans="1:23" x14ac:dyDescent="0.25">
      <c r="A723" t="s">
        <v>737</v>
      </c>
      <c r="B723">
        <v>18089040501</v>
      </c>
      <c r="C723" t="s">
        <v>1786</v>
      </c>
      <c r="D723" t="s">
        <v>2494</v>
      </c>
      <c r="E723" s="7">
        <f t="shared" si="22"/>
        <v>2</v>
      </c>
      <c r="F723" s="3">
        <f t="shared" si="23"/>
        <v>0</v>
      </c>
      <c r="G723">
        <v>0</v>
      </c>
      <c r="H723" s="4">
        <v>62750</v>
      </c>
      <c r="I723" s="3">
        <f>IF(AND(Table1[[#This Row],[High Income]]&gt;=71082,Table1[[#This Row],[QCT Status]]=0),1,0)</f>
        <v>0</v>
      </c>
      <c r="J723" s="6">
        <v>77.5</v>
      </c>
      <c r="K723" s="6">
        <f>IF(Table1[[#This Row],[Life Expectancy]]&gt;77.4,1,0)</f>
        <v>1</v>
      </c>
      <c r="L723" s="4">
        <v>0</v>
      </c>
      <c r="M723" s="4">
        <v>18.3</v>
      </c>
      <c r="N723" s="4">
        <f>IF(AND(Table1[[#This Row],[Low Poverty]]&lt;=6.3,Table1[[#This Row],[QCT Status]]=0),1,0)</f>
        <v>0</v>
      </c>
      <c r="O723" s="3">
        <f>VLOOKUP(C723,'County Data Only'!$A$2:$F$93,3,FALSE)</f>
        <v>4.5999999999999996</v>
      </c>
      <c r="P723" s="3">
        <f>IF(Table1[[#This Row],[Census Tract Low Unemployment Rate]]&lt;2.7,1,0)</f>
        <v>0</v>
      </c>
      <c r="Q723" s="6">
        <f>VLOOKUP($C723,'County Data Only'!$A$2:$F$93,4,FALSE)</f>
        <v>1920</v>
      </c>
      <c r="R723" s="6">
        <f>IF(AND(Table1[[#This Row],[Census Tract Access to Primary Care]]&lt;=2000,Table1[[#This Row],[Census Tract Access to Primary Care]]&lt;&gt;0),1,0)</f>
        <v>1</v>
      </c>
      <c r="S723" s="3">
        <f>VLOOKUP($C723,'County Data Only'!$A$2:$F$93,5,FALSE)</f>
        <v>-1.7009024699999999</v>
      </c>
      <c r="T723" s="3">
        <f>VLOOKUP($C723,'County Data Only'!$A$2:$F$93,6,FALSE)</f>
        <v>-7.8200000000000006E-3</v>
      </c>
      <c r="U723">
        <f>IF(AND(Table1[[#This Row],[Census Tract Population Growth 2010 - 2020]]&gt;=5,Table1[[#This Row],[Census Tract Population Growth 2020 - 2021]]&gt;0),1,0)</f>
        <v>0</v>
      </c>
      <c r="V723" s="3">
        <f>SUM(Table1[[#This Row],[High Income Point Value]],Table1[[#This Row],[Life Expectancy Point Value]],Table1[[#This Row],["R/ECAP" (Point Value)]],Table1[[#This Row],[Low Poverty Point Value]])</f>
        <v>1</v>
      </c>
      <c r="W723" s="3">
        <f>SUM(Table1[[#This Row],[Census Tract Low Unemployment Point Value]],Table1[[#This Row],[Census Tract Access to Primary Care Point Value]])</f>
        <v>1</v>
      </c>
    </row>
    <row r="724" spans="1:23" x14ac:dyDescent="0.25">
      <c r="A724" t="s">
        <v>709</v>
      </c>
      <c r="B724">
        <v>18089020900</v>
      </c>
      <c r="C724" t="s">
        <v>1786</v>
      </c>
      <c r="D724" t="s">
        <v>2475</v>
      </c>
      <c r="E724" s="7">
        <f t="shared" si="22"/>
        <v>2</v>
      </c>
      <c r="F724" s="3">
        <f t="shared" si="23"/>
        <v>0</v>
      </c>
      <c r="G724">
        <v>0</v>
      </c>
      <c r="H724" s="4">
        <v>53162</v>
      </c>
      <c r="I724" s="3">
        <f>IF(AND(Table1[[#This Row],[High Income]]&gt;=71082,Table1[[#This Row],[QCT Status]]=0),1,0)</f>
        <v>0</v>
      </c>
      <c r="J724" s="6">
        <v>79.099999999999994</v>
      </c>
      <c r="K724" s="6">
        <f>IF(Table1[[#This Row],[Life Expectancy]]&gt;77.4,1,0)</f>
        <v>1</v>
      </c>
      <c r="L724" s="4">
        <v>0</v>
      </c>
      <c r="M724" s="4">
        <v>19.399999999999999</v>
      </c>
      <c r="N724" s="4">
        <f>IF(AND(Table1[[#This Row],[Low Poverty]]&lt;=6.3,Table1[[#This Row],[QCT Status]]=0),1,0)</f>
        <v>0</v>
      </c>
      <c r="O724" s="3">
        <f>VLOOKUP(C724,'County Data Only'!$A$2:$F$93,3,FALSE)</f>
        <v>4.5999999999999996</v>
      </c>
      <c r="P724" s="3">
        <f>IF(Table1[[#This Row],[Census Tract Low Unemployment Rate]]&lt;2.7,1,0)</f>
        <v>0</v>
      </c>
      <c r="Q724" s="6">
        <f>VLOOKUP($C724,'County Data Only'!$A$2:$F$93,4,FALSE)</f>
        <v>1920</v>
      </c>
      <c r="R724" s="6">
        <f>IF(AND(Table1[[#This Row],[Census Tract Access to Primary Care]]&lt;=2000,Table1[[#This Row],[Census Tract Access to Primary Care]]&lt;&gt;0),1,0)</f>
        <v>1</v>
      </c>
      <c r="S724" s="3">
        <f>VLOOKUP($C724,'County Data Only'!$A$2:$F$93,5,FALSE)</f>
        <v>-1.7009024699999999</v>
      </c>
      <c r="T724" s="3">
        <f>VLOOKUP($C724,'County Data Only'!$A$2:$F$93,6,FALSE)</f>
        <v>-7.8200000000000006E-3</v>
      </c>
      <c r="U724">
        <f>IF(AND(Table1[[#This Row],[Census Tract Population Growth 2010 - 2020]]&gt;=5,Table1[[#This Row],[Census Tract Population Growth 2020 - 2021]]&gt;0),1,0)</f>
        <v>0</v>
      </c>
      <c r="V724" s="3">
        <f>SUM(Table1[[#This Row],[High Income Point Value]],Table1[[#This Row],[Life Expectancy Point Value]],Table1[[#This Row],["R/ECAP" (Point Value)]],Table1[[#This Row],[Low Poverty Point Value]])</f>
        <v>1</v>
      </c>
      <c r="W724" s="3">
        <f>SUM(Table1[[#This Row],[Census Tract Low Unemployment Point Value]],Table1[[#This Row],[Census Tract Access to Primary Care Point Value]])</f>
        <v>1</v>
      </c>
    </row>
    <row r="725" spans="1:23" x14ac:dyDescent="0.25">
      <c r="A725" t="s">
        <v>789</v>
      </c>
      <c r="B725">
        <v>18089043004</v>
      </c>
      <c r="C725" t="s">
        <v>1786</v>
      </c>
      <c r="D725" t="s">
        <v>2545</v>
      </c>
      <c r="E725" s="7">
        <f t="shared" si="22"/>
        <v>2</v>
      </c>
      <c r="F725" s="3">
        <f t="shared" si="23"/>
        <v>0</v>
      </c>
      <c r="G725">
        <v>0</v>
      </c>
      <c r="H725" s="4">
        <v>65276</v>
      </c>
      <c r="I725" s="3">
        <f>IF(AND(Table1[[#This Row],[High Income]]&gt;=71082,Table1[[#This Row],[QCT Status]]=0),1,0)</f>
        <v>0</v>
      </c>
      <c r="J725" s="6">
        <v>78.599999999999994</v>
      </c>
      <c r="K725" s="6">
        <f>IF(Table1[[#This Row],[Life Expectancy]]&gt;77.4,1,0)</f>
        <v>1</v>
      </c>
      <c r="L725" s="4">
        <v>0</v>
      </c>
      <c r="M725" s="4">
        <v>21.9</v>
      </c>
      <c r="N725" s="4">
        <f>IF(AND(Table1[[#This Row],[Low Poverty]]&lt;=6.3,Table1[[#This Row],[QCT Status]]=0),1,0)</f>
        <v>0</v>
      </c>
      <c r="O725" s="3">
        <f>VLOOKUP(C725,'County Data Only'!$A$2:$F$93,3,FALSE)</f>
        <v>4.5999999999999996</v>
      </c>
      <c r="P725" s="3">
        <f>IF(Table1[[#This Row],[Census Tract Low Unemployment Rate]]&lt;2.7,1,0)</f>
        <v>0</v>
      </c>
      <c r="Q725" s="6">
        <f>VLOOKUP($C725,'County Data Only'!$A$2:$F$93,4,FALSE)</f>
        <v>1920</v>
      </c>
      <c r="R725" s="6">
        <f>IF(AND(Table1[[#This Row],[Census Tract Access to Primary Care]]&lt;=2000,Table1[[#This Row],[Census Tract Access to Primary Care]]&lt;&gt;0),1,0)</f>
        <v>1</v>
      </c>
      <c r="S725" s="3">
        <f>VLOOKUP($C725,'County Data Only'!$A$2:$F$93,5,FALSE)</f>
        <v>-1.7009024699999999</v>
      </c>
      <c r="T725" s="3">
        <f>VLOOKUP($C725,'County Data Only'!$A$2:$F$93,6,FALSE)</f>
        <v>-7.8200000000000006E-3</v>
      </c>
      <c r="U725">
        <f>IF(AND(Table1[[#This Row],[Census Tract Population Growth 2010 - 2020]]&gt;=5,Table1[[#This Row],[Census Tract Population Growth 2020 - 2021]]&gt;0),1,0)</f>
        <v>0</v>
      </c>
      <c r="V725" s="3">
        <f>SUM(Table1[[#This Row],[High Income Point Value]],Table1[[#This Row],[Life Expectancy Point Value]],Table1[[#This Row],["R/ECAP" (Point Value)]],Table1[[#This Row],[Low Poverty Point Value]])</f>
        <v>1</v>
      </c>
      <c r="W725" s="3">
        <f>SUM(Table1[[#This Row],[Census Tract Low Unemployment Point Value]],Table1[[#This Row],[Census Tract Access to Primary Care Point Value]])</f>
        <v>1</v>
      </c>
    </row>
    <row r="726" spans="1:23" x14ac:dyDescent="0.25">
      <c r="A726" t="s">
        <v>752</v>
      </c>
      <c r="B726">
        <v>18089041700</v>
      </c>
      <c r="C726" t="s">
        <v>1786</v>
      </c>
      <c r="D726" t="s">
        <v>2508</v>
      </c>
      <c r="E726" s="8">
        <f t="shared" si="22"/>
        <v>1</v>
      </c>
      <c r="F726" s="3">
        <f t="shared" si="23"/>
        <v>0</v>
      </c>
      <c r="G726" s="14">
        <v>1</v>
      </c>
      <c r="H726" s="4">
        <v>48116</v>
      </c>
      <c r="I726" s="3">
        <f>IF(AND(Table1[[#This Row],[High Income]]&gt;=71082,Table1[[#This Row],[QCT Status]]=0),1,0)</f>
        <v>0</v>
      </c>
      <c r="J726" s="4">
        <v>73</v>
      </c>
      <c r="K726" s="3">
        <f>IF(Table1[[#This Row],[Life Expectancy]]&gt;77.4,1,0)</f>
        <v>0</v>
      </c>
      <c r="L726" s="4">
        <v>0</v>
      </c>
      <c r="M726" s="4">
        <v>19.2</v>
      </c>
      <c r="N726" s="4">
        <f>IF(AND(Table1[[#This Row],[Low Poverty]]&lt;=6.3,Table1[[#This Row],[QCT Status]]=0),1,0)</f>
        <v>0</v>
      </c>
      <c r="O726" s="3">
        <f>VLOOKUP(C726,'County Data Only'!$A$2:$F$93,3,FALSE)</f>
        <v>4.5999999999999996</v>
      </c>
      <c r="P726" s="3">
        <f>IF(Table1[[#This Row],[Census Tract Low Unemployment Rate]]&lt;2.7,1,0)</f>
        <v>0</v>
      </c>
      <c r="Q726" s="6">
        <f>VLOOKUP($C726,'County Data Only'!$A$2:$F$93,4,FALSE)</f>
        <v>1920</v>
      </c>
      <c r="R726" s="6">
        <f>IF(AND(Table1[[#This Row],[Census Tract Access to Primary Care]]&lt;=2000,Table1[[#This Row],[Census Tract Access to Primary Care]]&lt;&gt;0),1,0)</f>
        <v>1</v>
      </c>
      <c r="S726" s="3">
        <f>VLOOKUP($C726,'County Data Only'!$A$2:$F$93,5,FALSE)</f>
        <v>-1.7009024699999999</v>
      </c>
      <c r="T726" s="3">
        <f>VLOOKUP($C726,'County Data Only'!$A$2:$F$93,6,FALSE)</f>
        <v>-7.8200000000000006E-3</v>
      </c>
      <c r="U726">
        <f>IF(AND(Table1[[#This Row],[Census Tract Population Growth 2010 - 2020]]&gt;=5,Table1[[#This Row],[Census Tract Population Growth 2020 - 2021]]&gt;0),1,0)</f>
        <v>0</v>
      </c>
      <c r="V726" s="3">
        <f>SUM(Table1[[#This Row],[High Income Point Value]],Table1[[#This Row],[Life Expectancy Point Value]],Table1[[#This Row],["R/ECAP" (Point Value)]],Table1[[#This Row],[Low Poverty Point Value]])</f>
        <v>0</v>
      </c>
      <c r="W726" s="3">
        <f>SUM(Table1[[#This Row],[Census Tract Low Unemployment Point Value]],Table1[[#This Row],[Census Tract Access to Primary Care Point Value]])</f>
        <v>1</v>
      </c>
    </row>
    <row r="727" spans="1:23" x14ac:dyDescent="0.25">
      <c r="A727" t="s">
        <v>677</v>
      </c>
      <c r="B727">
        <v>18089010304</v>
      </c>
      <c r="C727" t="s">
        <v>1786</v>
      </c>
      <c r="D727" t="s">
        <v>1933</v>
      </c>
      <c r="E727" s="8">
        <f t="shared" si="22"/>
        <v>1</v>
      </c>
      <c r="F727" s="3">
        <f t="shared" si="23"/>
        <v>0</v>
      </c>
      <c r="G727" s="14">
        <v>1</v>
      </c>
      <c r="H727" s="4">
        <v>39803</v>
      </c>
      <c r="I727" s="3">
        <f>IF(AND(Table1[[#This Row],[High Income]]&gt;=71082,Table1[[#This Row],[QCT Status]]=0),1,0)</f>
        <v>0</v>
      </c>
      <c r="J727" s="4">
        <v>71.599999999999994</v>
      </c>
      <c r="K727" s="3">
        <f>IF(Table1[[#This Row],[Life Expectancy]]&gt;77.4,1,0)</f>
        <v>0</v>
      </c>
      <c r="L727" s="4">
        <v>0</v>
      </c>
      <c r="M727" s="4">
        <v>19.399999999999999</v>
      </c>
      <c r="N727" s="4">
        <f>IF(AND(Table1[[#This Row],[Low Poverty]]&lt;=6.3,Table1[[#This Row],[QCT Status]]=0),1,0)</f>
        <v>0</v>
      </c>
      <c r="O727" s="3">
        <f>VLOOKUP(C727,'County Data Only'!$A$2:$F$93,3,FALSE)</f>
        <v>4.5999999999999996</v>
      </c>
      <c r="P727" s="3">
        <f>IF(Table1[[#This Row],[Census Tract Low Unemployment Rate]]&lt;2.7,1,0)</f>
        <v>0</v>
      </c>
      <c r="Q727" s="6">
        <f>VLOOKUP($C727,'County Data Only'!$A$2:$F$93,4,FALSE)</f>
        <v>1920</v>
      </c>
      <c r="R727" s="6">
        <f>IF(AND(Table1[[#This Row],[Census Tract Access to Primary Care]]&lt;=2000,Table1[[#This Row],[Census Tract Access to Primary Care]]&lt;&gt;0),1,0)</f>
        <v>1</v>
      </c>
      <c r="S727" s="3">
        <f>VLOOKUP($C727,'County Data Only'!$A$2:$F$93,5,FALSE)</f>
        <v>-1.7009024699999999</v>
      </c>
      <c r="T727" s="3">
        <f>VLOOKUP($C727,'County Data Only'!$A$2:$F$93,6,FALSE)</f>
        <v>-7.8200000000000006E-3</v>
      </c>
      <c r="U727">
        <f>IF(AND(Table1[[#This Row],[Census Tract Population Growth 2010 - 2020]]&gt;=5,Table1[[#This Row],[Census Tract Population Growth 2020 - 2021]]&gt;0),1,0)</f>
        <v>0</v>
      </c>
      <c r="V727" s="3">
        <f>SUM(Table1[[#This Row],[High Income Point Value]],Table1[[#This Row],[Life Expectancy Point Value]],Table1[[#This Row],["R/ECAP" (Point Value)]],Table1[[#This Row],[Low Poverty Point Value]])</f>
        <v>0</v>
      </c>
      <c r="W727" s="3">
        <f>SUM(Table1[[#This Row],[Census Tract Low Unemployment Point Value]],Table1[[#This Row],[Census Tract Access to Primary Care Point Value]])</f>
        <v>1</v>
      </c>
    </row>
    <row r="728" spans="1:23" x14ac:dyDescent="0.25">
      <c r="A728" t="s">
        <v>710</v>
      </c>
      <c r="B728">
        <v>18089021000</v>
      </c>
      <c r="C728" t="s">
        <v>1786</v>
      </c>
      <c r="D728" t="s">
        <v>2476</v>
      </c>
      <c r="E728" s="8">
        <f t="shared" si="22"/>
        <v>1</v>
      </c>
      <c r="F728" s="3">
        <f t="shared" si="23"/>
        <v>0</v>
      </c>
      <c r="G728" s="14">
        <v>1</v>
      </c>
      <c r="H728" s="4">
        <v>53078</v>
      </c>
      <c r="I728" s="3">
        <f>IF(AND(Table1[[#This Row],[High Income]]&gt;=71082,Table1[[#This Row],[QCT Status]]=0),1,0)</f>
        <v>0</v>
      </c>
      <c r="J728" s="4">
        <v>76.5</v>
      </c>
      <c r="K728" s="3">
        <f>IF(Table1[[#This Row],[Life Expectancy]]&gt;77.4,1,0)</f>
        <v>0</v>
      </c>
      <c r="L728" s="4">
        <v>0</v>
      </c>
      <c r="M728" s="4">
        <v>19.600000000000001</v>
      </c>
      <c r="N728" s="4">
        <f>IF(AND(Table1[[#This Row],[Low Poverty]]&lt;=6.3,Table1[[#This Row],[QCT Status]]=0),1,0)</f>
        <v>0</v>
      </c>
      <c r="O728" s="3">
        <f>VLOOKUP(C728,'County Data Only'!$A$2:$F$93,3,FALSE)</f>
        <v>4.5999999999999996</v>
      </c>
      <c r="P728" s="3">
        <f>IF(Table1[[#This Row],[Census Tract Low Unemployment Rate]]&lt;2.7,1,0)</f>
        <v>0</v>
      </c>
      <c r="Q728" s="6">
        <f>VLOOKUP($C728,'County Data Only'!$A$2:$F$93,4,FALSE)</f>
        <v>1920</v>
      </c>
      <c r="R728" s="6">
        <f>IF(AND(Table1[[#This Row],[Census Tract Access to Primary Care]]&lt;=2000,Table1[[#This Row],[Census Tract Access to Primary Care]]&lt;&gt;0),1,0)</f>
        <v>1</v>
      </c>
      <c r="S728" s="3">
        <f>VLOOKUP($C728,'County Data Only'!$A$2:$F$93,5,FALSE)</f>
        <v>-1.7009024699999999</v>
      </c>
      <c r="T728" s="3">
        <f>VLOOKUP($C728,'County Data Only'!$A$2:$F$93,6,FALSE)</f>
        <v>-7.8200000000000006E-3</v>
      </c>
      <c r="U728">
        <f>IF(AND(Table1[[#This Row],[Census Tract Population Growth 2010 - 2020]]&gt;=5,Table1[[#This Row],[Census Tract Population Growth 2020 - 2021]]&gt;0),1,0)</f>
        <v>0</v>
      </c>
      <c r="V728" s="3">
        <f>SUM(Table1[[#This Row],[High Income Point Value]],Table1[[#This Row],[Life Expectancy Point Value]],Table1[[#This Row],["R/ECAP" (Point Value)]],Table1[[#This Row],[Low Poverty Point Value]])</f>
        <v>0</v>
      </c>
      <c r="W728" s="3">
        <f>SUM(Table1[[#This Row],[Census Tract Low Unemployment Point Value]],Table1[[#This Row],[Census Tract Access to Primary Care Point Value]])</f>
        <v>1</v>
      </c>
    </row>
    <row r="729" spans="1:23" x14ac:dyDescent="0.25">
      <c r="A729" t="s">
        <v>713</v>
      </c>
      <c r="B729">
        <v>18089021400</v>
      </c>
      <c r="C729" t="s">
        <v>1786</v>
      </c>
      <c r="D729" t="s">
        <v>2479</v>
      </c>
      <c r="E729" s="8">
        <f t="shared" si="22"/>
        <v>1</v>
      </c>
      <c r="F729" s="3">
        <f t="shared" si="23"/>
        <v>0</v>
      </c>
      <c r="G729" s="14">
        <v>1</v>
      </c>
      <c r="H729" s="4">
        <v>52992</v>
      </c>
      <c r="I729" s="3">
        <f>IF(AND(Table1[[#This Row],[High Income]]&gt;=71082,Table1[[#This Row],[QCT Status]]=0),1,0)</f>
        <v>0</v>
      </c>
      <c r="J729" s="4">
        <v>70.400000000000006</v>
      </c>
      <c r="K729" s="3">
        <f>IF(Table1[[#This Row],[Life Expectancy]]&gt;77.4,1,0)</f>
        <v>0</v>
      </c>
      <c r="L729" s="4">
        <v>0</v>
      </c>
      <c r="M729" s="4">
        <v>19.600000000000001</v>
      </c>
      <c r="N729" s="4">
        <f>IF(AND(Table1[[#This Row],[Low Poverty]]&lt;=6.3,Table1[[#This Row],[QCT Status]]=0),1,0)</f>
        <v>0</v>
      </c>
      <c r="O729" s="3">
        <f>VLOOKUP(C729,'County Data Only'!$A$2:$F$93,3,FALSE)</f>
        <v>4.5999999999999996</v>
      </c>
      <c r="P729" s="3">
        <f>IF(Table1[[#This Row],[Census Tract Low Unemployment Rate]]&lt;2.7,1,0)</f>
        <v>0</v>
      </c>
      <c r="Q729" s="6">
        <f>VLOOKUP($C729,'County Data Only'!$A$2:$F$93,4,FALSE)</f>
        <v>1920</v>
      </c>
      <c r="R729" s="6">
        <f>IF(AND(Table1[[#This Row],[Census Tract Access to Primary Care]]&lt;=2000,Table1[[#This Row],[Census Tract Access to Primary Care]]&lt;&gt;0),1,0)</f>
        <v>1</v>
      </c>
      <c r="S729" s="3">
        <f>VLOOKUP($C729,'County Data Only'!$A$2:$F$93,5,FALSE)</f>
        <v>-1.7009024699999999</v>
      </c>
      <c r="T729" s="3">
        <f>VLOOKUP($C729,'County Data Only'!$A$2:$F$93,6,FALSE)</f>
        <v>-7.8200000000000006E-3</v>
      </c>
      <c r="U729">
        <f>IF(AND(Table1[[#This Row],[Census Tract Population Growth 2010 - 2020]]&gt;=5,Table1[[#This Row],[Census Tract Population Growth 2020 - 2021]]&gt;0),1,0)</f>
        <v>0</v>
      </c>
      <c r="V729" s="3">
        <f>SUM(Table1[[#This Row],[High Income Point Value]],Table1[[#This Row],[Life Expectancy Point Value]],Table1[[#This Row],["R/ECAP" (Point Value)]],Table1[[#This Row],[Low Poverty Point Value]])</f>
        <v>0</v>
      </c>
      <c r="W729" s="3">
        <f>SUM(Table1[[#This Row],[Census Tract Low Unemployment Point Value]],Table1[[#This Row],[Census Tract Access to Primary Care Point Value]])</f>
        <v>1</v>
      </c>
    </row>
    <row r="730" spans="1:23" x14ac:dyDescent="0.25">
      <c r="A730" t="s">
        <v>749</v>
      </c>
      <c r="B730">
        <v>18089041400</v>
      </c>
      <c r="C730" t="s">
        <v>1786</v>
      </c>
      <c r="D730" t="s">
        <v>2505</v>
      </c>
      <c r="E730" s="8">
        <f t="shared" si="22"/>
        <v>1</v>
      </c>
      <c r="F730" s="3">
        <f t="shared" si="23"/>
        <v>0</v>
      </c>
      <c r="G730" s="14">
        <v>1</v>
      </c>
      <c r="H730" s="4">
        <v>46108</v>
      </c>
      <c r="I730" s="3">
        <f>IF(AND(Table1[[#This Row],[High Income]]&gt;=71082,Table1[[#This Row],[QCT Status]]=0),1,0)</f>
        <v>0</v>
      </c>
      <c r="K730" s="3">
        <f>IF(Table1[[#This Row],[Life Expectancy]]&gt;77.4,1,0)</f>
        <v>0</v>
      </c>
      <c r="L730" s="4">
        <v>0</v>
      </c>
      <c r="M730" s="4">
        <v>22.4</v>
      </c>
      <c r="N730" s="4">
        <f>IF(AND(Table1[[#This Row],[Low Poverty]]&lt;=6.3,Table1[[#This Row],[QCT Status]]=0),1,0)</f>
        <v>0</v>
      </c>
      <c r="O730" s="3">
        <f>VLOOKUP(C730,'County Data Only'!$A$2:$F$93,3,FALSE)</f>
        <v>4.5999999999999996</v>
      </c>
      <c r="P730" s="3">
        <f>IF(Table1[[#This Row],[Census Tract Low Unemployment Rate]]&lt;2.7,1,0)</f>
        <v>0</v>
      </c>
      <c r="Q730" s="6">
        <f>VLOOKUP($C730,'County Data Only'!$A$2:$F$93,4,FALSE)</f>
        <v>1920</v>
      </c>
      <c r="R730" s="6">
        <f>IF(AND(Table1[[#This Row],[Census Tract Access to Primary Care]]&lt;=2000,Table1[[#This Row],[Census Tract Access to Primary Care]]&lt;&gt;0),1,0)</f>
        <v>1</v>
      </c>
      <c r="S730" s="3">
        <f>VLOOKUP($C730,'County Data Only'!$A$2:$F$93,5,FALSE)</f>
        <v>-1.7009024699999999</v>
      </c>
      <c r="T730" s="3">
        <f>VLOOKUP($C730,'County Data Only'!$A$2:$F$93,6,FALSE)</f>
        <v>-7.8200000000000006E-3</v>
      </c>
      <c r="U730">
        <f>IF(AND(Table1[[#This Row],[Census Tract Population Growth 2010 - 2020]]&gt;=5,Table1[[#This Row],[Census Tract Population Growth 2020 - 2021]]&gt;0),1,0)</f>
        <v>0</v>
      </c>
      <c r="V730" s="3">
        <f>SUM(Table1[[#This Row],[High Income Point Value]],Table1[[#This Row],[Life Expectancy Point Value]],Table1[[#This Row],["R/ECAP" (Point Value)]],Table1[[#This Row],[Low Poverty Point Value]])</f>
        <v>0</v>
      </c>
      <c r="W730" s="3">
        <f>SUM(Table1[[#This Row],[Census Tract Low Unemployment Point Value]],Table1[[#This Row],[Census Tract Access to Primary Care Point Value]])</f>
        <v>1</v>
      </c>
    </row>
    <row r="731" spans="1:23" x14ac:dyDescent="0.25">
      <c r="A731" t="s">
        <v>724</v>
      </c>
      <c r="B731">
        <v>18089030500</v>
      </c>
      <c r="C731" t="s">
        <v>1786</v>
      </c>
      <c r="D731" t="s">
        <v>1887</v>
      </c>
      <c r="E731" s="8">
        <f t="shared" si="22"/>
        <v>1</v>
      </c>
      <c r="F731" s="3">
        <f t="shared" si="23"/>
        <v>0</v>
      </c>
      <c r="G731" s="14">
        <v>1</v>
      </c>
      <c r="H731" s="4">
        <v>42292</v>
      </c>
      <c r="I731" s="3">
        <f>IF(AND(Table1[[#This Row],[High Income]]&gt;=71082,Table1[[#This Row],[QCT Status]]=0),1,0)</f>
        <v>0</v>
      </c>
      <c r="J731" s="4">
        <v>77.400000000000006</v>
      </c>
      <c r="K731" s="3">
        <f>IF(Table1[[#This Row],[Life Expectancy]]&gt;77.4,1,0)</f>
        <v>0</v>
      </c>
      <c r="L731" s="4">
        <v>0</v>
      </c>
      <c r="M731" s="4">
        <v>23.2</v>
      </c>
      <c r="N731" s="4">
        <f>IF(AND(Table1[[#This Row],[Low Poverty]]&lt;=6.3,Table1[[#This Row],[QCT Status]]=0),1,0)</f>
        <v>0</v>
      </c>
      <c r="O731" s="3">
        <f>VLOOKUP(C731,'County Data Only'!$A$2:$F$93,3,FALSE)</f>
        <v>4.5999999999999996</v>
      </c>
      <c r="P731" s="3">
        <f>IF(Table1[[#This Row],[Census Tract Low Unemployment Rate]]&lt;2.7,1,0)</f>
        <v>0</v>
      </c>
      <c r="Q731" s="6">
        <f>VLOOKUP($C731,'County Data Only'!$A$2:$F$93,4,FALSE)</f>
        <v>1920</v>
      </c>
      <c r="R731" s="6">
        <f>IF(AND(Table1[[#This Row],[Census Tract Access to Primary Care]]&lt;=2000,Table1[[#This Row],[Census Tract Access to Primary Care]]&lt;&gt;0),1,0)</f>
        <v>1</v>
      </c>
      <c r="S731" s="3">
        <f>VLOOKUP($C731,'County Data Only'!$A$2:$F$93,5,FALSE)</f>
        <v>-1.7009024699999999</v>
      </c>
      <c r="T731" s="3">
        <f>VLOOKUP($C731,'County Data Only'!$A$2:$F$93,6,FALSE)</f>
        <v>-7.8200000000000006E-3</v>
      </c>
      <c r="U731">
        <f>IF(AND(Table1[[#This Row],[Census Tract Population Growth 2010 - 2020]]&gt;=5,Table1[[#This Row],[Census Tract Population Growth 2020 - 2021]]&gt;0),1,0)</f>
        <v>0</v>
      </c>
      <c r="V731" s="3">
        <f>SUM(Table1[[#This Row],[High Income Point Value]],Table1[[#This Row],[Life Expectancy Point Value]],Table1[[#This Row],["R/ECAP" (Point Value)]],Table1[[#This Row],[Low Poverty Point Value]])</f>
        <v>0</v>
      </c>
      <c r="W731" s="3">
        <f>SUM(Table1[[#This Row],[Census Tract Low Unemployment Point Value]],Table1[[#This Row],[Census Tract Access to Primary Care Point Value]])</f>
        <v>1</v>
      </c>
    </row>
    <row r="732" spans="1:23" x14ac:dyDescent="0.25">
      <c r="A732" t="s">
        <v>751</v>
      </c>
      <c r="B732">
        <v>18089041600</v>
      </c>
      <c r="C732" t="s">
        <v>1786</v>
      </c>
      <c r="D732" t="s">
        <v>2507</v>
      </c>
      <c r="E732" s="8">
        <f t="shared" si="22"/>
        <v>1</v>
      </c>
      <c r="F732" s="3">
        <f t="shared" si="23"/>
        <v>0</v>
      </c>
      <c r="G732" s="14">
        <v>1</v>
      </c>
      <c r="H732" s="4">
        <v>41397</v>
      </c>
      <c r="I732" s="3">
        <f>IF(AND(Table1[[#This Row],[High Income]]&gt;=71082,Table1[[#This Row],[QCT Status]]=0),1,0)</f>
        <v>0</v>
      </c>
      <c r="J732" s="4">
        <v>71.225099999999998</v>
      </c>
      <c r="K732" s="3">
        <f>IF(Table1[[#This Row],[Life Expectancy]]&gt;77.4,1,0)</f>
        <v>0</v>
      </c>
      <c r="L732" s="3">
        <v>0</v>
      </c>
      <c r="M732" s="4">
        <v>23.7</v>
      </c>
      <c r="N732" s="4">
        <f>IF(AND(Table1[[#This Row],[Low Poverty]]&lt;=6.3,Table1[[#This Row],[QCT Status]]=0),1,0)</f>
        <v>0</v>
      </c>
      <c r="O732" s="3">
        <f>VLOOKUP(C732,'County Data Only'!$A$2:$F$93,3,FALSE)</f>
        <v>4.5999999999999996</v>
      </c>
      <c r="P732" s="3">
        <f>IF(Table1[[#This Row],[Census Tract Low Unemployment Rate]]&lt;2.7,1,0)</f>
        <v>0</v>
      </c>
      <c r="Q732" s="6">
        <f>VLOOKUP($C732,'County Data Only'!$A$2:$F$93,4,FALSE)</f>
        <v>1920</v>
      </c>
      <c r="R732" s="6">
        <f>IF(AND(Table1[[#This Row],[Census Tract Access to Primary Care]]&lt;=2000,Table1[[#This Row],[Census Tract Access to Primary Care]]&lt;&gt;0),1,0)</f>
        <v>1</v>
      </c>
      <c r="S732" s="3">
        <f>VLOOKUP($C732,'County Data Only'!$A$2:$F$93,5,FALSE)</f>
        <v>-1.7009024699999999</v>
      </c>
      <c r="T732" s="3">
        <f>VLOOKUP($C732,'County Data Only'!$A$2:$F$93,6,FALSE)</f>
        <v>-7.8200000000000006E-3</v>
      </c>
      <c r="U732">
        <f>IF(AND(Table1[[#This Row],[Census Tract Population Growth 2010 - 2020]]&gt;=5,Table1[[#This Row],[Census Tract Population Growth 2020 - 2021]]&gt;0),1,0)</f>
        <v>0</v>
      </c>
      <c r="V732" s="3">
        <f>SUM(Table1[[#This Row],[High Income Point Value]],Table1[[#This Row],[Life Expectancy Point Value]],Table1[[#This Row],["R/ECAP" (Point Value)]],Table1[[#This Row],[Low Poverty Point Value]])</f>
        <v>0</v>
      </c>
      <c r="W732" s="3">
        <f>SUM(Table1[[#This Row],[Census Tract Low Unemployment Point Value]],Table1[[#This Row],[Census Tract Access to Primary Care Point Value]])</f>
        <v>1</v>
      </c>
    </row>
    <row r="733" spans="1:23" x14ac:dyDescent="0.25">
      <c r="A733" t="s">
        <v>684</v>
      </c>
      <c r="B733">
        <v>18089011200</v>
      </c>
      <c r="C733" t="s">
        <v>1786</v>
      </c>
      <c r="D733" t="s">
        <v>1993</v>
      </c>
      <c r="E733" s="8">
        <f t="shared" si="22"/>
        <v>1</v>
      </c>
      <c r="F733" s="3">
        <f t="shared" si="23"/>
        <v>0</v>
      </c>
      <c r="G733" s="14">
        <v>1</v>
      </c>
      <c r="H733" s="4">
        <v>40815</v>
      </c>
      <c r="I733" s="3">
        <f>IF(AND(Table1[[#This Row],[High Income]]&gt;=71082,Table1[[#This Row],[QCT Status]]=0),1,0)</f>
        <v>0</v>
      </c>
      <c r="J733" s="4">
        <v>71.900000000000006</v>
      </c>
      <c r="K733" s="3">
        <f>IF(Table1[[#This Row],[Life Expectancy]]&gt;77.4,1,0)</f>
        <v>0</v>
      </c>
      <c r="L733" s="4">
        <v>0</v>
      </c>
      <c r="M733" s="4">
        <v>24.7</v>
      </c>
      <c r="N733" s="4">
        <f>IF(AND(Table1[[#This Row],[Low Poverty]]&lt;=6.3,Table1[[#This Row],[QCT Status]]=0),1,0)</f>
        <v>0</v>
      </c>
      <c r="O733" s="3">
        <f>VLOOKUP(C733,'County Data Only'!$A$2:$F$93,3,FALSE)</f>
        <v>4.5999999999999996</v>
      </c>
      <c r="P733" s="3">
        <f>IF(Table1[[#This Row],[Census Tract Low Unemployment Rate]]&lt;2.7,1,0)</f>
        <v>0</v>
      </c>
      <c r="Q733" s="6">
        <f>VLOOKUP($C733,'County Data Only'!$A$2:$F$93,4,FALSE)</f>
        <v>1920</v>
      </c>
      <c r="R733" s="6">
        <f>IF(AND(Table1[[#This Row],[Census Tract Access to Primary Care]]&lt;=2000,Table1[[#This Row],[Census Tract Access to Primary Care]]&lt;&gt;0),1,0)</f>
        <v>1</v>
      </c>
      <c r="S733" s="3">
        <f>VLOOKUP($C733,'County Data Only'!$A$2:$F$93,5,FALSE)</f>
        <v>-1.7009024699999999</v>
      </c>
      <c r="T733" s="3">
        <f>VLOOKUP($C733,'County Data Only'!$A$2:$F$93,6,FALSE)</f>
        <v>-7.8200000000000006E-3</v>
      </c>
      <c r="U733">
        <f>IF(AND(Table1[[#This Row],[Census Tract Population Growth 2010 - 2020]]&gt;=5,Table1[[#This Row],[Census Tract Population Growth 2020 - 2021]]&gt;0),1,0)</f>
        <v>0</v>
      </c>
      <c r="V733" s="3">
        <f>SUM(Table1[[#This Row],[High Income Point Value]],Table1[[#This Row],[Life Expectancy Point Value]],Table1[[#This Row],["R/ECAP" (Point Value)]],Table1[[#This Row],[Low Poverty Point Value]])</f>
        <v>0</v>
      </c>
      <c r="W733" s="3">
        <f>SUM(Table1[[#This Row],[Census Tract Low Unemployment Point Value]],Table1[[#This Row],[Census Tract Access to Primary Care Point Value]])</f>
        <v>1</v>
      </c>
    </row>
    <row r="734" spans="1:23" x14ac:dyDescent="0.25">
      <c r="A734" t="s">
        <v>717</v>
      </c>
      <c r="B734">
        <v>18089021800</v>
      </c>
      <c r="C734" t="s">
        <v>1786</v>
      </c>
      <c r="D734" t="s">
        <v>2483</v>
      </c>
      <c r="E734" s="8">
        <f t="shared" si="22"/>
        <v>1</v>
      </c>
      <c r="F734" s="3">
        <f t="shared" si="23"/>
        <v>0</v>
      </c>
      <c r="G734" s="14">
        <v>1</v>
      </c>
      <c r="H734" s="4">
        <v>40949</v>
      </c>
      <c r="I734" s="3">
        <f>IF(AND(Table1[[#This Row],[High Income]]&gt;=71082,Table1[[#This Row],[QCT Status]]=0),1,0)</f>
        <v>0</v>
      </c>
      <c r="J734" s="4">
        <v>71.8</v>
      </c>
      <c r="K734" s="3">
        <f>IF(Table1[[#This Row],[Life Expectancy]]&gt;77.4,1,0)</f>
        <v>0</v>
      </c>
      <c r="L734" s="4">
        <v>0</v>
      </c>
      <c r="M734" s="4">
        <v>25.7</v>
      </c>
      <c r="N734" s="4">
        <f>IF(AND(Table1[[#This Row],[Low Poverty]]&lt;=6.3,Table1[[#This Row],[QCT Status]]=0),1,0)</f>
        <v>0</v>
      </c>
      <c r="O734" s="3">
        <f>VLOOKUP(C734,'County Data Only'!$A$2:$F$93,3,FALSE)</f>
        <v>4.5999999999999996</v>
      </c>
      <c r="P734" s="3">
        <f>IF(Table1[[#This Row],[Census Tract Low Unemployment Rate]]&lt;2.7,1,0)</f>
        <v>0</v>
      </c>
      <c r="Q734" s="6">
        <f>VLOOKUP($C734,'County Data Only'!$A$2:$F$93,4,FALSE)</f>
        <v>1920</v>
      </c>
      <c r="R734" s="6">
        <f>IF(AND(Table1[[#This Row],[Census Tract Access to Primary Care]]&lt;=2000,Table1[[#This Row],[Census Tract Access to Primary Care]]&lt;&gt;0),1,0)</f>
        <v>1</v>
      </c>
      <c r="S734" s="3">
        <f>VLOOKUP($C734,'County Data Only'!$A$2:$F$93,5,FALSE)</f>
        <v>-1.7009024699999999</v>
      </c>
      <c r="T734" s="3">
        <f>VLOOKUP($C734,'County Data Only'!$A$2:$F$93,6,FALSE)</f>
        <v>-7.8200000000000006E-3</v>
      </c>
      <c r="U734">
        <f>IF(AND(Table1[[#This Row],[Census Tract Population Growth 2010 - 2020]]&gt;=5,Table1[[#This Row],[Census Tract Population Growth 2020 - 2021]]&gt;0),1,0)</f>
        <v>0</v>
      </c>
      <c r="V734" s="3">
        <f>SUM(Table1[[#This Row],[High Income Point Value]],Table1[[#This Row],[Life Expectancy Point Value]],Table1[[#This Row],["R/ECAP" (Point Value)]],Table1[[#This Row],[Low Poverty Point Value]])</f>
        <v>0</v>
      </c>
      <c r="W734" s="3">
        <f>SUM(Table1[[#This Row],[Census Tract Low Unemployment Point Value]],Table1[[#This Row],[Census Tract Access to Primary Care Point Value]])</f>
        <v>1</v>
      </c>
    </row>
    <row r="735" spans="1:23" x14ac:dyDescent="0.25">
      <c r="A735" t="s">
        <v>707</v>
      </c>
      <c r="B735">
        <v>18089020700</v>
      </c>
      <c r="C735" t="s">
        <v>1786</v>
      </c>
      <c r="D735" t="s">
        <v>2115</v>
      </c>
      <c r="E735" s="8">
        <f t="shared" si="22"/>
        <v>1</v>
      </c>
      <c r="F735" s="3">
        <f t="shared" si="23"/>
        <v>0</v>
      </c>
      <c r="G735" s="14">
        <v>1</v>
      </c>
      <c r="H735" s="4">
        <v>34236</v>
      </c>
      <c r="I735" s="3">
        <f>IF(AND(Table1[[#This Row],[High Income]]&gt;=71082,Table1[[#This Row],[QCT Status]]=0),1,0)</f>
        <v>0</v>
      </c>
      <c r="J735" s="4">
        <v>75.7</v>
      </c>
      <c r="K735" s="3">
        <f>IF(Table1[[#This Row],[Life Expectancy]]&gt;77.4,1,0)</f>
        <v>0</v>
      </c>
      <c r="L735" s="4">
        <v>0</v>
      </c>
      <c r="M735" s="4">
        <v>27.1</v>
      </c>
      <c r="N735" s="4">
        <f>IF(AND(Table1[[#This Row],[Low Poverty]]&lt;=6.3,Table1[[#This Row],[QCT Status]]=0),1,0)</f>
        <v>0</v>
      </c>
      <c r="O735" s="3">
        <f>VLOOKUP(C735,'County Data Only'!$A$2:$F$93,3,FALSE)</f>
        <v>4.5999999999999996</v>
      </c>
      <c r="P735" s="3">
        <f>IF(Table1[[#This Row],[Census Tract Low Unemployment Rate]]&lt;2.7,1,0)</f>
        <v>0</v>
      </c>
      <c r="Q735" s="6">
        <f>VLOOKUP($C735,'County Data Only'!$A$2:$F$93,4,FALSE)</f>
        <v>1920</v>
      </c>
      <c r="R735" s="6">
        <f>IF(AND(Table1[[#This Row],[Census Tract Access to Primary Care]]&lt;=2000,Table1[[#This Row],[Census Tract Access to Primary Care]]&lt;&gt;0),1,0)</f>
        <v>1</v>
      </c>
      <c r="S735" s="3">
        <f>VLOOKUP($C735,'County Data Only'!$A$2:$F$93,5,FALSE)</f>
        <v>-1.7009024699999999</v>
      </c>
      <c r="T735" s="3">
        <f>VLOOKUP($C735,'County Data Only'!$A$2:$F$93,6,FALSE)</f>
        <v>-7.8200000000000006E-3</v>
      </c>
      <c r="U735">
        <f>IF(AND(Table1[[#This Row],[Census Tract Population Growth 2010 - 2020]]&gt;=5,Table1[[#This Row],[Census Tract Population Growth 2020 - 2021]]&gt;0),1,0)</f>
        <v>0</v>
      </c>
      <c r="V735" s="3">
        <f>SUM(Table1[[#This Row],[High Income Point Value]],Table1[[#This Row],[Life Expectancy Point Value]],Table1[[#This Row],["R/ECAP" (Point Value)]],Table1[[#This Row],[Low Poverty Point Value]])</f>
        <v>0</v>
      </c>
      <c r="W735" s="3">
        <f>SUM(Table1[[#This Row],[Census Tract Low Unemployment Point Value]],Table1[[#This Row],[Census Tract Access to Primary Care Point Value]])</f>
        <v>1</v>
      </c>
    </row>
    <row r="736" spans="1:23" x14ac:dyDescent="0.25">
      <c r="A736" t="s">
        <v>693</v>
      </c>
      <c r="B736">
        <v>18089012100</v>
      </c>
      <c r="C736" t="s">
        <v>1786</v>
      </c>
      <c r="D736" t="s">
        <v>2466</v>
      </c>
      <c r="E736" s="8">
        <f t="shared" si="22"/>
        <v>1</v>
      </c>
      <c r="F736" s="3">
        <f t="shared" si="23"/>
        <v>0</v>
      </c>
      <c r="G736" s="14">
        <v>1</v>
      </c>
      <c r="H736" s="4">
        <v>26164</v>
      </c>
      <c r="I736" s="3">
        <f>IF(AND(Table1[[#This Row],[High Income]]&gt;=71082,Table1[[#This Row],[QCT Status]]=0),1,0)</f>
        <v>0</v>
      </c>
      <c r="J736" s="4">
        <v>71.8</v>
      </c>
      <c r="K736" s="3">
        <f>IF(Table1[[#This Row],[Life Expectancy]]&gt;77.4,1,0)</f>
        <v>0</v>
      </c>
      <c r="L736" s="4">
        <v>0</v>
      </c>
      <c r="M736" s="4">
        <v>27.4</v>
      </c>
      <c r="N736" s="4">
        <f>IF(AND(Table1[[#This Row],[Low Poverty]]&lt;=6.3,Table1[[#This Row],[QCT Status]]=0),1,0)</f>
        <v>0</v>
      </c>
      <c r="O736" s="3">
        <f>VLOOKUP(C736,'County Data Only'!$A$2:$F$93,3,FALSE)</f>
        <v>4.5999999999999996</v>
      </c>
      <c r="P736" s="3">
        <f>IF(Table1[[#This Row],[Census Tract Low Unemployment Rate]]&lt;2.7,1,0)</f>
        <v>0</v>
      </c>
      <c r="Q736" s="6">
        <f>VLOOKUP($C736,'County Data Only'!$A$2:$F$93,4,FALSE)</f>
        <v>1920</v>
      </c>
      <c r="R736" s="6">
        <f>IF(AND(Table1[[#This Row],[Census Tract Access to Primary Care]]&lt;=2000,Table1[[#This Row],[Census Tract Access to Primary Care]]&lt;&gt;0),1,0)</f>
        <v>1</v>
      </c>
      <c r="S736" s="3">
        <f>VLOOKUP($C736,'County Data Only'!$A$2:$F$93,5,FALSE)</f>
        <v>-1.7009024699999999</v>
      </c>
      <c r="T736" s="3">
        <f>VLOOKUP($C736,'County Data Only'!$A$2:$F$93,6,FALSE)</f>
        <v>-7.8200000000000006E-3</v>
      </c>
      <c r="U736">
        <f>IF(AND(Table1[[#This Row],[Census Tract Population Growth 2010 - 2020]]&gt;=5,Table1[[#This Row],[Census Tract Population Growth 2020 - 2021]]&gt;0),1,0)</f>
        <v>0</v>
      </c>
      <c r="V736" s="3">
        <f>SUM(Table1[[#This Row],[High Income Point Value]],Table1[[#This Row],[Life Expectancy Point Value]],Table1[[#This Row],["R/ECAP" (Point Value)]],Table1[[#This Row],[Low Poverty Point Value]])</f>
        <v>0</v>
      </c>
      <c r="W736" s="3">
        <f>SUM(Table1[[#This Row],[Census Tract Low Unemployment Point Value]],Table1[[#This Row],[Census Tract Access to Primary Care Point Value]])</f>
        <v>1</v>
      </c>
    </row>
    <row r="737" spans="1:23" x14ac:dyDescent="0.25">
      <c r="A737" t="s">
        <v>747</v>
      </c>
      <c r="B737">
        <v>18089041200</v>
      </c>
      <c r="C737" t="s">
        <v>1786</v>
      </c>
      <c r="D737" t="s">
        <v>2503</v>
      </c>
      <c r="E737" s="8">
        <f t="shared" si="22"/>
        <v>1</v>
      </c>
      <c r="F737" s="3">
        <f t="shared" si="23"/>
        <v>0</v>
      </c>
      <c r="G737" s="14">
        <v>1</v>
      </c>
      <c r="H737" s="4">
        <v>41046</v>
      </c>
      <c r="I737" s="3">
        <f>IF(AND(Table1[[#This Row],[High Income]]&gt;=71082,Table1[[#This Row],[QCT Status]]=0),1,0)</f>
        <v>0</v>
      </c>
      <c r="J737" s="4">
        <v>70.400000000000006</v>
      </c>
      <c r="K737" s="3">
        <f>IF(Table1[[#This Row],[Life Expectancy]]&gt;77.4,1,0)</f>
        <v>0</v>
      </c>
      <c r="L737" s="4">
        <v>0</v>
      </c>
      <c r="M737" s="4">
        <v>27.7</v>
      </c>
      <c r="N737" s="4">
        <f>IF(AND(Table1[[#This Row],[Low Poverty]]&lt;=6.3,Table1[[#This Row],[QCT Status]]=0),1,0)</f>
        <v>0</v>
      </c>
      <c r="O737" s="3">
        <f>VLOOKUP(C737,'County Data Only'!$A$2:$F$93,3,FALSE)</f>
        <v>4.5999999999999996</v>
      </c>
      <c r="P737" s="3">
        <f>IF(Table1[[#This Row],[Census Tract Low Unemployment Rate]]&lt;2.7,1,0)</f>
        <v>0</v>
      </c>
      <c r="Q737" s="6">
        <f>VLOOKUP($C737,'County Data Only'!$A$2:$F$93,4,FALSE)</f>
        <v>1920</v>
      </c>
      <c r="R737" s="6">
        <f>IF(AND(Table1[[#This Row],[Census Tract Access to Primary Care]]&lt;=2000,Table1[[#This Row],[Census Tract Access to Primary Care]]&lt;&gt;0),1,0)</f>
        <v>1</v>
      </c>
      <c r="S737" s="3">
        <f>VLOOKUP($C737,'County Data Only'!$A$2:$F$93,5,FALSE)</f>
        <v>-1.7009024699999999</v>
      </c>
      <c r="T737" s="3">
        <f>VLOOKUP($C737,'County Data Only'!$A$2:$F$93,6,FALSE)</f>
        <v>-7.8200000000000006E-3</v>
      </c>
      <c r="U737">
        <f>IF(AND(Table1[[#This Row],[Census Tract Population Growth 2010 - 2020]]&gt;=5,Table1[[#This Row],[Census Tract Population Growth 2020 - 2021]]&gt;0),1,0)</f>
        <v>0</v>
      </c>
      <c r="V737" s="3">
        <f>SUM(Table1[[#This Row],[High Income Point Value]],Table1[[#This Row],[Life Expectancy Point Value]],Table1[[#This Row],["R/ECAP" (Point Value)]],Table1[[#This Row],[Low Poverty Point Value]])</f>
        <v>0</v>
      </c>
      <c r="W737" s="3">
        <f>SUM(Table1[[#This Row],[Census Tract Low Unemployment Point Value]],Table1[[#This Row],[Census Tract Access to Primary Care Point Value]])</f>
        <v>1</v>
      </c>
    </row>
    <row r="738" spans="1:23" x14ac:dyDescent="0.25">
      <c r="A738" t="s">
        <v>698</v>
      </c>
      <c r="B738">
        <v>18089012600</v>
      </c>
      <c r="C738" t="s">
        <v>1786</v>
      </c>
      <c r="D738" t="s">
        <v>2471</v>
      </c>
      <c r="E738" s="8">
        <f t="shared" si="22"/>
        <v>1</v>
      </c>
      <c r="F738" s="3">
        <f t="shared" si="23"/>
        <v>0</v>
      </c>
      <c r="G738" s="14">
        <v>1</v>
      </c>
      <c r="H738" s="4">
        <v>33106</v>
      </c>
      <c r="I738" s="3">
        <f>IF(AND(Table1[[#This Row],[High Income]]&gt;=71082,Table1[[#This Row],[QCT Status]]=0),1,0)</f>
        <v>0</v>
      </c>
      <c r="J738" s="4">
        <v>68</v>
      </c>
      <c r="K738" s="3">
        <f>IF(Table1[[#This Row],[Life Expectancy]]&gt;77.4,1,0)</f>
        <v>0</v>
      </c>
      <c r="L738" s="4">
        <v>0</v>
      </c>
      <c r="M738" s="4">
        <v>29</v>
      </c>
      <c r="N738" s="4">
        <f>IF(AND(Table1[[#This Row],[Low Poverty]]&lt;=6.3,Table1[[#This Row],[QCT Status]]=0),1,0)</f>
        <v>0</v>
      </c>
      <c r="O738" s="3">
        <f>VLOOKUP(C738,'County Data Only'!$A$2:$F$93,3,FALSE)</f>
        <v>4.5999999999999996</v>
      </c>
      <c r="P738" s="3">
        <f>IF(Table1[[#This Row],[Census Tract Low Unemployment Rate]]&lt;2.7,1,0)</f>
        <v>0</v>
      </c>
      <c r="Q738" s="6">
        <f>VLOOKUP($C738,'County Data Only'!$A$2:$F$93,4,FALSE)</f>
        <v>1920</v>
      </c>
      <c r="R738" s="6">
        <f>IF(AND(Table1[[#This Row],[Census Tract Access to Primary Care]]&lt;=2000,Table1[[#This Row],[Census Tract Access to Primary Care]]&lt;&gt;0),1,0)</f>
        <v>1</v>
      </c>
      <c r="S738" s="3">
        <f>VLOOKUP($C738,'County Data Only'!$A$2:$F$93,5,FALSE)</f>
        <v>-1.7009024699999999</v>
      </c>
      <c r="T738" s="3">
        <f>VLOOKUP($C738,'County Data Only'!$A$2:$F$93,6,FALSE)</f>
        <v>-7.8200000000000006E-3</v>
      </c>
      <c r="U738">
        <f>IF(AND(Table1[[#This Row],[Census Tract Population Growth 2010 - 2020]]&gt;=5,Table1[[#This Row],[Census Tract Population Growth 2020 - 2021]]&gt;0),1,0)</f>
        <v>0</v>
      </c>
      <c r="V738" s="3">
        <f>SUM(Table1[[#This Row],[High Income Point Value]],Table1[[#This Row],[Life Expectancy Point Value]],Table1[[#This Row],["R/ECAP" (Point Value)]],Table1[[#This Row],[Low Poverty Point Value]])</f>
        <v>0</v>
      </c>
      <c r="W738" s="3">
        <f>SUM(Table1[[#This Row],[Census Tract Low Unemployment Point Value]],Table1[[#This Row],[Census Tract Access to Primary Care Point Value]])</f>
        <v>1</v>
      </c>
    </row>
    <row r="739" spans="1:23" x14ac:dyDescent="0.25">
      <c r="A739" t="s">
        <v>682</v>
      </c>
      <c r="B739">
        <v>18089011000</v>
      </c>
      <c r="C739" t="s">
        <v>1786</v>
      </c>
      <c r="D739" t="s">
        <v>1961</v>
      </c>
      <c r="E739" s="8">
        <f t="shared" si="22"/>
        <v>1</v>
      </c>
      <c r="F739" s="3">
        <f t="shared" si="23"/>
        <v>0</v>
      </c>
      <c r="G739" s="14">
        <v>1</v>
      </c>
      <c r="H739" s="4">
        <v>40350</v>
      </c>
      <c r="I739" s="3">
        <f>IF(AND(Table1[[#This Row],[High Income]]&gt;=71082,Table1[[#This Row],[QCT Status]]=0),1,0)</f>
        <v>0</v>
      </c>
      <c r="J739" s="4">
        <v>70.7</v>
      </c>
      <c r="K739" s="3">
        <f>IF(Table1[[#This Row],[Life Expectancy]]&gt;77.4,1,0)</f>
        <v>0</v>
      </c>
      <c r="L739" s="4">
        <v>0</v>
      </c>
      <c r="M739" s="4">
        <v>29.7</v>
      </c>
      <c r="N739" s="4">
        <f>IF(AND(Table1[[#This Row],[Low Poverty]]&lt;=6.3,Table1[[#This Row],[QCT Status]]=0),1,0)</f>
        <v>0</v>
      </c>
      <c r="O739" s="3">
        <f>VLOOKUP(C739,'County Data Only'!$A$2:$F$93,3,FALSE)</f>
        <v>4.5999999999999996</v>
      </c>
      <c r="P739" s="3">
        <f>IF(Table1[[#This Row],[Census Tract Low Unemployment Rate]]&lt;2.7,1,0)</f>
        <v>0</v>
      </c>
      <c r="Q739" s="6">
        <f>VLOOKUP($C739,'County Data Only'!$A$2:$F$93,4,FALSE)</f>
        <v>1920</v>
      </c>
      <c r="R739" s="6">
        <f>IF(AND(Table1[[#This Row],[Census Tract Access to Primary Care]]&lt;=2000,Table1[[#This Row],[Census Tract Access to Primary Care]]&lt;&gt;0),1,0)</f>
        <v>1</v>
      </c>
      <c r="S739" s="3">
        <f>VLOOKUP($C739,'County Data Only'!$A$2:$F$93,5,FALSE)</f>
        <v>-1.7009024699999999</v>
      </c>
      <c r="T739" s="3">
        <f>VLOOKUP($C739,'County Data Only'!$A$2:$F$93,6,FALSE)</f>
        <v>-7.8200000000000006E-3</v>
      </c>
      <c r="U739">
        <f>IF(AND(Table1[[#This Row],[Census Tract Population Growth 2010 - 2020]]&gt;=5,Table1[[#This Row],[Census Tract Population Growth 2020 - 2021]]&gt;0),1,0)</f>
        <v>0</v>
      </c>
      <c r="V739" s="3">
        <f>SUM(Table1[[#This Row],[High Income Point Value]],Table1[[#This Row],[Life Expectancy Point Value]],Table1[[#This Row],["R/ECAP" (Point Value)]],Table1[[#This Row],[Low Poverty Point Value]])</f>
        <v>0</v>
      </c>
      <c r="W739" s="3">
        <f>SUM(Table1[[#This Row],[Census Tract Low Unemployment Point Value]],Table1[[#This Row],[Census Tract Access to Primary Care Point Value]])</f>
        <v>1</v>
      </c>
    </row>
    <row r="740" spans="1:23" x14ac:dyDescent="0.25">
      <c r="A740" t="s">
        <v>699</v>
      </c>
      <c r="B740">
        <v>18089012700</v>
      </c>
      <c r="C740" t="s">
        <v>1786</v>
      </c>
      <c r="D740" t="s">
        <v>2472</v>
      </c>
      <c r="E740" s="8">
        <f t="shared" si="22"/>
        <v>1</v>
      </c>
      <c r="F740" s="3">
        <f t="shared" si="23"/>
        <v>0</v>
      </c>
      <c r="G740" s="14">
        <v>1</v>
      </c>
      <c r="H740" s="4">
        <v>38621</v>
      </c>
      <c r="I740" s="3">
        <f>IF(AND(Table1[[#This Row],[High Income]]&gt;=71082,Table1[[#This Row],[QCT Status]]=0),1,0)</f>
        <v>0</v>
      </c>
      <c r="J740" s="4">
        <v>73.004199999999997</v>
      </c>
      <c r="K740" s="3">
        <f>IF(Table1[[#This Row],[Life Expectancy]]&gt;77.4,1,0)</f>
        <v>0</v>
      </c>
      <c r="L740" s="4">
        <v>0</v>
      </c>
      <c r="M740" s="4">
        <v>30.2</v>
      </c>
      <c r="N740" s="4">
        <f>IF(AND(Table1[[#This Row],[Low Poverty]]&lt;=6.3,Table1[[#This Row],[QCT Status]]=0),1,0)</f>
        <v>0</v>
      </c>
      <c r="O740" s="3">
        <f>VLOOKUP(C740,'County Data Only'!$A$2:$F$93,3,FALSE)</f>
        <v>4.5999999999999996</v>
      </c>
      <c r="P740" s="3">
        <f>IF(Table1[[#This Row],[Census Tract Low Unemployment Rate]]&lt;2.7,1,0)</f>
        <v>0</v>
      </c>
      <c r="Q740" s="6">
        <f>VLOOKUP($C740,'County Data Only'!$A$2:$F$93,4,FALSE)</f>
        <v>1920</v>
      </c>
      <c r="R740" s="6">
        <f>IF(AND(Table1[[#This Row],[Census Tract Access to Primary Care]]&lt;=2000,Table1[[#This Row],[Census Tract Access to Primary Care]]&lt;&gt;0),1,0)</f>
        <v>1</v>
      </c>
      <c r="S740" s="3">
        <f>VLOOKUP($C740,'County Data Only'!$A$2:$F$93,5,FALSE)</f>
        <v>-1.7009024699999999</v>
      </c>
      <c r="T740" s="3">
        <f>VLOOKUP($C740,'County Data Only'!$A$2:$F$93,6,FALSE)</f>
        <v>-7.8200000000000006E-3</v>
      </c>
      <c r="U740">
        <f>IF(AND(Table1[[#This Row],[Census Tract Population Growth 2010 - 2020]]&gt;=5,Table1[[#This Row],[Census Tract Population Growth 2020 - 2021]]&gt;0),1,0)</f>
        <v>0</v>
      </c>
      <c r="V740" s="3">
        <f>SUM(Table1[[#This Row],[High Income Point Value]],Table1[[#This Row],[Life Expectancy Point Value]],Table1[[#This Row],["R/ECAP" (Point Value)]],Table1[[#This Row],[Low Poverty Point Value]])</f>
        <v>0</v>
      </c>
      <c r="W740" s="3">
        <f>SUM(Table1[[#This Row],[Census Tract Low Unemployment Point Value]],Table1[[#This Row],[Census Tract Access to Primary Care Point Value]])</f>
        <v>1</v>
      </c>
    </row>
    <row r="741" spans="1:23" x14ac:dyDescent="0.25">
      <c r="A741" t="s">
        <v>676</v>
      </c>
      <c r="B741">
        <v>18089010302</v>
      </c>
      <c r="C741" t="s">
        <v>1786</v>
      </c>
      <c r="D741" t="s">
        <v>2461</v>
      </c>
      <c r="E741" s="8">
        <f t="shared" si="22"/>
        <v>1</v>
      </c>
      <c r="F741" s="3">
        <f t="shared" si="23"/>
        <v>0</v>
      </c>
      <c r="G741" s="14">
        <v>1</v>
      </c>
      <c r="H741" s="4">
        <v>26924</v>
      </c>
      <c r="I741" s="3">
        <f>IF(AND(Table1[[#This Row],[High Income]]&gt;=71082,Table1[[#This Row],[QCT Status]]=0),1,0)</f>
        <v>0</v>
      </c>
      <c r="J741" s="4">
        <v>71.2</v>
      </c>
      <c r="K741" s="3">
        <f>IF(Table1[[#This Row],[Life Expectancy]]&gt;77.4,1,0)</f>
        <v>0</v>
      </c>
      <c r="L741" s="4">
        <v>0</v>
      </c>
      <c r="M741" s="4">
        <v>31</v>
      </c>
      <c r="N741" s="4">
        <f>IF(AND(Table1[[#This Row],[Low Poverty]]&lt;=6.3,Table1[[#This Row],[QCT Status]]=0),1,0)</f>
        <v>0</v>
      </c>
      <c r="O741" s="3">
        <f>VLOOKUP(C741,'County Data Only'!$A$2:$F$93,3,FALSE)</f>
        <v>4.5999999999999996</v>
      </c>
      <c r="P741" s="3">
        <f>IF(Table1[[#This Row],[Census Tract Low Unemployment Rate]]&lt;2.7,1,0)</f>
        <v>0</v>
      </c>
      <c r="Q741" s="6">
        <f>VLOOKUP($C741,'County Data Only'!$A$2:$F$93,4,FALSE)</f>
        <v>1920</v>
      </c>
      <c r="R741" s="6">
        <f>IF(AND(Table1[[#This Row],[Census Tract Access to Primary Care]]&lt;=2000,Table1[[#This Row],[Census Tract Access to Primary Care]]&lt;&gt;0),1,0)</f>
        <v>1</v>
      </c>
      <c r="S741" s="3">
        <f>VLOOKUP($C741,'County Data Only'!$A$2:$F$93,5,FALSE)</f>
        <v>-1.7009024699999999</v>
      </c>
      <c r="T741" s="3">
        <f>VLOOKUP($C741,'County Data Only'!$A$2:$F$93,6,FALSE)</f>
        <v>-7.8200000000000006E-3</v>
      </c>
      <c r="U741">
        <f>IF(AND(Table1[[#This Row],[Census Tract Population Growth 2010 - 2020]]&gt;=5,Table1[[#This Row],[Census Tract Population Growth 2020 - 2021]]&gt;0),1,0)</f>
        <v>0</v>
      </c>
      <c r="V741" s="3">
        <f>SUM(Table1[[#This Row],[High Income Point Value]],Table1[[#This Row],[Life Expectancy Point Value]],Table1[[#This Row],["R/ECAP" (Point Value)]],Table1[[#This Row],[Low Poverty Point Value]])</f>
        <v>0</v>
      </c>
      <c r="W741" s="3">
        <f>SUM(Table1[[#This Row],[Census Tract Low Unemployment Point Value]],Table1[[#This Row],[Census Tract Access to Primary Care Point Value]])</f>
        <v>1</v>
      </c>
    </row>
    <row r="742" spans="1:23" x14ac:dyDescent="0.25">
      <c r="A742" t="s">
        <v>725</v>
      </c>
      <c r="B742">
        <v>18089030600</v>
      </c>
      <c r="C742" t="s">
        <v>1786</v>
      </c>
      <c r="D742" t="s">
        <v>1888</v>
      </c>
      <c r="E742" s="8">
        <f t="shared" si="22"/>
        <v>1</v>
      </c>
      <c r="F742" s="3">
        <f t="shared" si="23"/>
        <v>0</v>
      </c>
      <c r="G742" s="14">
        <v>1</v>
      </c>
      <c r="H742" s="4">
        <v>38073</v>
      </c>
      <c r="I742" s="3">
        <f>IF(AND(Table1[[#This Row],[High Income]]&gt;=71082,Table1[[#This Row],[QCT Status]]=0),1,0)</f>
        <v>0</v>
      </c>
      <c r="J742" s="4">
        <v>74.498999999999995</v>
      </c>
      <c r="K742" s="3">
        <f>IF(Table1[[#This Row],[Life Expectancy]]&gt;77.4,1,0)</f>
        <v>0</v>
      </c>
      <c r="L742" s="4">
        <v>0</v>
      </c>
      <c r="M742" s="4">
        <v>32.5</v>
      </c>
      <c r="N742" s="4">
        <f>IF(AND(Table1[[#This Row],[Low Poverty]]&lt;=6.3,Table1[[#This Row],[QCT Status]]=0),1,0)</f>
        <v>0</v>
      </c>
      <c r="O742" s="3">
        <f>VLOOKUP(C742,'County Data Only'!$A$2:$F$93,3,FALSE)</f>
        <v>4.5999999999999996</v>
      </c>
      <c r="P742" s="3">
        <f>IF(Table1[[#This Row],[Census Tract Low Unemployment Rate]]&lt;2.7,1,0)</f>
        <v>0</v>
      </c>
      <c r="Q742" s="6">
        <f>VLOOKUP($C742,'County Data Only'!$A$2:$F$93,4,FALSE)</f>
        <v>1920</v>
      </c>
      <c r="R742" s="6">
        <f>IF(AND(Table1[[#This Row],[Census Tract Access to Primary Care]]&lt;=2000,Table1[[#This Row],[Census Tract Access to Primary Care]]&lt;&gt;0),1,0)</f>
        <v>1</v>
      </c>
      <c r="S742" s="3">
        <f>VLOOKUP($C742,'County Data Only'!$A$2:$F$93,5,FALSE)</f>
        <v>-1.7009024699999999</v>
      </c>
      <c r="T742" s="3">
        <f>VLOOKUP($C742,'County Data Only'!$A$2:$F$93,6,FALSE)</f>
        <v>-7.8200000000000006E-3</v>
      </c>
      <c r="U742">
        <f>IF(AND(Table1[[#This Row],[Census Tract Population Growth 2010 - 2020]]&gt;=5,Table1[[#This Row],[Census Tract Population Growth 2020 - 2021]]&gt;0),1,0)</f>
        <v>0</v>
      </c>
      <c r="V742" s="3">
        <f>SUM(Table1[[#This Row],[High Income Point Value]],Table1[[#This Row],[Life Expectancy Point Value]],Table1[[#This Row],["R/ECAP" (Point Value)]],Table1[[#This Row],[Low Poverty Point Value]])</f>
        <v>0</v>
      </c>
      <c r="W742" s="3">
        <f>SUM(Table1[[#This Row],[Census Tract Low Unemployment Point Value]],Table1[[#This Row],[Census Tract Access to Primary Care Point Value]])</f>
        <v>1</v>
      </c>
    </row>
    <row r="743" spans="1:23" x14ac:dyDescent="0.25">
      <c r="A743" t="s">
        <v>723</v>
      </c>
      <c r="B743">
        <v>18089030400</v>
      </c>
      <c r="C743" t="s">
        <v>1786</v>
      </c>
      <c r="D743" t="s">
        <v>1886</v>
      </c>
      <c r="E743" s="8">
        <f t="shared" si="22"/>
        <v>1</v>
      </c>
      <c r="F743" s="3">
        <f t="shared" si="23"/>
        <v>0</v>
      </c>
      <c r="G743" s="14">
        <v>1</v>
      </c>
      <c r="H743" s="4">
        <v>34701</v>
      </c>
      <c r="I743" s="3">
        <f>IF(AND(Table1[[#This Row],[High Income]]&gt;=71082,Table1[[#This Row],[QCT Status]]=0),1,0)</f>
        <v>0</v>
      </c>
      <c r="J743" s="4">
        <v>74.900000000000006</v>
      </c>
      <c r="K743" s="3">
        <f>IF(Table1[[#This Row],[Life Expectancy]]&gt;77.4,1,0)</f>
        <v>0</v>
      </c>
      <c r="L743" s="4">
        <v>0</v>
      </c>
      <c r="M743" s="4">
        <v>32.5</v>
      </c>
      <c r="N743" s="4">
        <f>IF(AND(Table1[[#This Row],[Low Poverty]]&lt;=6.3,Table1[[#This Row],[QCT Status]]=0),1,0)</f>
        <v>0</v>
      </c>
      <c r="O743" s="3">
        <f>VLOOKUP(C743,'County Data Only'!$A$2:$F$93,3,FALSE)</f>
        <v>4.5999999999999996</v>
      </c>
      <c r="P743" s="3">
        <f>IF(Table1[[#This Row],[Census Tract Low Unemployment Rate]]&lt;2.7,1,0)</f>
        <v>0</v>
      </c>
      <c r="Q743" s="6">
        <f>VLOOKUP($C743,'County Data Only'!$A$2:$F$93,4,FALSE)</f>
        <v>1920</v>
      </c>
      <c r="R743" s="6">
        <f>IF(AND(Table1[[#This Row],[Census Tract Access to Primary Care]]&lt;=2000,Table1[[#This Row],[Census Tract Access to Primary Care]]&lt;&gt;0),1,0)</f>
        <v>1</v>
      </c>
      <c r="S743" s="3">
        <f>VLOOKUP($C743,'County Data Only'!$A$2:$F$93,5,FALSE)</f>
        <v>-1.7009024699999999</v>
      </c>
      <c r="T743" s="3">
        <f>VLOOKUP($C743,'County Data Only'!$A$2:$F$93,6,FALSE)</f>
        <v>-7.8200000000000006E-3</v>
      </c>
      <c r="U743">
        <f>IF(AND(Table1[[#This Row],[Census Tract Population Growth 2010 - 2020]]&gt;=5,Table1[[#This Row],[Census Tract Population Growth 2020 - 2021]]&gt;0),1,0)</f>
        <v>0</v>
      </c>
      <c r="V743" s="3">
        <f>SUM(Table1[[#This Row],[High Income Point Value]],Table1[[#This Row],[Life Expectancy Point Value]],Table1[[#This Row],["R/ECAP" (Point Value)]],Table1[[#This Row],[Low Poverty Point Value]])</f>
        <v>0</v>
      </c>
      <c r="W743" s="3">
        <f>SUM(Table1[[#This Row],[Census Tract Low Unemployment Point Value]],Table1[[#This Row],[Census Tract Access to Primary Care Point Value]])</f>
        <v>1</v>
      </c>
    </row>
    <row r="744" spans="1:23" x14ac:dyDescent="0.25">
      <c r="A744" t="s">
        <v>746</v>
      </c>
      <c r="B744">
        <v>18089041100</v>
      </c>
      <c r="C744" t="s">
        <v>1786</v>
      </c>
      <c r="D744" t="s">
        <v>2502</v>
      </c>
      <c r="E744" s="8">
        <f t="shared" si="22"/>
        <v>1</v>
      </c>
      <c r="F744" s="3">
        <f t="shared" si="23"/>
        <v>0</v>
      </c>
      <c r="G744" s="14">
        <v>1</v>
      </c>
      <c r="H744" s="4">
        <v>30020</v>
      </c>
      <c r="I744" s="3">
        <f>IF(AND(Table1[[#This Row],[High Income]]&gt;=71082,Table1[[#This Row],[QCT Status]]=0),1,0)</f>
        <v>0</v>
      </c>
      <c r="J744" s="4">
        <v>70.400000000000006</v>
      </c>
      <c r="K744" s="3">
        <f>IF(Table1[[#This Row],[Life Expectancy]]&gt;77.4,1,0)</f>
        <v>0</v>
      </c>
      <c r="L744" s="4">
        <v>0</v>
      </c>
      <c r="M744" s="4">
        <v>33.200000000000003</v>
      </c>
      <c r="N744" s="4">
        <f>IF(AND(Table1[[#This Row],[Low Poverty]]&lt;=6.3,Table1[[#This Row],[QCT Status]]=0),1,0)</f>
        <v>0</v>
      </c>
      <c r="O744" s="3">
        <f>VLOOKUP(C744,'County Data Only'!$A$2:$F$93,3,FALSE)</f>
        <v>4.5999999999999996</v>
      </c>
      <c r="P744" s="3">
        <f>IF(Table1[[#This Row],[Census Tract Low Unemployment Rate]]&lt;2.7,1,0)</f>
        <v>0</v>
      </c>
      <c r="Q744" s="6">
        <f>VLOOKUP($C744,'County Data Only'!$A$2:$F$93,4,FALSE)</f>
        <v>1920</v>
      </c>
      <c r="R744" s="6">
        <f>IF(AND(Table1[[#This Row],[Census Tract Access to Primary Care]]&lt;=2000,Table1[[#This Row],[Census Tract Access to Primary Care]]&lt;&gt;0),1,0)</f>
        <v>1</v>
      </c>
      <c r="S744" s="3">
        <f>VLOOKUP($C744,'County Data Only'!$A$2:$F$93,5,FALSE)</f>
        <v>-1.7009024699999999</v>
      </c>
      <c r="T744" s="3">
        <f>VLOOKUP($C744,'County Data Only'!$A$2:$F$93,6,FALSE)</f>
        <v>-7.8200000000000006E-3</v>
      </c>
      <c r="U744">
        <f>IF(AND(Table1[[#This Row],[Census Tract Population Growth 2010 - 2020]]&gt;=5,Table1[[#This Row],[Census Tract Population Growth 2020 - 2021]]&gt;0),1,0)</f>
        <v>0</v>
      </c>
      <c r="V744" s="3">
        <f>SUM(Table1[[#This Row],[High Income Point Value]],Table1[[#This Row],[Life Expectancy Point Value]],Table1[[#This Row],["R/ECAP" (Point Value)]],Table1[[#This Row],[Low Poverty Point Value]])</f>
        <v>0</v>
      </c>
      <c r="W744" s="3">
        <f>SUM(Table1[[#This Row],[Census Tract Low Unemployment Point Value]],Table1[[#This Row],[Census Tract Access to Primary Care Point Value]])</f>
        <v>1</v>
      </c>
    </row>
    <row r="745" spans="1:23" x14ac:dyDescent="0.25">
      <c r="A745" t="s">
        <v>708</v>
      </c>
      <c r="B745">
        <v>18089020800</v>
      </c>
      <c r="C745" t="s">
        <v>1786</v>
      </c>
      <c r="D745" t="s">
        <v>2116</v>
      </c>
      <c r="E745" s="8">
        <f t="shared" si="22"/>
        <v>1</v>
      </c>
      <c r="F745" s="3">
        <f t="shared" si="23"/>
        <v>0</v>
      </c>
      <c r="G745" s="14">
        <v>1</v>
      </c>
      <c r="H745" s="4">
        <v>31411</v>
      </c>
      <c r="I745" s="3">
        <f>IF(AND(Table1[[#This Row],[High Income]]&gt;=71082,Table1[[#This Row],[QCT Status]]=0),1,0)</f>
        <v>0</v>
      </c>
      <c r="J745" s="4">
        <v>72.022199999999998</v>
      </c>
      <c r="K745" s="3">
        <f>IF(Table1[[#This Row],[Life Expectancy]]&gt;77.4,1,0)</f>
        <v>0</v>
      </c>
      <c r="L745" s="4">
        <v>0</v>
      </c>
      <c r="M745" s="4">
        <v>34</v>
      </c>
      <c r="N745" s="4">
        <f>IF(AND(Table1[[#This Row],[Low Poverty]]&lt;=6.3,Table1[[#This Row],[QCT Status]]=0),1,0)</f>
        <v>0</v>
      </c>
      <c r="O745" s="3">
        <f>VLOOKUP(C745,'County Data Only'!$A$2:$F$93,3,FALSE)</f>
        <v>4.5999999999999996</v>
      </c>
      <c r="P745" s="3">
        <f>IF(Table1[[#This Row],[Census Tract Low Unemployment Rate]]&lt;2.7,1,0)</f>
        <v>0</v>
      </c>
      <c r="Q745" s="6">
        <f>VLOOKUP($C745,'County Data Only'!$A$2:$F$93,4,FALSE)</f>
        <v>1920</v>
      </c>
      <c r="R745" s="6">
        <f>IF(AND(Table1[[#This Row],[Census Tract Access to Primary Care]]&lt;=2000,Table1[[#This Row],[Census Tract Access to Primary Care]]&lt;&gt;0),1,0)</f>
        <v>1</v>
      </c>
      <c r="S745" s="3">
        <f>VLOOKUP($C745,'County Data Only'!$A$2:$F$93,5,FALSE)</f>
        <v>-1.7009024699999999</v>
      </c>
      <c r="T745" s="3">
        <f>VLOOKUP($C745,'County Data Only'!$A$2:$F$93,6,FALSE)</f>
        <v>-7.8200000000000006E-3</v>
      </c>
      <c r="U745">
        <f>IF(AND(Table1[[#This Row],[Census Tract Population Growth 2010 - 2020]]&gt;=5,Table1[[#This Row],[Census Tract Population Growth 2020 - 2021]]&gt;0),1,0)</f>
        <v>0</v>
      </c>
      <c r="V745" s="3">
        <f>SUM(Table1[[#This Row],[High Income Point Value]],Table1[[#This Row],[Life Expectancy Point Value]],Table1[[#This Row],["R/ECAP" (Point Value)]],Table1[[#This Row],[Low Poverty Point Value]])</f>
        <v>0</v>
      </c>
      <c r="W745" s="3">
        <f>SUM(Table1[[#This Row],[Census Tract Low Unemployment Point Value]],Table1[[#This Row],[Census Tract Access to Primary Care Point Value]])</f>
        <v>1</v>
      </c>
    </row>
    <row r="746" spans="1:23" x14ac:dyDescent="0.25">
      <c r="A746" t="s">
        <v>697</v>
      </c>
      <c r="B746">
        <v>18089012500</v>
      </c>
      <c r="C746" t="s">
        <v>1786</v>
      </c>
      <c r="D746" t="s">
        <v>2470</v>
      </c>
      <c r="E746" s="8">
        <f t="shared" si="22"/>
        <v>1</v>
      </c>
      <c r="F746" s="3">
        <f t="shared" si="23"/>
        <v>0</v>
      </c>
      <c r="G746" s="14">
        <v>1</v>
      </c>
      <c r="H746" s="4">
        <v>42577</v>
      </c>
      <c r="I746" s="3">
        <f>IF(AND(Table1[[#This Row],[High Income]]&gt;=71082,Table1[[#This Row],[QCT Status]]=0),1,0)</f>
        <v>0</v>
      </c>
      <c r="J746" s="4">
        <v>73.400000000000006</v>
      </c>
      <c r="K746" s="3">
        <f>IF(Table1[[#This Row],[Life Expectancy]]&gt;77.4,1,0)</f>
        <v>0</v>
      </c>
      <c r="L746" s="4">
        <v>0</v>
      </c>
      <c r="M746" s="4">
        <v>35</v>
      </c>
      <c r="N746" s="4">
        <f>IF(AND(Table1[[#This Row],[Low Poverty]]&lt;=6.3,Table1[[#This Row],[QCT Status]]=0),1,0)</f>
        <v>0</v>
      </c>
      <c r="O746" s="3">
        <f>VLOOKUP(C746,'County Data Only'!$A$2:$F$93,3,FALSE)</f>
        <v>4.5999999999999996</v>
      </c>
      <c r="P746" s="3">
        <f>IF(Table1[[#This Row],[Census Tract Low Unemployment Rate]]&lt;2.7,1,0)</f>
        <v>0</v>
      </c>
      <c r="Q746" s="6">
        <f>VLOOKUP($C746,'County Data Only'!$A$2:$F$93,4,FALSE)</f>
        <v>1920</v>
      </c>
      <c r="R746" s="6">
        <f>IF(AND(Table1[[#This Row],[Census Tract Access to Primary Care]]&lt;=2000,Table1[[#This Row],[Census Tract Access to Primary Care]]&lt;&gt;0),1,0)</f>
        <v>1</v>
      </c>
      <c r="S746" s="3">
        <f>VLOOKUP($C746,'County Data Only'!$A$2:$F$93,5,FALSE)</f>
        <v>-1.7009024699999999</v>
      </c>
      <c r="T746" s="3">
        <f>VLOOKUP($C746,'County Data Only'!$A$2:$F$93,6,FALSE)</f>
        <v>-7.8200000000000006E-3</v>
      </c>
      <c r="U746">
        <f>IF(AND(Table1[[#This Row],[Census Tract Population Growth 2010 - 2020]]&gt;=5,Table1[[#This Row],[Census Tract Population Growth 2020 - 2021]]&gt;0),1,0)</f>
        <v>0</v>
      </c>
      <c r="V746" s="3">
        <f>SUM(Table1[[#This Row],[High Income Point Value]],Table1[[#This Row],[Life Expectancy Point Value]],Table1[[#This Row],["R/ECAP" (Point Value)]],Table1[[#This Row],[Low Poverty Point Value]])</f>
        <v>0</v>
      </c>
      <c r="W746" s="3">
        <f>SUM(Table1[[#This Row],[Census Tract Low Unemployment Point Value]],Table1[[#This Row],[Census Tract Access to Primary Care Point Value]])</f>
        <v>1</v>
      </c>
    </row>
    <row r="747" spans="1:23" x14ac:dyDescent="0.25">
      <c r="A747" t="s">
        <v>689</v>
      </c>
      <c r="B747">
        <v>18089011700</v>
      </c>
      <c r="C747" t="s">
        <v>1786</v>
      </c>
      <c r="D747" t="s">
        <v>2463</v>
      </c>
      <c r="E747" s="8">
        <f t="shared" si="22"/>
        <v>1</v>
      </c>
      <c r="F747" s="3">
        <f t="shared" si="23"/>
        <v>0</v>
      </c>
      <c r="G747" s="14">
        <v>1</v>
      </c>
      <c r="H747" s="4">
        <v>18550</v>
      </c>
      <c r="I747" s="3">
        <f>IF(AND(Table1[[#This Row],[High Income]]&gt;=71082,Table1[[#This Row],[QCT Status]]=0),1,0)</f>
        <v>0</v>
      </c>
      <c r="J747" s="4">
        <v>68.099999999999994</v>
      </c>
      <c r="K747" s="3">
        <f>IF(Table1[[#This Row],[Life Expectancy]]&gt;77.4,1,0)</f>
        <v>0</v>
      </c>
      <c r="L747" s="4">
        <v>0</v>
      </c>
      <c r="M747" s="4">
        <v>35.700000000000003</v>
      </c>
      <c r="N747" s="4">
        <f>IF(AND(Table1[[#This Row],[Low Poverty]]&lt;=6.3,Table1[[#This Row],[QCT Status]]=0),1,0)</f>
        <v>0</v>
      </c>
      <c r="O747" s="3">
        <f>VLOOKUP(C747,'County Data Only'!$A$2:$F$93,3,FALSE)</f>
        <v>4.5999999999999996</v>
      </c>
      <c r="P747" s="3">
        <f>IF(Table1[[#This Row],[Census Tract Low Unemployment Rate]]&lt;2.7,1,0)</f>
        <v>0</v>
      </c>
      <c r="Q747" s="6">
        <f>VLOOKUP($C747,'County Data Only'!$A$2:$F$93,4,FALSE)</f>
        <v>1920</v>
      </c>
      <c r="R747" s="6">
        <f>IF(AND(Table1[[#This Row],[Census Tract Access to Primary Care]]&lt;=2000,Table1[[#This Row],[Census Tract Access to Primary Care]]&lt;&gt;0),1,0)</f>
        <v>1</v>
      </c>
      <c r="S747" s="3">
        <f>VLOOKUP($C747,'County Data Only'!$A$2:$F$93,5,FALSE)</f>
        <v>-1.7009024699999999</v>
      </c>
      <c r="T747" s="3">
        <f>VLOOKUP($C747,'County Data Only'!$A$2:$F$93,6,FALSE)</f>
        <v>-7.8200000000000006E-3</v>
      </c>
      <c r="U747">
        <f>IF(AND(Table1[[#This Row],[Census Tract Population Growth 2010 - 2020]]&gt;=5,Table1[[#This Row],[Census Tract Population Growth 2020 - 2021]]&gt;0),1,0)</f>
        <v>0</v>
      </c>
      <c r="V747" s="3">
        <f>SUM(Table1[[#This Row],[High Income Point Value]],Table1[[#This Row],[Life Expectancy Point Value]],Table1[[#This Row],["R/ECAP" (Point Value)]],Table1[[#This Row],[Low Poverty Point Value]])</f>
        <v>0</v>
      </c>
      <c r="W747" s="3">
        <f>SUM(Table1[[#This Row],[Census Tract Low Unemployment Point Value]],Table1[[#This Row],[Census Tract Access to Primary Care Point Value]])</f>
        <v>1</v>
      </c>
    </row>
    <row r="748" spans="1:23" x14ac:dyDescent="0.25">
      <c r="A748" t="s">
        <v>683</v>
      </c>
      <c r="B748">
        <v>18089011100</v>
      </c>
      <c r="C748" t="s">
        <v>1786</v>
      </c>
      <c r="D748" t="s">
        <v>1962</v>
      </c>
      <c r="E748" s="8">
        <f t="shared" si="22"/>
        <v>1</v>
      </c>
      <c r="F748" s="3">
        <f t="shared" si="23"/>
        <v>0</v>
      </c>
      <c r="G748" s="14">
        <v>1</v>
      </c>
      <c r="H748" s="4">
        <v>29260</v>
      </c>
      <c r="I748" s="3">
        <f>IF(AND(Table1[[#This Row],[High Income]]&gt;=71082,Table1[[#This Row],[QCT Status]]=0),1,0)</f>
        <v>0</v>
      </c>
      <c r="J748" s="4">
        <v>73.099999999999994</v>
      </c>
      <c r="K748" s="3">
        <f>IF(Table1[[#This Row],[Life Expectancy]]&gt;77.4,1,0)</f>
        <v>0</v>
      </c>
      <c r="L748" s="4">
        <v>0</v>
      </c>
      <c r="M748" s="4">
        <v>36</v>
      </c>
      <c r="N748" s="4">
        <f>IF(AND(Table1[[#This Row],[Low Poverty]]&lt;=6.3,Table1[[#This Row],[QCT Status]]=0),1,0)</f>
        <v>0</v>
      </c>
      <c r="O748" s="3">
        <f>VLOOKUP(C748,'County Data Only'!$A$2:$F$93,3,FALSE)</f>
        <v>4.5999999999999996</v>
      </c>
      <c r="P748" s="3">
        <f>IF(Table1[[#This Row],[Census Tract Low Unemployment Rate]]&lt;2.7,1,0)</f>
        <v>0</v>
      </c>
      <c r="Q748" s="6">
        <f>VLOOKUP($C748,'County Data Only'!$A$2:$F$93,4,FALSE)</f>
        <v>1920</v>
      </c>
      <c r="R748" s="6">
        <f>IF(AND(Table1[[#This Row],[Census Tract Access to Primary Care]]&lt;=2000,Table1[[#This Row],[Census Tract Access to Primary Care]]&lt;&gt;0),1,0)</f>
        <v>1</v>
      </c>
      <c r="S748" s="3">
        <f>VLOOKUP($C748,'County Data Only'!$A$2:$F$93,5,FALSE)</f>
        <v>-1.7009024699999999</v>
      </c>
      <c r="T748" s="3">
        <f>VLOOKUP($C748,'County Data Only'!$A$2:$F$93,6,FALSE)</f>
        <v>-7.8200000000000006E-3</v>
      </c>
      <c r="U748">
        <f>IF(AND(Table1[[#This Row],[Census Tract Population Growth 2010 - 2020]]&gt;=5,Table1[[#This Row],[Census Tract Population Growth 2020 - 2021]]&gt;0),1,0)</f>
        <v>0</v>
      </c>
      <c r="V748" s="3">
        <f>SUM(Table1[[#This Row],[High Income Point Value]],Table1[[#This Row],[Life Expectancy Point Value]],Table1[[#This Row],["R/ECAP" (Point Value)]],Table1[[#This Row],[Low Poverty Point Value]])</f>
        <v>0</v>
      </c>
      <c r="W748" s="3">
        <f>SUM(Table1[[#This Row],[Census Tract Low Unemployment Point Value]],Table1[[#This Row],[Census Tract Access to Primary Care Point Value]])</f>
        <v>1</v>
      </c>
    </row>
    <row r="749" spans="1:23" x14ac:dyDescent="0.25">
      <c r="A749" t="s">
        <v>687</v>
      </c>
      <c r="B749">
        <v>18089011500</v>
      </c>
      <c r="C749" t="s">
        <v>1786</v>
      </c>
      <c r="D749" t="s">
        <v>1996</v>
      </c>
      <c r="E749" s="8">
        <f t="shared" si="22"/>
        <v>1</v>
      </c>
      <c r="F749" s="3">
        <f t="shared" si="23"/>
        <v>0</v>
      </c>
      <c r="G749" s="14">
        <v>1</v>
      </c>
      <c r="H749" s="4">
        <v>34000</v>
      </c>
      <c r="I749" s="3">
        <f>IF(AND(Table1[[#This Row],[High Income]]&gt;=71082,Table1[[#This Row],[QCT Status]]=0),1,0)</f>
        <v>0</v>
      </c>
      <c r="J749" s="4">
        <v>74.3</v>
      </c>
      <c r="K749" s="3">
        <f>IF(Table1[[#This Row],[Life Expectancy]]&gt;77.4,1,0)</f>
        <v>0</v>
      </c>
      <c r="L749" s="4">
        <v>0</v>
      </c>
      <c r="M749" s="4">
        <v>36.700000000000003</v>
      </c>
      <c r="N749" s="4">
        <f>IF(AND(Table1[[#This Row],[Low Poverty]]&lt;=6.3,Table1[[#This Row],[QCT Status]]=0),1,0)</f>
        <v>0</v>
      </c>
      <c r="O749" s="3">
        <f>VLOOKUP(C749,'County Data Only'!$A$2:$F$93,3,FALSE)</f>
        <v>4.5999999999999996</v>
      </c>
      <c r="P749" s="3">
        <f>IF(Table1[[#This Row],[Census Tract Low Unemployment Rate]]&lt;2.7,1,0)</f>
        <v>0</v>
      </c>
      <c r="Q749" s="6">
        <f>VLOOKUP($C749,'County Data Only'!$A$2:$F$93,4,FALSE)</f>
        <v>1920</v>
      </c>
      <c r="R749" s="6">
        <f>IF(AND(Table1[[#This Row],[Census Tract Access to Primary Care]]&lt;=2000,Table1[[#This Row],[Census Tract Access to Primary Care]]&lt;&gt;0),1,0)</f>
        <v>1</v>
      </c>
      <c r="S749" s="3">
        <f>VLOOKUP($C749,'County Data Only'!$A$2:$F$93,5,FALSE)</f>
        <v>-1.7009024699999999</v>
      </c>
      <c r="T749" s="3">
        <f>VLOOKUP($C749,'County Data Only'!$A$2:$F$93,6,FALSE)</f>
        <v>-7.8200000000000006E-3</v>
      </c>
      <c r="U749">
        <f>IF(AND(Table1[[#This Row],[Census Tract Population Growth 2010 - 2020]]&gt;=5,Table1[[#This Row],[Census Tract Population Growth 2020 - 2021]]&gt;0),1,0)</f>
        <v>0</v>
      </c>
      <c r="V749" s="3">
        <f>SUM(Table1[[#This Row],[High Income Point Value]],Table1[[#This Row],[Life Expectancy Point Value]],Table1[[#This Row],["R/ECAP" (Point Value)]],Table1[[#This Row],[Low Poverty Point Value]])</f>
        <v>0</v>
      </c>
      <c r="W749" s="3">
        <f>SUM(Table1[[#This Row],[Census Tract Low Unemployment Point Value]],Table1[[#This Row],[Census Tract Access to Primary Care Point Value]])</f>
        <v>1</v>
      </c>
    </row>
    <row r="750" spans="1:23" x14ac:dyDescent="0.25">
      <c r="A750" t="s">
        <v>704</v>
      </c>
      <c r="B750">
        <v>18089020400</v>
      </c>
      <c r="C750" t="s">
        <v>1786</v>
      </c>
      <c r="D750" t="s">
        <v>2111</v>
      </c>
      <c r="E750" s="8">
        <f t="shared" si="22"/>
        <v>1</v>
      </c>
      <c r="F750" s="3">
        <f t="shared" si="23"/>
        <v>0</v>
      </c>
      <c r="G750" s="14">
        <v>1</v>
      </c>
      <c r="H750" s="4">
        <v>37066</v>
      </c>
      <c r="I750" s="3">
        <f>IF(AND(Table1[[#This Row],[High Income]]&gt;=71082,Table1[[#This Row],[QCT Status]]=0),1,0)</f>
        <v>0</v>
      </c>
      <c r="J750" s="4">
        <v>74</v>
      </c>
      <c r="K750" s="3">
        <f>IF(Table1[[#This Row],[Life Expectancy]]&gt;77.4,1,0)</f>
        <v>0</v>
      </c>
      <c r="L750" s="4">
        <v>0</v>
      </c>
      <c r="M750" s="4">
        <v>42</v>
      </c>
      <c r="N750" s="4">
        <f>IF(AND(Table1[[#This Row],[Low Poverty]]&lt;=6.3,Table1[[#This Row],[QCT Status]]=0),1,0)</f>
        <v>0</v>
      </c>
      <c r="O750" s="3">
        <f>VLOOKUP(C750,'County Data Only'!$A$2:$F$93,3,FALSE)</f>
        <v>4.5999999999999996</v>
      </c>
      <c r="P750" s="3">
        <f>IF(Table1[[#This Row],[Census Tract Low Unemployment Rate]]&lt;2.7,1,0)</f>
        <v>0</v>
      </c>
      <c r="Q750" s="6">
        <f>VLOOKUP($C750,'County Data Only'!$A$2:$F$93,4,FALSE)</f>
        <v>1920</v>
      </c>
      <c r="R750" s="6">
        <f>IF(AND(Table1[[#This Row],[Census Tract Access to Primary Care]]&lt;=2000,Table1[[#This Row],[Census Tract Access to Primary Care]]&lt;&gt;0),1,0)</f>
        <v>1</v>
      </c>
      <c r="S750" s="3">
        <f>VLOOKUP($C750,'County Data Only'!$A$2:$F$93,5,FALSE)</f>
        <v>-1.7009024699999999</v>
      </c>
      <c r="T750" s="3">
        <f>VLOOKUP($C750,'County Data Only'!$A$2:$F$93,6,FALSE)</f>
        <v>-7.8200000000000006E-3</v>
      </c>
      <c r="U750">
        <f>IF(AND(Table1[[#This Row],[Census Tract Population Growth 2010 - 2020]]&gt;=5,Table1[[#This Row],[Census Tract Population Growth 2020 - 2021]]&gt;0),1,0)</f>
        <v>0</v>
      </c>
      <c r="V750" s="3">
        <f>SUM(Table1[[#This Row],[High Income Point Value]],Table1[[#This Row],[Life Expectancy Point Value]],Table1[[#This Row],["R/ECAP" (Point Value)]],Table1[[#This Row],[Low Poverty Point Value]])</f>
        <v>0</v>
      </c>
      <c r="W750" s="3">
        <f>SUM(Table1[[#This Row],[Census Tract Low Unemployment Point Value]],Table1[[#This Row],[Census Tract Access to Primary Care Point Value]])</f>
        <v>1</v>
      </c>
    </row>
    <row r="751" spans="1:23" x14ac:dyDescent="0.25">
      <c r="A751" t="s">
        <v>692</v>
      </c>
      <c r="B751">
        <v>18089012000</v>
      </c>
      <c r="C751" t="s">
        <v>1786</v>
      </c>
      <c r="D751" t="s">
        <v>2465</v>
      </c>
      <c r="E751" s="8">
        <f t="shared" si="22"/>
        <v>1</v>
      </c>
      <c r="F751" s="3">
        <f t="shared" si="23"/>
        <v>0</v>
      </c>
      <c r="G751" s="14">
        <v>1</v>
      </c>
      <c r="H751" s="4">
        <v>31714</v>
      </c>
      <c r="I751" s="3">
        <f>IF(AND(Table1[[#This Row],[High Income]]&gt;=71082,Table1[[#This Row],[QCT Status]]=0),1,0)</f>
        <v>0</v>
      </c>
      <c r="J751" s="4">
        <v>70.599999999999994</v>
      </c>
      <c r="K751" s="3">
        <f>IF(Table1[[#This Row],[Life Expectancy]]&gt;77.4,1,0)</f>
        <v>0</v>
      </c>
      <c r="L751" s="4">
        <v>0</v>
      </c>
      <c r="M751" s="4">
        <v>45.8</v>
      </c>
      <c r="N751" s="4">
        <f>IF(AND(Table1[[#This Row],[Low Poverty]]&lt;=6.3,Table1[[#This Row],[QCT Status]]=0),1,0)</f>
        <v>0</v>
      </c>
      <c r="O751" s="3">
        <f>VLOOKUP(C751,'County Data Only'!$A$2:$F$93,3,FALSE)</f>
        <v>4.5999999999999996</v>
      </c>
      <c r="P751" s="3">
        <f>IF(Table1[[#This Row],[Census Tract Low Unemployment Rate]]&lt;2.7,1,0)</f>
        <v>0</v>
      </c>
      <c r="Q751" s="6">
        <f>VLOOKUP($C751,'County Data Only'!$A$2:$F$93,4,FALSE)</f>
        <v>1920</v>
      </c>
      <c r="R751" s="6">
        <f>IF(AND(Table1[[#This Row],[Census Tract Access to Primary Care]]&lt;=2000,Table1[[#This Row],[Census Tract Access to Primary Care]]&lt;&gt;0),1,0)</f>
        <v>1</v>
      </c>
      <c r="S751" s="3">
        <f>VLOOKUP($C751,'County Data Only'!$A$2:$F$93,5,FALSE)</f>
        <v>-1.7009024699999999</v>
      </c>
      <c r="T751" s="3">
        <f>VLOOKUP($C751,'County Data Only'!$A$2:$F$93,6,FALSE)</f>
        <v>-7.8200000000000006E-3</v>
      </c>
      <c r="U751">
        <f>IF(AND(Table1[[#This Row],[Census Tract Population Growth 2010 - 2020]]&gt;=5,Table1[[#This Row],[Census Tract Population Growth 2020 - 2021]]&gt;0),1,0)</f>
        <v>0</v>
      </c>
      <c r="V751" s="3">
        <f>SUM(Table1[[#This Row],[High Income Point Value]],Table1[[#This Row],[Life Expectancy Point Value]],Table1[[#This Row],["R/ECAP" (Point Value)]],Table1[[#This Row],[Low Poverty Point Value]])</f>
        <v>0</v>
      </c>
      <c r="W751" s="3">
        <f>SUM(Table1[[#This Row],[Census Tract Low Unemployment Point Value]],Table1[[#This Row],[Census Tract Access to Primary Care Point Value]])</f>
        <v>1</v>
      </c>
    </row>
    <row r="752" spans="1:23" x14ac:dyDescent="0.25">
      <c r="A752" t="s">
        <v>754</v>
      </c>
      <c r="B752">
        <v>18089041900</v>
      </c>
      <c r="C752" t="s">
        <v>1786</v>
      </c>
      <c r="D752" t="s">
        <v>2510</v>
      </c>
      <c r="E752" s="8">
        <f t="shared" si="22"/>
        <v>1</v>
      </c>
      <c r="F752" s="3">
        <f t="shared" si="23"/>
        <v>0</v>
      </c>
      <c r="G752">
        <v>0</v>
      </c>
      <c r="H752" s="4">
        <v>70730</v>
      </c>
      <c r="I752" s="3">
        <f>IF(AND(Table1[[#This Row],[High Income]]&gt;=71082,Table1[[#This Row],[QCT Status]]=0),1,0)</f>
        <v>0</v>
      </c>
      <c r="J752" s="4">
        <v>76.3</v>
      </c>
      <c r="K752" s="3">
        <f>IF(Table1[[#This Row],[Life Expectancy]]&gt;77.4,1,0)</f>
        <v>0</v>
      </c>
      <c r="L752" s="4">
        <v>0</v>
      </c>
      <c r="M752" s="4">
        <v>6.7</v>
      </c>
      <c r="N752" s="4">
        <f>IF(AND(Table1[[#This Row],[Low Poverty]]&lt;=6.3,Table1[[#This Row],[QCT Status]]=0),1,0)</f>
        <v>0</v>
      </c>
      <c r="O752" s="3">
        <f>VLOOKUP(C752,'County Data Only'!$A$2:$F$93,3,FALSE)</f>
        <v>4.5999999999999996</v>
      </c>
      <c r="P752" s="3">
        <f>IF(Table1[[#This Row],[Census Tract Low Unemployment Rate]]&lt;2.7,1,0)</f>
        <v>0</v>
      </c>
      <c r="Q752" s="6">
        <f>VLOOKUP($C752,'County Data Only'!$A$2:$F$93,4,FALSE)</f>
        <v>1920</v>
      </c>
      <c r="R752" s="6">
        <f>IF(AND(Table1[[#This Row],[Census Tract Access to Primary Care]]&lt;=2000,Table1[[#This Row],[Census Tract Access to Primary Care]]&lt;&gt;0),1,0)</f>
        <v>1</v>
      </c>
      <c r="S752" s="3">
        <f>VLOOKUP($C752,'County Data Only'!$A$2:$F$93,5,FALSE)</f>
        <v>-1.7009024699999999</v>
      </c>
      <c r="T752" s="3">
        <f>VLOOKUP($C752,'County Data Only'!$A$2:$F$93,6,FALSE)</f>
        <v>-7.8200000000000006E-3</v>
      </c>
      <c r="U752">
        <f>IF(AND(Table1[[#This Row],[Census Tract Population Growth 2010 - 2020]]&gt;=5,Table1[[#This Row],[Census Tract Population Growth 2020 - 2021]]&gt;0),1,0)</f>
        <v>0</v>
      </c>
      <c r="V752" s="3">
        <f>SUM(Table1[[#This Row],[High Income Point Value]],Table1[[#This Row],[Life Expectancy Point Value]],Table1[[#This Row],["R/ECAP" (Point Value)]],Table1[[#This Row],[Low Poverty Point Value]])</f>
        <v>0</v>
      </c>
      <c r="W752" s="3">
        <f>SUM(Table1[[#This Row],[Census Tract Low Unemployment Point Value]],Table1[[#This Row],[Census Tract Access to Primary Care Point Value]])</f>
        <v>1</v>
      </c>
    </row>
    <row r="753" spans="1:23" x14ac:dyDescent="0.25">
      <c r="A753" t="s">
        <v>712</v>
      </c>
      <c r="B753">
        <v>18089021300</v>
      </c>
      <c r="C753" t="s">
        <v>1786</v>
      </c>
      <c r="D753" t="s">
        <v>2478</v>
      </c>
      <c r="E753" s="8">
        <f t="shared" si="22"/>
        <v>1</v>
      </c>
      <c r="F753" s="3">
        <f t="shared" si="23"/>
        <v>0</v>
      </c>
      <c r="G753">
        <v>0</v>
      </c>
      <c r="H753" s="4">
        <v>49878</v>
      </c>
      <c r="I753" s="3">
        <f>IF(AND(Table1[[#This Row],[High Income]]&gt;=71082,Table1[[#This Row],[QCT Status]]=0),1,0)</f>
        <v>0</v>
      </c>
      <c r="J753" s="4">
        <v>75.599999999999994</v>
      </c>
      <c r="K753" s="3">
        <f>IF(Table1[[#This Row],[Life Expectancy]]&gt;77.4,1,0)</f>
        <v>0</v>
      </c>
      <c r="L753" s="4">
        <v>0</v>
      </c>
      <c r="M753" s="4">
        <v>8.5</v>
      </c>
      <c r="N753" s="4">
        <f>IF(AND(Table1[[#This Row],[Low Poverty]]&lt;=6.3,Table1[[#This Row],[QCT Status]]=0),1,0)</f>
        <v>0</v>
      </c>
      <c r="O753" s="3">
        <f>VLOOKUP(C753,'County Data Only'!$A$2:$F$93,3,FALSE)</f>
        <v>4.5999999999999996</v>
      </c>
      <c r="P753" s="3">
        <f>IF(Table1[[#This Row],[Census Tract Low Unemployment Rate]]&lt;2.7,1,0)</f>
        <v>0</v>
      </c>
      <c r="Q753" s="6">
        <f>VLOOKUP($C753,'County Data Only'!$A$2:$F$93,4,FALSE)</f>
        <v>1920</v>
      </c>
      <c r="R753" s="6">
        <f>IF(AND(Table1[[#This Row],[Census Tract Access to Primary Care]]&lt;=2000,Table1[[#This Row],[Census Tract Access to Primary Care]]&lt;&gt;0),1,0)</f>
        <v>1</v>
      </c>
      <c r="S753" s="3">
        <f>VLOOKUP($C753,'County Data Only'!$A$2:$F$93,5,FALSE)</f>
        <v>-1.7009024699999999</v>
      </c>
      <c r="T753" s="3">
        <f>VLOOKUP($C753,'County Data Only'!$A$2:$F$93,6,FALSE)</f>
        <v>-7.8200000000000006E-3</v>
      </c>
      <c r="U753">
        <f>IF(AND(Table1[[#This Row],[Census Tract Population Growth 2010 - 2020]]&gt;=5,Table1[[#This Row],[Census Tract Population Growth 2020 - 2021]]&gt;0),1,0)</f>
        <v>0</v>
      </c>
      <c r="V753" s="3">
        <f>SUM(Table1[[#This Row],[High Income Point Value]],Table1[[#This Row],[Life Expectancy Point Value]],Table1[[#This Row],["R/ECAP" (Point Value)]],Table1[[#This Row],[Low Poverty Point Value]])</f>
        <v>0</v>
      </c>
      <c r="W753" s="3">
        <f>SUM(Table1[[#This Row],[Census Tract Low Unemployment Point Value]],Table1[[#This Row],[Census Tract Access to Primary Care Point Value]])</f>
        <v>1</v>
      </c>
    </row>
    <row r="754" spans="1:23" x14ac:dyDescent="0.25">
      <c r="A754" t="s">
        <v>790</v>
      </c>
      <c r="B754">
        <v>18089043101</v>
      </c>
      <c r="C754" t="s">
        <v>1786</v>
      </c>
      <c r="D754" t="s">
        <v>2546</v>
      </c>
      <c r="E754" s="8">
        <f t="shared" si="22"/>
        <v>1</v>
      </c>
      <c r="F754" s="3">
        <f t="shared" si="23"/>
        <v>0</v>
      </c>
      <c r="G754">
        <v>0</v>
      </c>
      <c r="H754" s="4">
        <v>60646</v>
      </c>
      <c r="I754" s="3">
        <f>IF(AND(Table1[[#This Row],[High Income]]&gt;=71082,Table1[[#This Row],[QCT Status]]=0),1,0)</f>
        <v>0</v>
      </c>
      <c r="J754" s="4">
        <v>71.900000000000006</v>
      </c>
      <c r="K754" s="3">
        <f>IF(Table1[[#This Row],[Life Expectancy]]&gt;77.4,1,0)</f>
        <v>0</v>
      </c>
      <c r="L754" s="4">
        <v>0</v>
      </c>
      <c r="M754" s="4">
        <v>8.9</v>
      </c>
      <c r="N754" s="4">
        <f>IF(AND(Table1[[#This Row],[Low Poverty]]&lt;=6.3,Table1[[#This Row],[QCT Status]]=0),1,0)</f>
        <v>0</v>
      </c>
      <c r="O754" s="3">
        <f>VLOOKUP(C754,'County Data Only'!$A$2:$F$93,3,FALSE)</f>
        <v>4.5999999999999996</v>
      </c>
      <c r="P754" s="3">
        <f>IF(Table1[[#This Row],[Census Tract Low Unemployment Rate]]&lt;2.7,1,0)</f>
        <v>0</v>
      </c>
      <c r="Q754" s="6">
        <f>VLOOKUP($C754,'County Data Only'!$A$2:$F$93,4,FALSE)</f>
        <v>1920</v>
      </c>
      <c r="R754" s="6">
        <f>IF(AND(Table1[[#This Row],[Census Tract Access to Primary Care]]&lt;=2000,Table1[[#This Row],[Census Tract Access to Primary Care]]&lt;&gt;0),1,0)</f>
        <v>1</v>
      </c>
      <c r="S754" s="3">
        <f>VLOOKUP($C754,'County Data Only'!$A$2:$F$93,5,FALSE)</f>
        <v>-1.7009024699999999</v>
      </c>
      <c r="T754" s="3">
        <f>VLOOKUP($C754,'County Data Only'!$A$2:$F$93,6,FALSE)</f>
        <v>-7.8200000000000006E-3</v>
      </c>
      <c r="U754">
        <f>IF(AND(Table1[[#This Row],[Census Tract Population Growth 2010 - 2020]]&gt;=5,Table1[[#This Row],[Census Tract Population Growth 2020 - 2021]]&gt;0),1,0)</f>
        <v>0</v>
      </c>
      <c r="V754" s="3">
        <f>SUM(Table1[[#This Row],[High Income Point Value]],Table1[[#This Row],[Life Expectancy Point Value]],Table1[[#This Row],["R/ECAP" (Point Value)]],Table1[[#This Row],[Low Poverty Point Value]])</f>
        <v>0</v>
      </c>
      <c r="W754" s="3">
        <f>SUM(Table1[[#This Row],[Census Tract Low Unemployment Point Value]],Table1[[#This Row],[Census Tract Access to Primary Care Point Value]])</f>
        <v>1</v>
      </c>
    </row>
    <row r="755" spans="1:23" x14ac:dyDescent="0.25">
      <c r="A755" t="s">
        <v>701</v>
      </c>
      <c r="B755">
        <v>18089020100</v>
      </c>
      <c r="C755" t="s">
        <v>1786</v>
      </c>
      <c r="D755" t="s">
        <v>2108</v>
      </c>
      <c r="E755" s="8">
        <f t="shared" si="22"/>
        <v>1</v>
      </c>
      <c r="F755" s="3">
        <f t="shared" si="23"/>
        <v>0</v>
      </c>
      <c r="G755">
        <v>0</v>
      </c>
      <c r="H755" s="4">
        <v>65821</v>
      </c>
      <c r="I755" s="3">
        <f>IF(AND(Table1[[#This Row],[High Income]]&gt;=71082,Table1[[#This Row],[QCT Status]]=0),1,0)</f>
        <v>0</v>
      </c>
      <c r="J755" s="4">
        <v>76.3</v>
      </c>
      <c r="K755" s="3">
        <f>IF(Table1[[#This Row],[Life Expectancy]]&gt;77.4,1,0)</f>
        <v>0</v>
      </c>
      <c r="L755" s="4">
        <v>0</v>
      </c>
      <c r="M755" s="4">
        <v>10.5</v>
      </c>
      <c r="N755" s="4">
        <f>IF(AND(Table1[[#This Row],[Low Poverty]]&lt;=6.3,Table1[[#This Row],[QCT Status]]=0),1,0)</f>
        <v>0</v>
      </c>
      <c r="O755" s="3">
        <f>VLOOKUP(C755,'County Data Only'!$A$2:$F$93,3,FALSE)</f>
        <v>4.5999999999999996</v>
      </c>
      <c r="P755" s="3">
        <f>IF(Table1[[#This Row],[Census Tract Low Unemployment Rate]]&lt;2.7,1,0)</f>
        <v>0</v>
      </c>
      <c r="Q755" s="6">
        <f>VLOOKUP($C755,'County Data Only'!$A$2:$F$93,4,FALSE)</f>
        <v>1920</v>
      </c>
      <c r="R755" s="6">
        <f>IF(AND(Table1[[#This Row],[Census Tract Access to Primary Care]]&lt;=2000,Table1[[#This Row],[Census Tract Access to Primary Care]]&lt;&gt;0),1,0)</f>
        <v>1</v>
      </c>
      <c r="S755" s="3">
        <f>VLOOKUP($C755,'County Data Only'!$A$2:$F$93,5,FALSE)</f>
        <v>-1.7009024699999999</v>
      </c>
      <c r="T755" s="3">
        <f>VLOOKUP($C755,'County Data Only'!$A$2:$F$93,6,FALSE)</f>
        <v>-7.8200000000000006E-3</v>
      </c>
      <c r="U755">
        <f>IF(AND(Table1[[#This Row],[Census Tract Population Growth 2010 - 2020]]&gt;=5,Table1[[#This Row],[Census Tract Population Growth 2020 - 2021]]&gt;0),1,0)</f>
        <v>0</v>
      </c>
      <c r="V755" s="3">
        <f>SUM(Table1[[#This Row],[High Income Point Value]],Table1[[#This Row],[Life Expectancy Point Value]],Table1[[#This Row],["R/ECAP" (Point Value)]],Table1[[#This Row],[Low Poverty Point Value]])</f>
        <v>0</v>
      </c>
      <c r="W755" s="3">
        <f>SUM(Table1[[#This Row],[Census Tract Low Unemployment Point Value]],Table1[[#This Row],[Census Tract Access to Primary Care Point Value]])</f>
        <v>1</v>
      </c>
    </row>
    <row r="756" spans="1:23" x14ac:dyDescent="0.25">
      <c r="A756" t="s">
        <v>765</v>
      </c>
      <c r="B756">
        <v>18089042503</v>
      </c>
      <c r="C756" t="s">
        <v>1786</v>
      </c>
      <c r="D756" t="s">
        <v>2521</v>
      </c>
      <c r="E756" s="8">
        <f t="shared" si="22"/>
        <v>1</v>
      </c>
      <c r="F756" s="3">
        <f t="shared" si="23"/>
        <v>0</v>
      </c>
      <c r="G756">
        <v>0</v>
      </c>
      <c r="H756" s="4">
        <v>51133</v>
      </c>
      <c r="I756" s="3">
        <f>IF(AND(Table1[[#This Row],[High Income]]&gt;=71082,Table1[[#This Row],[QCT Status]]=0),1,0)</f>
        <v>0</v>
      </c>
      <c r="J756" s="4">
        <v>77.2</v>
      </c>
      <c r="K756" s="3">
        <f>IF(Table1[[#This Row],[Life Expectancy]]&gt;77.4,1,0)</f>
        <v>0</v>
      </c>
      <c r="L756" s="4">
        <v>0</v>
      </c>
      <c r="M756" s="4">
        <v>10.6</v>
      </c>
      <c r="N756" s="4">
        <f>IF(AND(Table1[[#This Row],[Low Poverty]]&lt;=6.3,Table1[[#This Row],[QCT Status]]=0),1,0)</f>
        <v>0</v>
      </c>
      <c r="O756" s="3">
        <f>VLOOKUP(C756,'County Data Only'!$A$2:$F$93,3,FALSE)</f>
        <v>4.5999999999999996</v>
      </c>
      <c r="P756" s="3">
        <f>IF(Table1[[#This Row],[Census Tract Low Unemployment Rate]]&lt;2.7,1,0)</f>
        <v>0</v>
      </c>
      <c r="Q756" s="6">
        <f>VLOOKUP($C756,'County Data Only'!$A$2:$F$93,4,FALSE)</f>
        <v>1920</v>
      </c>
      <c r="R756" s="6">
        <f>IF(AND(Table1[[#This Row],[Census Tract Access to Primary Care]]&lt;=2000,Table1[[#This Row],[Census Tract Access to Primary Care]]&lt;&gt;0),1,0)</f>
        <v>1</v>
      </c>
      <c r="S756" s="3">
        <f>VLOOKUP($C756,'County Data Only'!$A$2:$F$93,5,FALSE)</f>
        <v>-1.7009024699999999</v>
      </c>
      <c r="T756" s="3">
        <f>VLOOKUP($C756,'County Data Only'!$A$2:$F$93,6,FALSE)</f>
        <v>-7.8200000000000006E-3</v>
      </c>
      <c r="U756">
        <f>IF(AND(Table1[[#This Row],[Census Tract Population Growth 2010 - 2020]]&gt;=5,Table1[[#This Row],[Census Tract Population Growth 2020 - 2021]]&gt;0),1,0)</f>
        <v>0</v>
      </c>
      <c r="V756" s="3">
        <f>SUM(Table1[[#This Row],[High Income Point Value]],Table1[[#This Row],[Life Expectancy Point Value]],Table1[[#This Row],["R/ECAP" (Point Value)]],Table1[[#This Row],[Low Poverty Point Value]])</f>
        <v>0</v>
      </c>
      <c r="W756" s="3">
        <f>SUM(Table1[[#This Row],[Census Tract Low Unemployment Point Value]],Table1[[#This Row],[Census Tract Access to Primary Care Point Value]])</f>
        <v>1</v>
      </c>
    </row>
    <row r="757" spans="1:23" x14ac:dyDescent="0.25">
      <c r="A757" t="s">
        <v>714</v>
      </c>
      <c r="B757">
        <v>18089021500</v>
      </c>
      <c r="C757" t="s">
        <v>1786</v>
      </c>
      <c r="D757" t="s">
        <v>2480</v>
      </c>
      <c r="E757" s="8">
        <f t="shared" si="22"/>
        <v>1</v>
      </c>
      <c r="F757" s="3">
        <f t="shared" si="23"/>
        <v>0</v>
      </c>
      <c r="G757">
        <v>0</v>
      </c>
      <c r="H757" s="4">
        <v>67115</v>
      </c>
      <c r="I757" s="3">
        <f>IF(AND(Table1[[#This Row],[High Income]]&gt;=71082,Table1[[#This Row],[QCT Status]]=0),1,0)</f>
        <v>0</v>
      </c>
      <c r="J757" s="4">
        <v>77</v>
      </c>
      <c r="K757" s="3">
        <f>IF(Table1[[#This Row],[Life Expectancy]]&gt;77.4,1,0)</f>
        <v>0</v>
      </c>
      <c r="L757" s="4">
        <v>0</v>
      </c>
      <c r="M757" s="4">
        <v>10.9</v>
      </c>
      <c r="N757" s="4">
        <f>IF(AND(Table1[[#This Row],[Low Poverty]]&lt;=6.3,Table1[[#This Row],[QCT Status]]=0),1,0)</f>
        <v>0</v>
      </c>
      <c r="O757" s="3">
        <f>VLOOKUP(C757,'County Data Only'!$A$2:$F$93,3,FALSE)</f>
        <v>4.5999999999999996</v>
      </c>
      <c r="P757" s="3">
        <f>IF(Table1[[#This Row],[Census Tract Low Unemployment Rate]]&lt;2.7,1,0)</f>
        <v>0</v>
      </c>
      <c r="Q757" s="6">
        <f>VLOOKUP($C757,'County Data Only'!$A$2:$F$93,4,FALSE)</f>
        <v>1920</v>
      </c>
      <c r="R757" s="6">
        <f>IF(AND(Table1[[#This Row],[Census Tract Access to Primary Care]]&lt;=2000,Table1[[#This Row],[Census Tract Access to Primary Care]]&lt;&gt;0),1,0)</f>
        <v>1</v>
      </c>
      <c r="S757" s="3">
        <f>VLOOKUP($C757,'County Data Only'!$A$2:$F$93,5,FALSE)</f>
        <v>-1.7009024699999999</v>
      </c>
      <c r="T757" s="3">
        <f>VLOOKUP($C757,'County Data Only'!$A$2:$F$93,6,FALSE)</f>
        <v>-7.8200000000000006E-3</v>
      </c>
      <c r="U757">
        <f>IF(AND(Table1[[#This Row],[Census Tract Population Growth 2010 - 2020]]&gt;=5,Table1[[#This Row],[Census Tract Population Growth 2020 - 2021]]&gt;0),1,0)</f>
        <v>0</v>
      </c>
      <c r="V757" s="3">
        <f>SUM(Table1[[#This Row],[High Income Point Value]],Table1[[#This Row],[Life Expectancy Point Value]],Table1[[#This Row],["R/ECAP" (Point Value)]],Table1[[#This Row],[Low Poverty Point Value]])</f>
        <v>0</v>
      </c>
      <c r="W757" s="3">
        <f>SUM(Table1[[#This Row],[Census Tract Low Unemployment Point Value]],Table1[[#This Row],[Census Tract Access to Primary Care Point Value]])</f>
        <v>1</v>
      </c>
    </row>
    <row r="758" spans="1:23" x14ac:dyDescent="0.25">
      <c r="A758" t="s">
        <v>744</v>
      </c>
      <c r="B758">
        <v>18089041001</v>
      </c>
      <c r="C758" t="s">
        <v>1786</v>
      </c>
      <c r="D758" t="s">
        <v>2500</v>
      </c>
      <c r="E758" s="8">
        <f t="shared" si="22"/>
        <v>1</v>
      </c>
      <c r="F758" s="3">
        <f t="shared" si="23"/>
        <v>0</v>
      </c>
      <c r="G758">
        <v>0</v>
      </c>
      <c r="H758" s="4">
        <v>46082</v>
      </c>
      <c r="I758" s="3">
        <f>IF(AND(Table1[[#This Row],[High Income]]&gt;=71082,Table1[[#This Row],[QCT Status]]=0),1,0)</f>
        <v>0</v>
      </c>
      <c r="J758" s="4">
        <v>75.8</v>
      </c>
      <c r="K758" s="3">
        <f>IF(Table1[[#This Row],[Life Expectancy]]&gt;77.4,1,0)</f>
        <v>0</v>
      </c>
      <c r="L758" s="4">
        <v>0</v>
      </c>
      <c r="M758" s="4">
        <v>11</v>
      </c>
      <c r="N758" s="4">
        <f>IF(AND(Table1[[#This Row],[Low Poverty]]&lt;=6.3,Table1[[#This Row],[QCT Status]]=0),1,0)</f>
        <v>0</v>
      </c>
      <c r="O758" s="3">
        <f>VLOOKUP(C758,'County Data Only'!$A$2:$F$93,3,FALSE)</f>
        <v>4.5999999999999996</v>
      </c>
      <c r="P758" s="3">
        <f>IF(Table1[[#This Row],[Census Tract Low Unemployment Rate]]&lt;2.7,1,0)</f>
        <v>0</v>
      </c>
      <c r="Q758" s="6">
        <f>VLOOKUP($C758,'County Data Only'!$A$2:$F$93,4,FALSE)</f>
        <v>1920</v>
      </c>
      <c r="R758" s="6">
        <f>IF(AND(Table1[[#This Row],[Census Tract Access to Primary Care]]&lt;=2000,Table1[[#This Row],[Census Tract Access to Primary Care]]&lt;&gt;0),1,0)</f>
        <v>1</v>
      </c>
      <c r="S758" s="3">
        <f>VLOOKUP($C758,'County Data Only'!$A$2:$F$93,5,FALSE)</f>
        <v>-1.7009024699999999</v>
      </c>
      <c r="T758" s="3">
        <f>VLOOKUP($C758,'County Data Only'!$A$2:$F$93,6,FALSE)</f>
        <v>-7.8200000000000006E-3</v>
      </c>
      <c r="U758">
        <f>IF(AND(Table1[[#This Row],[Census Tract Population Growth 2010 - 2020]]&gt;=5,Table1[[#This Row],[Census Tract Population Growth 2020 - 2021]]&gt;0),1,0)</f>
        <v>0</v>
      </c>
      <c r="V758" s="3">
        <f>SUM(Table1[[#This Row],[High Income Point Value]],Table1[[#This Row],[Life Expectancy Point Value]],Table1[[#This Row],["R/ECAP" (Point Value)]],Table1[[#This Row],[Low Poverty Point Value]])</f>
        <v>0</v>
      </c>
      <c r="W758" s="3">
        <f>SUM(Table1[[#This Row],[Census Tract Low Unemployment Point Value]],Table1[[#This Row],[Census Tract Access to Primary Care Point Value]])</f>
        <v>1</v>
      </c>
    </row>
    <row r="759" spans="1:23" x14ac:dyDescent="0.25">
      <c r="A759" t="s">
        <v>753</v>
      </c>
      <c r="B759">
        <v>18089041800</v>
      </c>
      <c r="C759" t="s">
        <v>1786</v>
      </c>
      <c r="D759" t="s">
        <v>2509</v>
      </c>
      <c r="E759" s="8">
        <f t="shared" si="22"/>
        <v>1</v>
      </c>
      <c r="F759" s="3">
        <f t="shared" si="23"/>
        <v>0</v>
      </c>
      <c r="G759">
        <v>0</v>
      </c>
      <c r="H759" s="4">
        <v>55694</v>
      </c>
      <c r="I759" s="3">
        <f>IF(AND(Table1[[#This Row],[High Income]]&gt;=71082,Table1[[#This Row],[QCT Status]]=0),1,0)</f>
        <v>0</v>
      </c>
      <c r="J759" s="4">
        <v>75</v>
      </c>
      <c r="K759" s="3">
        <f>IF(Table1[[#This Row],[Life Expectancy]]&gt;77.4,1,0)</f>
        <v>0</v>
      </c>
      <c r="L759" s="4">
        <v>0</v>
      </c>
      <c r="M759" s="4">
        <v>11.1</v>
      </c>
      <c r="N759" s="4">
        <f>IF(AND(Table1[[#This Row],[Low Poverty]]&lt;=6.3,Table1[[#This Row],[QCT Status]]=0),1,0)</f>
        <v>0</v>
      </c>
      <c r="O759" s="3">
        <f>VLOOKUP(C759,'County Data Only'!$A$2:$F$93,3,FALSE)</f>
        <v>4.5999999999999996</v>
      </c>
      <c r="P759" s="3">
        <f>IF(Table1[[#This Row],[Census Tract Low Unemployment Rate]]&lt;2.7,1,0)</f>
        <v>0</v>
      </c>
      <c r="Q759" s="6">
        <f>VLOOKUP($C759,'County Data Only'!$A$2:$F$93,4,FALSE)</f>
        <v>1920</v>
      </c>
      <c r="R759" s="6">
        <f>IF(AND(Table1[[#This Row],[Census Tract Access to Primary Care]]&lt;=2000,Table1[[#This Row],[Census Tract Access to Primary Care]]&lt;&gt;0),1,0)</f>
        <v>1</v>
      </c>
      <c r="S759" s="3">
        <f>VLOOKUP($C759,'County Data Only'!$A$2:$F$93,5,FALSE)</f>
        <v>-1.7009024699999999</v>
      </c>
      <c r="T759" s="3">
        <f>VLOOKUP($C759,'County Data Only'!$A$2:$F$93,6,FALSE)</f>
        <v>-7.8200000000000006E-3</v>
      </c>
      <c r="U759">
        <f>IF(AND(Table1[[#This Row],[Census Tract Population Growth 2010 - 2020]]&gt;=5,Table1[[#This Row],[Census Tract Population Growth 2020 - 2021]]&gt;0),1,0)</f>
        <v>0</v>
      </c>
      <c r="V759" s="3">
        <f>SUM(Table1[[#This Row],[High Income Point Value]],Table1[[#This Row],[Life Expectancy Point Value]],Table1[[#This Row],["R/ECAP" (Point Value)]],Table1[[#This Row],[Low Poverty Point Value]])</f>
        <v>0</v>
      </c>
      <c r="W759" s="3">
        <f>SUM(Table1[[#This Row],[Census Tract Low Unemployment Point Value]],Table1[[#This Row],[Census Tract Access to Primary Care Point Value]])</f>
        <v>1</v>
      </c>
    </row>
    <row r="760" spans="1:23" x14ac:dyDescent="0.25">
      <c r="A760" t="s">
        <v>768</v>
      </c>
      <c r="B760">
        <v>18089042508</v>
      </c>
      <c r="C760" t="s">
        <v>1786</v>
      </c>
      <c r="D760" t="s">
        <v>2524</v>
      </c>
      <c r="E760" s="8">
        <f t="shared" si="22"/>
        <v>1</v>
      </c>
      <c r="F760" s="3">
        <f t="shared" si="23"/>
        <v>0</v>
      </c>
      <c r="G760">
        <v>0</v>
      </c>
      <c r="H760" s="4">
        <v>52114</v>
      </c>
      <c r="I760" s="3">
        <f>IF(AND(Table1[[#This Row],[High Income]]&gt;=71082,Table1[[#This Row],[QCT Status]]=0),1,0)</f>
        <v>0</v>
      </c>
      <c r="J760" s="4">
        <v>75.900000000000006</v>
      </c>
      <c r="K760" s="3">
        <f>IF(Table1[[#This Row],[Life Expectancy]]&gt;77.4,1,0)</f>
        <v>0</v>
      </c>
      <c r="L760" s="4">
        <v>0</v>
      </c>
      <c r="M760" s="4">
        <v>12.3</v>
      </c>
      <c r="N760" s="4">
        <f>IF(AND(Table1[[#This Row],[Low Poverty]]&lt;=6.3,Table1[[#This Row],[QCT Status]]=0),1,0)</f>
        <v>0</v>
      </c>
      <c r="O760" s="3">
        <f>VLOOKUP(C760,'County Data Only'!$A$2:$F$93,3,FALSE)</f>
        <v>4.5999999999999996</v>
      </c>
      <c r="P760" s="3">
        <f>IF(Table1[[#This Row],[Census Tract Low Unemployment Rate]]&lt;2.7,1,0)</f>
        <v>0</v>
      </c>
      <c r="Q760" s="6">
        <f>VLOOKUP($C760,'County Data Only'!$A$2:$F$93,4,FALSE)</f>
        <v>1920</v>
      </c>
      <c r="R760" s="6">
        <f>IF(AND(Table1[[#This Row],[Census Tract Access to Primary Care]]&lt;=2000,Table1[[#This Row],[Census Tract Access to Primary Care]]&lt;&gt;0),1,0)</f>
        <v>1</v>
      </c>
      <c r="S760" s="3">
        <f>VLOOKUP($C760,'County Data Only'!$A$2:$F$93,5,FALSE)</f>
        <v>-1.7009024699999999</v>
      </c>
      <c r="T760" s="3">
        <f>VLOOKUP($C760,'County Data Only'!$A$2:$F$93,6,FALSE)</f>
        <v>-7.8200000000000006E-3</v>
      </c>
      <c r="U760">
        <f>IF(AND(Table1[[#This Row],[Census Tract Population Growth 2010 - 2020]]&gt;=5,Table1[[#This Row],[Census Tract Population Growth 2020 - 2021]]&gt;0),1,0)</f>
        <v>0</v>
      </c>
      <c r="V760" s="3">
        <f>SUM(Table1[[#This Row],[High Income Point Value]],Table1[[#This Row],[Life Expectancy Point Value]],Table1[[#This Row],["R/ECAP" (Point Value)]],Table1[[#This Row],[Low Poverty Point Value]])</f>
        <v>0</v>
      </c>
      <c r="W760" s="3">
        <f>SUM(Table1[[#This Row],[Census Tract Low Unemployment Point Value]],Table1[[#This Row],[Census Tract Access to Primary Care Point Value]])</f>
        <v>1</v>
      </c>
    </row>
    <row r="761" spans="1:23" x14ac:dyDescent="0.25">
      <c r="A761" t="s">
        <v>711</v>
      </c>
      <c r="B761">
        <v>18089021100</v>
      </c>
      <c r="C761" t="s">
        <v>1786</v>
      </c>
      <c r="D761" t="s">
        <v>2477</v>
      </c>
      <c r="E761" s="8">
        <f t="shared" si="22"/>
        <v>1</v>
      </c>
      <c r="F761" s="3">
        <f t="shared" si="23"/>
        <v>0</v>
      </c>
      <c r="G761">
        <v>0</v>
      </c>
      <c r="H761" s="4">
        <v>55577</v>
      </c>
      <c r="I761" s="3">
        <f>IF(AND(Table1[[#This Row],[High Income]]&gt;=71082,Table1[[#This Row],[QCT Status]]=0),1,0)</f>
        <v>0</v>
      </c>
      <c r="J761" s="4">
        <v>74.507499999999993</v>
      </c>
      <c r="K761" s="3">
        <f>IF(Table1[[#This Row],[Life Expectancy]]&gt;77.4,1,0)</f>
        <v>0</v>
      </c>
      <c r="L761" s="4">
        <v>0</v>
      </c>
      <c r="M761" s="4">
        <v>12.6</v>
      </c>
      <c r="N761" s="4">
        <f>IF(AND(Table1[[#This Row],[Low Poverty]]&lt;=6.3,Table1[[#This Row],[QCT Status]]=0),1,0)</f>
        <v>0</v>
      </c>
      <c r="O761" s="3">
        <f>VLOOKUP(C761,'County Data Only'!$A$2:$F$93,3,FALSE)</f>
        <v>4.5999999999999996</v>
      </c>
      <c r="P761" s="3">
        <f>IF(Table1[[#This Row],[Census Tract Low Unemployment Rate]]&lt;2.7,1,0)</f>
        <v>0</v>
      </c>
      <c r="Q761" s="6">
        <f>VLOOKUP($C761,'County Data Only'!$A$2:$F$93,4,FALSE)</f>
        <v>1920</v>
      </c>
      <c r="R761" s="6">
        <f>IF(AND(Table1[[#This Row],[Census Tract Access to Primary Care]]&lt;=2000,Table1[[#This Row],[Census Tract Access to Primary Care]]&lt;&gt;0),1,0)</f>
        <v>1</v>
      </c>
      <c r="S761" s="3">
        <f>VLOOKUP($C761,'County Data Only'!$A$2:$F$93,5,FALSE)</f>
        <v>-1.7009024699999999</v>
      </c>
      <c r="T761" s="3">
        <f>VLOOKUP($C761,'County Data Only'!$A$2:$F$93,6,FALSE)</f>
        <v>-7.8200000000000006E-3</v>
      </c>
      <c r="U761">
        <f>IF(AND(Table1[[#This Row],[Census Tract Population Growth 2010 - 2020]]&gt;=5,Table1[[#This Row],[Census Tract Population Growth 2020 - 2021]]&gt;0),1,0)</f>
        <v>0</v>
      </c>
      <c r="V761" s="3">
        <f>SUM(Table1[[#This Row],[High Income Point Value]],Table1[[#This Row],[Life Expectancy Point Value]],Table1[[#This Row],["R/ECAP" (Point Value)]],Table1[[#This Row],[Low Poverty Point Value]])</f>
        <v>0</v>
      </c>
      <c r="W761" s="3">
        <f>SUM(Table1[[#This Row],[Census Tract Low Unemployment Point Value]],Table1[[#This Row],[Census Tract Access to Primary Care Point Value]])</f>
        <v>1</v>
      </c>
    </row>
    <row r="762" spans="1:23" x14ac:dyDescent="0.25">
      <c r="A762" t="s">
        <v>719</v>
      </c>
      <c r="B762">
        <v>18089022000</v>
      </c>
      <c r="C762" t="s">
        <v>1786</v>
      </c>
      <c r="D762" t="s">
        <v>2485</v>
      </c>
      <c r="E762" s="8">
        <f t="shared" si="22"/>
        <v>1</v>
      </c>
      <c r="F762" s="3">
        <f t="shared" si="23"/>
        <v>0</v>
      </c>
      <c r="G762">
        <v>0</v>
      </c>
      <c r="H762" s="4">
        <v>52214</v>
      </c>
      <c r="I762" s="3">
        <f>IF(AND(Table1[[#This Row],[High Income]]&gt;=71082,Table1[[#This Row],[QCT Status]]=0),1,0)</f>
        <v>0</v>
      </c>
      <c r="J762" s="4">
        <v>74.599999999999994</v>
      </c>
      <c r="K762" s="3">
        <f>IF(Table1[[#This Row],[Life Expectancy]]&gt;77.4,1,0)</f>
        <v>0</v>
      </c>
      <c r="L762" s="4">
        <v>0</v>
      </c>
      <c r="M762" s="4">
        <v>12.9</v>
      </c>
      <c r="N762" s="4">
        <f>IF(AND(Table1[[#This Row],[Low Poverty]]&lt;=6.3,Table1[[#This Row],[QCT Status]]=0),1,0)</f>
        <v>0</v>
      </c>
      <c r="O762" s="3">
        <f>VLOOKUP(C762,'County Data Only'!$A$2:$F$93,3,FALSE)</f>
        <v>4.5999999999999996</v>
      </c>
      <c r="P762" s="3">
        <f>IF(Table1[[#This Row],[Census Tract Low Unemployment Rate]]&lt;2.7,1,0)</f>
        <v>0</v>
      </c>
      <c r="Q762" s="6">
        <f>VLOOKUP($C762,'County Data Only'!$A$2:$F$93,4,FALSE)</f>
        <v>1920</v>
      </c>
      <c r="R762" s="6">
        <f>IF(AND(Table1[[#This Row],[Census Tract Access to Primary Care]]&lt;=2000,Table1[[#This Row],[Census Tract Access to Primary Care]]&lt;&gt;0),1,0)</f>
        <v>1</v>
      </c>
      <c r="S762" s="3">
        <f>VLOOKUP($C762,'County Data Only'!$A$2:$F$93,5,FALSE)</f>
        <v>-1.7009024699999999</v>
      </c>
      <c r="T762" s="3">
        <f>VLOOKUP($C762,'County Data Only'!$A$2:$F$93,6,FALSE)</f>
        <v>-7.8200000000000006E-3</v>
      </c>
      <c r="U762">
        <f>IF(AND(Table1[[#This Row],[Census Tract Population Growth 2010 - 2020]]&gt;=5,Table1[[#This Row],[Census Tract Population Growth 2020 - 2021]]&gt;0),1,0)</f>
        <v>0</v>
      </c>
      <c r="V762" s="3">
        <f>SUM(Table1[[#This Row],[High Income Point Value]],Table1[[#This Row],[Life Expectancy Point Value]],Table1[[#This Row],["R/ECAP" (Point Value)]],Table1[[#This Row],[Low Poverty Point Value]])</f>
        <v>0</v>
      </c>
      <c r="W762" s="3">
        <f>SUM(Table1[[#This Row],[Census Tract Low Unemployment Point Value]],Table1[[#This Row],[Census Tract Access to Primary Care Point Value]])</f>
        <v>1</v>
      </c>
    </row>
    <row r="763" spans="1:23" x14ac:dyDescent="0.25">
      <c r="A763" t="s">
        <v>748</v>
      </c>
      <c r="B763">
        <v>18089041302</v>
      </c>
      <c r="C763" t="s">
        <v>1786</v>
      </c>
      <c r="D763" t="s">
        <v>2504</v>
      </c>
      <c r="E763" s="8">
        <f t="shared" si="22"/>
        <v>1</v>
      </c>
      <c r="F763" s="3">
        <f t="shared" si="23"/>
        <v>0</v>
      </c>
      <c r="G763">
        <v>0</v>
      </c>
      <c r="H763" s="4">
        <v>40607</v>
      </c>
      <c r="I763" s="3">
        <f>IF(AND(Table1[[#This Row],[High Income]]&gt;=71082,Table1[[#This Row],[QCT Status]]=0),1,0)</f>
        <v>0</v>
      </c>
      <c r="J763" s="4">
        <v>70.900000000000006</v>
      </c>
      <c r="K763" s="3">
        <f>IF(Table1[[#This Row],[Life Expectancy]]&gt;77.4,1,0)</f>
        <v>0</v>
      </c>
      <c r="L763" s="4">
        <v>0</v>
      </c>
      <c r="M763" s="4">
        <v>14.3</v>
      </c>
      <c r="N763" s="4">
        <f>IF(AND(Table1[[#This Row],[Low Poverty]]&lt;=6.3,Table1[[#This Row],[QCT Status]]=0),1,0)</f>
        <v>0</v>
      </c>
      <c r="O763" s="3">
        <f>VLOOKUP(C763,'County Data Only'!$A$2:$F$93,3,FALSE)</f>
        <v>4.5999999999999996</v>
      </c>
      <c r="P763" s="3">
        <f>IF(Table1[[#This Row],[Census Tract Low Unemployment Rate]]&lt;2.7,1,0)</f>
        <v>0</v>
      </c>
      <c r="Q763" s="6">
        <f>VLOOKUP($C763,'County Data Only'!$A$2:$F$93,4,FALSE)</f>
        <v>1920</v>
      </c>
      <c r="R763" s="6">
        <f>IF(AND(Table1[[#This Row],[Census Tract Access to Primary Care]]&lt;=2000,Table1[[#This Row],[Census Tract Access to Primary Care]]&lt;&gt;0),1,0)</f>
        <v>1</v>
      </c>
      <c r="S763" s="3">
        <f>VLOOKUP($C763,'County Data Only'!$A$2:$F$93,5,FALSE)</f>
        <v>-1.7009024699999999</v>
      </c>
      <c r="T763" s="3">
        <f>VLOOKUP($C763,'County Data Only'!$A$2:$F$93,6,FALSE)</f>
        <v>-7.8200000000000006E-3</v>
      </c>
      <c r="U763">
        <f>IF(AND(Table1[[#This Row],[Census Tract Population Growth 2010 - 2020]]&gt;=5,Table1[[#This Row],[Census Tract Population Growth 2020 - 2021]]&gt;0),1,0)</f>
        <v>0</v>
      </c>
      <c r="V763" s="3">
        <f>SUM(Table1[[#This Row],[High Income Point Value]],Table1[[#This Row],[Life Expectancy Point Value]],Table1[[#This Row],["R/ECAP" (Point Value)]],Table1[[#This Row],[Low Poverty Point Value]])</f>
        <v>0</v>
      </c>
      <c r="W763" s="3">
        <f>SUM(Table1[[#This Row],[Census Tract Low Unemployment Point Value]],Table1[[#This Row],[Census Tract Access to Primary Care Point Value]])</f>
        <v>1</v>
      </c>
    </row>
    <row r="764" spans="1:23" x14ac:dyDescent="0.25">
      <c r="A764" t="s">
        <v>716</v>
      </c>
      <c r="B764">
        <v>18089021700</v>
      </c>
      <c r="C764" t="s">
        <v>1786</v>
      </c>
      <c r="D764" t="s">
        <v>2482</v>
      </c>
      <c r="E764" s="8">
        <f t="shared" si="22"/>
        <v>1</v>
      </c>
      <c r="F764" s="3">
        <f t="shared" si="23"/>
        <v>0</v>
      </c>
      <c r="G764">
        <v>0</v>
      </c>
      <c r="H764" s="4">
        <v>48438</v>
      </c>
      <c r="I764" s="3">
        <f>IF(AND(Table1[[#This Row],[High Income]]&gt;=71082,Table1[[#This Row],[QCT Status]]=0),1,0)</f>
        <v>0</v>
      </c>
      <c r="J764" s="4">
        <v>75.2</v>
      </c>
      <c r="K764" s="3">
        <f>IF(Table1[[#This Row],[Life Expectancy]]&gt;77.4,1,0)</f>
        <v>0</v>
      </c>
      <c r="L764" s="4">
        <v>0</v>
      </c>
      <c r="M764" s="4">
        <v>16.2</v>
      </c>
      <c r="N764" s="4">
        <f>IF(AND(Table1[[#This Row],[Low Poverty]]&lt;=6.3,Table1[[#This Row],[QCT Status]]=0),1,0)</f>
        <v>0</v>
      </c>
      <c r="O764" s="3">
        <f>VLOOKUP(C764,'County Data Only'!$A$2:$F$93,3,FALSE)</f>
        <v>4.5999999999999996</v>
      </c>
      <c r="P764" s="3">
        <f>IF(Table1[[#This Row],[Census Tract Low Unemployment Rate]]&lt;2.7,1,0)</f>
        <v>0</v>
      </c>
      <c r="Q764" s="6">
        <f>VLOOKUP($C764,'County Data Only'!$A$2:$F$93,4,FALSE)</f>
        <v>1920</v>
      </c>
      <c r="R764" s="6">
        <f>IF(AND(Table1[[#This Row],[Census Tract Access to Primary Care]]&lt;=2000,Table1[[#This Row],[Census Tract Access to Primary Care]]&lt;&gt;0),1,0)</f>
        <v>1</v>
      </c>
      <c r="S764" s="3">
        <f>VLOOKUP($C764,'County Data Only'!$A$2:$F$93,5,FALSE)</f>
        <v>-1.7009024699999999</v>
      </c>
      <c r="T764" s="3">
        <f>VLOOKUP($C764,'County Data Only'!$A$2:$F$93,6,FALSE)</f>
        <v>-7.8200000000000006E-3</v>
      </c>
      <c r="U764">
        <f>IF(AND(Table1[[#This Row],[Census Tract Population Growth 2010 - 2020]]&gt;=5,Table1[[#This Row],[Census Tract Population Growth 2020 - 2021]]&gt;0),1,0)</f>
        <v>0</v>
      </c>
      <c r="V764" s="3">
        <f>SUM(Table1[[#This Row],[High Income Point Value]],Table1[[#This Row],[Life Expectancy Point Value]],Table1[[#This Row],["R/ECAP" (Point Value)]],Table1[[#This Row],[Low Poverty Point Value]])</f>
        <v>0</v>
      </c>
      <c r="W764" s="3">
        <f>SUM(Table1[[#This Row],[Census Tract Low Unemployment Point Value]],Table1[[#This Row],[Census Tract Access to Primary Care Point Value]])</f>
        <v>1</v>
      </c>
    </row>
    <row r="765" spans="1:23" x14ac:dyDescent="0.25">
      <c r="A765" t="s">
        <v>705</v>
      </c>
      <c r="B765">
        <v>18089020500</v>
      </c>
      <c r="C765" t="s">
        <v>1786</v>
      </c>
      <c r="D765" t="s">
        <v>2112</v>
      </c>
      <c r="E765" s="8">
        <f t="shared" si="22"/>
        <v>1</v>
      </c>
      <c r="F765" s="3">
        <f t="shared" si="23"/>
        <v>0</v>
      </c>
      <c r="G765">
        <v>0</v>
      </c>
      <c r="H765" s="4">
        <v>51000</v>
      </c>
      <c r="I765" s="3">
        <f>IF(AND(Table1[[#This Row],[High Income]]&gt;=71082,Table1[[#This Row],[QCT Status]]=0),1,0)</f>
        <v>0</v>
      </c>
      <c r="J765" s="4">
        <v>74.400000000000006</v>
      </c>
      <c r="K765" s="3">
        <f>IF(Table1[[#This Row],[Life Expectancy]]&gt;77.4,1,0)</f>
        <v>0</v>
      </c>
      <c r="L765" s="4">
        <v>0</v>
      </c>
      <c r="M765" s="4">
        <v>16.8</v>
      </c>
      <c r="N765" s="4">
        <f>IF(AND(Table1[[#This Row],[Low Poverty]]&lt;=6.3,Table1[[#This Row],[QCT Status]]=0),1,0)</f>
        <v>0</v>
      </c>
      <c r="O765" s="3">
        <f>VLOOKUP(C765,'County Data Only'!$A$2:$F$93,3,FALSE)</f>
        <v>4.5999999999999996</v>
      </c>
      <c r="P765" s="3">
        <f>IF(Table1[[#This Row],[Census Tract Low Unemployment Rate]]&lt;2.7,1,0)</f>
        <v>0</v>
      </c>
      <c r="Q765" s="6">
        <f>VLOOKUP($C765,'County Data Only'!$A$2:$F$93,4,FALSE)</f>
        <v>1920</v>
      </c>
      <c r="R765" s="6">
        <f>IF(AND(Table1[[#This Row],[Census Tract Access to Primary Care]]&lt;=2000,Table1[[#This Row],[Census Tract Access to Primary Care]]&lt;&gt;0),1,0)</f>
        <v>1</v>
      </c>
      <c r="S765" s="3">
        <f>VLOOKUP($C765,'County Data Only'!$A$2:$F$93,5,FALSE)</f>
        <v>-1.7009024699999999</v>
      </c>
      <c r="T765" s="3">
        <f>VLOOKUP($C765,'County Data Only'!$A$2:$F$93,6,FALSE)</f>
        <v>-7.8200000000000006E-3</v>
      </c>
      <c r="U765">
        <f>IF(AND(Table1[[#This Row],[Census Tract Population Growth 2010 - 2020]]&gt;=5,Table1[[#This Row],[Census Tract Population Growth 2020 - 2021]]&gt;0),1,0)</f>
        <v>0</v>
      </c>
      <c r="V765" s="3">
        <f>SUM(Table1[[#This Row],[High Income Point Value]],Table1[[#This Row],[Life Expectancy Point Value]],Table1[[#This Row],["R/ECAP" (Point Value)]],Table1[[#This Row],[Low Poverty Point Value]])</f>
        <v>0</v>
      </c>
      <c r="W765" s="3">
        <f>SUM(Table1[[#This Row],[Census Tract Low Unemployment Point Value]],Table1[[#This Row],[Census Tract Access to Primary Care Point Value]])</f>
        <v>1</v>
      </c>
    </row>
    <row r="766" spans="1:23" x14ac:dyDescent="0.25">
      <c r="A766" t="s">
        <v>703</v>
      </c>
      <c r="B766">
        <v>18089020300</v>
      </c>
      <c r="C766" t="s">
        <v>1786</v>
      </c>
      <c r="D766" t="s">
        <v>2110</v>
      </c>
      <c r="E766" s="8">
        <f t="shared" si="22"/>
        <v>1</v>
      </c>
      <c r="F766" s="3">
        <f t="shared" si="23"/>
        <v>0</v>
      </c>
      <c r="G766">
        <v>0</v>
      </c>
      <c r="H766" s="4">
        <v>50962</v>
      </c>
      <c r="I766" s="3">
        <f>IF(AND(Table1[[#This Row],[High Income]]&gt;=71082,Table1[[#This Row],[QCT Status]]=0),1,0)</f>
        <v>0</v>
      </c>
      <c r="J766" s="4">
        <v>74.5</v>
      </c>
      <c r="K766" s="3">
        <f>IF(Table1[[#This Row],[Life Expectancy]]&gt;77.4,1,0)</f>
        <v>0</v>
      </c>
      <c r="L766" s="4">
        <v>0</v>
      </c>
      <c r="M766" s="4">
        <v>17.2</v>
      </c>
      <c r="N766" s="4">
        <f>IF(AND(Table1[[#This Row],[Low Poverty]]&lt;=6.3,Table1[[#This Row],[QCT Status]]=0),1,0)</f>
        <v>0</v>
      </c>
      <c r="O766" s="3">
        <f>VLOOKUP(C766,'County Data Only'!$A$2:$F$93,3,FALSE)</f>
        <v>4.5999999999999996</v>
      </c>
      <c r="P766" s="3">
        <f>IF(Table1[[#This Row],[Census Tract Low Unemployment Rate]]&lt;2.7,1,0)</f>
        <v>0</v>
      </c>
      <c r="Q766" s="6">
        <f>VLOOKUP($C766,'County Data Only'!$A$2:$F$93,4,FALSE)</f>
        <v>1920</v>
      </c>
      <c r="R766" s="6">
        <f>IF(AND(Table1[[#This Row],[Census Tract Access to Primary Care]]&lt;=2000,Table1[[#This Row],[Census Tract Access to Primary Care]]&lt;&gt;0),1,0)</f>
        <v>1</v>
      </c>
      <c r="S766" s="3">
        <f>VLOOKUP($C766,'County Data Only'!$A$2:$F$93,5,FALSE)</f>
        <v>-1.7009024699999999</v>
      </c>
      <c r="T766" s="3">
        <f>VLOOKUP($C766,'County Data Only'!$A$2:$F$93,6,FALSE)</f>
        <v>-7.8200000000000006E-3</v>
      </c>
      <c r="U766">
        <f>IF(AND(Table1[[#This Row],[Census Tract Population Growth 2010 - 2020]]&gt;=5,Table1[[#This Row],[Census Tract Population Growth 2020 - 2021]]&gt;0),1,0)</f>
        <v>0</v>
      </c>
      <c r="V766" s="3">
        <f>SUM(Table1[[#This Row],[High Income Point Value]],Table1[[#This Row],[Life Expectancy Point Value]],Table1[[#This Row],["R/ECAP" (Point Value)]],Table1[[#This Row],[Low Poverty Point Value]])</f>
        <v>0</v>
      </c>
      <c r="W766" s="3">
        <f>SUM(Table1[[#This Row],[Census Tract Low Unemployment Point Value]],Table1[[#This Row],[Census Tract Access to Primary Care Point Value]])</f>
        <v>1</v>
      </c>
    </row>
    <row r="767" spans="1:23" x14ac:dyDescent="0.25">
      <c r="A767" t="s">
        <v>718</v>
      </c>
      <c r="B767">
        <v>18089021900</v>
      </c>
      <c r="C767" t="s">
        <v>1786</v>
      </c>
      <c r="D767" t="s">
        <v>2484</v>
      </c>
      <c r="E767" s="8">
        <f t="shared" si="22"/>
        <v>1</v>
      </c>
      <c r="F767" s="3">
        <f t="shared" si="23"/>
        <v>0</v>
      </c>
      <c r="G767">
        <v>0</v>
      </c>
      <c r="H767" s="4">
        <v>51940</v>
      </c>
      <c r="I767" s="3">
        <f>IF(AND(Table1[[#This Row],[High Income]]&gt;=71082,Table1[[#This Row],[QCT Status]]=0),1,0)</f>
        <v>0</v>
      </c>
      <c r="J767" s="4">
        <v>72.8</v>
      </c>
      <c r="K767" s="3">
        <f>IF(Table1[[#This Row],[Life Expectancy]]&gt;77.4,1,0)</f>
        <v>0</v>
      </c>
      <c r="L767" s="4">
        <v>0</v>
      </c>
      <c r="M767" s="4">
        <v>17.399999999999999</v>
      </c>
      <c r="N767" s="4">
        <f>IF(AND(Table1[[#This Row],[Low Poverty]]&lt;=6.3,Table1[[#This Row],[QCT Status]]=0),1,0)</f>
        <v>0</v>
      </c>
      <c r="O767" s="3">
        <f>VLOOKUP(C767,'County Data Only'!$A$2:$F$93,3,FALSE)</f>
        <v>4.5999999999999996</v>
      </c>
      <c r="P767" s="3">
        <f>IF(Table1[[#This Row],[Census Tract Low Unemployment Rate]]&lt;2.7,1,0)</f>
        <v>0</v>
      </c>
      <c r="Q767" s="6">
        <f>VLOOKUP($C767,'County Data Only'!$A$2:$F$93,4,FALSE)</f>
        <v>1920</v>
      </c>
      <c r="R767" s="6">
        <f>IF(AND(Table1[[#This Row],[Census Tract Access to Primary Care]]&lt;=2000,Table1[[#This Row],[Census Tract Access to Primary Care]]&lt;&gt;0),1,0)</f>
        <v>1</v>
      </c>
      <c r="S767" s="3">
        <f>VLOOKUP($C767,'County Data Only'!$A$2:$F$93,5,FALSE)</f>
        <v>-1.7009024699999999</v>
      </c>
      <c r="T767" s="3">
        <f>VLOOKUP($C767,'County Data Only'!$A$2:$F$93,6,FALSE)</f>
        <v>-7.8200000000000006E-3</v>
      </c>
      <c r="U767">
        <f>IF(AND(Table1[[#This Row],[Census Tract Population Growth 2010 - 2020]]&gt;=5,Table1[[#This Row],[Census Tract Population Growth 2020 - 2021]]&gt;0),1,0)</f>
        <v>0</v>
      </c>
      <c r="V767" s="3">
        <f>SUM(Table1[[#This Row],[High Income Point Value]],Table1[[#This Row],[Life Expectancy Point Value]],Table1[[#This Row],["R/ECAP" (Point Value)]],Table1[[#This Row],[Low Poverty Point Value]])</f>
        <v>0</v>
      </c>
      <c r="W767" s="3">
        <f>SUM(Table1[[#This Row],[Census Tract Low Unemployment Point Value]],Table1[[#This Row],[Census Tract Access to Primary Care Point Value]])</f>
        <v>1</v>
      </c>
    </row>
    <row r="768" spans="1:23" x14ac:dyDescent="0.25">
      <c r="A768" t="s">
        <v>771</v>
      </c>
      <c r="B768">
        <v>18089042606</v>
      </c>
      <c r="C768" t="s">
        <v>1786</v>
      </c>
      <c r="D768" t="s">
        <v>2527</v>
      </c>
      <c r="E768" s="8">
        <f t="shared" si="22"/>
        <v>1</v>
      </c>
      <c r="F768" s="3">
        <f t="shared" si="23"/>
        <v>0</v>
      </c>
      <c r="G768">
        <v>0</v>
      </c>
      <c r="H768" s="4">
        <v>55694</v>
      </c>
      <c r="I768" s="3">
        <f>IF(AND(Table1[[#This Row],[High Income]]&gt;=71082,Table1[[#This Row],[QCT Status]]=0),1,0)</f>
        <v>0</v>
      </c>
      <c r="J768" s="4">
        <v>77.400000000000006</v>
      </c>
      <c r="K768" s="3">
        <f>IF(Table1[[#This Row],[Life Expectancy]]&gt;77.4,1,0)</f>
        <v>0</v>
      </c>
      <c r="L768" s="4">
        <v>0</v>
      </c>
      <c r="M768" s="4">
        <v>17.5</v>
      </c>
      <c r="N768" s="4">
        <f>IF(AND(Table1[[#This Row],[Low Poverty]]&lt;=6.3,Table1[[#This Row],[QCT Status]]=0),1,0)</f>
        <v>0</v>
      </c>
      <c r="O768" s="3">
        <f>VLOOKUP(C768,'County Data Only'!$A$2:$F$93,3,FALSE)</f>
        <v>4.5999999999999996</v>
      </c>
      <c r="P768" s="3">
        <f>IF(Table1[[#This Row],[Census Tract Low Unemployment Rate]]&lt;2.7,1,0)</f>
        <v>0</v>
      </c>
      <c r="Q768" s="6">
        <f>VLOOKUP($C768,'County Data Only'!$A$2:$F$93,4,FALSE)</f>
        <v>1920</v>
      </c>
      <c r="R768" s="6">
        <f>IF(AND(Table1[[#This Row],[Census Tract Access to Primary Care]]&lt;=2000,Table1[[#This Row],[Census Tract Access to Primary Care]]&lt;&gt;0),1,0)</f>
        <v>1</v>
      </c>
      <c r="S768" s="3">
        <f>VLOOKUP($C768,'County Data Only'!$A$2:$F$93,5,FALSE)</f>
        <v>-1.7009024699999999</v>
      </c>
      <c r="T768" s="3">
        <f>VLOOKUP($C768,'County Data Only'!$A$2:$F$93,6,FALSE)</f>
        <v>-7.8200000000000006E-3</v>
      </c>
      <c r="U768">
        <f>IF(AND(Table1[[#This Row],[Census Tract Population Growth 2010 - 2020]]&gt;=5,Table1[[#This Row],[Census Tract Population Growth 2020 - 2021]]&gt;0),1,0)</f>
        <v>0</v>
      </c>
      <c r="V768" s="3">
        <f>SUM(Table1[[#This Row],[High Income Point Value]],Table1[[#This Row],[Life Expectancy Point Value]],Table1[[#This Row],["R/ECAP" (Point Value)]],Table1[[#This Row],[Low Poverty Point Value]])</f>
        <v>0</v>
      </c>
      <c r="W768" s="3">
        <f>SUM(Table1[[#This Row],[Census Tract Low Unemployment Point Value]],Table1[[#This Row],[Census Tract Access to Primary Care Point Value]])</f>
        <v>1</v>
      </c>
    </row>
    <row r="769" spans="1:23" x14ac:dyDescent="0.25">
      <c r="A769" t="s">
        <v>731</v>
      </c>
      <c r="B769">
        <v>18089040200</v>
      </c>
      <c r="C769" t="s">
        <v>1786</v>
      </c>
      <c r="D769" t="s">
        <v>2066</v>
      </c>
      <c r="E769" s="8">
        <f t="shared" si="22"/>
        <v>1</v>
      </c>
      <c r="F769" s="3">
        <f t="shared" si="23"/>
        <v>0</v>
      </c>
      <c r="G769">
        <v>0</v>
      </c>
      <c r="H769" s="4">
        <v>44662</v>
      </c>
      <c r="I769" s="3">
        <f>IF(AND(Table1[[#This Row],[High Income]]&gt;=71082,Table1[[#This Row],[QCT Status]]=0),1,0)</f>
        <v>0</v>
      </c>
      <c r="J769" s="4">
        <v>75.400000000000006</v>
      </c>
      <c r="K769" s="3">
        <f>IF(Table1[[#This Row],[Life Expectancy]]&gt;77.4,1,0)</f>
        <v>0</v>
      </c>
      <c r="L769" s="4">
        <v>0</v>
      </c>
      <c r="M769" s="4">
        <v>18.8</v>
      </c>
      <c r="N769" s="4">
        <f>IF(AND(Table1[[#This Row],[Low Poverty]]&lt;=6.3,Table1[[#This Row],[QCT Status]]=0),1,0)</f>
        <v>0</v>
      </c>
      <c r="O769" s="3">
        <f>VLOOKUP(C769,'County Data Only'!$A$2:$F$93,3,FALSE)</f>
        <v>4.5999999999999996</v>
      </c>
      <c r="P769" s="3">
        <f>IF(Table1[[#This Row],[Census Tract Low Unemployment Rate]]&lt;2.7,1,0)</f>
        <v>0</v>
      </c>
      <c r="Q769" s="6">
        <f>VLOOKUP($C769,'County Data Only'!$A$2:$F$93,4,FALSE)</f>
        <v>1920</v>
      </c>
      <c r="R769" s="6">
        <f>IF(AND(Table1[[#This Row],[Census Tract Access to Primary Care]]&lt;=2000,Table1[[#This Row],[Census Tract Access to Primary Care]]&lt;&gt;0),1,0)</f>
        <v>1</v>
      </c>
      <c r="S769" s="3">
        <f>VLOOKUP($C769,'County Data Only'!$A$2:$F$93,5,FALSE)</f>
        <v>-1.7009024699999999</v>
      </c>
      <c r="T769" s="3">
        <f>VLOOKUP($C769,'County Data Only'!$A$2:$F$93,6,FALSE)</f>
        <v>-7.8200000000000006E-3</v>
      </c>
      <c r="U769">
        <f>IF(AND(Table1[[#This Row],[Census Tract Population Growth 2010 - 2020]]&gt;=5,Table1[[#This Row],[Census Tract Population Growth 2020 - 2021]]&gt;0),1,0)</f>
        <v>0</v>
      </c>
      <c r="V769" s="3">
        <f>SUM(Table1[[#This Row],[High Income Point Value]],Table1[[#This Row],[Life Expectancy Point Value]],Table1[[#This Row],["R/ECAP" (Point Value)]],Table1[[#This Row],[Low Poverty Point Value]])</f>
        <v>0</v>
      </c>
      <c r="W769" s="3">
        <f>SUM(Table1[[#This Row],[Census Tract Low Unemployment Point Value]],Table1[[#This Row],[Census Tract Access to Primary Care Point Value]])</f>
        <v>1</v>
      </c>
    </row>
    <row r="770" spans="1:23" x14ac:dyDescent="0.25">
      <c r="A770" t="s">
        <v>728</v>
      </c>
      <c r="B770">
        <v>18089030900</v>
      </c>
      <c r="C770" t="s">
        <v>1786</v>
      </c>
      <c r="D770" t="s">
        <v>2487</v>
      </c>
      <c r="E770" s="8">
        <f t="shared" ref="E770:E833" si="24">SUM(V770,W770)</f>
        <v>1</v>
      </c>
      <c r="F770" s="3">
        <f t="shared" ref="F770:F833" si="25">IF(AND(S770&gt;=5,T770&gt;0),1,0)</f>
        <v>0</v>
      </c>
      <c r="G770">
        <v>0</v>
      </c>
      <c r="H770" s="4">
        <v>57048</v>
      </c>
      <c r="I770" s="3">
        <f>IF(AND(Table1[[#This Row],[High Income]]&gt;=71082,Table1[[#This Row],[QCT Status]]=0),1,0)</f>
        <v>0</v>
      </c>
      <c r="J770" s="4">
        <v>76.099999999999994</v>
      </c>
      <c r="K770" s="3">
        <f>IF(Table1[[#This Row],[Life Expectancy]]&gt;77.4,1,0)</f>
        <v>0</v>
      </c>
      <c r="L770" s="4">
        <v>0</v>
      </c>
      <c r="M770" s="4">
        <v>19.5</v>
      </c>
      <c r="N770" s="4">
        <f>IF(AND(Table1[[#This Row],[Low Poverty]]&lt;=6.3,Table1[[#This Row],[QCT Status]]=0),1,0)</f>
        <v>0</v>
      </c>
      <c r="O770" s="3">
        <f>VLOOKUP(C770,'County Data Only'!$A$2:$F$93,3,FALSE)</f>
        <v>4.5999999999999996</v>
      </c>
      <c r="P770" s="3">
        <f>IF(Table1[[#This Row],[Census Tract Low Unemployment Rate]]&lt;2.7,1,0)</f>
        <v>0</v>
      </c>
      <c r="Q770" s="6">
        <f>VLOOKUP($C770,'County Data Only'!$A$2:$F$93,4,FALSE)</f>
        <v>1920</v>
      </c>
      <c r="R770" s="6">
        <f>IF(AND(Table1[[#This Row],[Census Tract Access to Primary Care]]&lt;=2000,Table1[[#This Row],[Census Tract Access to Primary Care]]&lt;&gt;0),1,0)</f>
        <v>1</v>
      </c>
      <c r="S770" s="3">
        <f>VLOOKUP($C770,'County Data Only'!$A$2:$F$93,5,FALSE)</f>
        <v>-1.7009024699999999</v>
      </c>
      <c r="T770" s="3">
        <f>VLOOKUP($C770,'County Data Only'!$A$2:$F$93,6,FALSE)</f>
        <v>-7.8200000000000006E-3</v>
      </c>
      <c r="U770">
        <f>IF(AND(Table1[[#This Row],[Census Tract Population Growth 2010 - 2020]]&gt;=5,Table1[[#This Row],[Census Tract Population Growth 2020 - 2021]]&gt;0),1,0)</f>
        <v>0</v>
      </c>
      <c r="V770" s="3">
        <f>SUM(Table1[[#This Row],[High Income Point Value]],Table1[[#This Row],[Life Expectancy Point Value]],Table1[[#This Row],["R/ECAP" (Point Value)]],Table1[[#This Row],[Low Poverty Point Value]])</f>
        <v>0</v>
      </c>
      <c r="W770" s="3">
        <f>SUM(Table1[[#This Row],[Census Tract Low Unemployment Point Value]],Table1[[#This Row],[Census Tract Access to Primary Care Point Value]])</f>
        <v>1</v>
      </c>
    </row>
    <row r="771" spans="1:23" x14ac:dyDescent="0.25">
      <c r="A771" t="s">
        <v>671</v>
      </c>
      <c r="B771">
        <v>18089010100</v>
      </c>
      <c r="C771" t="s">
        <v>1786</v>
      </c>
      <c r="D771" t="s">
        <v>1930</v>
      </c>
      <c r="E771" s="8">
        <f t="shared" si="24"/>
        <v>1</v>
      </c>
      <c r="F771" s="3">
        <f t="shared" si="25"/>
        <v>0</v>
      </c>
      <c r="G771">
        <v>0</v>
      </c>
      <c r="H771" s="4">
        <v>61458</v>
      </c>
      <c r="I771" s="3">
        <f>IF(AND(Table1[[#This Row],[High Income]]&gt;=71082,Table1[[#This Row],[QCT Status]]=0),1,0)</f>
        <v>0</v>
      </c>
      <c r="J771" s="4">
        <v>77.099999999999994</v>
      </c>
      <c r="K771" s="3">
        <f>IF(Table1[[#This Row],[Life Expectancy]]&gt;77.4,1,0)</f>
        <v>0</v>
      </c>
      <c r="L771" s="4">
        <v>0</v>
      </c>
      <c r="M771" s="4">
        <v>20.5</v>
      </c>
      <c r="N771" s="4">
        <f>IF(AND(Table1[[#This Row],[Low Poverty]]&lt;=6.3,Table1[[#This Row],[QCT Status]]=0),1,0)</f>
        <v>0</v>
      </c>
      <c r="O771" s="3">
        <f>VLOOKUP(C771,'County Data Only'!$A$2:$F$93,3,FALSE)</f>
        <v>4.5999999999999996</v>
      </c>
      <c r="P771" s="3">
        <f>IF(Table1[[#This Row],[Census Tract Low Unemployment Rate]]&lt;2.7,1,0)</f>
        <v>0</v>
      </c>
      <c r="Q771" s="6">
        <f>VLOOKUP($C771,'County Data Only'!$A$2:$F$93,4,FALSE)</f>
        <v>1920</v>
      </c>
      <c r="R771" s="6">
        <f>IF(AND(Table1[[#This Row],[Census Tract Access to Primary Care]]&lt;=2000,Table1[[#This Row],[Census Tract Access to Primary Care]]&lt;&gt;0),1,0)</f>
        <v>1</v>
      </c>
      <c r="S771" s="3">
        <f>VLOOKUP($C771,'County Data Only'!$A$2:$F$93,5,FALSE)</f>
        <v>-1.7009024699999999</v>
      </c>
      <c r="T771" s="3">
        <f>VLOOKUP($C771,'County Data Only'!$A$2:$F$93,6,FALSE)</f>
        <v>-7.8200000000000006E-3</v>
      </c>
      <c r="U771">
        <f>IF(AND(Table1[[#This Row],[Census Tract Population Growth 2010 - 2020]]&gt;=5,Table1[[#This Row],[Census Tract Population Growth 2020 - 2021]]&gt;0),1,0)</f>
        <v>0</v>
      </c>
      <c r="V771" s="3">
        <f>SUM(Table1[[#This Row],[High Income Point Value]],Table1[[#This Row],[Life Expectancy Point Value]],Table1[[#This Row],["R/ECAP" (Point Value)]],Table1[[#This Row],[Low Poverty Point Value]])</f>
        <v>0</v>
      </c>
      <c r="W771" s="3">
        <f>SUM(Table1[[#This Row],[Census Tract Low Unemployment Point Value]],Table1[[#This Row],[Census Tract Access to Primary Care Point Value]])</f>
        <v>1</v>
      </c>
    </row>
    <row r="772" spans="1:23" x14ac:dyDescent="0.25">
      <c r="A772" t="s">
        <v>715</v>
      </c>
      <c r="B772">
        <v>18089021600</v>
      </c>
      <c r="C772" t="s">
        <v>1786</v>
      </c>
      <c r="D772" t="s">
        <v>2481</v>
      </c>
      <c r="E772" s="8">
        <f t="shared" si="24"/>
        <v>1</v>
      </c>
      <c r="F772" s="3">
        <f t="shared" si="25"/>
        <v>0</v>
      </c>
      <c r="G772">
        <v>0</v>
      </c>
      <c r="H772" s="4">
        <v>52083</v>
      </c>
      <c r="I772" s="3">
        <f>IF(AND(Table1[[#This Row],[High Income]]&gt;=71082,Table1[[#This Row],[QCT Status]]=0),1,0)</f>
        <v>0</v>
      </c>
      <c r="J772" s="4">
        <v>72.099999999999994</v>
      </c>
      <c r="K772" s="3">
        <f>IF(Table1[[#This Row],[Life Expectancy]]&gt;77.4,1,0)</f>
        <v>0</v>
      </c>
      <c r="L772" s="4">
        <v>0</v>
      </c>
      <c r="M772" s="4">
        <v>20.8</v>
      </c>
      <c r="N772" s="4">
        <f>IF(AND(Table1[[#This Row],[Low Poverty]]&lt;=6.3,Table1[[#This Row],[QCT Status]]=0),1,0)</f>
        <v>0</v>
      </c>
      <c r="O772" s="3">
        <f>VLOOKUP(C772,'County Data Only'!$A$2:$F$93,3,FALSE)</f>
        <v>4.5999999999999996</v>
      </c>
      <c r="P772" s="3">
        <f>IF(Table1[[#This Row],[Census Tract Low Unemployment Rate]]&lt;2.7,1,0)</f>
        <v>0</v>
      </c>
      <c r="Q772" s="6">
        <f>VLOOKUP($C772,'County Data Only'!$A$2:$F$93,4,FALSE)</f>
        <v>1920</v>
      </c>
      <c r="R772" s="6">
        <f>IF(AND(Table1[[#This Row],[Census Tract Access to Primary Care]]&lt;=2000,Table1[[#This Row],[Census Tract Access to Primary Care]]&lt;&gt;0),1,0)</f>
        <v>1</v>
      </c>
      <c r="S772" s="3">
        <f>VLOOKUP($C772,'County Data Only'!$A$2:$F$93,5,FALSE)</f>
        <v>-1.7009024699999999</v>
      </c>
      <c r="T772" s="3">
        <f>VLOOKUP($C772,'County Data Only'!$A$2:$F$93,6,FALSE)</f>
        <v>-7.8200000000000006E-3</v>
      </c>
      <c r="U772">
        <f>IF(AND(Table1[[#This Row],[Census Tract Population Growth 2010 - 2020]]&gt;=5,Table1[[#This Row],[Census Tract Population Growth 2020 - 2021]]&gt;0),1,0)</f>
        <v>0</v>
      </c>
      <c r="V772" s="3">
        <f>SUM(Table1[[#This Row],[High Income Point Value]],Table1[[#This Row],[Life Expectancy Point Value]],Table1[[#This Row],["R/ECAP" (Point Value)]],Table1[[#This Row],[Low Poverty Point Value]])</f>
        <v>0</v>
      </c>
      <c r="W772" s="3">
        <f>SUM(Table1[[#This Row],[Census Tract Low Unemployment Point Value]],Table1[[#This Row],[Census Tract Access to Primary Care Point Value]])</f>
        <v>1</v>
      </c>
    </row>
    <row r="773" spans="1:23" x14ac:dyDescent="0.25">
      <c r="A773" t="s">
        <v>702</v>
      </c>
      <c r="B773">
        <v>18089020200</v>
      </c>
      <c r="C773" t="s">
        <v>1786</v>
      </c>
      <c r="D773" t="s">
        <v>2109</v>
      </c>
      <c r="E773" s="8">
        <f t="shared" si="24"/>
        <v>1</v>
      </c>
      <c r="F773" s="3">
        <f t="shared" si="25"/>
        <v>0</v>
      </c>
      <c r="G773">
        <v>0</v>
      </c>
      <c r="H773" s="4">
        <v>43023</v>
      </c>
      <c r="I773" s="3">
        <f>IF(AND(Table1[[#This Row],[High Income]]&gt;=71082,Table1[[#This Row],[QCT Status]]=0),1,0)</f>
        <v>0</v>
      </c>
      <c r="J773" s="4">
        <v>76.269400000000005</v>
      </c>
      <c r="K773" s="3">
        <f>IF(Table1[[#This Row],[Life Expectancy]]&gt;77.4,1,0)</f>
        <v>0</v>
      </c>
      <c r="L773" s="4">
        <v>0</v>
      </c>
      <c r="M773" s="4">
        <v>21.2</v>
      </c>
      <c r="N773" s="4">
        <f>IF(AND(Table1[[#This Row],[Low Poverty]]&lt;=6.3,Table1[[#This Row],[QCT Status]]=0),1,0)</f>
        <v>0</v>
      </c>
      <c r="O773" s="3">
        <f>VLOOKUP(C773,'County Data Only'!$A$2:$F$93,3,FALSE)</f>
        <v>4.5999999999999996</v>
      </c>
      <c r="P773" s="3">
        <f>IF(Table1[[#This Row],[Census Tract Low Unemployment Rate]]&lt;2.7,1,0)</f>
        <v>0</v>
      </c>
      <c r="Q773" s="6">
        <f>VLOOKUP($C773,'County Data Only'!$A$2:$F$93,4,FALSE)</f>
        <v>1920</v>
      </c>
      <c r="R773" s="6">
        <f>IF(AND(Table1[[#This Row],[Census Tract Access to Primary Care]]&lt;=2000,Table1[[#This Row],[Census Tract Access to Primary Care]]&lt;&gt;0),1,0)</f>
        <v>1</v>
      </c>
      <c r="S773" s="3">
        <f>VLOOKUP($C773,'County Data Only'!$A$2:$F$93,5,FALSE)</f>
        <v>-1.7009024699999999</v>
      </c>
      <c r="T773" s="3">
        <f>VLOOKUP($C773,'County Data Only'!$A$2:$F$93,6,FALSE)</f>
        <v>-7.8200000000000006E-3</v>
      </c>
      <c r="U773">
        <f>IF(AND(Table1[[#This Row],[Census Tract Population Growth 2010 - 2020]]&gt;=5,Table1[[#This Row],[Census Tract Population Growth 2020 - 2021]]&gt;0),1,0)</f>
        <v>0</v>
      </c>
      <c r="V773" s="3">
        <f>SUM(Table1[[#This Row],[High Income Point Value]],Table1[[#This Row],[Life Expectancy Point Value]],Table1[[#This Row],["R/ECAP" (Point Value)]],Table1[[#This Row],[Low Poverty Point Value]])</f>
        <v>0</v>
      </c>
      <c r="W773" s="3">
        <f>SUM(Table1[[#This Row],[Census Tract Low Unemployment Point Value]],Table1[[#This Row],[Census Tract Access to Primary Care Point Value]])</f>
        <v>1</v>
      </c>
    </row>
    <row r="774" spans="1:23" x14ac:dyDescent="0.25">
      <c r="A774" t="s">
        <v>756</v>
      </c>
      <c r="B774">
        <v>18089042100</v>
      </c>
      <c r="C774" t="s">
        <v>1786</v>
      </c>
      <c r="D774" t="s">
        <v>2512</v>
      </c>
      <c r="E774" s="8">
        <f t="shared" si="24"/>
        <v>1</v>
      </c>
      <c r="F774" s="3">
        <f t="shared" si="25"/>
        <v>0</v>
      </c>
      <c r="G774">
        <v>0</v>
      </c>
      <c r="H774" s="4">
        <v>50374</v>
      </c>
      <c r="I774" s="3">
        <f>IF(AND(Table1[[#This Row],[High Income]]&gt;=71082,Table1[[#This Row],[QCT Status]]=0),1,0)</f>
        <v>0</v>
      </c>
      <c r="J774" s="4">
        <v>72.8</v>
      </c>
      <c r="K774" s="3">
        <f>IF(Table1[[#This Row],[Life Expectancy]]&gt;77.4,1,0)</f>
        <v>0</v>
      </c>
      <c r="L774" s="4">
        <v>0</v>
      </c>
      <c r="M774" s="4">
        <v>23.2</v>
      </c>
      <c r="N774" s="4">
        <f>IF(AND(Table1[[#This Row],[Low Poverty]]&lt;=6.3,Table1[[#This Row],[QCT Status]]=0),1,0)</f>
        <v>0</v>
      </c>
      <c r="O774" s="3">
        <f>VLOOKUP(C774,'County Data Only'!$A$2:$F$93,3,FALSE)</f>
        <v>4.5999999999999996</v>
      </c>
      <c r="P774" s="3">
        <f>IF(Table1[[#This Row],[Census Tract Low Unemployment Rate]]&lt;2.7,1,0)</f>
        <v>0</v>
      </c>
      <c r="Q774" s="6">
        <f>VLOOKUP($C774,'County Data Only'!$A$2:$F$93,4,FALSE)</f>
        <v>1920</v>
      </c>
      <c r="R774" s="6">
        <f>IF(AND(Table1[[#This Row],[Census Tract Access to Primary Care]]&lt;=2000,Table1[[#This Row],[Census Tract Access to Primary Care]]&lt;&gt;0),1,0)</f>
        <v>1</v>
      </c>
      <c r="S774" s="3">
        <f>VLOOKUP($C774,'County Data Only'!$A$2:$F$93,5,FALSE)</f>
        <v>-1.7009024699999999</v>
      </c>
      <c r="T774" s="3">
        <f>VLOOKUP($C774,'County Data Only'!$A$2:$F$93,6,FALSE)</f>
        <v>-7.8200000000000006E-3</v>
      </c>
      <c r="U774">
        <f>IF(AND(Table1[[#This Row],[Census Tract Population Growth 2010 - 2020]]&gt;=5,Table1[[#This Row],[Census Tract Population Growth 2020 - 2021]]&gt;0),1,0)</f>
        <v>0</v>
      </c>
      <c r="V774" s="3">
        <f>SUM(Table1[[#This Row],[High Income Point Value]],Table1[[#This Row],[Life Expectancy Point Value]],Table1[[#This Row],["R/ECAP" (Point Value)]],Table1[[#This Row],[Low Poverty Point Value]])</f>
        <v>0</v>
      </c>
      <c r="W774" s="3">
        <f>SUM(Table1[[#This Row],[Census Tract Low Unemployment Point Value]],Table1[[#This Row],[Census Tract Access to Primary Care Point Value]])</f>
        <v>1</v>
      </c>
    </row>
    <row r="775" spans="1:23" x14ac:dyDescent="0.25">
      <c r="A775" t="s">
        <v>730</v>
      </c>
      <c r="B775">
        <v>18089040100</v>
      </c>
      <c r="C775" t="s">
        <v>1786</v>
      </c>
      <c r="D775" t="s">
        <v>2065</v>
      </c>
      <c r="E775" s="8">
        <f t="shared" si="24"/>
        <v>1</v>
      </c>
      <c r="F775" s="3">
        <f t="shared" si="25"/>
        <v>0</v>
      </c>
      <c r="G775">
        <v>0</v>
      </c>
      <c r="H775" s="4">
        <v>51487</v>
      </c>
      <c r="I775" s="3">
        <f>IF(AND(Table1[[#This Row],[High Income]]&gt;=71082,Table1[[#This Row],[QCT Status]]=0),1,0)</f>
        <v>0</v>
      </c>
      <c r="J775" s="4">
        <v>71.382999999999996</v>
      </c>
      <c r="K775" s="3">
        <f>IF(Table1[[#This Row],[Life Expectancy]]&gt;77.4,1,0)</f>
        <v>0</v>
      </c>
      <c r="L775" s="4">
        <v>0</v>
      </c>
      <c r="M775" s="4">
        <v>23.5</v>
      </c>
      <c r="N775" s="4">
        <f>IF(AND(Table1[[#This Row],[Low Poverty]]&lt;=6.3,Table1[[#This Row],[QCT Status]]=0),1,0)</f>
        <v>0</v>
      </c>
      <c r="O775" s="3">
        <f>VLOOKUP(C775,'County Data Only'!$A$2:$F$93,3,FALSE)</f>
        <v>4.5999999999999996</v>
      </c>
      <c r="P775" s="3">
        <f>IF(Table1[[#This Row],[Census Tract Low Unemployment Rate]]&lt;2.7,1,0)</f>
        <v>0</v>
      </c>
      <c r="Q775" s="6">
        <f>VLOOKUP($C775,'County Data Only'!$A$2:$F$93,4,FALSE)</f>
        <v>1920</v>
      </c>
      <c r="R775" s="6">
        <f>IF(AND(Table1[[#This Row],[Census Tract Access to Primary Care]]&lt;=2000,Table1[[#This Row],[Census Tract Access to Primary Care]]&lt;&gt;0),1,0)</f>
        <v>1</v>
      </c>
      <c r="S775" s="3">
        <f>VLOOKUP($C775,'County Data Only'!$A$2:$F$93,5,FALSE)</f>
        <v>-1.7009024699999999</v>
      </c>
      <c r="T775" s="3">
        <f>VLOOKUP($C775,'County Data Only'!$A$2:$F$93,6,FALSE)</f>
        <v>-7.8200000000000006E-3</v>
      </c>
      <c r="U775">
        <f>IF(AND(Table1[[#This Row],[Census Tract Population Growth 2010 - 2020]]&gt;=5,Table1[[#This Row],[Census Tract Population Growth 2020 - 2021]]&gt;0),1,0)</f>
        <v>0</v>
      </c>
      <c r="V775" s="3">
        <f>SUM(Table1[[#This Row],[High Income Point Value]],Table1[[#This Row],[Life Expectancy Point Value]],Table1[[#This Row],["R/ECAP" (Point Value)]],Table1[[#This Row],[Low Poverty Point Value]])</f>
        <v>0</v>
      </c>
      <c r="W775" s="3">
        <f>SUM(Table1[[#This Row],[Census Tract Low Unemployment Point Value]],Table1[[#This Row],[Census Tract Access to Primary Care Point Value]])</f>
        <v>1</v>
      </c>
    </row>
    <row r="776" spans="1:23" x14ac:dyDescent="0.25">
      <c r="A776" t="s">
        <v>761</v>
      </c>
      <c r="B776">
        <v>18089042403</v>
      </c>
      <c r="C776" t="s">
        <v>1786</v>
      </c>
      <c r="D776" t="s">
        <v>2517</v>
      </c>
      <c r="E776" s="8">
        <f t="shared" si="24"/>
        <v>1</v>
      </c>
      <c r="F776" s="3">
        <f t="shared" si="25"/>
        <v>0</v>
      </c>
      <c r="G776">
        <v>0</v>
      </c>
      <c r="H776" s="4">
        <v>56250</v>
      </c>
      <c r="I776" s="3">
        <f>IF(AND(Table1[[#This Row],[High Income]]&gt;=71082,Table1[[#This Row],[QCT Status]]=0),1,0)</f>
        <v>0</v>
      </c>
      <c r="J776" s="4">
        <v>76.3</v>
      </c>
      <c r="K776" s="3">
        <f>IF(Table1[[#This Row],[Life Expectancy]]&gt;77.4,1,0)</f>
        <v>0</v>
      </c>
      <c r="L776" s="4">
        <v>0</v>
      </c>
      <c r="M776" s="4">
        <v>25</v>
      </c>
      <c r="N776" s="4">
        <f>IF(AND(Table1[[#This Row],[Low Poverty]]&lt;=6.3,Table1[[#This Row],[QCT Status]]=0),1,0)</f>
        <v>0</v>
      </c>
      <c r="O776" s="3">
        <f>VLOOKUP(C776,'County Data Only'!$A$2:$F$93,3,FALSE)</f>
        <v>4.5999999999999996</v>
      </c>
      <c r="P776" s="3">
        <f>IF(Table1[[#This Row],[Census Tract Low Unemployment Rate]]&lt;2.7,1,0)</f>
        <v>0</v>
      </c>
      <c r="Q776" s="6">
        <f>VLOOKUP($C776,'County Data Only'!$A$2:$F$93,4,FALSE)</f>
        <v>1920</v>
      </c>
      <c r="R776" s="6">
        <f>IF(AND(Table1[[#This Row],[Census Tract Access to Primary Care]]&lt;=2000,Table1[[#This Row],[Census Tract Access to Primary Care]]&lt;&gt;0),1,0)</f>
        <v>1</v>
      </c>
      <c r="S776" s="3">
        <f>VLOOKUP($C776,'County Data Only'!$A$2:$F$93,5,FALSE)</f>
        <v>-1.7009024699999999</v>
      </c>
      <c r="T776" s="3">
        <f>VLOOKUP($C776,'County Data Only'!$A$2:$F$93,6,FALSE)</f>
        <v>-7.8200000000000006E-3</v>
      </c>
      <c r="U776">
        <f>IF(AND(Table1[[#This Row],[Census Tract Population Growth 2010 - 2020]]&gt;=5,Table1[[#This Row],[Census Tract Population Growth 2020 - 2021]]&gt;0),1,0)</f>
        <v>0</v>
      </c>
      <c r="V776" s="3">
        <f>SUM(Table1[[#This Row],[High Income Point Value]],Table1[[#This Row],[Life Expectancy Point Value]],Table1[[#This Row],["R/ECAP" (Point Value)]],Table1[[#This Row],[Low Poverty Point Value]])</f>
        <v>0</v>
      </c>
      <c r="W776" s="3">
        <f>SUM(Table1[[#This Row],[Census Tract Low Unemployment Point Value]],Table1[[#This Row],[Census Tract Access to Primary Care Point Value]])</f>
        <v>1</v>
      </c>
    </row>
    <row r="777" spans="1:23" x14ac:dyDescent="0.25">
      <c r="A777" t="s">
        <v>690</v>
      </c>
      <c r="B777">
        <v>18089011800</v>
      </c>
      <c r="C777" t="s">
        <v>1786</v>
      </c>
      <c r="D777" t="s">
        <v>2464</v>
      </c>
      <c r="E777" s="10">
        <f t="shared" si="24"/>
        <v>0</v>
      </c>
      <c r="F777" s="3">
        <f t="shared" si="25"/>
        <v>0</v>
      </c>
      <c r="G777" s="14">
        <v>1</v>
      </c>
      <c r="H777" s="4">
        <v>37708</v>
      </c>
      <c r="I777" s="3">
        <f>IF(AND(Table1[[#This Row],[High Income]]&gt;=71082,Table1[[#This Row],[QCT Status]]=0),1,0)</f>
        <v>0</v>
      </c>
      <c r="J777" s="4">
        <v>69.400000000000006</v>
      </c>
      <c r="K777" s="3">
        <f>IF(Table1[[#This Row],[Life Expectancy]]&gt;77.4,1,0)</f>
        <v>0</v>
      </c>
      <c r="L777" s="8">
        <v>-1</v>
      </c>
      <c r="M777" s="4">
        <v>18</v>
      </c>
      <c r="N777" s="4">
        <f>IF(AND(Table1[[#This Row],[Low Poverty]]&lt;=6.3,Table1[[#This Row],[QCT Status]]=0),1,0)</f>
        <v>0</v>
      </c>
      <c r="O777" s="3">
        <f>VLOOKUP(C777,'County Data Only'!$A$2:$F$93,3,FALSE)</f>
        <v>4.5999999999999996</v>
      </c>
      <c r="P777" s="3">
        <f>IF(Table1[[#This Row],[Census Tract Low Unemployment Rate]]&lt;2.7,1,0)</f>
        <v>0</v>
      </c>
      <c r="Q777" s="6">
        <f>VLOOKUP($C777,'County Data Only'!$A$2:$F$93,4,FALSE)</f>
        <v>1920</v>
      </c>
      <c r="R777" s="6">
        <f>IF(AND(Table1[[#This Row],[Census Tract Access to Primary Care]]&lt;=2000,Table1[[#This Row],[Census Tract Access to Primary Care]]&lt;&gt;0),1,0)</f>
        <v>1</v>
      </c>
      <c r="S777" s="3">
        <f>VLOOKUP($C777,'County Data Only'!$A$2:$F$93,5,FALSE)</f>
        <v>-1.7009024699999999</v>
      </c>
      <c r="T777" s="3">
        <f>VLOOKUP($C777,'County Data Only'!$A$2:$F$93,6,FALSE)</f>
        <v>-7.8200000000000006E-3</v>
      </c>
      <c r="U777">
        <f>IF(AND(Table1[[#This Row],[Census Tract Population Growth 2010 - 2020]]&gt;=5,Table1[[#This Row],[Census Tract Population Growth 2020 - 2021]]&gt;0),1,0)</f>
        <v>0</v>
      </c>
      <c r="V777" s="3">
        <f>SUM(Table1[[#This Row],[High Income Point Value]],Table1[[#This Row],[Life Expectancy Point Value]],Table1[[#This Row],["R/ECAP" (Point Value)]],Table1[[#This Row],[Low Poverty Point Value]])</f>
        <v>-1</v>
      </c>
      <c r="W777" s="3">
        <f>SUM(Table1[[#This Row],[Census Tract Low Unemployment Point Value]],Table1[[#This Row],[Census Tract Access to Primary Care Point Value]])</f>
        <v>1</v>
      </c>
    </row>
    <row r="778" spans="1:23" x14ac:dyDescent="0.25">
      <c r="A778" t="s">
        <v>680</v>
      </c>
      <c r="B778">
        <v>18089010600</v>
      </c>
      <c r="C778" t="s">
        <v>1786</v>
      </c>
      <c r="D778" t="s">
        <v>1988</v>
      </c>
      <c r="E778" s="10">
        <f t="shared" si="24"/>
        <v>0</v>
      </c>
      <c r="F778" s="3">
        <f t="shared" si="25"/>
        <v>0</v>
      </c>
      <c r="G778" s="14">
        <v>1</v>
      </c>
      <c r="H778" s="4">
        <v>27857</v>
      </c>
      <c r="I778" s="3">
        <f>IF(AND(Table1[[#This Row],[High Income]]&gt;=71082,Table1[[#This Row],[QCT Status]]=0),1,0)</f>
        <v>0</v>
      </c>
      <c r="J778" s="4">
        <v>64.3</v>
      </c>
      <c r="K778" s="3">
        <f>IF(Table1[[#This Row],[Life Expectancy]]&gt;77.4,1,0)</f>
        <v>0</v>
      </c>
      <c r="L778" s="8">
        <v>-1</v>
      </c>
      <c r="M778" s="4">
        <v>23.1</v>
      </c>
      <c r="N778" s="4">
        <f>IF(AND(Table1[[#This Row],[Low Poverty]]&lt;=6.3,Table1[[#This Row],[QCT Status]]=0),1,0)</f>
        <v>0</v>
      </c>
      <c r="O778" s="3">
        <f>VLOOKUP(C778,'County Data Only'!$A$2:$F$93,3,FALSE)</f>
        <v>4.5999999999999996</v>
      </c>
      <c r="P778" s="3">
        <f>IF(Table1[[#This Row],[Census Tract Low Unemployment Rate]]&lt;2.7,1,0)</f>
        <v>0</v>
      </c>
      <c r="Q778" s="6">
        <f>VLOOKUP($C778,'County Data Only'!$A$2:$F$93,4,FALSE)</f>
        <v>1920</v>
      </c>
      <c r="R778" s="6">
        <f>IF(AND(Table1[[#This Row],[Census Tract Access to Primary Care]]&lt;=2000,Table1[[#This Row],[Census Tract Access to Primary Care]]&lt;&gt;0),1,0)</f>
        <v>1</v>
      </c>
      <c r="S778" s="3">
        <f>VLOOKUP($C778,'County Data Only'!$A$2:$F$93,5,FALSE)</f>
        <v>-1.7009024699999999</v>
      </c>
      <c r="T778" s="3">
        <f>VLOOKUP($C778,'County Data Only'!$A$2:$F$93,6,FALSE)</f>
        <v>-7.8200000000000006E-3</v>
      </c>
      <c r="U778">
        <f>IF(AND(Table1[[#This Row],[Census Tract Population Growth 2010 - 2020]]&gt;=5,Table1[[#This Row],[Census Tract Population Growth 2020 - 2021]]&gt;0),1,0)</f>
        <v>0</v>
      </c>
      <c r="V778" s="3">
        <f>SUM(Table1[[#This Row],[High Income Point Value]],Table1[[#This Row],[Life Expectancy Point Value]],Table1[[#This Row],["R/ECAP" (Point Value)]],Table1[[#This Row],[Low Poverty Point Value]])</f>
        <v>-1</v>
      </c>
      <c r="W778" s="3">
        <f>SUM(Table1[[#This Row],[Census Tract Low Unemployment Point Value]],Table1[[#This Row],[Census Tract Access to Primary Care Point Value]])</f>
        <v>1</v>
      </c>
    </row>
    <row r="779" spans="1:23" x14ac:dyDescent="0.25">
      <c r="A779" t="s">
        <v>695</v>
      </c>
      <c r="B779">
        <v>18089012300</v>
      </c>
      <c r="C779" t="s">
        <v>1786</v>
      </c>
      <c r="D779" t="s">
        <v>2468</v>
      </c>
      <c r="E779" s="10">
        <f t="shared" si="24"/>
        <v>0</v>
      </c>
      <c r="F779" s="3">
        <f t="shared" si="25"/>
        <v>0</v>
      </c>
      <c r="G779" s="14">
        <v>1</v>
      </c>
      <c r="H779" s="4">
        <v>30273</v>
      </c>
      <c r="I779" s="3">
        <f>IF(AND(Table1[[#This Row],[High Income]]&gt;=71082,Table1[[#This Row],[QCT Status]]=0),1,0)</f>
        <v>0</v>
      </c>
      <c r="K779" s="3">
        <f>IF(Table1[[#This Row],[Life Expectancy]]&gt;77.4,1,0)</f>
        <v>0</v>
      </c>
      <c r="L779" s="8">
        <v>-1</v>
      </c>
      <c r="M779" s="4">
        <v>27.6</v>
      </c>
      <c r="N779" s="4">
        <f>IF(AND(Table1[[#This Row],[Low Poverty]]&lt;=6.3,Table1[[#This Row],[QCT Status]]=0),1,0)</f>
        <v>0</v>
      </c>
      <c r="O779" s="3">
        <f>VLOOKUP(C779,'County Data Only'!$A$2:$F$93,3,FALSE)</f>
        <v>4.5999999999999996</v>
      </c>
      <c r="P779" s="3">
        <f>IF(Table1[[#This Row],[Census Tract Low Unemployment Rate]]&lt;2.7,1,0)</f>
        <v>0</v>
      </c>
      <c r="Q779" s="6">
        <f>VLOOKUP($C779,'County Data Only'!$A$2:$F$93,4,FALSE)</f>
        <v>1920</v>
      </c>
      <c r="R779" s="6">
        <f>IF(AND(Table1[[#This Row],[Census Tract Access to Primary Care]]&lt;=2000,Table1[[#This Row],[Census Tract Access to Primary Care]]&lt;&gt;0),1,0)</f>
        <v>1</v>
      </c>
      <c r="S779" s="3">
        <f>VLOOKUP($C779,'County Data Only'!$A$2:$F$93,5,FALSE)</f>
        <v>-1.7009024699999999</v>
      </c>
      <c r="T779" s="3">
        <f>VLOOKUP($C779,'County Data Only'!$A$2:$F$93,6,FALSE)</f>
        <v>-7.8200000000000006E-3</v>
      </c>
      <c r="U779">
        <f>IF(AND(Table1[[#This Row],[Census Tract Population Growth 2010 - 2020]]&gt;=5,Table1[[#This Row],[Census Tract Population Growth 2020 - 2021]]&gt;0),1,0)</f>
        <v>0</v>
      </c>
      <c r="V779" s="3">
        <f>SUM(Table1[[#This Row],[High Income Point Value]],Table1[[#This Row],[Life Expectancy Point Value]],Table1[[#This Row],["R/ECAP" (Point Value)]],Table1[[#This Row],[Low Poverty Point Value]])</f>
        <v>-1</v>
      </c>
      <c r="W779" s="3">
        <f>SUM(Table1[[#This Row],[Census Tract Low Unemployment Point Value]],Table1[[#This Row],[Census Tract Access to Primary Care Point Value]])</f>
        <v>1</v>
      </c>
    </row>
    <row r="780" spans="1:23" x14ac:dyDescent="0.25">
      <c r="A780" t="s">
        <v>721</v>
      </c>
      <c r="B780">
        <v>18089030200</v>
      </c>
      <c r="C780" t="s">
        <v>1786</v>
      </c>
      <c r="D780" t="s">
        <v>1884</v>
      </c>
      <c r="E780" s="10">
        <f t="shared" si="24"/>
        <v>0</v>
      </c>
      <c r="F780" s="3">
        <f t="shared" si="25"/>
        <v>0</v>
      </c>
      <c r="G780" s="14">
        <v>1</v>
      </c>
      <c r="H780" s="4">
        <v>27346</v>
      </c>
      <c r="I780" s="3">
        <f>IF(AND(Table1[[#This Row],[High Income]]&gt;=71082,Table1[[#This Row],[QCT Status]]=0),1,0)</f>
        <v>0</v>
      </c>
      <c r="J780" s="4">
        <v>72.5</v>
      </c>
      <c r="K780" s="3">
        <f>IF(Table1[[#This Row],[Life Expectancy]]&gt;77.4,1,0)</f>
        <v>0</v>
      </c>
      <c r="L780" s="8">
        <v>-1</v>
      </c>
      <c r="M780" s="4">
        <v>30.4</v>
      </c>
      <c r="N780" s="4">
        <f>IF(AND(Table1[[#This Row],[Low Poverty]]&lt;=6.3,Table1[[#This Row],[QCT Status]]=0),1,0)</f>
        <v>0</v>
      </c>
      <c r="O780" s="3">
        <f>VLOOKUP(C780,'County Data Only'!$A$2:$F$93,3,FALSE)</f>
        <v>4.5999999999999996</v>
      </c>
      <c r="P780" s="3">
        <f>IF(Table1[[#This Row],[Census Tract Low Unemployment Rate]]&lt;2.7,1,0)</f>
        <v>0</v>
      </c>
      <c r="Q780" s="6">
        <f>VLOOKUP($C780,'County Data Only'!$A$2:$F$93,4,FALSE)</f>
        <v>1920</v>
      </c>
      <c r="R780" s="6">
        <f>IF(AND(Table1[[#This Row],[Census Tract Access to Primary Care]]&lt;=2000,Table1[[#This Row],[Census Tract Access to Primary Care]]&lt;&gt;0),1,0)</f>
        <v>1</v>
      </c>
      <c r="S780" s="3">
        <f>VLOOKUP($C780,'County Data Only'!$A$2:$F$93,5,FALSE)</f>
        <v>-1.7009024699999999</v>
      </c>
      <c r="T780" s="3">
        <f>VLOOKUP($C780,'County Data Only'!$A$2:$F$93,6,FALSE)</f>
        <v>-7.8200000000000006E-3</v>
      </c>
      <c r="U780">
        <f>IF(AND(Table1[[#This Row],[Census Tract Population Growth 2010 - 2020]]&gt;=5,Table1[[#This Row],[Census Tract Population Growth 2020 - 2021]]&gt;0),1,0)</f>
        <v>0</v>
      </c>
      <c r="V780" s="3">
        <f>SUM(Table1[[#This Row],[High Income Point Value]],Table1[[#This Row],[Life Expectancy Point Value]],Table1[[#This Row],["R/ECAP" (Point Value)]],Table1[[#This Row],[Low Poverty Point Value]])</f>
        <v>-1</v>
      </c>
      <c r="W780" s="3">
        <f>SUM(Table1[[#This Row],[Census Tract Low Unemployment Point Value]],Table1[[#This Row],[Census Tract Access to Primary Care Point Value]])</f>
        <v>1</v>
      </c>
    </row>
    <row r="781" spans="1:23" x14ac:dyDescent="0.25">
      <c r="A781" t="s">
        <v>696</v>
      </c>
      <c r="B781">
        <v>18089012400</v>
      </c>
      <c r="C781" t="s">
        <v>1786</v>
      </c>
      <c r="D781" t="s">
        <v>2469</v>
      </c>
      <c r="E781" s="10">
        <f t="shared" si="24"/>
        <v>0</v>
      </c>
      <c r="F781" s="3">
        <f t="shared" si="25"/>
        <v>0</v>
      </c>
      <c r="G781" s="14">
        <v>1</v>
      </c>
      <c r="H781" s="4">
        <v>28906</v>
      </c>
      <c r="I781" s="3">
        <f>IF(AND(Table1[[#This Row],[High Income]]&gt;=71082,Table1[[#This Row],[QCT Status]]=0),1,0)</f>
        <v>0</v>
      </c>
      <c r="J781" s="4">
        <v>72.099999999999994</v>
      </c>
      <c r="K781" s="3">
        <f>IF(Table1[[#This Row],[Life Expectancy]]&gt;77.4,1,0)</f>
        <v>0</v>
      </c>
      <c r="L781" s="8">
        <v>-1</v>
      </c>
      <c r="M781" s="4">
        <v>30.5</v>
      </c>
      <c r="N781" s="4">
        <f>IF(AND(Table1[[#This Row],[Low Poverty]]&lt;=6.3,Table1[[#This Row],[QCT Status]]=0),1,0)</f>
        <v>0</v>
      </c>
      <c r="O781" s="3">
        <f>VLOOKUP(C781,'County Data Only'!$A$2:$F$93,3,FALSE)</f>
        <v>4.5999999999999996</v>
      </c>
      <c r="P781" s="3">
        <f>IF(Table1[[#This Row],[Census Tract Low Unemployment Rate]]&lt;2.7,1,0)</f>
        <v>0</v>
      </c>
      <c r="Q781" s="6">
        <f>VLOOKUP($C781,'County Data Only'!$A$2:$F$93,4,FALSE)</f>
        <v>1920</v>
      </c>
      <c r="R781" s="6">
        <f>IF(AND(Table1[[#This Row],[Census Tract Access to Primary Care]]&lt;=2000,Table1[[#This Row],[Census Tract Access to Primary Care]]&lt;&gt;0),1,0)</f>
        <v>1</v>
      </c>
      <c r="S781" s="3">
        <f>VLOOKUP($C781,'County Data Only'!$A$2:$F$93,5,FALSE)</f>
        <v>-1.7009024699999999</v>
      </c>
      <c r="T781" s="3">
        <f>VLOOKUP($C781,'County Data Only'!$A$2:$F$93,6,FALSE)</f>
        <v>-7.8200000000000006E-3</v>
      </c>
      <c r="U781">
        <f>IF(AND(Table1[[#This Row],[Census Tract Population Growth 2010 - 2020]]&gt;=5,Table1[[#This Row],[Census Tract Population Growth 2020 - 2021]]&gt;0),1,0)</f>
        <v>0</v>
      </c>
      <c r="V781" s="3">
        <f>SUM(Table1[[#This Row],[High Income Point Value]],Table1[[#This Row],[Life Expectancy Point Value]],Table1[[#This Row],["R/ECAP" (Point Value)]],Table1[[#This Row],[Low Poverty Point Value]])</f>
        <v>-1</v>
      </c>
      <c r="W781" s="3">
        <f>SUM(Table1[[#This Row],[Census Tract Low Unemployment Point Value]],Table1[[#This Row],[Census Tract Access to Primary Care Point Value]])</f>
        <v>1</v>
      </c>
    </row>
    <row r="782" spans="1:23" x14ac:dyDescent="0.25">
      <c r="A782" t="s">
        <v>672</v>
      </c>
      <c r="B782">
        <v>18089010203</v>
      </c>
      <c r="C782" t="s">
        <v>1786</v>
      </c>
      <c r="D782" t="s">
        <v>2457</v>
      </c>
      <c r="E782" s="10">
        <f t="shared" si="24"/>
        <v>0</v>
      </c>
      <c r="F782" s="3">
        <f t="shared" si="25"/>
        <v>0</v>
      </c>
      <c r="G782" s="14">
        <v>1</v>
      </c>
      <c r="H782" s="4">
        <v>31250</v>
      </c>
      <c r="I782" s="3">
        <f>IF(AND(Table1[[#This Row],[High Income]]&gt;=71082,Table1[[#This Row],[QCT Status]]=0),1,0)</f>
        <v>0</v>
      </c>
      <c r="J782" s="4">
        <v>71.8</v>
      </c>
      <c r="K782" s="3">
        <f>IF(Table1[[#This Row],[Life Expectancy]]&gt;77.4,1,0)</f>
        <v>0</v>
      </c>
      <c r="L782" s="8">
        <v>-1</v>
      </c>
      <c r="M782" s="4">
        <v>30.8</v>
      </c>
      <c r="N782" s="4">
        <f>IF(AND(Table1[[#This Row],[Low Poverty]]&lt;=6.3,Table1[[#This Row],[QCT Status]]=0),1,0)</f>
        <v>0</v>
      </c>
      <c r="O782" s="3">
        <f>VLOOKUP(C782,'County Data Only'!$A$2:$F$93,3,FALSE)</f>
        <v>4.5999999999999996</v>
      </c>
      <c r="P782" s="3">
        <f>IF(Table1[[#This Row],[Census Tract Low Unemployment Rate]]&lt;2.7,1,0)</f>
        <v>0</v>
      </c>
      <c r="Q782" s="6">
        <f>VLOOKUP($C782,'County Data Only'!$A$2:$F$93,4,FALSE)</f>
        <v>1920</v>
      </c>
      <c r="R782" s="6">
        <f>IF(AND(Table1[[#This Row],[Census Tract Access to Primary Care]]&lt;=2000,Table1[[#This Row],[Census Tract Access to Primary Care]]&lt;&gt;0),1,0)</f>
        <v>1</v>
      </c>
      <c r="S782" s="3">
        <f>VLOOKUP($C782,'County Data Only'!$A$2:$F$93,5,FALSE)</f>
        <v>-1.7009024699999999</v>
      </c>
      <c r="T782" s="3">
        <f>VLOOKUP($C782,'County Data Only'!$A$2:$F$93,6,FALSE)</f>
        <v>-7.8200000000000006E-3</v>
      </c>
      <c r="U782">
        <f>IF(AND(Table1[[#This Row],[Census Tract Population Growth 2010 - 2020]]&gt;=5,Table1[[#This Row],[Census Tract Population Growth 2020 - 2021]]&gt;0),1,0)</f>
        <v>0</v>
      </c>
      <c r="V782" s="3">
        <f>SUM(Table1[[#This Row],[High Income Point Value]],Table1[[#This Row],[Life Expectancy Point Value]],Table1[[#This Row],["R/ECAP" (Point Value)]],Table1[[#This Row],[Low Poverty Point Value]])</f>
        <v>-1</v>
      </c>
      <c r="W782" s="3">
        <f>SUM(Table1[[#This Row],[Census Tract Low Unemployment Point Value]],Table1[[#This Row],[Census Tract Access to Primary Care Point Value]])</f>
        <v>1</v>
      </c>
    </row>
    <row r="783" spans="1:23" x14ac:dyDescent="0.25">
      <c r="A783" t="s">
        <v>678</v>
      </c>
      <c r="B783">
        <v>18089010400</v>
      </c>
      <c r="C783" t="s">
        <v>1786</v>
      </c>
      <c r="D783" t="s">
        <v>1938</v>
      </c>
      <c r="E783" s="10">
        <f t="shared" si="24"/>
        <v>0</v>
      </c>
      <c r="F783" s="3">
        <f t="shared" si="25"/>
        <v>0</v>
      </c>
      <c r="G783" s="14">
        <v>1</v>
      </c>
      <c r="H783" s="4">
        <v>29219</v>
      </c>
      <c r="I783" s="3">
        <f>IF(AND(Table1[[#This Row],[High Income]]&gt;=71082,Table1[[#This Row],[QCT Status]]=0),1,0)</f>
        <v>0</v>
      </c>
      <c r="J783" s="4">
        <v>75.099999999999994</v>
      </c>
      <c r="K783" s="3">
        <f>IF(Table1[[#This Row],[Life Expectancy]]&gt;77.4,1,0)</f>
        <v>0</v>
      </c>
      <c r="L783" s="8">
        <v>-1</v>
      </c>
      <c r="M783" s="4">
        <v>35.1</v>
      </c>
      <c r="N783" s="4">
        <f>IF(AND(Table1[[#This Row],[Low Poverty]]&lt;=6.3,Table1[[#This Row],[QCT Status]]=0),1,0)</f>
        <v>0</v>
      </c>
      <c r="O783" s="3">
        <f>VLOOKUP(C783,'County Data Only'!$A$2:$F$93,3,FALSE)</f>
        <v>4.5999999999999996</v>
      </c>
      <c r="P783" s="3">
        <f>IF(Table1[[#This Row],[Census Tract Low Unemployment Rate]]&lt;2.7,1,0)</f>
        <v>0</v>
      </c>
      <c r="Q783" s="6">
        <f>VLOOKUP($C783,'County Data Only'!$A$2:$F$93,4,FALSE)</f>
        <v>1920</v>
      </c>
      <c r="R783" s="6">
        <f>IF(AND(Table1[[#This Row],[Census Tract Access to Primary Care]]&lt;=2000,Table1[[#This Row],[Census Tract Access to Primary Care]]&lt;&gt;0),1,0)</f>
        <v>1</v>
      </c>
      <c r="S783" s="3">
        <f>VLOOKUP($C783,'County Data Only'!$A$2:$F$93,5,FALSE)</f>
        <v>-1.7009024699999999</v>
      </c>
      <c r="T783" s="3">
        <f>VLOOKUP($C783,'County Data Only'!$A$2:$F$93,6,FALSE)</f>
        <v>-7.8200000000000006E-3</v>
      </c>
      <c r="U783">
        <f>IF(AND(Table1[[#This Row],[Census Tract Population Growth 2010 - 2020]]&gt;=5,Table1[[#This Row],[Census Tract Population Growth 2020 - 2021]]&gt;0),1,0)</f>
        <v>0</v>
      </c>
      <c r="V783" s="3">
        <f>SUM(Table1[[#This Row],[High Income Point Value]],Table1[[#This Row],[Life Expectancy Point Value]],Table1[[#This Row],["R/ECAP" (Point Value)]],Table1[[#This Row],[Low Poverty Point Value]])</f>
        <v>-1</v>
      </c>
      <c r="W783" s="3">
        <f>SUM(Table1[[#This Row],[Census Tract Low Unemployment Point Value]],Table1[[#This Row],[Census Tract Access to Primary Care Point Value]])</f>
        <v>1</v>
      </c>
    </row>
    <row r="784" spans="1:23" x14ac:dyDescent="0.25">
      <c r="A784" t="s">
        <v>673</v>
      </c>
      <c r="B784">
        <v>18089010205</v>
      </c>
      <c r="C784" t="s">
        <v>1786</v>
      </c>
      <c r="D784" t="s">
        <v>2458</v>
      </c>
      <c r="E784" s="10">
        <f t="shared" si="24"/>
        <v>0</v>
      </c>
      <c r="F784" s="3">
        <f t="shared" si="25"/>
        <v>0</v>
      </c>
      <c r="G784" s="14">
        <v>1</v>
      </c>
      <c r="H784" s="4">
        <v>24196</v>
      </c>
      <c r="I784" s="3">
        <f>IF(AND(Table1[[#This Row],[High Income]]&gt;=71082,Table1[[#This Row],[QCT Status]]=0),1,0)</f>
        <v>0</v>
      </c>
      <c r="J784" s="4">
        <v>73.599999999999994</v>
      </c>
      <c r="K784" s="3">
        <f>IF(Table1[[#This Row],[Life Expectancy]]&gt;77.4,1,0)</f>
        <v>0</v>
      </c>
      <c r="L784" s="8">
        <v>-1</v>
      </c>
      <c r="M784" s="4">
        <v>35.299999999999997</v>
      </c>
      <c r="N784" s="4">
        <f>IF(AND(Table1[[#This Row],[Low Poverty]]&lt;=6.3,Table1[[#This Row],[QCT Status]]=0),1,0)</f>
        <v>0</v>
      </c>
      <c r="O784" s="3">
        <f>VLOOKUP(C784,'County Data Only'!$A$2:$F$93,3,FALSE)</f>
        <v>4.5999999999999996</v>
      </c>
      <c r="P784" s="3">
        <f>IF(Table1[[#This Row],[Census Tract Low Unemployment Rate]]&lt;2.7,1,0)</f>
        <v>0</v>
      </c>
      <c r="Q784" s="6">
        <f>VLOOKUP($C784,'County Data Only'!$A$2:$F$93,4,FALSE)</f>
        <v>1920</v>
      </c>
      <c r="R784" s="6">
        <f>IF(AND(Table1[[#This Row],[Census Tract Access to Primary Care]]&lt;=2000,Table1[[#This Row],[Census Tract Access to Primary Care]]&lt;&gt;0),1,0)</f>
        <v>1</v>
      </c>
      <c r="S784" s="3">
        <f>VLOOKUP($C784,'County Data Only'!$A$2:$F$93,5,FALSE)</f>
        <v>-1.7009024699999999</v>
      </c>
      <c r="T784" s="3">
        <f>VLOOKUP($C784,'County Data Only'!$A$2:$F$93,6,FALSE)</f>
        <v>-7.8200000000000006E-3</v>
      </c>
      <c r="U784">
        <f>IF(AND(Table1[[#This Row],[Census Tract Population Growth 2010 - 2020]]&gt;=5,Table1[[#This Row],[Census Tract Population Growth 2020 - 2021]]&gt;0),1,0)</f>
        <v>0</v>
      </c>
      <c r="V784" s="3">
        <f>SUM(Table1[[#This Row],[High Income Point Value]],Table1[[#This Row],[Life Expectancy Point Value]],Table1[[#This Row],["R/ECAP" (Point Value)]],Table1[[#This Row],[Low Poverty Point Value]])</f>
        <v>-1</v>
      </c>
      <c r="W784" s="3">
        <f>SUM(Table1[[#This Row],[Census Tract Low Unemployment Point Value]],Table1[[#This Row],[Census Tract Access to Primary Care Point Value]])</f>
        <v>1</v>
      </c>
    </row>
    <row r="785" spans="1:23" x14ac:dyDescent="0.25">
      <c r="A785" t="s">
        <v>681</v>
      </c>
      <c r="B785">
        <v>18089010900</v>
      </c>
      <c r="C785" t="s">
        <v>1786</v>
      </c>
      <c r="D785" t="s">
        <v>1960</v>
      </c>
      <c r="E785" s="10">
        <f t="shared" si="24"/>
        <v>0</v>
      </c>
      <c r="F785" s="3">
        <f t="shared" si="25"/>
        <v>0</v>
      </c>
      <c r="G785" s="14">
        <v>1</v>
      </c>
      <c r="H785" s="4">
        <v>34464</v>
      </c>
      <c r="I785" s="3">
        <f>IF(AND(Table1[[#This Row],[High Income]]&gt;=71082,Table1[[#This Row],[QCT Status]]=0),1,0)</f>
        <v>0</v>
      </c>
      <c r="J785" s="4">
        <v>67.099999999999994</v>
      </c>
      <c r="K785" s="3">
        <f>IF(Table1[[#This Row],[Life Expectancy]]&gt;77.4,1,0)</f>
        <v>0</v>
      </c>
      <c r="L785" s="8">
        <v>-1</v>
      </c>
      <c r="M785" s="4">
        <v>36.299999999999997</v>
      </c>
      <c r="N785" s="4">
        <f>IF(AND(Table1[[#This Row],[Low Poverty]]&lt;=6.3,Table1[[#This Row],[QCT Status]]=0),1,0)</f>
        <v>0</v>
      </c>
      <c r="O785" s="3">
        <f>VLOOKUP(C785,'County Data Only'!$A$2:$F$93,3,FALSE)</f>
        <v>4.5999999999999996</v>
      </c>
      <c r="P785" s="3">
        <f>IF(Table1[[#This Row],[Census Tract Low Unemployment Rate]]&lt;2.7,1,0)</f>
        <v>0</v>
      </c>
      <c r="Q785" s="6">
        <f>VLOOKUP($C785,'County Data Only'!$A$2:$F$93,4,FALSE)</f>
        <v>1920</v>
      </c>
      <c r="R785" s="6">
        <f>IF(AND(Table1[[#This Row],[Census Tract Access to Primary Care]]&lt;=2000,Table1[[#This Row],[Census Tract Access to Primary Care]]&lt;&gt;0),1,0)</f>
        <v>1</v>
      </c>
      <c r="S785" s="3">
        <f>VLOOKUP($C785,'County Data Only'!$A$2:$F$93,5,FALSE)</f>
        <v>-1.7009024699999999</v>
      </c>
      <c r="T785" s="3">
        <f>VLOOKUP($C785,'County Data Only'!$A$2:$F$93,6,FALSE)</f>
        <v>-7.8200000000000006E-3</v>
      </c>
      <c r="U785">
        <f>IF(AND(Table1[[#This Row],[Census Tract Population Growth 2010 - 2020]]&gt;=5,Table1[[#This Row],[Census Tract Population Growth 2020 - 2021]]&gt;0),1,0)</f>
        <v>0</v>
      </c>
      <c r="V785" s="3">
        <f>SUM(Table1[[#This Row],[High Income Point Value]],Table1[[#This Row],[Life Expectancy Point Value]],Table1[[#This Row],["R/ECAP" (Point Value)]],Table1[[#This Row],[Low Poverty Point Value]])</f>
        <v>-1</v>
      </c>
      <c r="W785" s="3">
        <f>SUM(Table1[[#This Row],[Census Tract Low Unemployment Point Value]],Table1[[#This Row],[Census Tract Access to Primary Care Point Value]])</f>
        <v>1</v>
      </c>
    </row>
    <row r="786" spans="1:23" x14ac:dyDescent="0.25">
      <c r="A786" t="s">
        <v>685</v>
      </c>
      <c r="B786">
        <v>18089011300</v>
      </c>
      <c r="C786" t="s">
        <v>1786</v>
      </c>
      <c r="D786" t="s">
        <v>1994</v>
      </c>
      <c r="E786" s="10">
        <f t="shared" si="24"/>
        <v>0</v>
      </c>
      <c r="F786" s="3">
        <f t="shared" si="25"/>
        <v>0</v>
      </c>
      <c r="G786" s="14">
        <v>1</v>
      </c>
      <c r="H786" s="4">
        <v>23200</v>
      </c>
      <c r="I786" s="3">
        <f>IF(AND(Table1[[#This Row],[High Income]]&gt;=71082,Table1[[#This Row],[QCT Status]]=0),1,0)</f>
        <v>0</v>
      </c>
      <c r="J786" s="4">
        <v>74</v>
      </c>
      <c r="K786" s="3">
        <f>IF(Table1[[#This Row],[Life Expectancy]]&gt;77.4,1,0)</f>
        <v>0</v>
      </c>
      <c r="L786" s="8">
        <v>-1</v>
      </c>
      <c r="M786" s="4">
        <v>36.799999999999997</v>
      </c>
      <c r="N786" s="4">
        <f>IF(AND(Table1[[#This Row],[Low Poverty]]&lt;=6.3,Table1[[#This Row],[QCT Status]]=0),1,0)</f>
        <v>0</v>
      </c>
      <c r="O786" s="3">
        <f>VLOOKUP(C786,'County Data Only'!$A$2:$F$93,3,FALSE)</f>
        <v>4.5999999999999996</v>
      </c>
      <c r="P786" s="3">
        <f>IF(Table1[[#This Row],[Census Tract Low Unemployment Rate]]&lt;2.7,1,0)</f>
        <v>0</v>
      </c>
      <c r="Q786" s="6">
        <f>VLOOKUP($C786,'County Data Only'!$A$2:$F$93,4,FALSE)</f>
        <v>1920</v>
      </c>
      <c r="R786" s="6">
        <f>IF(AND(Table1[[#This Row],[Census Tract Access to Primary Care]]&lt;=2000,Table1[[#This Row],[Census Tract Access to Primary Care]]&lt;&gt;0),1,0)</f>
        <v>1</v>
      </c>
      <c r="S786" s="3">
        <f>VLOOKUP($C786,'County Data Only'!$A$2:$F$93,5,FALSE)</f>
        <v>-1.7009024699999999</v>
      </c>
      <c r="T786" s="3">
        <f>VLOOKUP($C786,'County Data Only'!$A$2:$F$93,6,FALSE)</f>
        <v>-7.8200000000000006E-3</v>
      </c>
      <c r="U786">
        <f>IF(AND(Table1[[#This Row],[Census Tract Population Growth 2010 - 2020]]&gt;=5,Table1[[#This Row],[Census Tract Population Growth 2020 - 2021]]&gt;0),1,0)</f>
        <v>0</v>
      </c>
      <c r="V786" s="3">
        <f>SUM(Table1[[#This Row],[High Income Point Value]],Table1[[#This Row],[Life Expectancy Point Value]],Table1[[#This Row],["R/ECAP" (Point Value)]],Table1[[#This Row],[Low Poverty Point Value]])</f>
        <v>-1</v>
      </c>
      <c r="W786" s="3">
        <f>SUM(Table1[[#This Row],[Census Tract Low Unemployment Point Value]],Table1[[#This Row],[Census Tract Access to Primary Care Point Value]])</f>
        <v>1</v>
      </c>
    </row>
    <row r="787" spans="1:23" x14ac:dyDescent="0.25">
      <c r="A787" t="s">
        <v>722</v>
      </c>
      <c r="B787">
        <v>18089030300</v>
      </c>
      <c r="C787" t="s">
        <v>1786</v>
      </c>
      <c r="D787" t="s">
        <v>1885</v>
      </c>
      <c r="E787" s="10">
        <f t="shared" si="24"/>
        <v>0</v>
      </c>
      <c r="F787" s="3">
        <f t="shared" si="25"/>
        <v>0</v>
      </c>
      <c r="G787" s="14">
        <v>1</v>
      </c>
      <c r="H787" s="4">
        <v>37344</v>
      </c>
      <c r="I787" s="3">
        <f>IF(AND(Table1[[#This Row],[High Income]]&gt;=71082,Table1[[#This Row],[QCT Status]]=0),1,0)</f>
        <v>0</v>
      </c>
      <c r="J787" s="4">
        <v>67</v>
      </c>
      <c r="K787" s="3">
        <f>IF(Table1[[#This Row],[Life Expectancy]]&gt;77.4,1,0)</f>
        <v>0</v>
      </c>
      <c r="L787" s="8">
        <v>-1</v>
      </c>
      <c r="M787" s="4">
        <v>39.6</v>
      </c>
      <c r="N787" s="4">
        <f>IF(AND(Table1[[#This Row],[Low Poverty]]&lt;=6.3,Table1[[#This Row],[QCT Status]]=0),1,0)</f>
        <v>0</v>
      </c>
      <c r="O787" s="3">
        <f>VLOOKUP(C787,'County Data Only'!$A$2:$F$93,3,FALSE)</f>
        <v>4.5999999999999996</v>
      </c>
      <c r="P787" s="3">
        <f>IF(Table1[[#This Row],[Census Tract Low Unemployment Rate]]&lt;2.7,1,0)</f>
        <v>0</v>
      </c>
      <c r="Q787" s="6">
        <f>VLOOKUP($C787,'County Data Only'!$A$2:$F$93,4,FALSE)</f>
        <v>1920</v>
      </c>
      <c r="R787" s="6">
        <f>IF(AND(Table1[[#This Row],[Census Tract Access to Primary Care]]&lt;=2000,Table1[[#This Row],[Census Tract Access to Primary Care]]&lt;&gt;0),1,0)</f>
        <v>1</v>
      </c>
      <c r="S787" s="3">
        <f>VLOOKUP($C787,'County Data Only'!$A$2:$F$93,5,FALSE)</f>
        <v>-1.7009024699999999</v>
      </c>
      <c r="T787" s="3">
        <f>VLOOKUP($C787,'County Data Only'!$A$2:$F$93,6,FALSE)</f>
        <v>-7.8200000000000006E-3</v>
      </c>
      <c r="U787">
        <f>IF(AND(Table1[[#This Row],[Census Tract Population Growth 2010 - 2020]]&gt;=5,Table1[[#This Row],[Census Tract Population Growth 2020 - 2021]]&gt;0),1,0)</f>
        <v>0</v>
      </c>
      <c r="V787" s="3">
        <f>SUM(Table1[[#This Row],[High Income Point Value]],Table1[[#This Row],[Life Expectancy Point Value]],Table1[[#This Row],["R/ECAP" (Point Value)]],Table1[[#This Row],[Low Poverty Point Value]])</f>
        <v>-1</v>
      </c>
      <c r="W787" s="3">
        <f>SUM(Table1[[#This Row],[Census Tract Low Unemployment Point Value]],Table1[[#This Row],[Census Tract Access to Primary Care Point Value]])</f>
        <v>1</v>
      </c>
    </row>
    <row r="788" spans="1:23" x14ac:dyDescent="0.25">
      <c r="A788" t="s">
        <v>675</v>
      </c>
      <c r="B788">
        <v>18089010207</v>
      </c>
      <c r="C788" t="s">
        <v>1786</v>
      </c>
      <c r="D788" t="s">
        <v>2460</v>
      </c>
      <c r="E788" s="10">
        <f t="shared" si="24"/>
        <v>0</v>
      </c>
      <c r="F788" s="3">
        <f t="shared" si="25"/>
        <v>0</v>
      </c>
      <c r="G788" s="14">
        <v>1</v>
      </c>
      <c r="H788" s="4">
        <v>25122</v>
      </c>
      <c r="I788" s="3">
        <f>IF(AND(Table1[[#This Row],[High Income]]&gt;=71082,Table1[[#This Row],[QCT Status]]=0),1,0)</f>
        <v>0</v>
      </c>
      <c r="J788" s="4">
        <v>72.4148</v>
      </c>
      <c r="K788" s="3">
        <f>IF(Table1[[#This Row],[Life Expectancy]]&gt;77.4,1,0)</f>
        <v>0</v>
      </c>
      <c r="L788" s="8">
        <v>-1</v>
      </c>
      <c r="M788" s="4">
        <v>43.1</v>
      </c>
      <c r="N788" s="4">
        <f>IF(AND(Table1[[#This Row],[Low Poverty]]&lt;=6.3,Table1[[#This Row],[QCT Status]]=0),1,0)</f>
        <v>0</v>
      </c>
      <c r="O788" s="3">
        <f>VLOOKUP(C788,'County Data Only'!$A$2:$F$93,3,FALSE)</f>
        <v>4.5999999999999996</v>
      </c>
      <c r="P788" s="3">
        <f>IF(Table1[[#This Row],[Census Tract Low Unemployment Rate]]&lt;2.7,1,0)</f>
        <v>0</v>
      </c>
      <c r="Q788" s="6">
        <f>VLOOKUP($C788,'County Data Only'!$A$2:$F$93,4,FALSE)</f>
        <v>1920</v>
      </c>
      <c r="R788" s="6">
        <f>IF(AND(Table1[[#This Row],[Census Tract Access to Primary Care]]&lt;=2000,Table1[[#This Row],[Census Tract Access to Primary Care]]&lt;&gt;0),1,0)</f>
        <v>1</v>
      </c>
      <c r="S788" s="3">
        <f>VLOOKUP($C788,'County Data Only'!$A$2:$F$93,5,FALSE)</f>
        <v>-1.7009024699999999</v>
      </c>
      <c r="T788" s="3">
        <f>VLOOKUP($C788,'County Data Only'!$A$2:$F$93,6,FALSE)</f>
        <v>-7.8200000000000006E-3</v>
      </c>
      <c r="U788">
        <f>IF(AND(Table1[[#This Row],[Census Tract Population Growth 2010 - 2020]]&gt;=5,Table1[[#This Row],[Census Tract Population Growth 2020 - 2021]]&gt;0),1,0)</f>
        <v>0</v>
      </c>
      <c r="V788" s="3">
        <f>SUM(Table1[[#This Row],[High Income Point Value]],Table1[[#This Row],[Life Expectancy Point Value]],Table1[[#This Row],["R/ECAP" (Point Value)]],Table1[[#This Row],[Low Poverty Point Value]])</f>
        <v>-1</v>
      </c>
      <c r="W788" s="3">
        <f>SUM(Table1[[#This Row],[Census Tract Low Unemployment Point Value]],Table1[[#This Row],[Census Tract Access to Primary Care Point Value]])</f>
        <v>1</v>
      </c>
    </row>
    <row r="789" spans="1:23" x14ac:dyDescent="0.25">
      <c r="A789" t="s">
        <v>750</v>
      </c>
      <c r="B789">
        <v>18089041500</v>
      </c>
      <c r="C789" t="s">
        <v>1786</v>
      </c>
      <c r="D789" t="s">
        <v>2506</v>
      </c>
      <c r="E789" s="10">
        <f t="shared" si="24"/>
        <v>0</v>
      </c>
      <c r="F789" s="3">
        <f t="shared" si="25"/>
        <v>0</v>
      </c>
      <c r="G789" s="14">
        <v>1</v>
      </c>
      <c r="H789" s="4">
        <v>21693</v>
      </c>
      <c r="I789" s="3">
        <f>IF(AND(Table1[[#This Row],[High Income]]&gt;=71082,Table1[[#This Row],[QCT Status]]=0),1,0)</f>
        <v>0</v>
      </c>
      <c r="J789" s="4">
        <v>73.099999999999994</v>
      </c>
      <c r="K789" s="3">
        <f>IF(Table1[[#This Row],[Life Expectancy]]&gt;77.4,1,0)</f>
        <v>0</v>
      </c>
      <c r="L789" s="8">
        <v>-1</v>
      </c>
      <c r="M789" s="4">
        <v>48.4</v>
      </c>
      <c r="N789" s="4">
        <f>IF(AND(Table1[[#This Row],[Low Poverty]]&lt;=6.3,Table1[[#This Row],[QCT Status]]=0),1,0)</f>
        <v>0</v>
      </c>
      <c r="O789" s="3">
        <f>VLOOKUP(C789,'County Data Only'!$A$2:$F$93,3,FALSE)</f>
        <v>4.5999999999999996</v>
      </c>
      <c r="P789" s="3">
        <f>IF(Table1[[#This Row],[Census Tract Low Unemployment Rate]]&lt;2.7,1,0)</f>
        <v>0</v>
      </c>
      <c r="Q789" s="6">
        <f>VLOOKUP($C789,'County Data Only'!$A$2:$F$93,4,FALSE)</f>
        <v>1920</v>
      </c>
      <c r="R789" s="6">
        <f>IF(AND(Table1[[#This Row],[Census Tract Access to Primary Care]]&lt;=2000,Table1[[#This Row],[Census Tract Access to Primary Care]]&lt;&gt;0),1,0)</f>
        <v>1</v>
      </c>
      <c r="S789" s="3">
        <f>VLOOKUP($C789,'County Data Only'!$A$2:$F$93,5,FALSE)</f>
        <v>-1.7009024699999999</v>
      </c>
      <c r="T789" s="3">
        <f>VLOOKUP($C789,'County Data Only'!$A$2:$F$93,6,FALSE)</f>
        <v>-7.8200000000000006E-3</v>
      </c>
      <c r="U789">
        <f>IF(AND(Table1[[#This Row],[Census Tract Population Growth 2010 - 2020]]&gt;=5,Table1[[#This Row],[Census Tract Population Growth 2020 - 2021]]&gt;0),1,0)</f>
        <v>0</v>
      </c>
      <c r="V789" s="3">
        <f>SUM(Table1[[#This Row],[High Income Point Value]],Table1[[#This Row],[Life Expectancy Point Value]],Table1[[#This Row],["R/ECAP" (Point Value)]],Table1[[#This Row],[Low Poverty Point Value]])</f>
        <v>-1</v>
      </c>
      <c r="W789" s="3">
        <f>SUM(Table1[[#This Row],[Census Tract Low Unemployment Point Value]],Table1[[#This Row],[Census Tract Access to Primary Care Point Value]])</f>
        <v>1</v>
      </c>
    </row>
    <row r="790" spans="1:23" x14ac:dyDescent="0.25">
      <c r="A790" t="s">
        <v>729</v>
      </c>
      <c r="B790">
        <v>18089031000</v>
      </c>
      <c r="C790" t="s">
        <v>1786</v>
      </c>
      <c r="D790" t="s">
        <v>2488</v>
      </c>
      <c r="E790" s="10">
        <f t="shared" si="24"/>
        <v>0</v>
      </c>
      <c r="F790" s="3">
        <f t="shared" si="25"/>
        <v>0</v>
      </c>
      <c r="G790" s="14">
        <v>1</v>
      </c>
      <c r="H790" s="4">
        <v>19133</v>
      </c>
      <c r="I790" s="3">
        <f>IF(AND(Table1[[#This Row],[High Income]]&gt;=71082,Table1[[#This Row],[QCT Status]]=0),1,0)</f>
        <v>0</v>
      </c>
      <c r="J790" s="4">
        <v>66.258899999999997</v>
      </c>
      <c r="K790" s="3">
        <f>IF(Table1[[#This Row],[Life Expectancy]]&gt;77.4,1,0)</f>
        <v>0</v>
      </c>
      <c r="L790" s="8">
        <v>-1</v>
      </c>
      <c r="M790" s="4">
        <v>50.1</v>
      </c>
      <c r="N790" s="4">
        <f>IF(AND(Table1[[#This Row],[Low Poverty]]&lt;=6.3,Table1[[#This Row],[QCT Status]]=0),1,0)</f>
        <v>0</v>
      </c>
      <c r="O790" s="3">
        <f>VLOOKUP(C790,'County Data Only'!$A$2:$F$93,3,FALSE)</f>
        <v>4.5999999999999996</v>
      </c>
      <c r="P790" s="3">
        <f>IF(Table1[[#This Row],[Census Tract Low Unemployment Rate]]&lt;2.7,1,0)</f>
        <v>0</v>
      </c>
      <c r="Q790" s="6">
        <f>VLOOKUP($C790,'County Data Only'!$A$2:$F$93,4,FALSE)</f>
        <v>1920</v>
      </c>
      <c r="R790" s="6">
        <f>IF(AND(Table1[[#This Row],[Census Tract Access to Primary Care]]&lt;=2000,Table1[[#This Row],[Census Tract Access to Primary Care]]&lt;&gt;0),1,0)</f>
        <v>1</v>
      </c>
      <c r="S790" s="3">
        <f>VLOOKUP($C790,'County Data Only'!$A$2:$F$93,5,FALSE)</f>
        <v>-1.7009024699999999</v>
      </c>
      <c r="T790" s="3">
        <f>VLOOKUP($C790,'County Data Only'!$A$2:$F$93,6,FALSE)</f>
        <v>-7.8200000000000006E-3</v>
      </c>
      <c r="U790">
        <f>IF(AND(Table1[[#This Row],[Census Tract Population Growth 2010 - 2020]]&gt;=5,Table1[[#This Row],[Census Tract Population Growth 2020 - 2021]]&gt;0),1,0)</f>
        <v>0</v>
      </c>
      <c r="V790" s="3">
        <f>SUM(Table1[[#This Row],[High Income Point Value]],Table1[[#This Row],[Life Expectancy Point Value]],Table1[[#This Row],["R/ECAP" (Point Value)]],Table1[[#This Row],[Low Poverty Point Value]])</f>
        <v>-1</v>
      </c>
      <c r="W790" s="3">
        <f>SUM(Table1[[#This Row],[Census Tract Low Unemployment Point Value]],Table1[[#This Row],[Census Tract Access to Primary Care Point Value]])</f>
        <v>1</v>
      </c>
    </row>
    <row r="791" spans="1:23" x14ac:dyDescent="0.25">
      <c r="A791" t="s">
        <v>679</v>
      </c>
      <c r="B791">
        <v>18089010500</v>
      </c>
      <c r="C791" t="s">
        <v>1786</v>
      </c>
      <c r="D791" t="s">
        <v>1939</v>
      </c>
      <c r="E791" s="10">
        <f t="shared" si="24"/>
        <v>0</v>
      </c>
      <c r="F791" s="3">
        <f t="shared" si="25"/>
        <v>0</v>
      </c>
      <c r="G791" s="14">
        <v>1</v>
      </c>
      <c r="H791" s="4">
        <v>23194</v>
      </c>
      <c r="I791" s="3">
        <f>IF(AND(Table1[[#This Row],[High Income]]&gt;=71082,Table1[[#This Row],[QCT Status]]=0),1,0)</f>
        <v>0</v>
      </c>
      <c r="J791" s="4">
        <v>74.8</v>
      </c>
      <c r="K791" s="3">
        <f>IF(Table1[[#This Row],[Life Expectancy]]&gt;77.4,1,0)</f>
        <v>0</v>
      </c>
      <c r="L791" s="8">
        <v>-1</v>
      </c>
      <c r="M791" s="4">
        <v>51.4</v>
      </c>
      <c r="N791" s="4">
        <f>IF(AND(Table1[[#This Row],[Low Poverty]]&lt;=6.3,Table1[[#This Row],[QCT Status]]=0),1,0)</f>
        <v>0</v>
      </c>
      <c r="O791" s="3">
        <f>VLOOKUP(C791,'County Data Only'!$A$2:$F$93,3,FALSE)</f>
        <v>4.5999999999999996</v>
      </c>
      <c r="P791" s="3">
        <f>IF(Table1[[#This Row],[Census Tract Low Unemployment Rate]]&lt;2.7,1,0)</f>
        <v>0</v>
      </c>
      <c r="Q791" s="6">
        <f>VLOOKUP($C791,'County Data Only'!$A$2:$F$93,4,FALSE)</f>
        <v>1920</v>
      </c>
      <c r="R791" s="6">
        <f>IF(AND(Table1[[#This Row],[Census Tract Access to Primary Care]]&lt;=2000,Table1[[#This Row],[Census Tract Access to Primary Care]]&lt;&gt;0),1,0)</f>
        <v>1</v>
      </c>
      <c r="S791" s="3">
        <f>VLOOKUP($C791,'County Data Only'!$A$2:$F$93,5,FALSE)</f>
        <v>-1.7009024699999999</v>
      </c>
      <c r="T791" s="3">
        <f>VLOOKUP($C791,'County Data Only'!$A$2:$F$93,6,FALSE)</f>
        <v>-7.8200000000000006E-3</v>
      </c>
      <c r="U791">
        <f>IF(AND(Table1[[#This Row],[Census Tract Population Growth 2010 - 2020]]&gt;=5,Table1[[#This Row],[Census Tract Population Growth 2020 - 2021]]&gt;0),1,0)</f>
        <v>0</v>
      </c>
      <c r="V791" s="3">
        <f>SUM(Table1[[#This Row],[High Income Point Value]],Table1[[#This Row],[Life Expectancy Point Value]],Table1[[#This Row],["R/ECAP" (Point Value)]],Table1[[#This Row],[Low Poverty Point Value]])</f>
        <v>-1</v>
      </c>
      <c r="W791" s="3">
        <f>SUM(Table1[[#This Row],[Census Tract Low Unemployment Point Value]],Table1[[#This Row],[Census Tract Access to Primary Care Point Value]])</f>
        <v>1</v>
      </c>
    </row>
    <row r="792" spans="1:23" x14ac:dyDescent="0.25">
      <c r="A792" t="s">
        <v>686</v>
      </c>
      <c r="B792">
        <v>18089011400</v>
      </c>
      <c r="C792" t="s">
        <v>1786</v>
      </c>
      <c r="D792" t="s">
        <v>1995</v>
      </c>
      <c r="E792" s="10">
        <f t="shared" si="24"/>
        <v>0</v>
      </c>
      <c r="F792" s="3">
        <f t="shared" si="25"/>
        <v>0</v>
      </c>
      <c r="G792" s="14">
        <v>1</v>
      </c>
      <c r="H792" s="4">
        <v>15960</v>
      </c>
      <c r="I792" s="3">
        <f>IF(AND(Table1[[#This Row],[High Income]]&gt;=71082,Table1[[#This Row],[QCT Status]]=0),1,0)</f>
        <v>0</v>
      </c>
      <c r="J792" s="4">
        <v>71.8</v>
      </c>
      <c r="K792" s="3">
        <f>IF(Table1[[#This Row],[Life Expectancy]]&gt;77.4,1,0)</f>
        <v>0</v>
      </c>
      <c r="L792" s="8">
        <v>-1</v>
      </c>
      <c r="M792" s="4">
        <v>51.8</v>
      </c>
      <c r="N792" s="4">
        <f>IF(AND(Table1[[#This Row],[Low Poverty]]&lt;=6.3,Table1[[#This Row],[QCT Status]]=0),1,0)</f>
        <v>0</v>
      </c>
      <c r="O792" s="3">
        <f>VLOOKUP(C792,'County Data Only'!$A$2:$F$93,3,FALSE)</f>
        <v>4.5999999999999996</v>
      </c>
      <c r="P792" s="3">
        <f>IF(Table1[[#This Row],[Census Tract Low Unemployment Rate]]&lt;2.7,1,0)</f>
        <v>0</v>
      </c>
      <c r="Q792" s="6">
        <f>VLOOKUP($C792,'County Data Only'!$A$2:$F$93,4,FALSE)</f>
        <v>1920</v>
      </c>
      <c r="R792" s="6">
        <f>IF(AND(Table1[[#This Row],[Census Tract Access to Primary Care]]&lt;=2000,Table1[[#This Row],[Census Tract Access to Primary Care]]&lt;&gt;0),1,0)</f>
        <v>1</v>
      </c>
      <c r="S792" s="3">
        <f>VLOOKUP($C792,'County Data Only'!$A$2:$F$93,5,FALSE)</f>
        <v>-1.7009024699999999</v>
      </c>
      <c r="T792" s="3">
        <f>VLOOKUP($C792,'County Data Only'!$A$2:$F$93,6,FALSE)</f>
        <v>-7.8200000000000006E-3</v>
      </c>
      <c r="U792">
        <f>IF(AND(Table1[[#This Row],[Census Tract Population Growth 2010 - 2020]]&gt;=5,Table1[[#This Row],[Census Tract Population Growth 2020 - 2021]]&gt;0),1,0)</f>
        <v>0</v>
      </c>
      <c r="V792" s="3">
        <f>SUM(Table1[[#This Row],[High Income Point Value]],Table1[[#This Row],[Life Expectancy Point Value]],Table1[[#This Row],["R/ECAP" (Point Value)]],Table1[[#This Row],[Low Poverty Point Value]])</f>
        <v>-1</v>
      </c>
      <c r="W792" s="3">
        <f>SUM(Table1[[#This Row],[Census Tract Low Unemployment Point Value]],Table1[[#This Row],[Census Tract Access to Primary Care Point Value]])</f>
        <v>1</v>
      </c>
    </row>
    <row r="793" spans="1:23" x14ac:dyDescent="0.25">
      <c r="A793" t="s">
        <v>694</v>
      </c>
      <c r="B793">
        <v>18089012200</v>
      </c>
      <c r="C793" t="s">
        <v>1786</v>
      </c>
      <c r="D793" t="s">
        <v>2467</v>
      </c>
      <c r="E793" s="10">
        <f t="shared" si="24"/>
        <v>0</v>
      </c>
      <c r="F793" s="3">
        <f t="shared" si="25"/>
        <v>0</v>
      </c>
      <c r="G793" s="14">
        <v>1</v>
      </c>
      <c r="H793" s="4">
        <v>17500</v>
      </c>
      <c r="I793" s="3">
        <f>IF(AND(Table1[[#This Row],[High Income]]&gt;=71082,Table1[[#This Row],[QCT Status]]=0),1,0)</f>
        <v>0</v>
      </c>
      <c r="J793" s="4">
        <v>72.400000000000006</v>
      </c>
      <c r="K793" s="3">
        <f>IF(Table1[[#This Row],[Life Expectancy]]&gt;77.4,1,0)</f>
        <v>0</v>
      </c>
      <c r="L793" s="8">
        <v>-1</v>
      </c>
      <c r="M793" s="4">
        <v>56.7</v>
      </c>
      <c r="N793" s="4">
        <f>IF(AND(Table1[[#This Row],[Low Poverty]]&lt;=6.3,Table1[[#This Row],[QCT Status]]=0),1,0)</f>
        <v>0</v>
      </c>
      <c r="O793" s="3">
        <f>VLOOKUP(C793,'County Data Only'!$A$2:$F$93,3,FALSE)</f>
        <v>4.5999999999999996</v>
      </c>
      <c r="P793" s="3">
        <f>IF(Table1[[#This Row],[Census Tract Low Unemployment Rate]]&lt;2.7,1,0)</f>
        <v>0</v>
      </c>
      <c r="Q793" s="6">
        <f>VLOOKUP($C793,'County Data Only'!$A$2:$F$93,4,FALSE)</f>
        <v>1920</v>
      </c>
      <c r="R793" s="6">
        <f>IF(AND(Table1[[#This Row],[Census Tract Access to Primary Care]]&lt;=2000,Table1[[#This Row],[Census Tract Access to Primary Care]]&lt;&gt;0),1,0)</f>
        <v>1</v>
      </c>
      <c r="S793" s="3">
        <f>VLOOKUP($C793,'County Data Only'!$A$2:$F$93,5,FALSE)</f>
        <v>-1.7009024699999999</v>
      </c>
      <c r="T793" s="3">
        <f>VLOOKUP($C793,'County Data Only'!$A$2:$F$93,6,FALSE)</f>
        <v>-7.8200000000000006E-3</v>
      </c>
      <c r="U793">
        <f>IF(AND(Table1[[#This Row],[Census Tract Population Growth 2010 - 2020]]&gt;=5,Table1[[#This Row],[Census Tract Population Growth 2020 - 2021]]&gt;0),1,0)</f>
        <v>0</v>
      </c>
      <c r="V793" s="3">
        <f>SUM(Table1[[#This Row],[High Income Point Value]],Table1[[#This Row],[Life Expectancy Point Value]],Table1[[#This Row],["R/ECAP" (Point Value)]],Table1[[#This Row],[Low Poverty Point Value]])</f>
        <v>-1</v>
      </c>
      <c r="W793" s="3">
        <f>SUM(Table1[[#This Row],[Census Tract Low Unemployment Point Value]],Table1[[#This Row],[Census Tract Access to Primary Care Point Value]])</f>
        <v>1</v>
      </c>
    </row>
    <row r="794" spans="1:23" x14ac:dyDescent="0.25">
      <c r="A794" t="s">
        <v>691</v>
      </c>
      <c r="B794">
        <v>18089011900</v>
      </c>
      <c r="C794" t="s">
        <v>1786</v>
      </c>
      <c r="D794" t="s">
        <v>1983</v>
      </c>
      <c r="E794" s="10">
        <f t="shared" si="24"/>
        <v>0</v>
      </c>
      <c r="F794" s="3">
        <f t="shared" si="25"/>
        <v>0</v>
      </c>
      <c r="G794" s="14">
        <v>1</v>
      </c>
      <c r="H794" s="4">
        <v>13521</v>
      </c>
      <c r="I794" s="3">
        <f>IF(AND(Table1[[#This Row],[High Income]]&gt;=71082,Table1[[#This Row],[QCT Status]]=0),1,0)</f>
        <v>0</v>
      </c>
      <c r="J794" s="4">
        <v>67.7</v>
      </c>
      <c r="K794" s="3">
        <f>IF(Table1[[#This Row],[Life Expectancy]]&gt;77.4,1,0)</f>
        <v>0</v>
      </c>
      <c r="L794" s="8">
        <v>-1</v>
      </c>
      <c r="M794" s="4">
        <v>59</v>
      </c>
      <c r="N794" s="4">
        <f>IF(AND(Table1[[#This Row],[Low Poverty]]&lt;=6.3,Table1[[#This Row],[QCT Status]]=0),1,0)</f>
        <v>0</v>
      </c>
      <c r="O794" s="3">
        <f>VLOOKUP(C794,'County Data Only'!$A$2:$F$93,3,FALSE)</f>
        <v>4.5999999999999996</v>
      </c>
      <c r="P794" s="3">
        <f>IF(Table1[[#This Row],[Census Tract Low Unemployment Rate]]&lt;2.7,1,0)</f>
        <v>0</v>
      </c>
      <c r="Q794" s="6">
        <f>VLOOKUP($C794,'County Data Only'!$A$2:$F$93,4,FALSE)</f>
        <v>1920</v>
      </c>
      <c r="R794" s="6">
        <f>IF(AND(Table1[[#This Row],[Census Tract Access to Primary Care]]&lt;=2000,Table1[[#This Row],[Census Tract Access to Primary Care]]&lt;&gt;0),1,0)</f>
        <v>1</v>
      </c>
      <c r="S794" s="3">
        <f>VLOOKUP($C794,'County Data Only'!$A$2:$F$93,5,FALSE)</f>
        <v>-1.7009024699999999</v>
      </c>
      <c r="T794" s="3">
        <f>VLOOKUP($C794,'County Data Only'!$A$2:$F$93,6,FALSE)</f>
        <v>-7.8200000000000006E-3</v>
      </c>
      <c r="U794">
        <f>IF(AND(Table1[[#This Row],[Census Tract Population Growth 2010 - 2020]]&gt;=5,Table1[[#This Row],[Census Tract Population Growth 2020 - 2021]]&gt;0),1,0)</f>
        <v>0</v>
      </c>
      <c r="V794" s="3">
        <f>SUM(Table1[[#This Row],[High Income Point Value]],Table1[[#This Row],[Life Expectancy Point Value]],Table1[[#This Row],["R/ECAP" (Point Value)]],Table1[[#This Row],[Low Poverty Point Value]])</f>
        <v>-1</v>
      </c>
      <c r="W794" s="3">
        <f>SUM(Table1[[#This Row],[Census Tract Low Unemployment Point Value]],Table1[[#This Row],[Census Tract Access to Primary Care Point Value]])</f>
        <v>1</v>
      </c>
    </row>
    <row r="795" spans="1:23" x14ac:dyDescent="0.25">
      <c r="A795" t="s">
        <v>700</v>
      </c>
      <c r="B795">
        <v>18089012800</v>
      </c>
      <c r="C795" t="s">
        <v>1786</v>
      </c>
      <c r="D795" t="s">
        <v>2473</v>
      </c>
      <c r="E795" s="10">
        <f t="shared" si="24"/>
        <v>0</v>
      </c>
      <c r="F795" s="3">
        <f t="shared" si="25"/>
        <v>0</v>
      </c>
      <c r="G795" s="14">
        <v>1</v>
      </c>
      <c r="H795" s="4">
        <v>23459</v>
      </c>
      <c r="I795" s="3">
        <f>IF(AND(Table1[[#This Row],[High Income]]&gt;=71082,Table1[[#This Row],[QCT Status]]=0),1,0)</f>
        <v>0</v>
      </c>
      <c r="J795" s="4">
        <v>69.5</v>
      </c>
      <c r="K795" s="3">
        <f>IF(Table1[[#This Row],[Life Expectancy]]&gt;77.4,1,0)</f>
        <v>0</v>
      </c>
      <c r="L795" s="8">
        <v>-1</v>
      </c>
      <c r="M795" s="4">
        <v>62.4</v>
      </c>
      <c r="N795" s="4">
        <f>IF(AND(Table1[[#This Row],[Low Poverty]]&lt;=6.3,Table1[[#This Row],[QCT Status]]=0),1,0)</f>
        <v>0</v>
      </c>
      <c r="O795" s="3">
        <f>VLOOKUP(C795,'County Data Only'!$A$2:$F$93,3,FALSE)</f>
        <v>4.5999999999999996</v>
      </c>
      <c r="P795" s="3">
        <f>IF(Table1[[#This Row],[Census Tract Low Unemployment Rate]]&lt;2.7,1,0)</f>
        <v>0</v>
      </c>
      <c r="Q795" s="6">
        <f>VLOOKUP($C795,'County Data Only'!$A$2:$F$93,4,FALSE)</f>
        <v>1920</v>
      </c>
      <c r="R795" s="6">
        <f>IF(AND(Table1[[#This Row],[Census Tract Access to Primary Care]]&lt;=2000,Table1[[#This Row],[Census Tract Access to Primary Care]]&lt;&gt;0),1,0)</f>
        <v>1</v>
      </c>
      <c r="S795" s="3">
        <f>VLOOKUP($C795,'County Data Only'!$A$2:$F$93,5,FALSE)</f>
        <v>-1.7009024699999999</v>
      </c>
      <c r="T795" s="3">
        <f>VLOOKUP($C795,'County Data Only'!$A$2:$F$93,6,FALSE)</f>
        <v>-7.8200000000000006E-3</v>
      </c>
      <c r="U795">
        <f>IF(AND(Table1[[#This Row],[Census Tract Population Growth 2010 - 2020]]&gt;=5,Table1[[#This Row],[Census Tract Population Growth 2020 - 2021]]&gt;0),1,0)</f>
        <v>0</v>
      </c>
      <c r="V795" s="3">
        <f>SUM(Table1[[#This Row],[High Income Point Value]],Table1[[#This Row],[Life Expectancy Point Value]],Table1[[#This Row],["R/ECAP" (Point Value)]],Table1[[#This Row],[Low Poverty Point Value]])</f>
        <v>-1</v>
      </c>
      <c r="W795" s="3">
        <f>SUM(Table1[[#This Row],[Census Tract Low Unemployment Point Value]],Table1[[#This Row],[Census Tract Access to Primary Care Point Value]])</f>
        <v>1</v>
      </c>
    </row>
    <row r="796" spans="1:23" x14ac:dyDescent="0.25">
      <c r="A796" t="s">
        <v>706</v>
      </c>
      <c r="B796">
        <v>18089020600</v>
      </c>
      <c r="C796" t="s">
        <v>1786</v>
      </c>
      <c r="D796" t="s">
        <v>2474</v>
      </c>
      <c r="E796" s="10">
        <f t="shared" si="24"/>
        <v>0</v>
      </c>
      <c r="F796" s="3">
        <f t="shared" si="25"/>
        <v>0</v>
      </c>
      <c r="G796" s="14">
        <v>1</v>
      </c>
      <c r="H796" s="4">
        <v>12813</v>
      </c>
      <c r="I796" s="3">
        <f>IF(AND(Table1[[#This Row],[High Income]]&gt;=71082,Table1[[#This Row],[QCT Status]]=0),1,0)</f>
        <v>0</v>
      </c>
      <c r="J796" s="4">
        <v>72.8</v>
      </c>
      <c r="K796" s="3">
        <f>IF(Table1[[#This Row],[Life Expectancy]]&gt;77.4,1,0)</f>
        <v>0</v>
      </c>
      <c r="L796" s="8">
        <v>-1</v>
      </c>
      <c r="M796" s="4">
        <v>64.3</v>
      </c>
      <c r="N796" s="4">
        <f>IF(AND(Table1[[#This Row],[Low Poverty]]&lt;=6.3,Table1[[#This Row],[QCT Status]]=0),1,0)</f>
        <v>0</v>
      </c>
      <c r="O796" s="3">
        <f>VLOOKUP(C796,'County Data Only'!$A$2:$F$93,3,FALSE)</f>
        <v>4.5999999999999996</v>
      </c>
      <c r="P796" s="3">
        <f>IF(Table1[[#This Row],[Census Tract Low Unemployment Rate]]&lt;2.7,1,0)</f>
        <v>0</v>
      </c>
      <c r="Q796" s="6">
        <f>VLOOKUP($C796,'County Data Only'!$A$2:$F$93,4,FALSE)</f>
        <v>1920</v>
      </c>
      <c r="R796" s="6">
        <f>IF(AND(Table1[[#This Row],[Census Tract Access to Primary Care]]&lt;=2000,Table1[[#This Row],[Census Tract Access to Primary Care]]&lt;&gt;0),1,0)</f>
        <v>1</v>
      </c>
      <c r="S796" s="3">
        <f>VLOOKUP($C796,'County Data Only'!$A$2:$F$93,5,FALSE)</f>
        <v>-1.7009024699999999</v>
      </c>
      <c r="T796" s="3">
        <f>VLOOKUP($C796,'County Data Only'!$A$2:$F$93,6,FALSE)</f>
        <v>-7.8200000000000006E-3</v>
      </c>
      <c r="U796">
        <f>IF(AND(Table1[[#This Row],[Census Tract Population Growth 2010 - 2020]]&gt;=5,Table1[[#This Row],[Census Tract Population Growth 2020 - 2021]]&gt;0),1,0)</f>
        <v>0</v>
      </c>
      <c r="V796" s="3">
        <f>SUM(Table1[[#This Row],[High Income Point Value]],Table1[[#This Row],[Life Expectancy Point Value]],Table1[[#This Row],["R/ECAP" (Point Value)]],Table1[[#This Row],[Low Poverty Point Value]])</f>
        <v>-1</v>
      </c>
      <c r="W796" s="3">
        <f>SUM(Table1[[#This Row],[Census Tract Low Unemployment Point Value]],Table1[[#This Row],[Census Tract Access to Primary Care Point Value]])</f>
        <v>1</v>
      </c>
    </row>
    <row r="797" spans="1:23" x14ac:dyDescent="0.25">
      <c r="A797" t="s">
        <v>720</v>
      </c>
      <c r="B797">
        <v>18089030100</v>
      </c>
      <c r="C797" t="s">
        <v>1786</v>
      </c>
      <c r="D797" t="s">
        <v>1883</v>
      </c>
      <c r="E797" s="10">
        <f t="shared" si="24"/>
        <v>0</v>
      </c>
      <c r="F797" s="3">
        <f t="shared" si="25"/>
        <v>0</v>
      </c>
      <c r="G797" s="14">
        <v>1</v>
      </c>
      <c r="H797" s="4">
        <v>7615</v>
      </c>
      <c r="I797" s="3">
        <f>IF(AND(Table1[[#This Row],[High Income]]&gt;=71082,Table1[[#This Row],[QCT Status]]=0),1,0)</f>
        <v>0</v>
      </c>
      <c r="K797" s="3">
        <f>IF(Table1[[#This Row],[Life Expectancy]]&gt;77.4,1,0)</f>
        <v>0</v>
      </c>
      <c r="L797" s="8">
        <v>-1</v>
      </c>
      <c r="M797" s="4">
        <v>78.400000000000006</v>
      </c>
      <c r="N797" s="4">
        <f>IF(AND(Table1[[#This Row],[Low Poverty]]&lt;=6.3,Table1[[#This Row],[QCT Status]]=0),1,0)</f>
        <v>0</v>
      </c>
      <c r="O797" s="3">
        <f>VLOOKUP(C797,'County Data Only'!$A$2:$F$93,3,FALSE)</f>
        <v>4.5999999999999996</v>
      </c>
      <c r="P797" s="3">
        <f>IF(Table1[[#This Row],[Census Tract Low Unemployment Rate]]&lt;2.7,1,0)</f>
        <v>0</v>
      </c>
      <c r="Q797" s="6">
        <f>VLOOKUP($C797,'County Data Only'!$A$2:$F$93,4,FALSE)</f>
        <v>1920</v>
      </c>
      <c r="R797" s="6">
        <f>IF(AND(Table1[[#This Row],[Census Tract Access to Primary Care]]&lt;=2000,Table1[[#This Row],[Census Tract Access to Primary Care]]&lt;&gt;0),1,0)</f>
        <v>1</v>
      </c>
      <c r="S797" s="3">
        <f>VLOOKUP($C797,'County Data Only'!$A$2:$F$93,5,FALSE)</f>
        <v>-1.7009024699999999</v>
      </c>
      <c r="T797" s="3">
        <f>VLOOKUP($C797,'County Data Only'!$A$2:$F$93,6,FALSE)</f>
        <v>-7.8200000000000006E-3</v>
      </c>
      <c r="U797">
        <f>IF(AND(Table1[[#This Row],[Census Tract Population Growth 2010 - 2020]]&gt;=5,Table1[[#This Row],[Census Tract Population Growth 2020 - 2021]]&gt;0),1,0)</f>
        <v>0</v>
      </c>
      <c r="V797" s="3">
        <f>SUM(Table1[[#This Row],[High Income Point Value]],Table1[[#This Row],[Life Expectancy Point Value]],Table1[[#This Row],["R/ECAP" (Point Value)]],Table1[[#This Row],[Low Poverty Point Value]])</f>
        <v>-1</v>
      </c>
      <c r="W797" s="3">
        <f>SUM(Table1[[#This Row],[Census Tract Low Unemployment Point Value]],Table1[[#This Row],[Census Tract Access to Primary Care Point Value]])</f>
        <v>1</v>
      </c>
    </row>
    <row r="798" spans="1:23" x14ac:dyDescent="0.25">
      <c r="A798" t="s">
        <v>688</v>
      </c>
      <c r="B798">
        <v>18089011600</v>
      </c>
      <c r="C798" t="s">
        <v>1786</v>
      </c>
      <c r="D798" t="s">
        <v>2462</v>
      </c>
      <c r="E798" s="10">
        <f t="shared" si="24"/>
        <v>0</v>
      </c>
      <c r="F798" s="3">
        <f t="shared" si="25"/>
        <v>0</v>
      </c>
      <c r="G798">
        <v>0</v>
      </c>
      <c r="H798" s="4">
        <v>34858</v>
      </c>
      <c r="I798" s="3">
        <f>IF(AND(Table1[[#This Row],[High Income]]&gt;=71082,Table1[[#This Row],[QCT Status]]=0),1,0)</f>
        <v>0</v>
      </c>
      <c r="J798" s="4">
        <v>71.599999999999994</v>
      </c>
      <c r="K798" s="3">
        <f>IF(Table1[[#This Row],[Life Expectancy]]&gt;77.4,1,0)</f>
        <v>0</v>
      </c>
      <c r="L798" s="8">
        <v>-1</v>
      </c>
      <c r="M798" s="4">
        <v>14.3</v>
      </c>
      <c r="N798" s="4">
        <f>IF(AND(Table1[[#This Row],[Low Poverty]]&lt;=6.3,Table1[[#This Row],[QCT Status]]=0),1,0)</f>
        <v>0</v>
      </c>
      <c r="O798" s="3">
        <f>VLOOKUP(C798,'County Data Only'!$A$2:$F$93,3,FALSE)</f>
        <v>4.5999999999999996</v>
      </c>
      <c r="P798" s="3">
        <f>IF(Table1[[#This Row],[Census Tract Low Unemployment Rate]]&lt;2.7,1,0)</f>
        <v>0</v>
      </c>
      <c r="Q798" s="6">
        <f>VLOOKUP($C798,'County Data Only'!$A$2:$F$93,4,FALSE)</f>
        <v>1920</v>
      </c>
      <c r="R798" s="6">
        <f>IF(AND(Table1[[#This Row],[Census Tract Access to Primary Care]]&lt;=2000,Table1[[#This Row],[Census Tract Access to Primary Care]]&lt;&gt;0),1,0)</f>
        <v>1</v>
      </c>
      <c r="S798" s="3">
        <f>VLOOKUP($C798,'County Data Only'!$A$2:$F$93,5,FALSE)</f>
        <v>-1.7009024699999999</v>
      </c>
      <c r="T798" s="3">
        <f>VLOOKUP($C798,'County Data Only'!$A$2:$F$93,6,FALSE)</f>
        <v>-7.8200000000000006E-3</v>
      </c>
      <c r="U798">
        <f>IF(AND(Table1[[#This Row],[Census Tract Population Growth 2010 - 2020]]&gt;=5,Table1[[#This Row],[Census Tract Population Growth 2020 - 2021]]&gt;0),1,0)</f>
        <v>0</v>
      </c>
      <c r="V798" s="3">
        <f>SUM(Table1[[#This Row],[High Income Point Value]],Table1[[#This Row],[Life Expectancy Point Value]],Table1[[#This Row],["R/ECAP" (Point Value)]],Table1[[#This Row],[Low Poverty Point Value]])</f>
        <v>-1</v>
      </c>
      <c r="W798" s="3">
        <f>SUM(Table1[[#This Row],[Census Tract Low Unemployment Point Value]],Table1[[#This Row],[Census Tract Access to Primary Care Point Value]])</f>
        <v>1</v>
      </c>
    </row>
    <row r="799" spans="1:23" x14ac:dyDescent="0.25">
      <c r="A799" t="s">
        <v>674</v>
      </c>
      <c r="B799">
        <v>18089010206</v>
      </c>
      <c r="C799" t="s">
        <v>1786</v>
      </c>
      <c r="D799" t="s">
        <v>2459</v>
      </c>
      <c r="E799" s="10">
        <f t="shared" si="24"/>
        <v>0</v>
      </c>
      <c r="F799" s="3">
        <f t="shared" si="25"/>
        <v>0</v>
      </c>
      <c r="G799">
        <v>0</v>
      </c>
      <c r="H799" s="4">
        <v>35202</v>
      </c>
      <c r="I799" s="3">
        <f>IF(AND(Table1[[#This Row],[High Income]]&gt;=71082,Table1[[#This Row],[QCT Status]]=0),1,0)</f>
        <v>0</v>
      </c>
      <c r="J799" s="4">
        <v>72.400000000000006</v>
      </c>
      <c r="K799" s="3">
        <f>IF(Table1[[#This Row],[Life Expectancy]]&gt;77.4,1,0)</f>
        <v>0</v>
      </c>
      <c r="L799" s="8">
        <v>-1</v>
      </c>
      <c r="M799" s="4">
        <v>29.2</v>
      </c>
      <c r="N799" s="4">
        <f>IF(AND(Table1[[#This Row],[Low Poverty]]&lt;=6.3,Table1[[#This Row],[QCT Status]]=0),1,0)</f>
        <v>0</v>
      </c>
      <c r="O799" s="3">
        <f>VLOOKUP(C799,'County Data Only'!$A$2:$F$93,3,FALSE)</f>
        <v>4.5999999999999996</v>
      </c>
      <c r="P799" s="3">
        <f>IF(Table1[[#This Row],[Census Tract Low Unemployment Rate]]&lt;2.7,1,0)</f>
        <v>0</v>
      </c>
      <c r="Q799" s="6">
        <f>VLOOKUP($C799,'County Data Only'!$A$2:$F$93,4,FALSE)</f>
        <v>1920</v>
      </c>
      <c r="R799" s="6">
        <f>IF(AND(Table1[[#This Row],[Census Tract Access to Primary Care]]&lt;=2000,Table1[[#This Row],[Census Tract Access to Primary Care]]&lt;&gt;0),1,0)</f>
        <v>1</v>
      </c>
      <c r="S799" s="3">
        <f>VLOOKUP($C799,'County Data Only'!$A$2:$F$93,5,FALSE)</f>
        <v>-1.7009024699999999</v>
      </c>
      <c r="T799" s="3">
        <f>VLOOKUP($C799,'County Data Only'!$A$2:$F$93,6,FALSE)</f>
        <v>-7.8200000000000006E-3</v>
      </c>
      <c r="U799">
        <f>IF(AND(Table1[[#This Row],[Census Tract Population Growth 2010 - 2020]]&gt;=5,Table1[[#This Row],[Census Tract Population Growth 2020 - 2021]]&gt;0),1,0)</f>
        <v>0</v>
      </c>
      <c r="V799" s="3">
        <f>SUM(Table1[[#This Row],[High Income Point Value]],Table1[[#This Row],[Life Expectancy Point Value]],Table1[[#This Row],["R/ECAP" (Point Value)]],Table1[[#This Row],[Low Poverty Point Value]])</f>
        <v>-1</v>
      </c>
      <c r="W799" s="3">
        <f>SUM(Table1[[#This Row],[Census Tract Low Unemployment Point Value]],Table1[[#This Row],[Census Tract Access to Primary Care Point Value]])</f>
        <v>1</v>
      </c>
    </row>
    <row r="800" spans="1:23" x14ac:dyDescent="0.25">
      <c r="A800" t="s">
        <v>829</v>
      </c>
      <c r="B800">
        <v>18091042800</v>
      </c>
      <c r="C800" t="s">
        <v>1788</v>
      </c>
      <c r="D800" t="s">
        <v>2565</v>
      </c>
      <c r="E800" s="9">
        <f t="shared" si="24"/>
        <v>3</v>
      </c>
      <c r="F800" s="3">
        <f t="shared" si="25"/>
        <v>0</v>
      </c>
      <c r="G800">
        <v>0</v>
      </c>
      <c r="H800" s="6">
        <v>95435</v>
      </c>
      <c r="I800" s="6">
        <f>IF(AND(Table1[[#This Row],[High Income]]&gt;=71082,Table1[[#This Row],[QCT Status]]=0),1,0)</f>
        <v>1</v>
      </c>
      <c r="J800" s="6">
        <v>82.3</v>
      </c>
      <c r="K800" s="6">
        <f>IF(Table1[[#This Row],[Life Expectancy]]&gt;77.4,1,0)</f>
        <v>1</v>
      </c>
      <c r="L800" s="4">
        <v>0</v>
      </c>
      <c r="M800" s="6">
        <v>4.5</v>
      </c>
      <c r="N800" s="6">
        <f>IF(AND(Table1[[#This Row],[Low Poverty]]&lt;=6.3,Table1[[#This Row],[QCT Status]]=0),1,0)</f>
        <v>1</v>
      </c>
      <c r="O800" s="3">
        <f>VLOOKUP(C800,'County Data Only'!$A$2:$F$93,3,FALSE)</f>
        <v>3.9</v>
      </c>
      <c r="P800" s="3">
        <f>IF(Table1[[#This Row],[Census Tract Low Unemployment Rate]]&lt;2.7,1,0)</f>
        <v>0</v>
      </c>
      <c r="Q800" s="3">
        <f>VLOOKUP($C800,'County Data Only'!$A$2:$F$93,4,FALSE)</f>
        <v>2560</v>
      </c>
      <c r="R800" s="3">
        <f>IF(AND(Table1[[#This Row],[Census Tract Access to Primary Care]]&lt;=2000,Table1[[#This Row],[Census Tract Access to Primary Care]]&lt;&gt;0),1,0)</f>
        <v>0</v>
      </c>
      <c r="S800" s="3">
        <f>VLOOKUP($C800,'County Data Only'!$A$2:$F$93,5,FALSE)</f>
        <v>-1.610472106</v>
      </c>
      <c r="T800" s="6">
        <f>VLOOKUP($C800,'County Data Only'!$A$2:$F$93,6,FALSE)</f>
        <v>0.14970330000000001</v>
      </c>
      <c r="U800">
        <f>IF(AND(Table1[[#This Row],[Census Tract Population Growth 2010 - 2020]]&gt;=5,Table1[[#This Row],[Census Tract Population Growth 2020 - 2021]]&gt;0),1,0)</f>
        <v>0</v>
      </c>
      <c r="V800" s="3">
        <f>SUM(Table1[[#This Row],[High Income Point Value]],Table1[[#This Row],[Life Expectancy Point Value]],Table1[[#This Row],["R/ECAP" (Point Value)]],Table1[[#This Row],[Low Poverty Point Value]])</f>
        <v>3</v>
      </c>
      <c r="W800" s="3">
        <f>SUM(Table1[[#This Row],[Census Tract Low Unemployment Point Value]],Table1[[#This Row],[Census Tract Access to Primary Care Point Value]])</f>
        <v>0</v>
      </c>
    </row>
    <row r="801" spans="1:23" x14ac:dyDescent="0.25">
      <c r="A801" t="s">
        <v>811</v>
      </c>
      <c r="B801">
        <v>18091041200</v>
      </c>
      <c r="C801" t="s">
        <v>1788</v>
      </c>
      <c r="D801" t="s">
        <v>2503</v>
      </c>
      <c r="E801" s="9">
        <f t="shared" si="24"/>
        <v>3</v>
      </c>
      <c r="F801" s="3">
        <f t="shared" si="25"/>
        <v>0</v>
      </c>
      <c r="G801">
        <v>0</v>
      </c>
      <c r="H801" s="6">
        <v>101250</v>
      </c>
      <c r="I801" s="6">
        <f>IF(AND(Table1[[#This Row],[High Income]]&gt;=71082,Table1[[#This Row],[QCT Status]]=0),1,0)</f>
        <v>1</v>
      </c>
      <c r="J801" s="6">
        <v>78.3</v>
      </c>
      <c r="K801" s="6">
        <f>IF(Table1[[#This Row],[Life Expectancy]]&gt;77.4,1,0)</f>
        <v>1</v>
      </c>
      <c r="L801" s="4">
        <v>0</v>
      </c>
      <c r="M801" s="6">
        <v>4.9000000000000004</v>
      </c>
      <c r="N801" s="6">
        <f>IF(AND(Table1[[#This Row],[Low Poverty]]&lt;=6.3,Table1[[#This Row],[QCT Status]]=0),1,0)</f>
        <v>1</v>
      </c>
      <c r="O801" s="3">
        <f>VLOOKUP(C801,'County Data Only'!$A$2:$F$93,3,FALSE)</f>
        <v>3.9</v>
      </c>
      <c r="P801" s="3">
        <f>IF(Table1[[#This Row],[Census Tract Low Unemployment Rate]]&lt;2.7,1,0)</f>
        <v>0</v>
      </c>
      <c r="Q801" s="3">
        <f>VLOOKUP($C801,'County Data Only'!$A$2:$F$93,4,FALSE)</f>
        <v>2560</v>
      </c>
      <c r="R801" s="3">
        <f>IF(AND(Table1[[#This Row],[Census Tract Access to Primary Care]]&lt;=2000,Table1[[#This Row],[Census Tract Access to Primary Care]]&lt;&gt;0),1,0)</f>
        <v>0</v>
      </c>
      <c r="S801" s="3">
        <f>VLOOKUP($C801,'County Data Only'!$A$2:$F$93,5,FALSE)</f>
        <v>-1.610472106</v>
      </c>
      <c r="T801" s="6">
        <f>VLOOKUP($C801,'County Data Only'!$A$2:$F$93,6,FALSE)</f>
        <v>0.14970330000000001</v>
      </c>
      <c r="U801">
        <f>IF(AND(Table1[[#This Row],[Census Tract Population Growth 2010 - 2020]]&gt;=5,Table1[[#This Row],[Census Tract Population Growth 2020 - 2021]]&gt;0),1,0)</f>
        <v>0</v>
      </c>
      <c r="V801" s="3">
        <f>SUM(Table1[[#This Row],[High Income Point Value]],Table1[[#This Row],[Life Expectancy Point Value]],Table1[[#This Row],["R/ECAP" (Point Value)]],Table1[[#This Row],[Low Poverty Point Value]])</f>
        <v>3</v>
      </c>
      <c r="W801" s="3">
        <f>SUM(Table1[[#This Row],[Census Tract Low Unemployment Point Value]],Table1[[#This Row],[Census Tract Access to Primary Care Point Value]])</f>
        <v>0</v>
      </c>
    </row>
    <row r="802" spans="1:23" x14ac:dyDescent="0.25">
      <c r="A802" t="s">
        <v>814</v>
      </c>
      <c r="B802">
        <v>18091041500</v>
      </c>
      <c r="C802" t="s">
        <v>1788</v>
      </c>
      <c r="D802" t="s">
        <v>2506</v>
      </c>
      <c r="E802" s="9">
        <f t="shared" si="24"/>
        <v>3</v>
      </c>
      <c r="F802" s="3">
        <f t="shared" si="25"/>
        <v>0</v>
      </c>
      <c r="G802">
        <v>0</v>
      </c>
      <c r="H802" s="6">
        <v>71324</v>
      </c>
      <c r="I802" s="6">
        <f>IF(AND(Table1[[#This Row],[High Income]]&gt;=71082,Table1[[#This Row],[QCT Status]]=0),1,0)</f>
        <v>1</v>
      </c>
      <c r="J802" s="6">
        <v>77.5</v>
      </c>
      <c r="K802" s="6">
        <f>IF(Table1[[#This Row],[Life Expectancy]]&gt;77.4,1,0)</f>
        <v>1</v>
      </c>
      <c r="L802" s="4">
        <v>0</v>
      </c>
      <c r="M802" s="6">
        <v>5.6</v>
      </c>
      <c r="N802" s="6">
        <f>IF(AND(Table1[[#This Row],[Low Poverty]]&lt;=6.3,Table1[[#This Row],[QCT Status]]=0),1,0)</f>
        <v>1</v>
      </c>
      <c r="O802" s="3">
        <f>VLOOKUP(C802,'County Data Only'!$A$2:$F$93,3,FALSE)</f>
        <v>3.9</v>
      </c>
      <c r="P802" s="3">
        <f>IF(Table1[[#This Row],[Census Tract Low Unemployment Rate]]&lt;2.7,1,0)</f>
        <v>0</v>
      </c>
      <c r="Q802" s="3">
        <f>VLOOKUP($C802,'County Data Only'!$A$2:$F$93,4,FALSE)</f>
        <v>2560</v>
      </c>
      <c r="R802" s="3">
        <f>IF(AND(Table1[[#This Row],[Census Tract Access to Primary Care]]&lt;=2000,Table1[[#This Row],[Census Tract Access to Primary Care]]&lt;&gt;0),1,0)</f>
        <v>0</v>
      </c>
      <c r="S802" s="3">
        <f>VLOOKUP($C802,'County Data Only'!$A$2:$F$93,5,FALSE)</f>
        <v>-1.610472106</v>
      </c>
      <c r="T802" s="6">
        <f>VLOOKUP($C802,'County Data Only'!$A$2:$F$93,6,FALSE)</f>
        <v>0.14970330000000001</v>
      </c>
      <c r="U802">
        <f>IF(AND(Table1[[#This Row],[Census Tract Population Growth 2010 - 2020]]&gt;=5,Table1[[#This Row],[Census Tract Population Growth 2020 - 2021]]&gt;0),1,0)</f>
        <v>0</v>
      </c>
      <c r="V802" s="3">
        <f>SUM(Table1[[#This Row],[High Income Point Value]],Table1[[#This Row],[Life Expectancy Point Value]],Table1[[#This Row],["R/ECAP" (Point Value)]],Table1[[#This Row],[Low Poverty Point Value]])</f>
        <v>3</v>
      </c>
      <c r="W802" s="3">
        <f>SUM(Table1[[#This Row],[Census Tract Low Unemployment Point Value]],Table1[[#This Row],[Census Tract Access to Primary Care Point Value]])</f>
        <v>0</v>
      </c>
    </row>
    <row r="803" spans="1:23" x14ac:dyDescent="0.25">
      <c r="A803" t="s">
        <v>810</v>
      </c>
      <c r="B803">
        <v>18091041100</v>
      </c>
      <c r="C803" t="s">
        <v>1788</v>
      </c>
      <c r="D803" t="s">
        <v>2502</v>
      </c>
      <c r="E803" s="9">
        <f t="shared" si="24"/>
        <v>3</v>
      </c>
      <c r="F803" s="3">
        <f t="shared" si="25"/>
        <v>0</v>
      </c>
      <c r="G803">
        <v>0</v>
      </c>
      <c r="H803" s="6">
        <v>75708</v>
      </c>
      <c r="I803" s="6">
        <f>IF(AND(Table1[[#This Row],[High Income]]&gt;=71082,Table1[[#This Row],[QCT Status]]=0),1,0)</f>
        <v>1</v>
      </c>
      <c r="J803" s="6">
        <v>77.927099999999996</v>
      </c>
      <c r="K803" s="6">
        <f>IF(Table1[[#This Row],[Life Expectancy]]&gt;77.4,1,0)</f>
        <v>1</v>
      </c>
      <c r="L803" s="4">
        <v>0</v>
      </c>
      <c r="M803" s="6">
        <v>6</v>
      </c>
      <c r="N803" s="6">
        <f>IF(AND(Table1[[#This Row],[Low Poverty]]&lt;=6.3,Table1[[#This Row],[QCT Status]]=0),1,0)</f>
        <v>1</v>
      </c>
      <c r="O803" s="3">
        <f>VLOOKUP(C803,'County Data Only'!$A$2:$F$93,3,FALSE)</f>
        <v>3.9</v>
      </c>
      <c r="P803" s="3">
        <f>IF(Table1[[#This Row],[Census Tract Low Unemployment Rate]]&lt;2.7,1,0)</f>
        <v>0</v>
      </c>
      <c r="Q803" s="3">
        <f>VLOOKUP($C803,'County Data Only'!$A$2:$F$93,4,FALSE)</f>
        <v>2560</v>
      </c>
      <c r="R803" s="3">
        <f>IF(AND(Table1[[#This Row],[Census Tract Access to Primary Care]]&lt;=2000,Table1[[#This Row],[Census Tract Access to Primary Care]]&lt;&gt;0),1,0)</f>
        <v>0</v>
      </c>
      <c r="S803" s="3">
        <f>VLOOKUP($C803,'County Data Only'!$A$2:$F$93,5,FALSE)</f>
        <v>-1.610472106</v>
      </c>
      <c r="T803" s="6">
        <f>VLOOKUP($C803,'County Data Only'!$A$2:$F$93,6,FALSE)</f>
        <v>0.14970330000000001</v>
      </c>
      <c r="U803">
        <f>IF(AND(Table1[[#This Row],[Census Tract Population Growth 2010 - 2020]]&gt;=5,Table1[[#This Row],[Census Tract Population Growth 2020 - 2021]]&gt;0),1,0)</f>
        <v>0</v>
      </c>
      <c r="V803" s="3">
        <f>SUM(Table1[[#This Row],[High Income Point Value]],Table1[[#This Row],[Life Expectancy Point Value]],Table1[[#This Row],["R/ECAP" (Point Value)]],Table1[[#This Row],[Low Poverty Point Value]])</f>
        <v>3</v>
      </c>
      <c r="W803" s="3">
        <f>SUM(Table1[[#This Row],[Census Tract Low Unemployment Point Value]],Table1[[#This Row],[Census Tract Access to Primary Care Point Value]])</f>
        <v>0</v>
      </c>
    </row>
    <row r="804" spans="1:23" x14ac:dyDescent="0.25">
      <c r="A804" t="s">
        <v>818</v>
      </c>
      <c r="B804">
        <v>18091041900</v>
      </c>
      <c r="C804" t="s">
        <v>1788</v>
      </c>
      <c r="D804" t="s">
        <v>2510</v>
      </c>
      <c r="E804" s="7">
        <f t="shared" si="24"/>
        <v>2</v>
      </c>
      <c r="F804" s="3">
        <f t="shared" si="25"/>
        <v>0</v>
      </c>
      <c r="G804">
        <v>0</v>
      </c>
      <c r="H804" s="6">
        <v>86250</v>
      </c>
      <c r="I804" s="6">
        <f>IF(AND(Table1[[#This Row],[High Income]]&gt;=71082,Table1[[#This Row],[QCT Status]]=0),1,0)</f>
        <v>1</v>
      </c>
      <c r="J804" s="4">
        <v>76</v>
      </c>
      <c r="K804" s="6">
        <f>IF(Table1[[#This Row],[Life Expectancy]]&gt;77.4,1,0)</f>
        <v>0</v>
      </c>
      <c r="L804" s="4">
        <v>0</v>
      </c>
      <c r="M804" s="6">
        <v>6.1</v>
      </c>
      <c r="N804" s="6">
        <f>IF(AND(Table1[[#This Row],[Low Poverty]]&lt;=6.3,Table1[[#This Row],[QCT Status]]=0),1,0)</f>
        <v>1</v>
      </c>
      <c r="O804" s="3">
        <f>VLOOKUP(C804,'County Data Only'!$A$2:$F$93,3,FALSE)</f>
        <v>3.9</v>
      </c>
      <c r="P804" s="3">
        <f>IF(Table1[[#This Row],[Census Tract Low Unemployment Rate]]&lt;2.7,1,0)</f>
        <v>0</v>
      </c>
      <c r="Q804" s="3">
        <f>VLOOKUP($C804,'County Data Only'!$A$2:$F$93,4,FALSE)</f>
        <v>2560</v>
      </c>
      <c r="R804" s="3">
        <f>IF(AND(Table1[[#This Row],[Census Tract Access to Primary Care]]&lt;=2000,Table1[[#This Row],[Census Tract Access to Primary Care]]&lt;&gt;0),1,0)</f>
        <v>0</v>
      </c>
      <c r="S804" s="3">
        <f>VLOOKUP($C804,'County Data Only'!$A$2:$F$93,5,FALSE)</f>
        <v>-1.610472106</v>
      </c>
      <c r="T804" s="6">
        <f>VLOOKUP($C804,'County Data Only'!$A$2:$F$93,6,FALSE)</f>
        <v>0.14970330000000001</v>
      </c>
      <c r="U804">
        <f>IF(AND(Table1[[#This Row],[Census Tract Population Growth 2010 - 2020]]&gt;=5,Table1[[#This Row],[Census Tract Population Growth 2020 - 2021]]&gt;0),1,0)</f>
        <v>0</v>
      </c>
      <c r="V804" s="3">
        <f>SUM(Table1[[#This Row],[High Income Point Value]],Table1[[#This Row],[Life Expectancy Point Value]],Table1[[#This Row],["R/ECAP" (Point Value)]],Table1[[#This Row],[Low Poverty Point Value]])</f>
        <v>2</v>
      </c>
      <c r="W804" s="3">
        <f>SUM(Table1[[#This Row],[Census Tract Low Unemployment Point Value]],Table1[[#This Row],[Census Tract Access to Primary Care Point Value]])</f>
        <v>0</v>
      </c>
    </row>
    <row r="805" spans="1:23" x14ac:dyDescent="0.25">
      <c r="A805" t="s">
        <v>821</v>
      </c>
      <c r="B805">
        <v>18091042200</v>
      </c>
      <c r="C805" t="s">
        <v>1788</v>
      </c>
      <c r="D805" t="s">
        <v>2513</v>
      </c>
      <c r="E805" s="8">
        <f t="shared" si="24"/>
        <v>1</v>
      </c>
      <c r="F805" s="3">
        <f t="shared" si="25"/>
        <v>0</v>
      </c>
      <c r="G805">
        <v>0</v>
      </c>
      <c r="H805" s="4">
        <v>65125</v>
      </c>
      <c r="I805" s="3">
        <f>IF(AND(Table1[[#This Row],[High Income]]&gt;=71082,Table1[[#This Row],[QCT Status]]=0),1,0)</f>
        <v>0</v>
      </c>
      <c r="J805" s="4">
        <v>75.3</v>
      </c>
      <c r="K805" s="3">
        <f>IF(Table1[[#This Row],[Life Expectancy]]&gt;77.4,1,0)</f>
        <v>0</v>
      </c>
      <c r="L805" s="4">
        <v>0</v>
      </c>
      <c r="M805" s="6">
        <v>3.7</v>
      </c>
      <c r="N805" s="6">
        <f>IF(AND(Table1[[#This Row],[Low Poverty]]&lt;=6.3,Table1[[#This Row],[QCT Status]]=0),1,0)</f>
        <v>1</v>
      </c>
      <c r="O805" s="3">
        <f>VLOOKUP(C805,'County Data Only'!$A$2:$F$93,3,FALSE)</f>
        <v>3.9</v>
      </c>
      <c r="P805" s="3">
        <f>IF(Table1[[#This Row],[Census Tract Low Unemployment Rate]]&lt;2.7,1,0)</f>
        <v>0</v>
      </c>
      <c r="Q805" s="3">
        <f>VLOOKUP($C805,'County Data Only'!$A$2:$F$93,4,FALSE)</f>
        <v>2560</v>
      </c>
      <c r="R805" s="3">
        <f>IF(AND(Table1[[#This Row],[Census Tract Access to Primary Care]]&lt;=2000,Table1[[#This Row],[Census Tract Access to Primary Care]]&lt;&gt;0),1,0)</f>
        <v>0</v>
      </c>
      <c r="S805" s="3">
        <f>VLOOKUP($C805,'County Data Only'!$A$2:$F$93,5,FALSE)</f>
        <v>-1.610472106</v>
      </c>
      <c r="T805" s="6">
        <f>VLOOKUP($C805,'County Data Only'!$A$2:$F$93,6,FALSE)</f>
        <v>0.14970330000000001</v>
      </c>
      <c r="U805">
        <f>IF(AND(Table1[[#This Row],[Census Tract Population Growth 2010 - 2020]]&gt;=5,Table1[[#This Row],[Census Tract Population Growth 2020 - 2021]]&gt;0),1,0)</f>
        <v>0</v>
      </c>
      <c r="V805" s="3">
        <f>SUM(Table1[[#This Row],[High Income Point Value]],Table1[[#This Row],[Life Expectancy Point Value]],Table1[[#This Row],["R/ECAP" (Point Value)]],Table1[[#This Row],[Low Poverty Point Value]])</f>
        <v>1</v>
      </c>
      <c r="W805" s="3">
        <f>SUM(Table1[[#This Row],[Census Tract Low Unemployment Point Value]],Table1[[#This Row],[Census Tract Access to Primary Care Point Value]])</f>
        <v>0</v>
      </c>
    </row>
    <row r="806" spans="1:23" x14ac:dyDescent="0.25">
      <c r="A806" t="s">
        <v>816</v>
      </c>
      <c r="B806">
        <v>18091041700</v>
      </c>
      <c r="C806" t="s">
        <v>1788</v>
      </c>
      <c r="D806" t="s">
        <v>2508</v>
      </c>
      <c r="E806" s="8">
        <f t="shared" si="24"/>
        <v>1</v>
      </c>
      <c r="F806" s="3">
        <f t="shared" si="25"/>
        <v>0</v>
      </c>
      <c r="G806">
        <v>0</v>
      </c>
      <c r="H806" s="4">
        <v>66875</v>
      </c>
      <c r="I806" s="3">
        <f>IF(AND(Table1[[#This Row],[High Income]]&gt;=71082,Table1[[#This Row],[QCT Status]]=0),1,0)</f>
        <v>0</v>
      </c>
      <c r="J806" s="6">
        <v>81.900000000000006</v>
      </c>
      <c r="K806" s="6">
        <f>IF(Table1[[#This Row],[Life Expectancy]]&gt;77.4,1,0)</f>
        <v>1</v>
      </c>
      <c r="L806" s="4">
        <v>0</v>
      </c>
      <c r="M806" s="4">
        <v>7.8</v>
      </c>
      <c r="N806" s="4">
        <f>IF(AND(Table1[[#This Row],[Low Poverty]]&lt;=6.3,Table1[[#This Row],[QCT Status]]=0),1,0)</f>
        <v>0</v>
      </c>
      <c r="O806" s="3">
        <f>VLOOKUP(C806,'County Data Only'!$A$2:$F$93,3,FALSE)</f>
        <v>3.9</v>
      </c>
      <c r="P806" s="3">
        <f>IF(Table1[[#This Row],[Census Tract Low Unemployment Rate]]&lt;2.7,1,0)</f>
        <v>0</v>
      </c>
      <c r="Q806" s="3">
        <f>VLOOKUP($C806,'County Data Only'!$A$2:$F$93,4,FALSE)</f>
        <v>2560</v>
      </c>
      <c r="R806" s="3">
        <f>IF(AND(Table1[[#This Row],[Census Tract Access to Primary Care]]&lt;=2000,Table1[[#This Row],[Census Tract Access to Primary Care]]&lt;&gt;0),1,0)</f>
        <v>0</v>
      </c>
      <c r="S806" s="3">
        <f>VLOOKUP($C806,'County Data Only'!$A$2:$F$93,5,FALSE)</f>
        <v>-1.610472106</v>
      </c>
      <c r="T806" s="6">
        <f>VLOOKUP($C806,'County Data Only'!$A$2:$F$93,6,FALSE)</f>
        <v>0.14970330000000001</v>
      </c>
      <c r="U806">
        <f>IF(AND(Table1[[#This Row],[Census Tract Population Growth 2010 - 2020]]&gt;=5,Table1[[#This Row],[Census Tract Population Growth 2020 - 2021]]&gt;0),1,0)</f>
        <v>0</v>
      </c>
      <c r="V806" s="3">
        <f>SUM(Table1[[#This Row],[High Income Point Value]],Table1[[#This Row],[Life Expectancy Point Value]],Table1[[#This Row],["R/ECAP" (Point Value)]],Table1[[#This Row],[Low Poverty Point Value]])</f>
        <v>1</v>
      </c>
      <c r="W806" s="3">
        <f>SUM(Table1[[#This Row],[Census Tract Low Unemployment Point Value]],Table1[[#This Row],[Census Tract Access to Primary Care Point Value]])</f>
        <v>0</v>
      </c>
    </row>
    <row r="807" spans="1:23" x14ac:dyDescent="0.25">
      <c r="A807" t="s">
        <v>826</v>
      </c>
      <c r="B807">
        <v>18091042601</v>
      </c>
      <c r="C807" t="s">
        <v>1788</v>
      </c>
      <c r="D807" t="s">
        <v>2563</v>
      </c>
      <c r="E807" s="8">
        <f t="shared" si="24"/>
        <v>1</v>
      </c>
      <c r="F807" s="3">
        <f t="shared" si="25"/>
        <v>0</v>
      </c>
      <c r="G807">
        <v>0</v>
      </c>
      <c r="H807" s="6">
        <v>75636</v>
      </c>
      <c r="I807" s="6">
        <f>IF(AND(Table1[[#This Row],[High Income]]&gt;=71082,Table1[[#This Row],[QCT Status]]=0),1,0)</f>
        <v>1</v>
      </c>
      <c r="J807" s="4">
        <v>74.599999999999994</v>
      </c>
      <c r="K807" s="6">
        <f>IF(Table1[[#This Row],[Life Expectancy]]&gt;77.4,1,0)</f>
        <v>0</v>
      </c>
      <c r="L807" s="4">
        <v>0</v>
      </c>
      <c r="M807" s="4">
        <v>9.1</v>
      </c>
      <c r="N807" s="4">
        <f>IF(AND(Table1[[#This Row],[Low Poverty]]&lt;=6.3,Table1[[#This Row],[QCT Status]]=0),1,0)</f>
        <v>0</v>
      </c>
      <c r="O807" s="3">
        <f>VLOOKUP(C807,'County Data Only'!$A$2:$F$93,3,FALSE)</f>
        <v>3.9</v>
      </c>
      <c r="P807" s="3">
        <f>IF(Table1[[#This Row],[Census Tract Low Unemployment Rate]]&lt;2.7,1,0)</f>
        <v>0</v>
      </c>
      <c r="Q807" s="3">
        <f>VLOOKUP($C807,'County Data Only'!$A$2:$F$93,4,FALSE)</f>
        <v>2560</v>
      </c>
      <c r="R807" s="3">
        <f>IF(AND(Table1[[#This Row],[Census Tract Access to Primary Care]]&lt;=2000,Table1[[#This Row],[Census Tract Access to Primary Care]]&lt;&gt;0),1,0)</f>
        <v>0</v>
      </c>
      <c r="S807" s="3">
        <f>VLOOKUP($C807,'County Data Only'!$A$2:$F$93,5,FALSE)</f>
        <v>-1.610472106</v>
      </c>
      <c r="T807" s="6">
        <f>VLOOKUP($C807,'County Data Only'!$A$2:$F$93,6,FALSE)</f>
        <v>0.14970330000000001</v>
      </c>
      <c r="U807">
        <f>IF(AND(Table1[[#This Row],[Census Tract Population Growth 2010 - 2020]]&gt;=5,Table1[[#This Row],[Census Tract Population Growth 2020 - 2021]]&gt;0),1,0)</f>
        <v>0</v>
      </c>
      <c r="V807" s="3">
        <f>SUM(Table1[[#This Row],[High Income Point Value]],Table1[[#This Row],[Life Expectancy Point Value]],Table1[[#This Row],["R/ECAP" (Point Value)]],Table1[[#This Row],[Low Poverty Point Value]])</f>
        <v>1</v>
      </c>
      <c r="W807" s="3">
        <f>SUM(Table1[[#This Row],[Census Tract Low Unemployment Point Value]],Table1[[#This Row],[Census Tract Access to Primary Care Point Value]])</f>
        <v>0</v>
      </c>
    </row>
    <row r="808" spans="1:23" x14ac:dyDescent="0.25">
      <c r="A808" t="s">
        <v>817</v>
      </c>
      <c r="B808">
        <v>18091041800</v>
      </c>
      <c r="C808" t="s">
        <v>1788</v>
      </c>
      <c r="D808" t="s">
        <v>2509</v>
      </c>
      <c r="E808" s="8">
        <f t="shared" si="24"/>
        <v>1</v>
      </c>
      <c r="F808" s="3">
        <f t="shared" si="25"/>
        <v>0</v>
      </c>
      <c r="G808">
        <v>0</v>
      </c>
      <c r="H808" s="6">
        <v>72204</v>
      </c>
      <c r="I808" s="6">
        <f>IF(AND(Table1[[#This Row],[High Income]]&gt;=71082,Table1[[#This Row],[QCT Status]]=0),1,0)</f>
        <v>1</v>
      </c>
      <c r="J808" s="4">
        <v>74.304299999999998</v>
      </c>
      <c r="K808" s="6">
        <f>IF(Table1[[#This Row],[Life Expectancy]]&gt;77.4,1,0)</f>
        <v>0</v>
      </c>
      <c r="L808" s="4">
        <v>0</v>
      </c>
      <c r="M808" s="4">
        <v>12.6</v>
      </c>
      <c r="N808" s="4">
        <f>IF(AND(Table1[[#This Row],[Low Poverty]]&lt;=6.3,Table1[[#This Row],[QCT Status]]=0),1,0)</f>
        <v>0</v>
      </c>
      <c r="O808" s="3">
        <f>VLOOKUP(C808,'County Data Only'!$A$2:$F$93,3,FALSE)</f>
        <v>3.9</v>
      </c>
      <c r="P808" s="3">
        <f>IF(Table1[[#This Row],[Census Tract Low Unemployment Rate]]&lt;2.7,1,0)</f>
        <v>0</v>
      </c>
      <c r="Q808" s="3">
        <f>VLOOKUP($C808,'County Data Only'!$A$2:$F$93,4,FALSE)</f>
        <v>2560</v>
      </c>
      <c r="R808" s="3">
        <f>IF(AND(Table1[[#This Row],[Census Tract Access to Primary Care]]&lt;=2000,Table1[[#This Row],[Census Tract Access to Primary Care]]&lt;&gt;0),1,0)</f>
        <v>0</v>
      </c>
      <c r="S808" s="3">
        <f>VLOOKUP($C808,'County Data Only'!$A$2:$F$93,5,FALSE)</f>
        <v>-1.610472106</v>
      </c>
      <c r="T808" s="6">
        <f>VLOOKUP($C808,'County Data Only'!$A$2:$F$93,6,FALSE)</f>
        <v>0.14970330000000001</v>
      </c>
      <c r="U808">
        <f>IF(AND(Table1[[#This Row],[Census Tract Population Growth 2010 - 2020]]&gt;=5,Table1[[#This Row],[Census Tract Population Growth 2020 - 2021]]&gt;0),1,0)</f>
        <v>0</v>
      </c>
      <c r="V808" s="3">
        <f>SUM(Table1[[#This Row],[High Income Point Value]],Table1[[#This Row],[Life Expectancy Point Value]],Table1[[#This Row],["R/ECAP" (Point Value)]],Table1[[#This Row],[Low Poverty Point Value]])</f>
        <v>1</v>
      </c>
      <c r="W808" s="3">
        <f>SUM(Table1[[#This Row],[Census Tract Low Unemployment Point Value]],Table1[[#This Row],[Census Tract Access to Primary Care Point Value]])</f>
        <v>0</v>
      </c>
    </row>
    <row r="809" spans="1:23" x14ac:dyDescent="0.25">
      <c r="A809" t="s">
        <v>825</v>
      </c>
      <c r="B809">
        <v>18091042500</v>
      </c>
      <c r="C809" t="s">
        <v>1788</v>
      </c>
      <c r="D809" t="s">
        <v>2562</v>
      </c>
      <c r="E809" s="8">
        <f t="shared" si="24"/>
        <v>1</v>
      </c>
      <c r="F809" s="3">
        <f t="shared" si="25"/>
        <v>0</v>
      </c>
      <c r="G809">
        <v>0</v>
      </c>
      <c r="H809" s="4">
        <v>63489</v>
      </c>
      <c r="I809" s="3">
        <f>IF(AND(Table1[[#This Row],[High Income]]&gt;=71082,Table1[[#This Row],[QCT Status]]=0),1,0)</f>
        <v>0</v>
      </c>
      <c r="J809" s="6">
        <v>78.5</v>
      </c>
      <c r="K809" s="6">
        <f>IF(Table1[[#This Row],[Life Expectancy]]&gt;77.4,1,0)</f>
        <v>1</v>
      </c>
      <c r="L809" s="4">
        <v>0</v>
      </c>
      <c r="M809" s="4">
        <v>15.1</v>
      </c>
      <c r="N809" s="4">
        <f>IF(AND(Table1[[#This Row],[Low Poverty]]&lt;=6.3,Table1[[#This Row],[QCT Status]]=0),1,0)</f>
        <v>0</v>
      </c>
      <c r="O809" s="3">
        <f>VLOOKUP(C809,'County Data Only'!$A$2:$F$93,3,FALSE)</f>
        <v>3.9</v>
      </c>
      <c r="P809" s="3">
        <f>IF(Table1[[#This Row],[Census Tract Low Unemployment Rate]]&lt;2.7,1,0)</f>
        <v>0</v>
      </c>
      <c r="Q809" s="3">
        <f>VLOOKUP($C809,'County Data Only'!$A$2:$F$93,4,FALSE)</f>
        <v>2560</v>
      </c>
      <c r="R809" s="3">
        <f>IF(AND(Table1[[#This Row],[Census Tract Access to Primary Care]]&lt;=2000,Table1[[#This Row],[Census Tract Access to Primary Care]]&lt;&gt;0),1,0)</f>
        <v>0</v>
      </c>
      <c r="S809" s="3">
        <f>VLOOKUP($C809,'County Data Only'!$A$2:$F$93,5,FALSE)</f>
        <v>-1.610472106</v>
      </c>
      <c r="T809" s="6">
        <f>VLOOKUP($C809,'County Data Only'!$A$2:$F$93,6,FALSE)</f>
        <v>0.14970330000000001</v>
      </c>
      <c r="U809">
        <f>IF(AND(Table1[[#This Row],[Census Tract Population Growth 2010 - 2020]]&gt;=5,Table1[[#This Row],[Census Tract Population Growth 2020 - 2021]]&gt;0),1,0)</f>
        <v>0</v>
      </c>
      <c r="V809" s="3">
        <f>SUM(Table1[[#This Row],[High Income Point Value]],Table1[[#This Row],[Life Expectancy Point Value]],Table1[[#This Row],["R/ECAP" (Point Value)]],Table1[[#This Row],[Low Poverty Point Value]])</f>
        <v>1</v>
      </c>
      <c r="W809" s="3">
        <f>SUM(Table1[[#This Row],[Census Tract Low Unemployment Point Value]],Table1[[#This Row],[Census Tract Access to Primary Care Point Value]])</f>
        <v>0</v>
      </c>
    </row>
    <row r="810" spans="1:23" x14ac:dyDescent="0.25">
      <c r="A810" t="s">
        <v>807</v>
      </c>
      <c r="B810">
        <v>18091040700</v>
      </c>
      <c r="C810" t="s">
        <v>1788</v>
      </c>
      <c r="D810" t="s">
        <v>2496</v>
      </c>
      <c r="E810" s="8">
        <f t="shared" si="24"/>
        <v>1</v>
      </c>
      <c r="F810" s="3">
        <f t="shared" si="25"/>
        <v>0</v>
      </c>
      <c r="G810">
        <v>0</v>
      </c>
      <c r="H810" s="4">
        <v>63365</v>
      </c>
      <c r="I810" s="3">
        <f>IF(AND(Table1[[#This Row],[High Income]]&gt;=71082,Table1[[#This Row],[QCT Status]]=0),1,0)</f>
        <v>0</v>
      </c>
      <c r="J810" s="6">
        <v>77.5</v>
      </c>
      <c r="K810" s="6">
        <f>IF(Table1[[#This Row],[Life Expectancy]]&gt;77.4,1,0)</f>
        <v>1</v>
      </c>
      <c r="L810" s="4">
        <v>0</v>
      </c>
      <c r="M810" s="4">
        <v>27.8</v>
      </c>
      <c r="N810" s="4">
        <f>IF(AND(Table1[[#This Row],[Low Poverty]]&lt;=6.3,Table1[[#This Row],[QCT Status]]=0),1,0)</f>
        <v>0</v>
      </c>
      <c r="O810" s="3">
        <f>VLOOKUP(C810,'County Data Only'!$A$2:$F$93,3,FALSE)</f>
        <v>3.9</v>
      </c>
      <c r="P810" s="3">
        <f>IF(Table1[[#This Row],[Census Tract Low Unemployment Rate]]&lt;2.7,1,0)</f>
        <v>0</v>
      </c>
      <c r="Q810" s="3">
        <f>VLOOKUP($C810,'County Data Only'!$A$2:$F$93,4,FALSE)</f>
        <v>2560</v>
      </c>
      <c r="R810" s="3">
        <f>IF(AND(Table1[[#This Row],[Census Tract Access to Primary Care]]&lt;=2000,Table1[[#This Row],[Census Tract Access to Primary Care]]&lt;&gt;0),1,0)</f>
        <v>0</v>
      </c>
      <c r="S810" s="3">
        <f>VLOOKUP($C810,'County Data Only'!$A$2:$F$93,5,FALSE)</f>
        <v>-1.610472106</v>
      </c>
      <c r="T810" s="6">
        <f>VLOOKUP($C810,'County Data Only'!$A$2:$F$93,6,FALSE)</f>
        <v>0.14970330000000001</v>
      </c>
      <c r="U810">
        <f>IF(AND(Table1[[#This Row],[Census Tract Population Growth 2010 - 2020]]&gt;=5,Table1[[#This Row],[Census Tract Population Growth 2020 - 2021]]&gt;0),1,0)</f>
        <v>0</v>
      </c>
      <c r="V810" s="3">
        <f>SUM(Table1[[#This Row],[High Income Point Value]],Table1[[#This Row],[Life Expectancy Point Value]],Table1[[#This Row],["R/ECAP" (Point Value)]],Table1[[#This Row],[Low Poverty Point Value]])</f>
        <v>1</v>
      </c>
      <c r="W810" s="3">
        <f>SUM(Table1[[#This Row],[Census Tract Low Unemployment Point Value]],Table1[[#This Row],[Census Tract Access to Primary Care Point Value]])</f>
        <v>0</v>
      </c>
    </row>
    <row r="811" spans="1:23" x14ac:dyDescent="0.25">
      <c r="A811" t="s">
        <v>813</v>
      </c>
      <c r="B811">
        <v>18091041400</v>
      </c>
      <c r="C811" t="s">
        <v>1788</v>
      </c>
      <c r="D811" t="s">
        <v>2505</v>
      </c>
      <c r="E811" s="10">
        <f t="shared" si="24"/>
        <v>0</v>
      </c>
      <c r="F811" s="3">
        <f t="shared" si="25"/>
        <v>0</v>
      </c>
      <c r="G811" s="14">
        <v>1</v>
      </c>
      <c r="H811" s="4">
        <v>38026</v>
      </c>
      <c r="I811" s="3">
        <f>IF(AND(Table1[[#This Row],[High Income]]&gt;=71082,Table1[[#This Row],[QCT Status]]=0),1,0)</f>
        <v>0</v>
      </c>
      <c r="J811" s="4">
        <v>73.7</v>
      </c>
      <c r="K811" s="3">
        <f>IF(Table1[[#This Row],[Life Expectancy]]&gt;77.4,1,0)</f>
        <v>0</v>
      </c>
      <c r="L811" s="4">
        <v>0</v>
      </c>
      <c r="M811" s="4">
        <v>24.4</v>
      </c>
      <c r="N811" s="4">
        <f>IF(AND(Table1[[#This Row],[Low Poverty]]&lt;=6.3,Table1[[#This Row],[QCT Status]]=0),1,0)</f>
        <v>0</v>
      </c>
      <c r="O811" s="3">
        <f>VLOOKUP(C811,'County Data Only'!$A$2:$F$93,3,FALSE)</f>
        <v>3.9</v>
      </c>
      <c r="P811" s="3">
        <f>IF(Table1[[#This Row],[Census Tract Low Unemployment Rate]]&lt;2.7,1,0)</f>
        <v>0</v>
      </c>
      <c r="Q811" s="3">
        <f>VLOOKUP($C811,'County Data Only'!$A$2:$F$93,4,FALSE)</f>
        <v>2560</v>
      </c>
      <c r="R811" s="3">
        <f>IF(AND(Table1[[#This Row],[Census Tract Access to Primary Care]]&lt;=2000,Table1[[#This Row],[Census Tract Access to Primary Care]]&lt;&gt;0),1,0)</f>
        <v>0</v>
      </c>
      <c r="S811" s="3">
        <f>VLOOKUP($C811,'County Data Only'!$A$2:$F$93,5,FALSE)</f>
        <v>-1.610472106</v>
      </c>
      <c r="T811" s="6">
        <f>VLOOKUP($C811,'County Data Only'!$A$2:$F$93,6,FALSE)</f>
        <v>0.14970330000000001</v>
      </c>
      <c r="U811">
        <f>IF(AND(Table1[[#This Row],[Census Tract Population Growth 2010 - 2020]]&gt;=5,Table1[[#This Row],[Census Tract Population Growth 2020 - 2021]]&gt;0),1,0)</f>
        <v>0</v>
      </c>
      <c r="V811" s="3">
        <f>SUM(Table1[[#This Row],[High Income Point Value]],Table1[[#This Row],[Life Expectancy Point Value]],Table1[[#This Row],["R/ECAP" (Point Value)]],Table1[[#This Row],[Low Poverty Point Value]])</f>
        <v>0</v>
      </c>
      <c r="W811" s="3">
        <f>SUM(Table1[[#This Row],[Census Tract Low Unemployment Point Value]],Table1[[#This Row],[Census Tract Access to Primary Care Point Value]])</f>
        <v>0</v>
      </c>
    </row>
    <row r="812" spans="1:23" x14ac:dyDescent="0.25">
      <c r="A812" t="s">
        <v>822</v>
      </c>
      <c r="B812">
        <v>18091042300</v>
      </c>
      <c r="C812" t="s">
        <v>1788</v>
      </c>
      <c r="D812" t="s">
        <v>2560</v>
      </c>
      <c r="E812" s="10">
        <f t="shared" si="24"/>
        <v>0</v>
      </c>
      <c r="F812" s="3">
        <f t="shared" si="25"/>
        <v>0</v>
      </c>
      <c r="G812" s="14">
        <v>1</v>
      </c>
      <c r="H812" s="4">
        <v>30395</v>
      </c>
      <c r="I812" s="3">
        <f>IF(AND(Table1[[#This Row],[High Income]]&gt;=71082,Table1[[#This Row],[QCT Status]]=0),1,0)</f>
        <v>0</v>
      </c>
      <c r="J812" s="4">
        <v>70.900000000000006</v>
      </c>
      <c r="K812" s="3">
        <f>IF(Table1[[#This Row],[Life Expectancy]]&gt;77.4,1,0)</f>
        <v>0</v>
      </c>
      <c r="L812" s="4">
        <v>0</v>
      </c>
      <c r="M812" s="4">
        <v>28.6</v>
      </c>
      <c r="N812" s="4">
        <f>IF(AND(Table1[[#This Row],[Low Poverty]]&lt;=6.3,Table1[[#This Row],[QCT Status]]=0),1,0)</f>
        <v>0</v>
      </c>
      <c r="O812" s="3">
        <f>VLOOKUP(C812,'County Data Only'!$A$2:$F$93,3,FALSE)</f>
        <v>3.9</v>
      </c>
      <c r="P812" s="3">
        <f>IF(Table1[[#This Row],[Census Tract Low Unemployment Rate]]&lt;2.7,1,0)</f>
        <v>0</v>
      </c>
      <c r="Q812" s="3">
        <f>VLOOKUP($C812,'County Data Only'!$A$2:$F$93,4,FALSE)</f>
        <v>2560</v>
      </c>
      <c r="R812" s="3">
        <f>IF(AND(Table1[[#This Row],[Census Tract Access to Primary Care]]&lt;=2000,Table1[[#This Row],[Census Tract Access to Primary Care]]&lt;&gt;0),1,0)</f>
        <v>0</v>
      </c>
      <c r="S812" s="3">
        <f>VLOOKUP($C812,'County Data Only'!$A$2:$F$93,5,FALSE)</f>
        <v>-1.610472106</v>
      </c>
      <c r="T812" s="6">
        <f>VLOOKUP($C812,'County Data Only'!$A$2:$F$93,6,FALSE)</f>
        <v>0.14970330000000001</v>
      </c>
      <c r="U812">
        <f>IF(AND(Table1[[#This Row],[Census Tract Population Growth 2010 - 2020]]&gt;=5,Table1[[#This Row],[Census Tract Population Growth 2020 - 2021]]&gt;0),1,0)</f>
        <v>0</v>
      </c>
      <c r="V812" s="3">
        <f>SUM(Table1[[#This Row],[High Income Point Value]],Table1[[#This Row],[Life Expectancy Point Value]],Table1[[#This Row],["R/ECAP" (Point Value)]],Table1[[#This Row],[Low Poverty Point Value]])</f>
        <v>0</v>
      </c>
      <c r="W812" s="3">
        <f>SUM(Table1[[#This Row],[Census Tract Low Unemployment Point Value]],Table1[[#This Row],[Census Tract Access to Primary Care Point Value]])</f>
        <v>0</v>
      </c>
    </row>
    <row r="813" spans="1:23" x14ac:dyDescent="0.25">
      <c r="A813" t="s">
        <v>831</v>
      </c>
      <c r="B813">
        <v>18091043000</v>
      </c>
      <c r="C813" t="s">
        <v>1788</v>
      </c>
      <c r="D813" t="s">
        <v>2567</v>
      </c>
      <c r="E813" s="10">
        <f t="shared" si="24"/>
        <v>0</v>
      </c>
      <c r="F813" s="3">
        <f t="shared" si="25"/>
        <v>0</v>
      </c>
      <c r="G813" s="14">
        <v>1</v>
      </c>
      <c r="H813" s="4">
        <v>48810</v>
      </c>
      <c r="I813" s="3">
        <f>IF(AND(Table1[[#This Row],[High Income]]&gt;=71082,Table1[[#This Row],[QCT Status]]=0),1,0)</f>
        <v>0</v>
      </c>
      <c r="J813" s="4">
        <v>74.599999999999994</v>
      </c>
      <c r="K813" s="3">
        <f>IF(Table1[[#This Row],[Life Expectancy]]&gt;77.4,1,0)</f>
        <v>0</v>
      </c>
      <c r="L813" s="4">
        <v>0</v>
      </c>
      <c r="M813" s="4">
        <v>29</v>
      </c>
      <c r="N813" s="4">
        <f>IF(AND(Table1[[#This Row],[Low Poverty]]&lt;=6.3,Table1[[#This Row],[QCT Status]]=0),1,0)</f>
        <v>0</v>
      </c>
      <c r="O813" s="3">
        <f>VLOOKUP(C813,'County Data Only'!$A$2:$F$93,3,FALSE)</f>
        <v>3.9</v>
      </c>
      <c r="P813" s="3">
        <f>IF(Table1[[#This Row],[Census Tract Low Unemployment Rate]]&lt;2.7,1,0)</f>
        <v>0</v>
      </c>
      <c r="Q813" s="3">
        <f>VLOOKUP($C813,'County Data Only'!$A$2:$F$93,4,FALSE)</f>
        <v>2560</v>
      </c>
      <c r="R813" s="3">
        <f>IF(AND(Table1[[#This Row],[Census Tract Access to Primary Care]]&lt;=2000,Table1[[#This Row],[Census Tract Access to Primary Care]]&lt;&gt;0),1,0)</f>
        <v>0</v>
      </c>
      <c r="S813" s="3">
        <f>VLOOKUP($C813,'County Data Only'!$A$2:$F$93,5,FALSE)</f>
        <v>-1.610472106</v>
      </c>
      <c r="T813" s="6">
        <f>VLOOKUP($C813,'County Data Only'!$A$2:$F$93,6,FALSE)</f>
        <v>0.14970330000000001</v>
      </c>
      <c r="U813">
        <f>IF(AND(Table1[[#This Row],[Census Tract Population Growth 2010 - 2020]]&gt;=5,Table1[[#This Row],[Census Tract Population Growth 2020 - 2021]]&gt;0),1,0)</f>
        <v>0</v>
      </c>
      <c r="V813" s="3">
        <f>SUM(Table1[[#This Row],[High Income Point Value]],Table1[[#This Row],[Life Expectancy Point Value]],Table1[[#This Row],["R/ECAP" (Point Value)]],Table1[[#This Row],[Low Poverty Point Value]])</f>
        <v>0</v>
      </c>
      <c r="W813" s="3">
        <f>SUM(Table1[[#This Row],[Census Tract Low Unemployment Point Value]],Table1[[#This Row],[Census Tract Access to Primary Care Point Value]])</f>
        <v>0</v>
      </c>
    </row>
    <row r="814" spans="1:23" x14ac:dyDescent="0.25">
      <c r="A814" t="s">
        <v>812</v>
      </c>
      <c r="B814">
        <v>18091041300</v>
      </c>
      <c r="C814" t="s">
        <v>1788</v>
      </c>
      <c r="D814" t="s">
        <v>2559</v>
      </c>
      <c r="E814" s="10">
        <f t="shared" si="24"/>
        <v>0</v>
      </c>
      <c r="F814" s="3">
        <f t="shared" si="25"/>
        <v>0</v>
      </c>
      <c r="G814" s="14">
        <v>1</v>
      </c>
      <c r="H814" s="4">
        <v>43511</v>
      </c>
      <c r="I814" s="3">
        <f>IF(AND(Table1[[#This Row],[High Income]]&gt;=71082,Table1[[#This Row],[QCT Status]]=0),1,0)</f>
        <v>0</v>
      </c>
      <c r="J814" s="4">
        <v>73.400000000000006</v>
      </c>
      <c r="K814" s="3">
        <f>IF(Table1[[#This Row],[Life Expectancy]]&gt;77.4,1,0)</f>
        <v>0</v>
      </c>
      <c r="L814" s="4">
        <v>0</v>
      </c>
      <c r="M814" s="4">
        <v>29.6</v>
      </c>
      <c r="N814" s="4">
        <f>IF(AND(Table1[[#This Row],[Low Poverty]]&lt;=6.3,Table1[[#This Row],[QCT Status]]=0),1,0)</f>
        <v>0</v>
      </c>
      <c r="O814" s="3">
        <f>VLOOKUP(C814,'County Data Only'!$A$2:$F$93,3,FALSE)</f>
        <v>3.9</v>
      </c>
      <c r="P814" s="3">
        <f>IF(Table1[[#This Row],[Census Tract Low Unemployment Rate]]&lt;2.7,1,0)</f>
        <v>0</v>
      </c>
      <c r="Q814" s="3">
        <f>VLOOKUP($C814,'County Data Only'!$A$2:$F$93,4,FALSE)</f>
        <v>2560</v>
      </c>
      <c r="R814" s="3">
        <f>IF(AND(Table1[[#This Row],[Census Tract Access to Primary Care]]&lt;=2000,Table1[[#This Row],[Census Tract Access to Primary Care]]&lt;&gt;0),1,0)</f>
        <v>0</v>
      </c>
      <c r="S814" s="3">
        <f>VLOOKUP($C814,'County Data Only'!$A$2:$F$93,5,FALSE)</f>
        <v>-1.610472106</v>
      </c>
      <c r="T814" s="6">
        <f>VLOOKUP($C814,'County Data Only'!$A$2:$F$93,6,FALSE)</f>
        <v>0.14970330000000001</v>
      </c>
      <c r="U814">
        <f>IF(AND(Table1[[#This Row],[Census Tract Population Growth 2010 - 2020]]&gt;=5,Table1[[#This Row],[Census Tract Population Growth 2020 - 2021]]&gt;0),1,0)</f>
        <v>0</v>
      </c>
      <c r="V814" s="3">
        <f>SUM(Table1[[#This Row],[High Income Point Value]],Table1[[#This Row],[Life Expectancy Point Value]],Table1[[#This Row],["R/ECAP" (Point Value)]],Table1[[#This Row],[Low Poverty Point Value]])</f>
        <v>0</v>
      </c>
      <c r="W814" s="3">
        <f>SUM(Table1[[#This Row],[Census Tract Low Unemployment Point Value]],Table1[[#This Row],[Census Tract Access to Primary Care Point Value]])</f>
        <v>0</v>
      </c>
    </row>
    <row r="815" spans="1:23" x14ac:dyDescent="0.25">
      <c r="A815" t="s">
        <v>803</v>
      </c>
      <c r="B815">
        <v>18091040300</v>
      </c>
      <c r="C815" t="s">
        <v>1788</v>
      </c>
      <c r="D815" t="s">
        <v>2067</v>
      </c>
      <c r="E815" s="10">
        <f t="shared" si="24"/>
        <v>0</v>
      </c>
      <c r="F815" s="3">
        <f t="shared" si="25"/>
        <v>0</v>
      </c>
      <c r="G815" s="14">
        <v>1</v>
      </c>
      <c r="H815" s="4">
        <v>40917</v>
      </c>
      <c r="I815" s="3">
        <f>IF(AND(Table1[[#This Row],[High Income]]&gt;=71082,Table1[[#This Row],[QCT Status]]=0),1,0)</f>
        <v>0</v>
      </c>
      <c r="J815" s="4">
        <v>71</v>
      </c>
      <c r="K815" s="3">
        <f>IF(Table1[[#This Row],[Life Expectancy]]&gt;77.4,1,0)</f>
        <v>0</v>
      </c>
      <c r="L815" s="4">
        <v>0</v>
      </c>
      <c r="M815" s="4">
        <v>29.6</v>
      </c>
      <c r="N815" s="4">
        <f>IF(AND(Table1[[#This Row],[Low Poverty]]&lt;=6.3,Table1[[#This Row],[QCT Status]]=0),1,0)</f>
        <v>0</v>
      </c>
      <c r="O815" s="3">
        <f>VLOOKUP(C815,'County Data Only'!$A$2:$F$93,3,FALSE)</f>
        <v>3.9</v>
      </c>
      <c r="P815" s="3">
        <f>IF(Table1[[#This Row],[Census Tract Low Unemployment Rate]]&lt;2.7,1,0)</f>
        <v>0</v>
      </c>
      <c r="Q815" s="3">
        <f>VLOOKUP($C815,'County Data Only'!$A$2:$F$93,4,FALSE)</f>
        <v>2560</v>
      </c>
      <c r="R815" s="3">
        <f>IF(AND(Table1[[#This Row],[Census Tract Access to Primary Care]]&lt;=2000,Table1[[#This Row],[Census Tract Access to Primary Care]]&lt;&gt;0),1,0)</f>
        <v>0</v>
      </c>
      <c r="S815" s="3">
        <f>VLOOKUP($C815,'County Data Only'!$A$2:$F$93,5,FALSE)</f>
        <v>-1.610472106</v>
      </c>
      <c r="T815" s="6">
        <f>VLOOKUP($C815,'County Data Only'!$A$2:$F$93,6,FALSE)</f>
        <v>0.14970330000000001</v>
      </c>
      <c r="U815">
        <f>IF(AND(Table1[[#This Row],[Census Tract Population Growth 2010 - 2020]]&gt;=5,Table1[[#This Row],[Census Tract Population Growth 2020 - 2021]]&gt;0),1,0)</f>
        <v>0</v>
      </c>
      <c r="V815" s="3">
        <f>SUM(Table1[[#This Row],[High Income Point Value]],Table1[[#This Row],[Life Expectancy Point Value]],Table1[[#This Row],["R/ECAP" (Point Value)]],Table1[[#This Row],[Low Poverty Point Value]])</f>
        <v>0</v>
      </c>
      <c r="W815" s="3">
        <f>SUM(Table1[[#This Row],[Census Tract Low Unemployment Point Value]],Table1[[#This Row],[Census Tract Access to Primary Care Point Value]])</f>
        <v>0</v>
      </c>
    </row>
    <row r="816" spans="1:23" x14ac:dyDescent="0.25">
      <c r="A816" t="s">
        <v>802</v>
      </c>
      <c r="B816">
        <v>18091040100</v>
      </c>
      <c r="C816" t="s">
        <v>1788</v>
      </c>
      <c r="D816" t="s">
        <v>2065</v>
      </c>
      <c r="E816" s="10">
        <f t="shared" si="24"/>
        <v>0</v>
      </c>
      <c r="F816" s="3">
        <f t="shared" si="25"/>
        <v>0</v>
      </c>
      <c r="G816" s="14">
        <v>1</v>
      </c>
      <c r="H816" s="4">
        <v>36111</v>
      </c>
      <c r="I816" s="3">
        <f>IF(AND(Table1[[#This Row],[High Income]]&gt;=71082,Table1[[#This Row],[QCT Status]]=0),1,0)</f>
        <v>0</v>
      </c>
      <c r="J816" s="4">
        <v>73.5</v>
      </c>
      <c r="K816" s="3">
        <f>IF(Table1[[#This Row],[Life Expectancy]]&gt;77.4,1,0)</f>
        <v>0</v>
      </c>
      <c r="L816" s="4">
        <v>0</v>
      </c>
      <c r="M816" s="4">
        <v>38.9</v>
      </c>
      <c r="N816" s="4">
        <f>IF(AND(Table1[[#This Row],[Low Poverty]]&lt;=6.3,Table1[[#This Row],[QCT Status]]=0),1,0)</f>
        <v>0</v>
      </c>
      <c r="O816" s="3">
        <f>VLOOKUP(C816,'County Data Only'!$A$2:$F$93,3,FALSE)</f>
        <v>3.9</v>
      </c>
      <c r="P816" s="3">
        <f>IF(Table1[[#This Row],[Census Tract Low Unemployment Rate]]&lt;2.7,1,0)</f>
        <v>0</v>
      </c>
      <c r="Q816" s="3">
        <f>VLOOKUP($C816,'County Data Only'!$A$2:$F$93,4,FALSE)</f>
        <v>2560</v>
      </c>
      <c r="R816" s="3">
        <f>IF(AND(Table1[[#This Row],[Census Tract Access to Primary Care]]&lt;=2000,Table1[[#This Row],[Census Tract Access to Primary Care]]&lt;&gt;0),1,0)</f>
        <v>0</v>
      </c>
      <c r="S816" s="3">
        <f>VLOOKUP($C816,'County Data Only'!$A$2:$F$93,5,FALSE)</f>
        <v>-1.610472106</v>
      </c>
      <c r="T816" s="6">
        <f>VLOOKUP($C816,'County Data Only'!$A$2:$F$93,6,FALSE)</f>
        <v>0.14970330000000001</v>
      </c>
      <c r="U816">
        <f>IF(AND(Table1[[#This Row],[Census Tract Population Growth 2010 - 2020]]&gt;=5,Table1[[#This Row],[Census Tract Population Growth 2020 - 2021]]&gt;0),1,0)</f>
        <v>0</v>
      </c>
      <c r="V816" s="3">
        <f>SUM(Table1[[#This Row],[High Income Point Value]],Table1[[#This Row],[Life Expectancy Point Value]],Table1[[#This Row],["R/ECAP" (Point Value)]],Table1[[#This Row],[Low Poverty Point Value]])</f>
        <v>0</v>
      </c>
      <c r="W816" s="3">
        <f>SUM(Table1[[#This Row],[Census Tract Low Unemployment Point Value]],Table1[[#This Row],[Census Tract Access to Primary Care Point Value]])</f>
        <v>0</v>
      </c>
    </row>
    <row r="817" spans="1:23" x14ac:dyDescent="0.25">
      <c r="A817" t="s">
        <v>805</v>
      </c>
      <c r="B817">
        <v>18091040500</v>
      </c>
      <c r="C817" t="s">
        <v>1788</v>
      </c>
      <c r="D817" t="s">
        <v>2069</v>
      </c>
      <c r="E817" s="10">
        <f t="shared" si="24"/>
        <v>0</v>
      </c>
      <c r="F817" s="3">
        <f t="shared" si="25"/>
        <v>0</v>
      </c>
      <c r="G817">
        <v>0</v>
      </c>
      <c r="H817" s="4">
        <v>54491</v>
      </c>
      <c r="I817" s="3">
        <f>IF(AND(Table1[[#This Row],[High Income]]&gt;=71082,Table1[[#This Row],[QCT Status]]=0),1,0)</f>
        <v>0</v>
      </c>
      <c r="J817" s="4">
        <v>76.099999999999994</v>
      </c>
      <c r="K817" s="3">
        <f>IF(Table1[[#This Row],[Life Expectancy]]&gt;77.4,1,0)</f>
        <v>0</v>
      </c>
      <c r="L817" s="4">
        <v>0</v>
      </c>
      <c r="M817" s="4">
        <v>7.3</v>
      </c>
      <c r="N817" s="4">
        <f>IF(AND(Table1[[#This Row],[Low Poverty]]&lt;=6.3,Table1[[#This Row],[QCT Status]]=0),1,0)</f>
        <v>0</v>
      </c>
      <c r="O817" s="3">
        <f>VLOOKUP(C817,'County Data Only'!$A$2:$F$93,3,FALSE)</f>
        <v>3.9</v>
      </c>
      <c r="P817" s="3">
        <f>IF(Table1[[#This Row],[Census Tract Low Unemployment Rate]]&lt;2.7,1,0)</f>
        <v>0</v>
      </c>
      <c r="Q817" s="3">
        <f>VLOOKUP($C817,'County Data Only'!$A$2:$F$93,4,FALSE)</f>
        <v>2560</v>
      </c>
      <c r="R817" s="3">
        <f>IF(AND(Table1[[#This Row],[Census Tract Access to Primary Care]]&lt;=2000,Table1[[#This Row],[Census Tract Access to Primary Care]]&lt;&gt;0),1,0)</f>
        <v>0</v>
      </c>
      <c r="S817" s="3">
        <f>VLOOKUP($C817,'County Data Only'!$A$2:$F$93,5,FALSE)</f>
        <v>-1.610472106</v>
      </c>
      <c r="T817" s="6">
        <f>VLOOKUP($C817,'County Data Only'!$A$2:$F$93,6,FALSE)</f>
        <v>0.14970330000000001</v>
      </c>
      <c r="U817">
        <f>IF(AND(Table1[[#This Row],[Census Tract Population Growth 2010 - 2020]]&gt;=5,Table1[[#This Row],[Census Tract Population Growth 2020 - 2021]]&gt;0),1,0)</f>
        <v>0</v>
      </c>
      <c r="V817" s="3">
        <f>SUM(Table1[[#This Row],[High Income Point Value]],Table1[[#This Row],[Life Expectancy Point Value]],Table1[[#This Row],["R/ECAP" (Point Value)]],Table1[[#This Row],[Low Poverty Point Value]])</f>
        <v>0</v>
      </c>
      <c r="W817" s="3">
        <f>SUM(Table1[[#This Row],[Census Tract Low Unemployment Point Value]],Table1[[#This Row],[Census Tract Access to Primary Care Point Value]])</f>
        <v>0</v>
      </c>
    </row>
    <row r="818" spans="1:23" x14ac:dyDescent="0.25">
      <c r="A818" t="s">
        <v>823</v>
      </c>
      <c r="B818">
        <v>18091042401</v>
      </c>
      <c r="C818" t="s">
        <v>1788</v>
      </c>
      <c r="D818" t="s">
        <v>2516</v>
      </c>
      <c r="E818" s="10">
        <f t="shared" si="24"/>
        <v>0</v>
      </c>
      <c r="F818" s="3">
        <f t="shared" si="25"/>
        <v>0</v>
      </c>
      <c r="G818">
        <v>0</v>
      </c>
      <c r="H818" s="4">
        <v>50720</v>
      </c>
      <c r="I818" s="3">
        <f>IF(AND(Table1[[#This Row],[High Income]]&gt;=71082,Table1[[#This Row],[QCT Status]]=0),1,0)</f>
        <v>0</v>
      </c>
      <c r="J818" s="4">
        <v>74.3</v>
      </c>
      <c r="K818" s="3">
        <f>IF(Table1[[#This Row],[Life Expectancy]]&gt;77.4,1,0)</f>
        <v>0</v>
      </c>
      <c r="L818" s="4">
        <v>0</v>
      </c>
      <c r="M818" s="4">
        <v>9.6999999999999993</v>
      </c>
      <c r="N818" s="4">
        <f>IF(AND(Table1[[#This Row],[Low Poverty]]&lt;=6.3,Table1[[#This Row],[QCT Status]]=0),1,0)</f>
        <v>0</v>
      </c>
      <c r="O818" s="3">
        <f>VLOOKUP(C818,'County Data Only'!$A$2:$F$93,3,FALSE)</f>
        <v>3.9</v>
      </c>
      <c r="P818" s="3">
        <f>IF(Table1[[#This Row],[Census Tract Low Unemployment Rate]]&lt;2.7,1,0)</f>
        <v>0</v>
      </c>
      <c r="Q818" s="3">
        <f>VLOOKUP($C818,'County Data Only'!$A$2:$F$93,4,FALSE)</f>
        <v>2560</v>
      </c>
      <c r="R818" s="3">
        <f>IF(AND(Table1[[#This Row],[Census Tract Access to Primary Care]]&lt;=2000,Table1[[#This Row],[Census Tract Access to Primary Care]]&lt;&gt;0),1,0)</f>
        <v>0</v>
      </c>
      <c r="S818" s="3">
        <f>VLOOKUP($C818,'County Data Only'!$A$2:$F$93,5,FALSE)</f>
        <v>-1.610472106</v>
      </c>
      <c r="T818" s="6">
        <f>VLOOKUP($C818,'County Data Only'!$A$2:$F$93,6,FALSE)</f>
        <v>0.14970330000000001</v>
      </c>
      <c r="U818">
        <f>IF(AND(Table1[[#This Row],[Census Tract Population Growth 2010 - 2020]]&gt;=5,Table1[[#This Row],[Census Tract Population Growth 2020 - 2021]]&gt;0),1,0)</f>
        <v>0</v>
      </c>
      <c r="V818" s="3">
        <f>SUM(Table1[[#This Row],[High Income Point Value]],Table1[[#This Row],[Life Expectancy Point Value]],Table1[[#This Row],["R/ECAP" (Point Value)]],Table1[[#This Row],[Low Poverty Point Value]])</f>
        <v>0</v>
      </c>
      <c r="W818" s="3">
        <f>SUM(Table1[[#This Row],[Census Tract Low Unemployment Point Value]],Table1[[#This Row],[Census Tract Access to Primary Care Point Value]])</f>
        <v>0</v>
      </c>
    </row>
    <row r="819" spans="1:23" x14ac:dyDescent="0.25">
      <c r="A819" t="s">
        <v>815</v>
      </c>
      <c r="B819">
        <v>18091041600</v>
      </c>
      <c r="C819" t="s">
        <v>1788</v>
      </c>
      <c r="D819" t="s">
        <v>2507</v>
      </c>
      <c r="E819" s="10">
        <f t="shared" si="24"/>
        <v>0</v>
      </c>
      <c r="F819" s="3">
        <f t="shared" si="25"/>
        <v>0</v>
      </c>
      <c r="G819">
        <v>0</v>
      </c>
      <c r="H819" s="4">
        <v>65636</v>
      </c>
      <c r="I819" s="3">
        <f>IF(AND(Table1[[#This Row],[High Income]]&gt;=71082,Table1[[#This Row],[QCT Status]]=0),1,0)</f>
        <v>0</v>
      </c>
      <c r="J819" s="4">
        <v>75.5</v>
      </c>
      <c r="K819" s="3">
        <f>IF(Table1[[#This Row],[Life Expectancy]]&gt;77.4,1,0)</f>
        <v>0</v>
      </c>
      <c r="L819" s="4">
        <v>0</v>
      </c>
      <c r="M819" s="4">
        <v>10.3</v>
      </c>
      <c r="N819" s="4">
        <f>IF(AND(Table1[[#This Row],[Low Poverty]]&lt;=6.3,Table1[[#This Row],[QCT Status]]=0),1,0)</f>
        <v>0</v>
      </c>
      <c r="O819" s="3">
        <f>VLOOKUP(C819,'County Data Only'!$A$2:$F$93,3,FALSE)</f>
        <v>3.9</v>
      </c>
      <c r="P819" s="3">
        <f>IF(Table1[[#This Row],[Census Tract Low Unemployment Rate]]&lt;2.7,1,0)</f>
        <v>0</v>
      </c>
      <c r="Q819" s="3">
        <f>VLOOKUP($C819,'County Data Only'!$A$2:$F$93,4,FALSE)</f>
        <v>2560</v>
      </c>
      <c r="R819" s="3">
        <f>IF(AND(Table1[[#This Row],[Census Tract Access to Primary Care]]&lt;=2000,Table1[[#This Row],[Census Tract Access to Primary Care]]&lt;&gt;0),1,0)</f>
        <v>0</v>
      </c>
      <c r="S819" s="3">
        <f>VLOOKUP($C819,'County Data Only'!$A$2:$F$93,5,FALSE)</f>
        <v>-1.610472106</v>
      </c>
      <c r="T819" s="6">
        <f>VLOOKUP($C819,'County Data Only'!$A$2:$F$93,6,FALSE)</f>
        <v>0.14970330000000001</v>
      </c>
      <c r="U819">
        <f>IF(AND(Table1[[#This Row],[Census Tract Population Growth 2010 - 2020]]&gt;=5,Table1[[#This Row],[Census Tract Population Growth 2020 - 2021]]&gt;0),1,0)</f>
        <v>0</v>
      </c>
      <c r="V819" s="3">
        <f>SUM(Table1[[#This Row],[High Income Point Value]],Table1[[#This Row],[Life Expectancy Point Value]],Table1[[#This Row],["R/ECAP" (Point Value)]],Table1[[#This Row],[Low Poverty Point Value]])</f>
        <v>0</v>
      </c>
      <c r="W819" s="3">
        <f>SUM(Table1[[#This Row],[Census Tract Low Unemployment Point Value]],Table1[[#This Row],[Census Tract Access to Primary Care Point Value]])</f>
        <v>0</v>
      </c>
    </row>
    <row r="820" spans="1:23" x14ac:dyDescent="0.25">
      <c r="A820" t="s">
        <v>804</v>
      </c>
      <c r="B820">
        <v>18091040400</v>
      </c>
      <c r="C820" t="s">
        <v>1788</v>
      </c>
      <c r="D820" t="s">
        <v>2068</v>
      </c>
      <c r="E820" s="10">
        <f t="shared" si="24"/>
        <v>0</v>
      </c>
      <c r="F820" s="3">
        <f t="shared" si="25"/>
        <v>0</v>
      </c>
      <c r="G820">
        <v>0</v>
      </c>
      <c r="H820" s="4">
        <v>49722</v>
      </c>
      <c r="I820" s="3">
        <f>IF(AND(Table1[[#This Row],[High Income]]&gt;=71082,Table1[[#This Row],[QCT Status]]=0),1,0)</f>
        <v>0</v>
      </c>
      <c r="J820" s="4">
        <v>76.7</v>
      </c>
      <c r="K820" s="3">
        <f>IF(Table1[[#This Row],[Life Expectancy]]&gt;77.4,1,0)</f>
        <v>0</v>
      </c>
      <c r="L820" s="4">
        <v>0</v>
      </c>
      <c r="M820" s="4">
        <v>11.1</v>
      </c>
      <c r="N820" s="4">
        <f>IF(AND(Table1[[#This Row],[Low Poverty]]&lt;=6.3,Table1[[#This Row],[QCT Status]]=0),1,0)</f>
        <v>0</v>
      </c>
      <c r="O820" s="3">
        <f>VLOOKUP(C820,'County Data Only'!$A$2:$F$93,3,FALSE)</f>
        <v>3.9</v>
      </c>
      <c r="P820" s="3">
        <f>IF(Table1[[#This Row],[Census Tract Low Unemployment Rate]]&lt;2.7,1,0)</f>
        <v>0</v>
      </c>
      <c r="Q820" s="3">
        <f>VLOOKUP($C820,'County Data Only'!$A$2:$F$93,4,FALSE)</f>
        <v>2560</v>
      </c>
      <c r="R820" s="3">
        <f>IF(AND(Table1[[#This Row],[Census Tract Access to Primary Care]]&lt;=2000,Table1[[#This Row],[Census Tract Access to Primary Care]]&lt;&gt;0),1,0)</f>
        <v>0</v>
      </c>
      <c r="S820" s="3">
        <f>VLOOKUP($C820,'County Data Only'!$A$2:$F$93,5,FALSE)</f>
        <v>-1.610472106</v>
      </c>
      <c r="T820" s="6">
        <f>VLOOKUP($C820,'County Data Only'!$A$2:$F$93,6,FALSE)</f>
        <v>0.14970330000000001</v>
      </c>
      <c r="U820">
        <f>IF(AND(Table1[[#This Row],[Census Tract Population Growth 2010 - 2020]]&gt;=5,Table1[[#This Row],[Census Tract Population Growth 2020 - 2021]]&gt;0),1,0)</f>
        <v>0</v>
      </c>
      <c r="V820" s="3">
        <f>SUM(Table1[[#This Row],[High Income Point Value]],Table1[[#This Row],[Life Expectancy Point Value]],Table1[[#This Row],["R/ECAP" (Point Value)]],Table1[[#This Row],[Low Poverty Point Value]])</f>
        <v>0</v>
      </c>
      <c r="W820" s="3">
        <f>SUM(Table1[[#This Row],[Census Tract Low Unemployment Point Value]],Table1[[#This Row],[Census Tract Access to Primary Care Point Value]])</f>
        <v>0</v>
      </c>
    </row>
    <row r="821" spans="1:23" x14ac:dyDescent="0.25">
      <c r="A821" t="s">
        <v>806</v>
      </c>
      <c r="B821">
        <v>18091040600</v>
      </c>
      <c r="C821" t="s">
        <v>1788</v>
      </c>
      <c r="D821" t="s">
        <v>2070</v>
      </c>
      <c r="E821" s="10">
        <f t="shared" si="24"/>
        <v>0</v>
      </c>
      <c r="F821" s="3">
        <f t="shared" si="25"/>
        <v>0</v>
      </c>
      <c r="G821">
        <v>0</v>
      </c>
      <c r="H821" s="4">
        <v>40457</v>
      </c>
      <c r="I821" s="3">
        <f>IF(AND(Table1[[#This Row],[High Income]]&gt;=71082,Table1[[#This Row],[QCT Status]]=0),1,0)</f>
        <v>0</v>
      </c>
      <c r="J821" s="4">
        <v>74.599999999999994</v>
      </c>
      <c r="K821" s="3">
        <f>IF(Table1[[#This Row],[Life Expectancy]]&gt;77.4,1,0)</f>
        <v>0</v>
      </c>
      <c r="L821" s="4">
        <v>0</v>
      </c>
      <c r="M821" s="4">
        <v>12.6</v>
      </c>
      <c r="N821" s="4">
        <f>IF(AND(Table1[[#This Row],[Low Poverty]]&lt;=6.3,Table1[[#This Row],[QCT Status]]=0),1,0)</f>
        <v>0</v>
      </c>
      <c r="O821" s="3">
        <f>VLOOKUP(C821,'County Data Only'!$A$2:$F$93,3,FALSE)</f>
        <v>3.9</v>
      </c>
      <c r="P821" s="3">
        <f>IF(Table1[[#This Row],[Census Tract Low Unemployment Rate]]&lt;2.7,1,0)</f>
        <v>0</v>
      </c>
      <c r="Q821" s="3">
        <f>VLOOKUP($C821,'County Data Only'!$A$2:$F$93,4,FALSE)</f>
        <v>2560</v>
      </c>
      <c r="R821" s="3">
        <f>IF(AND(Table1[[#This Row],[Census Tract Access to Primary Care]]&lt;=2000,Table1[[#This Row],[Census Tract Access to Primary Care]]&lt;&gt;0),1,0)</f>
        <v>0</v>
      </c>
      <c r="S821" s="3">
        <f>VLOOKUP($C821,'County Data Only'!$A$2:$F$93,5,FALSE)</f>
        <v>-1.610472106</v>
      </c>
      <c r="T821" s="6">
        <f>VLOOKUP($C821,'County Data Only'!$A$2:$F$93,6,FALSE)</f>
        <v>0.14970330000000001</v>
      </c>
      <c r="U821">
        <f>IF(AND(Table1[[#This Row],[Census Tract Population Growth 2010 - 2020]]&gt;=5,Table1[[#This Row],[Census Tract Population Growth 2020 - 2021]]&gt;0),1,0)</f>
        <v>0</v>
      </c>
      <c r="V821" s="3">
        <f>SUM(Table1[[#This Row],[High Income Point Value]],Table1[[#This Row],[Life Expectancy Point Value]],Table1[[#This Row],["R/ECAP" (Point Value)]],Table1[[#This Row],[Low Poverty Point Value]])</f>
        <v>0</v>
      </c>
      <c r="W821" s="3">
        <f>SUM(Table1[[#This Row],[Census Tract Low Unemployment Point Value]],Table1[[#This Row],[Census Tract Access to Primary Care Point Value]])</f>
        <v>0</v>
      </c>
    </row>
    <row r="822" spans="1:23" x14ac:dyDescent="0.25">
      <c r="A822" t="s">
        <v>828</v>
      </c>
      <c r="B822">
        <v>18091042700</v>
      </c>
      <c r="C822" t="s">
        <v>1788</v>
      </c>
      <c r="D822" t="s">
        <v>2564</v>
      </c>
      <c r="E822" s="10">
        <f t="shared" si="24"/>
        <v>0</v>
      </c>
      <c r="F822" s="3">
        <f t="shared" si="25"/>
        <v>0</v>
      </c>
      <c r="G822">
        <v>0</v>
      </c>
      <c r="H822" s="4">
        <v>56958</v>
      </c>
      <c r="I822" s="3">
        <f>IF(AND(Table1[[#This Row],[High Income]]&gt;=71082,Table1[[#This Row],[QCT Status]]=0),1,0)</f>
        <v>0</v>
      </c>
      <c r="J822" s="4">
        <v>75.400000000000006</v>
      </c>
      <c r="K822" s="3">
        <f>IF(Table1[[#This Row],[Life Expectancy]]&gt;77.4,1,0)</f>
        <v>0</v>
      </c>
      <c r="L822" s="4">
        <v>0</v>
      </c>
      <c r="M822" s="4">
        <v>15.5</v>
      </c>
      <c r="N822" s="4">
        <f>IF(AND(Table1[[#This Row],[Low Poverty]]&lt;=6.3,Table1[[#This Row],[QCT Status]]=0),1,0)</f>
        <v>0</v>
      </c>
      <c r="O822" s="3">
        <f>VLOOKUP(C822,'County Data Only'!$A$2:$F$93,3,FALSE)</f>
        <v>3.9</v>
      </c>
      <c r="P822" s="3">
        <f>IF(Table1[[#This Row],[Census Tract Low Unemployment Rate]]&lt;2.7,1,0)</f>
        <v>0</v>
      </c>
      <c r="Q822" s="3">
        <f>VLOOKUP($C822,'County Data Only'!$A$2:$F$93,4,FALSE)</f>
        <v>2560</v>
      </c>
      <c r="R822" s="3">
        <f>IF(AND(Table1[[#This Row],[Census Tract Access to Primary Care]]&lt;=2000,Table1[[#This Row],[Census Tract Access to Primary Care]]&lt;&gt;0),1,0)</f>
        <v>0</v>
      </c>
      <c r="S822" s="3">
        <f>VLOOKUP($C822,'County Data Only'!$A$2:$F$93,5,FALSE)</f>
        <v>-1.610472106</v>
      </c>
      <c r="T822" s="6">
        <f>VLOOKUP($C822,'County Data Only'!$A$2:$F$93,6,FALSE)</f>
        <v>0.14970330000000001</v>
      </c>
      <c r="U822">
        <f>IF(AND(Table1[[#This Row],[Census Tract Population Growth 2010 - 2020]]&gt;=5,Table1[[#This Row],[Census Tract Population Growth 2020 - 2021]]&gt;0),1,0)</f>
        <v>0</v>
      </c>
      <c r="V822" s="3">
        <f>SUM(Table1[[#This Row],[High Income Point Value]],Table1[[#This Row],[Life Expectancy Point Value]],Table1[[#This Row],["R/ECAP" (Point Value)]],Table1[[#This Row],[Low Poverty Point Value]])</f>
        <v>0</v>
      </c>
      <c r="W822" s="3">
        <f>SUM(Table1[[#This Row],[Census Tract Low Unemployment Point Value]],Table1[[#This Row],[Census Tract Access to Primary Care Point Value]])</f>
        <v>0</v>
      </c>
    </row>
    <row r="823" spans="1:23" x14ac:dyDescent="0.25">
      <c r="A823" t="s">
        <v>830</v>
      </c>
      <c r="B823">
        <v>18091042900</v>
      </c>
      <c r="C823" t="s">
        <v>1788</v>
      </c>
      <c r="D823" t="s">
        <v>2566</v>
      </c>
      <c r="E823" s="10">
        <f t="shared" si="24"/>
        <v>0</v>
      </c>
      <c r="F823" s="3">
        <f t="shared" si="25"/>
        <v>0</v>
      </c>
      <c r="G823">
        <v>0</v>
      </c>
      <c r="H823" s="4">
        <v>51850</v>
      </c>
      <c r="I823" s="3">
        <f>IF(AND(Table1[[#This Row],[High Income]]&gt;=71082,Table1[[#This Row],[QCT Status]]=0),1,0)</f>
        <v>0</v>
      </c>
      <c r="J823" s="4">
        <v>77.099999999999994</v>
      </c>
      <c r="K823" s="3">
        <f>IF(Table1[[#This Row],[Life Expectancy]]&gt;77.4,1,0)</f>
        <v>0</v>
      </c>
      <c r="L823" s="4">
        <v>0</v>
      </c>
      <c r="M823" s="4">
        <v>16.3</v>
      </c>
      <c r="N823" s="4">
        <f>IF(AND(Table1[[#This Row],[Low Poverty]]&lt;=6.3,Table1[[#This Row],[QCT Status]]=0),1,0)</f>
        <v>0</v>
      </c>
      <c r="O823" s="3">
        <f>VLOOKUP(C823,'County Data Only'!$A$2:$F$93,3,FALSE)</f>
        <v>3.9</v>
      </c>
      <c r="P823" s="3">
        <f>IF(Table1[[#This Row],[Census Tract Low Unemployment Rate]]&lt;2.7,1,0)</f>
        <v>0</v>
      </c>
      <c r="Q823" s="3">
        <f>VLOOKUP($C823,'County Data Only'!$A$2:$F$93,4,FALSE)</f>
        <v>2560</v>
      </c>
      <c r="R823" s="3">
        <f>IF(AND(Table1[[#This Row],[Census Tract Access to Primary Care]]&lt;=2000,Table1[[#This Row],[Census Tract Access to Primary Care]]&lt;&gt;0),1,0)</f>
        <v>0</v>
      </c>
      <c r="S823" s="3">
        <f>VLOOKUP($C823,'County Data Only'!$A$2:$F$93,5,FALSE)</f>
        <v>-1.610472106</v>
      </c>
      <c r="T823" s="6">
        <f>VLOOKUP($C823,'County Data Only'!$A$2:$F$93,6,FALSE)</f>
        <v>0.14970330000000001</v>
      </c>
      <c r="U823">
        <f>IF(AND(Table1[[#This Row],[Census Tract Population Growth 2010 - 2020]]&gt;=5,Table1[[#This Row],[Census Tract Population Growth 2020 - 2021]]&gt;0),1,0)</f>
        <v>0</v>
      </c>
      <c r="V823" s="3">
        <f>SUM(Table1[[#This Row],[High Income Point Value]],Table1[[#This Row],[Life Expectancy Point Value]],Table1[[#This Row],["R/ECAP" (Point Value)]],Table1[[#This Row],[Low Poverty Point Value]])</f>
        <v>0</v>
      </c>
      <c r="W823" s="3">
        <f>SUM(Table1[[#This Row],[Census Tract Low Unemployment Point Value]],Table1[[#This Row],[Census Tract Access to Primary Care Point Value]])</f>
        <v>0</v>
      </c>
    </row>
    <row r="824" spans="1:23" x14ac:dyDescent="0.25">
      <c r="A824" t="s">
        <v>820</v>
      </c>
      <c r="B824">
        <v>18091042100</v>
      </c>
      <c r="C824" t="s">
        <v>1788</v>
      </c>
      <c r="D824" t="s">
        <v>2512</v>
      </c>
      <c r="E824" s="10">
        <f t="shared" si="24"/>
        <v>0</v>
      </c>
      <c r="F824" s="3">
        <f t="shared" si="25"/>
        <v>0</v>
      </c>
      <c r="G824">
        <v>0</v>
      </c>
      <c r="H824" s="4">
        <v>42211</v>
      </c>
      <c r="I824" s="3">
        <f>IF(AND(Table1[[#This Row],[High Income]]&gt;=71082,Table1[[#This Row],[QCT Status]]=0),1,0)</f>
        <v>0</v>
      </c>
      <c r="J824" s="4">
        <v>76.3</v>
      </c>
      <c r="K824" s="3">
        <f>IF(Table1[[#This Row],[Life Expectancy]]&gt;77.4,1,0)</f>
        <v>0</v>
      </c>
      <c r="L824" s="4">
        <v>0</v>
      </c>
      <c r="M824" s="4">
        <v>18.2</v>
      </c>
      <c r="N824" s="4">
        <f>IF(AND(Table1[[#This Row],[Low Poverty]]&lt;=6.3,Table1[[#This Row],[QCT Status]]=0),1,0)</f>
        <v>0</v>
      </c>
      <c r="O824" s="3">
        <f>VLOOKUP(C824,'County Data Only'!$A$2:$F$93,3,FALSE)</f>
        <v>3.9</v>
      </c>
      <c r="P824" s="3">
        <f>IF(Table1[[#This Row],[Census Tract Low Unemployment Rate]]&lt;2.7,1,0)</f>
        <v>0</v>
      </c>
      <c r="Q824" s="3">
        <f>VLOOKUP($C824,'County Data Only'!$A$2:$F$93,4,FALSE)</f>
        <v>2560</v>
      </c>
      <c r="R824" s="3">
        <f>IF(AND(Table1[[#This Row],[Census Tract Access to Primary Care]]&lt;=2000,Table1[[#This Row],[Census Tract Access to Primary Care]]&lt;&gt;0),1,0)</f>
        <v>0</v>
      </c>
      <c r="S824" s="3">
        <f>VLOOKUP($C824,'County Data Only'!$A$2:$F$93,5,FALSE)</f>
        <v>-1.610472106</v>
      </c>
      <c r="T824" s="6">
        <f>VLOOKUP($C824,'County Data Only'!$A$2:$F$93,6,FALSE)</f>
        <v>0.14970330000000001</v>
      </c>
      <c r="U824">
        <f>IF(AND(Table1[[#This Row],[Census Tract Population Growth 2010 - 2020]]&gt;=5,Table1[[#This Row],[Census Tract Population Growth 2020 - 2021]]&gt;0),1,0)</f>
        <v>0</v>
      </c>
      <c r="V824" s="3">
        <f>SUM(Table1[[#This Row],[High Income Point Value]],Table1[[#This Row],[Life Expectancy Point Value]],Table1[[#This Row],["R/ECAP" (Point Value)]],Table1[[#This Row],[Low Poverty Point Value]])</f>
        <v>0</v>
      </c>
      <c r="W824" s="3">
        <f>SUM(Table1[[#This Row],[Census Tract Low Unemployment Point Value]],Table1[[#This Row],[Census Tract Access to Primary Care Point Value]])</f>
        <v>0</v>
      </c>
    </row>
    <row r="825" spans="1:23" x14ac:dyDescent="0.25">
      <c r="A825" t="s">
        <v>808</v>
      </c>
      <c r="B825">
        <v>18091040800</v>
      </c>
      <c r="C825" t="s">
        <v>1788</v>
      </c>
      <c r="D825" t="s">
        <v>2558</v>
      </c>
      <c r="E825" s="10">
        <f t="shared" si="24"/>
        <v>0</v>
      </c>
      <c r="F825" s="3">
        <f t="shared" si="25"/>
        <v>0</v>
      </c>
      <c r="G825">
        <v>0</v>
      </c>
      <c r="H825" s="4">
        <v>55250</v>
      </c>
      <c r="I825" s="3">
        <f>IF(AND(Table1[[#This Row],[High Income]]&gt;=71082,Table1[[#This Row],[QCT Status]]=0),1,0)</f>
        <v>0</v>
      </c>
      <c r="J825" s="4">
        <v>72.099999999999994</v>
      </c>
      <c r="K825" s="3">
        <f>IF(Table1[[#This Row],[Life Expectancy]]&gt;77.4,1,0)</f>
        <v>0</v>
      </c>
      <c r="L825" s="4">
        <v>0</v>
      </c>
      <c r="M825" s="4">
        <v>18.600000000000001</v>
      </c>
      <c r="N825" s="4">
        <f>IF(AND(Table1[[#This Row],[Low Poverty]]&lt;=6.3,Table1[[#This Row],[QCT Status]]=0),1,0)</f>
        <v>0</v>
      </c>
      <c r="O825" s="3">
        <f>VLOOKUP(C825,'County Data Only'!$A$2:$F$93,3,FALSE)</f>
        <v>3.9</v>
      </c>
      <c r="P825" s="3">
        <f>IF(Table1[[#This Row],[Census Tract Low Unemployment Rate]]&lt;2.7,1,0)</f>
        <v>0</v>
      </c>
      <c r="Q825" s="3">
        <f>VLOOKUP($C825,'County Data Only'!$A$2:$F$93,4,FALSE)</f>
        <v>2560</v>
      </c>
      <c r="R825" s="3">
        <f>IF(AND(Table1[[#This Row],[Census Tract Access to Primary Care]]&lt;=2000,Table1[[#This Row],[Census Tract Access to Primary Care]]&lt;&gt;0),1,0)</f>
        <v>0</v>
      </c>
      <c r="S825" s="3">
        <f>VLOOKUP($C825,'County Data Only'!$A$2:$F$93,5,FALSE)</f>
        <v>-1.610472106</v>
      </c>
      <c r="T825" s="6">
        <f>VLOOKUP($C825,'County Data Only'!$A$2:$F$93,6,FALSE)</f>
        <v>0.14970330000000001</v>
      </c>
      <c r="U825">
        <f>IF(AND(Table1[[#This Row],[Census Tract Population Growth 2010 - 2020]]&gt;=5,Table1[[#This Row],[Census Tract Population Growth 2020 - 2021]]&gt;0),1,0)</f>
        <v>0</v>
      </c>
      <c r="V825" s="3">
        <f>SUM(Table1[[#This Row],[High Income Point Value]],Table1[[#This Row],[Life Expectancy Point Value]],Table1[[#This Row],["R/ECAP" (Point Value)]],Table1[[#This Row],[Low Poverty Point Value]])</f>
        <v>0</v>
      </c>
      <c r="W825" s="3">
        <f>SUM(Table1[[#This Row],[Census Tract Low Unemployment Point Value]],Table1[[#This Row],[Census Tract Access to Primary Care Point Value]])</f>
        <v>0</v>
      </c>
    </row>
    <row r="826" spans="1:23" x14ac:dyDescent="0.25">
      <c r="A826" t="s">
        <v>819</v>
      </c>
      <c r="B826">
        <v>18091042000</v>
      </c>
      <c r="C826" t="s">
        <v>1788</v>
      </c>
      <c r="D826" t="s">
        <v>2511</v>
      </c>
      <c r="E826" s="10">
        <f t="shared" si="24"/>
        <v>0</v>
      </c>
      <c r="F826" s="3">
        <f t="shared" si="25"/>
        <v>0</v>
      </c>
      <c r="G826">
        <v>0</v>
      </c>
      <c r="H826" s="4">
        <v>58990</v>
      </c>
      <c r="I826" s="3">
        <f>IF(AND(Table1[[#This Row],[High Income]]&gt;=71082,Table1[[#This Row],[QCT Status]]=0),1,0)</f>
        <v>0</v>
      </c>
      <c r="J826" s="4">
        <v>74.8</v>
      </c>
      <c r="K826" s="3">
        <f>IF(Table1[[#This Row],[Life Expectancy]]&gt;77.4,1,0)</f>
        <v>0</v>
      </c>
      <c r="L826" s="4">
        <v>0</v>
      </c>
      <c r="M826" s="4">
        <v>20.5</v>
      </c>
      <c r="N826" s="4">
        <f>IF(AND(Table1[[#This Row],[Low Poverty]]&lt;=6.3,Table1[[#This Row],[QCT Status]]=0),1,0)</f>
        <v>0</v>
      </c>
      <c r="O826" s="3">
        <f>VLOOKUP(C826,'County Data Only'!$A$2:$F$93,3,FALSE)</f>
        <v>3.9</v>
      </c>
      <c r="P826" s="3">
        <f>IF(Table1[[#This Row],[Census Tract Low Unemployment Rate]]&lt;2.7,1,0)</f>
        <v>0</v>
      </c>
      <c r="Q826" s="3">
        <f>VLOOKUP($C826,'County Data Only'!$A$2:$F$93,4,FALSE)</f>
        <v>2560</v>
      </c>
      <c r="R826" s="3">
        <f>IF(AND(Table1[[#This Row],[Census Tract Access to Primary Care]]&lt;=2000,Table1[[#This Row],[Census Tract Access to Primary Care]]&lt;&gt;0),1,0)</f>
        <v>0</v>
      </c>
      <c r="S826" s="3">
        <f>VLOOKUP($C826,'County Data Only'!$A$2:$F$93,5,FALSE)</f>
        <v>-1.610472106</v>
      </c>
      <c r="T826" s="6">
        <f>VLOOKUP($C826,'County Data Only'!$A$2:$F$93,6,FALSE)</f>
        <v>0.14970330000000001</v>
      </c>
      <c r="U826">
        <f>IF(AND(Table1[[#This Row],[Census Tract Population Growth 2010 - 2020]]&gt;=5,Table1[[#This Row],[Census Tract Population Growth 2020 - 2021]]&gt;0),1,0)</f>
        <v>0</v>
      </c>
      <c r="V826" s="3">
        <f>SUM(Table1[[#This Row],[High Income Point Value]],Table1[[#This Row],[Life Expectancy Point Value]],Table1[[#This Row],["R/ECAP" (Point Value)]],Table1[[#This Row],[Low Poverty Point Value]])</f>
        <v>0</v>
      </c>
      <c r="W826" s="3">
        <f>SUM(Table1[[#This Row],[Census Tract Low Unemployment Point Value]],Table1[[#This Row],[Census Tract Access to Primary Care Point Value]])</f>
        <v>0</v>
      </c>
    </row>
    <row r="827" spans="1:23" x14ac:dyDescent="0.25">
      <c r="A827" t="s">
        <v>824</v>
      </c>
      <c r="B827">
        <v>18091042402</v>
      </c>
      <c r="C827" t="s">
        <v>1788</v>
      </c>
      <c r="D827" t="s">
        <v>2561</v>
      </c>
      <c r="E827" s="10">
        <f t="shared" si="24"/>
        <v>0</v>
      </c>
      <c r="F827" s="3">
        <f t="shared" si="25"/>
        <v>0</v>
      </c>
      <c r="G827">
        <v>0</v>
      </c>
      <c r="H827" s="4">
        <v>35833</v>
      </c>
      <c r="I827" s="3">
        <f>IF(AND(Table1[[#This Row],[High Income]]&gt;=71082,Table1[[#This Row],[QCT Status]]=0),1,0)</f>
        <v>0</v>
      </c>
      <c r="J827" s="4">
        <v>74.337400000000002</v>
      </c>
      <c r="K827" s="3">
        <f>IF(Table1[[#This Row],[Life Expectancy]]&gt;77.4,1,0)</f>
        <v>0</v>
      </c>
      <c r="L827" s="4">
        <v>0</v>
      </c>
      <c r="M827" s="4">
        <v>29.1</v>
      </c>
      <c r="N827" s="4">
        <f>IF(AND(Table1[[#This Row],[Low Poverty]]&lt;=6.3,Table1[[#This Row],[QCT Status]]=0),1,0)</f>
        <v>0</v>
      </c>
      <c r="O827" s="3">
        <f>VLOOKUP(C827,'County Data Only'!$A$2:$F$93,3,FALSE)</f>
        <v>3.9</v>
      </c>
      <c r="P827" s="3">
        <f>IF(Table1[[#This Row],[Census Tract Low Unemployment Rate]]&lt;2.7,1,0)</f>
        <v>0</v>
      </c>
      <c r="Q827" s="3">
        <f>VLOOKUP($C827,'County Data Only'!$A$2:$F$93,4,FALSE)</f>
        <v>2560</v>
      </c>
      <c r="R827" s="3">
        <f>IF(AND(Table1[[#This Row],[Census Tract Access to Primary Care]]&lt;=2000,Table1[[#This Row],[Census Tract Access to Primary Care]]&lt;&gt;0),1,0)</f>
        <v>0</v>
      </c>
      <c r="S827" s="3">
        <f>VLOOKUP($C827,'County Data Only'!$A$2:$F$93,5,FALSE)</f>
        <v>-1.610472106</v>
      </c>
      <c r="T827" s="6">
        <f>VLOOKUP($C827,'County Data Only'!$A$2:$F$93,6,FALSE)</f>
        <v>0.14970330000000001</v>
      </c>
      <c r="U827">
        <f>IF(AND(Table1[[#This Row],[Census Tract Population Growth 2010 - 2020]]&gt;=5,Table1[[#This Row],[Census Tract Population Growth 2020 - 2021]]&gt;0),1,0)</f>
        <v>0</v>
      </c>
      <c r="V827" s="3">
        <f>SUM(Table1[[#This Row],[High Income Point Value]],Table1[[#This Row],[Life Expectancy Point Value]],Table1[[#This Row],["R/ECAP" (Point Value)]],Table1[[#This Row],[Low Poverty Point Value]])</f>
        <v>0</v>
      </c>
      <c r="W827" s="3">
        <f>SUM(Table1[[#This Row],[Census Tract Low Unemployment Point Value]],Table1[[#This Row],[Census Tract Access to Primary Care Point Value]])</f>
        <v>0</v>
      </c>
    </row>
    <row r="828" spans="1:23" x14ac:dyDescent="0.25">
      <c r="A828" t="s">
        <v>809</v>
      </c>
      <c r="B828">
        <v>18091040900</v>
      </c>
      <c r="C828" t="s">
        <v>1788</v>
      </c>
      <c r="D828" t="s">
        <v>2499</v>
      </c>
      <c r="E828" s="10">
        <f t="shared" si="24"/>
        <v>0</v>
      </c>
      <c r="F828" s="3">
        <f t="shared" si="25"/>
        <v>0</v>
      </c>
      <c r="G828">
        <v>0</v>
      </c>
      <c r="H828" s="4">
        <v>39423</v>
      </c>
      <c r="I828" s="3">
        <f>IF(AND(Table1[[#This Row],[High Income]]&gt;=71082,Table1[[#This Row],[QCT Status]]=0),1,0)</f>
        <v>0</v>
      </c>
      <c r="J828" s="4">
        <v>71.2</v>
      </c>
      <c r="K828" s="3">
        <f>IF(Table1[[#This Row],[Life Expectancy]]&gt;77.4,1,0)</f>
        <v>0</v>
      </c>
      <c r="L828" s="4">
        <v>0</v>
      </c>
      <c r="M828" s="4">
        <v>31</v>
      </c>
      <c r="N828" s="4">
        <f>IF(AND(Table1[[#This Row],[Low Poverty]]&lt;=6.3,Table1[[#This Row],[QCT Status]]=0),1,0)</f>
        <v>0</v>
      </c>
      <c r="O828" s="3">
        <f>VLOOKUP(C828,'County Data Only'!$A$2:$F$93,3,FALSE)</f>
        <v>3.9</v>
      </c>
      <c r="P828" s="3">
        <f>IF(Table1[[#This Row],[Census Tract Low Unemployment Rate]]&lt;2.7,1,0)</f>
        <v>0</v>
      </c>
      <c r="Q828" s="3">
        <f>VLOOKUP($C828,'County Data Only'!$A$2:$F$93,4,FALSE)</f>
        <v>2560</v>
      </c>
      <c r="R828" s="3">
        <f>IF(AND(Table1[[#This Row],[Census Tract Access to Primary Care]]&lt;=2000,Table1[[#This Row],[Census Tract Access to Primary Care]]&lt;&gt;0),1,0)</f>
        <v>0</v>
      </c>
      <c r="S828" s="3">
        <f>VLOOKUP($C828,'County Data Only'!$A$2:$F$93,5,FALSE)</f>
        <v>-1.610472106</v>
      </c>
      <c r="T828" s="6">
        <f>VLOOKUP($C828,'County Data Only'!$A$2:$F$93,6,FALSE)</f>
        <v>0.14970330000000001</v>
      </c>
      <c r="U828">
        <f>IF(AND(Table1[[#This Row],[Census Tract Population Growth 2010 - 2020]]&gt;=5,Table1[[#This Row],[Census Tract Population Growth 2020 - 2021]]&gt;0),1,0)</f>
        <v>0</v>
      </c>
      <c r="V828" s="3">
        <f>SUM(Table1[[#This Row],[High Income Point Value]],Table1[[#This Row],[Life Expectancy Point Value]],Table1[[#This Row],["R/ECAP" (Point Value)]],Table1[[#This Row],[Low Poverty Point Value]])</f>
        <v>0</v>
      </c>
      <c r="W828" s="3">
        <f>SUM(Table1[[#This Row],[Census Tract Low Unemployment Point Value]],Table1[[#This Row],[Census Tract Access to Primary Care Point Value]])</f>
        <v>0</v>
      </c>
    </row>
    <row r="829" spans="1:23" x14ac:dyDescent="0.25">
      <c r="A829" t="s">
        <v>827</v>
      </c>
      <c r="B829">
        <v>18091042602</v>
      </c>
      <c r="C829" t="s">
        <v>1788</v>
      </c>
      <c r="D829" t="s">
        <v>2526</v>
      </c>
      <c r="E829" s="10">
        <f t="shared" si="24"/>
        <v>0</v>
      </c>
      <c r="F829" s="3">
        <f t="shared" si="25"/>
        <v>0</v>
      </c>
      <c r="G829">
        <v>0</v>
      </c>
      <c r="H829" s="4">
        <v>34167</v>
      </c>
      <c r="I829" s="3">
        <f>IF(AND(Table1[[#This Row],[High Income]]&gt;=71082,Table1[[#This Row],[QCT Status]]=0),1,0)</f>
        <v>0</v>
      </c>
      <c r="J829" s="4">
        <v>74.599999999999994</v>
      </c>
      <c r="K829" s="3">
        <f>IF(Table1[[#This Row],[Life Expectancy]]&gt;77.4,1,0)</f>
        <v>0</v>
      </c>
      <c r="L829" s="4">
        <v>0</v>
      </c>
      <c r="M829" s="4">
        <v>34</v>
      </c>
      <c r="N829" s="4">
        <f>IF(AND(Table1[[#This Row],[Low Poverty]]&lt;=6.3,Table1[[#This Row],[QCT Status]]=0),1,0)</f>
        <v>0</v>
      </c>
      <c r="O829" s="3">
        <f>VLOOKUP(C829,'County Data Only'!$A$2:$F$93,3,FALSE)</f>
        <v>3.9</v>
      </c>
      <c r="P829" s="3">
        <f>IF(Table1[[#This Row],[Census Tract Low Unemployment Rate]]&lt;2.7,1,0)</f>
        <v>0</v>
      </c>
      <c r="Q829" s="3">
        <f>VLOOKUP($C829,'County Data Only'!$A$2:$F$93,4,FALSE)</f>
        <v>2560</v>
      </c>
      <c r="R829" s="3">
        <f>IF(AND(Table1[[#This Row],[Census Tract Access to Primary Care]]&lt;=2000,Table1[[#This Row],[Census Tract Access to Primary Care]]&lt;&gt;0),1,0)</f>
        <v>0</v>
      </c>
      <c r="S829" s="3">
        <f>VLOOKUP($C829,'County Data Only'!$A$2:$F$93,5,FALSE)</f>
        <v>-1.610472106</v>
      </c>
      <c r="T829" s="6">
        <f>VLOOKUP($C829,'County Data Only'!$A$2:$F$93,6,FALSE)</f>
        <v>0.14970330000000001</v>
      </c>
      <c r="U829">
        <f>IF(AND(Table1[[#This Row],[Census Tract Population Growth 2010 - 2020]]&gt;=5,Table1[[#This Row],[Census Tract Population Growth 2020 - 2021]]&gt;0),1,0)</f>
        <v>0</v>
      </c>
      <c r="V829" s="3">
        <f>SUM(Table1[[#This Row],[High Income Point Value]],Table1[[#This Row],[Life Expectancy Point Value]],Table1[[#This Row],["R/ECAP" (Point Value)]],Table1[[#This Row],[Low Poverty Point Value]])</f>
        <v>0</v>
      </c>
      <c r="W829" s="3">
        <f>SUM(Table1[[#This Row],[Census Tract Low Unemployment Point Value]],Table1[[#This Row],[Census Tract Access to Primary Care Point Value]])</f>
        <v>0</v>
      </c>
    </row>
    <row r="830" spans="1:23" x14ac:dyDescent="0.25">
      <c r="A830" t="s">
        <v>834</v>
      </c>
      <c r="B830">
        <v>18093950601</v>
      </c>
      <c r="C830" t="s">
        <v>1790</v>
      </c>
      <c r="D830" t="s">
        <v>2568</v>
      </c>
      <c r="E830" s="9">
        <f t="shared" si="24"/>
        <v>3</v>
      </c>
      <c r="F830" s="3">
        <f t="shared" si="25"/>
        <v>0</v>
      </c>
      <c r="G830">
        <v>0</v>
      </c>
      <c r="H830" s="6">
        <v>73281</v>
      </c>
      <c r="I830" s="6">
        <f>IF(AND(Table1[[#This Row],[High Income]]&gt;=71082,Table1[[#This Row],[QCT Status]]=0),1,0)</f>
        <v>1</v>
      </c>
      <c r="J830" s="6">
        <v>79</v>
      </c>
      <c r="K830" s="6">
        <f>IF(Table1[[#This Row],[Life Expectancy]]&gt;77.4,1,0)</f>
        <v>1</v>
      </c>
      <c r="L830" s="4">
        <v>0</v>
      </c>
      <c r="M830" s="6">
        <v>4</v>
      </c>
      <c r="N830" s="6">
        <f>IF(AND(Table1[[#This Row],[Low Poverty]]&lt;=6.3,Table1[[#This Row],[QCT Status]]=0),1,0)</f>
        <v>1</v>
      </c>
      <c r="O830" s="3">
        <f>VLOOKUP(C830,'County Data Only'!$A$2:$F$93,3,FALSE)</f>
        <v>2.8</v>
      </c>
      <c r="P830" s="3">
        <f>IF(Table1[[#This Row],[Census Tract Low Unemployment Rate]]&lt;2.7,1,0)</f>
        <v>0</v>
      </c>
      <c r="Q830" s="3">
        <f>VLOOKUP($C830,'County Data Only'!$A$2:$F$93,4,FALSE)</f>
        <v>2400</v>
      </c>
      <c r="R830" s="3">
        <f>IF(AND(Table1[[#This Row],[Census Tract Access to Primary Care]]&lt;=2000,Table1[[#This Row],[Census Tract Access to Primary Care]]&lt;&gt;0),1,0)</f>
        <v>0</v>
      </c>
      <c r="S830" s="3">
        <f>VLOOKUP($C830,'County Data Only'!$A$2:$F$93,5,FALSE)</f>
        <v>-1.32089795</v>
      </c>
      <c r="T830" s="6">
        <f>VLOOKUP($C830,'County Data Only'!$A$2:$F$93,6,FALSE)</f>
        <v>0.10661449999999999</v>
      </c>
      <c r="U830">
        <f>IF(AND(Table1[[#This Row],[Census Tract Population Growth 2010 - 2020]]&gt;=5,Table1[[#This Row],[Census Tract Population Growth 2020 - 2021]]&gt;0),1,0)</f>
        <v>0</v>
      </c>
      <c r="V830" s="3">
        <f>SUM(Table1[[#This Row],[High Income Point Value]],Table1[[#This Row],[Life Expectancy Point Value]],Table1[[#This Row],["R/ECAP" (Point Value)]],Table1[[#This Row],[Low Poverty Point Value]])</f>
        <v>3</v>
      </c>
      <c r="W830" s="3">
        <f>SUM(Table1[[#This Row],[Census Tract Low Unemployment Point Value]],Table1[[#This Row],[Census Tract Access to Primary Care Point Value]])</f>
        <v>0</v>
      </c>
    </row>
    <row r="831" spans="1:23" x14ac:dyDescent="0.25">
      <c r="A831" t="s">
        <v>832</v>
      </c>
      <c r="B831">
        <v>18093950400</v>
      </c>
      <c r="C831" t="s">
        <v>1790</v>
      </c>
      <c r="D831" t="s">
        <v>2074</v>
      </c>
      <c r="E831" s="7">
        <f t="shared" si="24"/>
        <v>2</v>
      </c>
      <c r="F831" s="3">
        <f t="shared" si="25"/>
        <v>0</v>
      </c>
      <c r="G831">
        <v>0</v>
      </c>
      <c r="H831" s="6">
        <v>71750</v>
      </c>
      <c r="I831" s="6">
        <f>IF(AND(Table1[[#This Row],[High Income]]&gt;=71082,Table1[[#This Row],[QCT Status]]=0),1,0)</f>
        <v>1</v>
      </c>
      <c r="J831" s="4">
        <v>77</v>
      </c>
      <c r="K831" s="6">
        <f>IF(Table1[[#This Row],[Life Expectancy]]&gt;77.4,1,0)</f>
        <v>0</v>
      </c>
      <c r="L831" s="4">
        <v>0</v>
      </c>
      <c r="M831" s="6">
        <v>6</v>
      </c>
      <c r="N831" s="6">
        <f>IF(AND(Table1[[#This Row],[Low Poverty]]&lt;=6.3,Table1[[#This Row],[QCT Status]]=0),1,0)</f>
        <v>1</v>
      </c>
      <c r="O831" s="3">
        <f>VLOOKUP(C831,'County Data Only'!$A$2:$F$93,3,FALSE)</f>
        <v>2.8</v>
      </c>
      <c r="P831" s="3">
        <f>IF(Table1[[#This Row],[Census Tract Low Unemployment Rate]]&lt;2.7,1,0)</f>
        <v>0</v>
      </c>
      <c r="Q831" s="3">
        <f>VLOOKUP($C831,'County Data Only'!$A$2:$F$93,4,FALSE)</f>
        <v>2400</v>
      </c>
      <c r="R831" s="3">
        <f>IF(AND(Table1[[#This Row],[Census Tract Access to Primary Care]]&lt;=2000,Table1[[#This Row],[Census Tract Access to Primary Care]]&lt;&gt;0),1,0)</f>
        <v>0</v>
      </c>
      <c r="S831" s="3">
        <f>VLOOKUP($C831,'County Data Only'!$A$2:$F$93,5,FALSE)</f>
        <v>-1.32089795</v>
      </c>
      <c r="T831" s="6">
        <f>VLOOKUP($C831,'County Data Only'!$A$2:$F$93,6,FALSE)</f>
        <v>0.10661449999999999</v>
      </c>
      <c r="U831">
        <f>IF(AND(Table1[[#This Row],[Census Tract Population Growth 2010 - 2020]]&gt;=5,Table1[[#This Row],[Census Tract Population Growth 2020 - 2021]]&gt;0),1,0)</f>
        <v>0</v>
      </c>
      <c r="V831" s="3">
        <f>SUM(Table1[[#This Row],[High Income Point Value]],Table1[[#This Row],[Life Expectancy Point Value]],Table1[[#This Row],["R/ECAP" (Point Value)]],Table1[[#This Row],[Low Poverty Point Value]])</f>
        <v>2</v>
      </c>
      <c r="W831" s="3">
        <f>SUM(Table1[[#This Row],[Census Tract Low Unemployment Point Value]],Table1[[#This Row],[Census Tract Access to Primary Care Point Value]])</f>
        <v>0</v>
      </c>
    </row>
    <row r="832" spans="1:23" x14ac:dyDescent="0.25">
      <c r="A832" t="s">
        <v>833</v>
      </c>
      <c r="B832">
        <v>18093950500</v>
      </c>
      <c r="C832" t="s">
        <v>1790</v>
      </c>
      <c r="D832" t="s">
        <v>2075</v>
      </c>
      <c r="E832" s="7">
        <f t="shared" si="24"/>
        <v>2</v>
      </c>
      <c r="F832" s="3">
        <f t="shared" si="25"/>
        <v>0</v>
      </c>
      <c r="G832">
        <v>0</v>
      </c>
      <c r="H832" s="6">
        <v>80361</v>
      </c>
      <c r="I832" s="6">
        <f>IF(AND(Table1[[#This Row],[High Income]]&gt;=71082,Table1[[#This Row],[QCT Status]]=0),1,0)</f>
        <v>1</v>
      </c>
      <c r="J832" s="6">
        <v>79.7</v>
      </c>
      <c r="K832" s="6">
        <f>IF(Table1[[#This Row],[Life Expectancy]]&gt;77.4,1,0)</f>
        <v>1</v>
      </c>
      <c r="L832" s="4">
        <v>0</v>
      </c>
      <c r="M832" s="4">
        <v>7.4</v>
      </c>
      <c r="N832" s="4">
        <f>IF(AND(Table1[[#This Row],[Low Poverty]]&lt;=6.3,Table1[[#This Row],[QCT Status]]=0),1,0)</f>
        <v>0</v>
      </c>
      <c r="O832" s="3">
        <f>VLOOKUP(C832,'County Data Only'!$A$2:$F$93,3,FALSE)</f>
        <v>2.8</v>
      </c>
      <c r="P832" s="3">
        <f>IF(Table1[[#This Row],[Census Tract Low Unemployment Rate]]&lt;2.7,1,0)</f>
        <v>0</v>
      </c>
      <c r="Q832" s="3">
        <f>VLOOKUP($C832,'County Data Only'!$A$2:$F$93,4,FALSE)</f>
        <v>2400</v>
      </c>
      <c r="R832" s="3">
        <f>IF(AND(Table1[[#This Row],[Census Tract Access to Primary Care]]&lt;=2000,Table1[[#This Row],[Census Tract Access to Primary Care]]&lt;&gt;0),1,0)</f>
        <v>0</v>
      </c>
      <c r="S832" s="3">
        <f>VLOOKUP($C832,'County Data Only'!$A$2:$F$93,5,FALSE)</f>
        <v>-1.32089795</v>
      </c>
      <c r="T832" s="6">
        <f>VLOOKUP($C832,'County Data Only'!$A$2:$F$93,6,FALSE)</f>
        <v>0.10661449999999999</v>
      </c>
      <c r="U832">
        <f>IF(AND(Table1[[#This Row],[Census Tract Population Growth 2010 - 2020]]&gt;=5,Table1[[#This Row],[Census Tract Population Growth 2020 - 2021]]&gt;0),1,0)</f>
        <v>0</v>
      </c>
      <c r="V832" s="3">
        <f>SUM(Table1[[#This Row],[High Income Point Value]],Table1[[#This Row],[Life Expectancy Point Value]],Table1[[#This Row],["R/ECAP" (Point Value)]],Table1[[#This Row],[Low Poverty Point Value]])</f>
        <v>2</v>
      </c>
      <c r="W832" s="3">
        <f>SUM(Table1[[#This Row],[Census Tract Low Unemployment Point Value]],Table1[[#This Row],[Census Tract Access to Primary Care Point Value]])</f>
        <v>0</v>
      </c>
    </row>
    <row r="833" spans="1:23" x14ac:dyDescent="0.25">
      <c r="A833" t="s">
        <v>842</v>
      </c>
      <c r="B833">
        <v>18093951201</v>
      </c>
      <c r="C833" t="s">
        <v>1790</v>
      </c>
      <c r="D833" t="s">
        <v>2572</v>
      </c>
      <c r="E833" s="8">
        <f t="shared" si="24"/>
        <v>1</v>
      </c>
      <c r="F833" s="3">
        <f t="shared" si="25"/>
        <v>0</v>
      </c>
      <c r="G833">
        <v>0</v>
      </c>
      <c r="H833" s="4">
        <v>49779</v>
      </c>
      <c r="I833" s="3">
        <f>IF(AND(Table1[[#This Row],[High Income]]&gt;=71082,Table1[[#This Row],[QCT Status]]=0),1,0)</f>
        <v>0</v>
      </c>
      <c r="J833" s="6">
        <v>78.3</v>
      </c>
      <c r="K833" s="6">
        <f>IF(Table1[[#This Row],[Life Expectancy]]&gt;77.4,1,0)</f>
        <v>1</v>
      </c>
      <c r="L833" s="4">
        <v>0</v>
      </c>
      <c r="M833" s="4">
        <v>8.3000000000000007</v>
      </c>
      <c r="N833" s="4">
        <f>IF(AND(Table1[[#This Row],[Low Poverty]]&lt;=6.3,Table1[[#This Row],[QCT Status]]=0),1,0)</f>
        <v>0</v>
      </c>
      <c r="O833" s="3">
        <f>VLOOKUP(C833,'County Data Only'!$A$2:$F$93,3,FALSE)</f>
        <v>2.8</v>
      </c>
      <c r="P833" s="3">
        <f>IF(Table1[[#This Row],[Census Tract Low Unemployment Rate]]&lt;2.7,1,0)</f>
        <v>0</v>
      </c>
      <c r="Q833" s="3">
        <f>VLOOKUP($C833,'County Data Only'!$A$2:$F$93,4,FALSE)</f>
        <v>2400</v>
      </c>
      <c r="R833" s="3">
        <f>IF(AND(Table1[[#This Row],[Census Tract Access to Primary Care]]&lt;=2000,Table1[[#This Row],[Census Tract Access to Primary Care]]&lt;&gt;0),1,0)</f>
        <v>0</v>
      </c>
      <c r="S833" s="3">
        <f>VLOOKUP($C833,'County Data Only'!$A$2:$F$93,5,FALSE)</f>
        <v>-1.32089795</v>
      </c>
      <c r="T833" s="6">
        <f>VLOOKUP($C833,'County Data Only'!$A$2:$F$93,6,FALSE)</f>
        <v>0.10661449999999999</v>
      </c>
      <c r="U833">
        <f>IF(AND(Table1[[#This Row],[Census Tract Population Growth 2010 - 2020]]&gt;=5,Table1[[#This Row],[Census Tract Population Growth 2020 - 2021]]&gt;0),1,0)</f>
        <v>0</v>
      </c>
      <c r="V833" s="3">
        <f>SUM(Table1[[#This Row],[High Income Point Value]],Table1[[#This Row],[Life Expectancy Point Value]],Table1[[#This Row],["R/ECAP" (Point Value)]],Table1[[#This Row],[Low Poverty Point Value]])</f>
        <v>1</v>
      </c>
      <c r="W833" s="3">
        <f>SUM(Table1[[#This Row],[Census Tract Low Unemployment Point Value]],Table1[[#This Row],[Census Tract Access to Primary Care Point Value]])</f>
        <v>0</v>
      </c>
    </row>
    <row r="834" spans="1:23" x14ac:dyDescent="0.25">
      <c r="A834" t="s">
        <v>836</v>
      </c>
      <c r="B834">
        <v>18093950701</v>
      </c>
      <c r="C834" t="s">
        <v>1790</v>
      </c>
      <c r="D834" t="s">
        <v>2570</v>
      </c>
      <c r="E834" s="8">
        <f t="shared" ref="E834:E897" si="26">SUM(V834,W834)</f>
        <v>1</v>
      </c>
      <c r="F834" s="3">
        <f t="shared" ref="F834:F897" si="27">IF(AND(S834&gt;=5,T834&gt;0),1,0)</f>
        <v>0</v>
      </c>
      <c r="G834">
        <v>0</v>
      </c>
      <c r="H834" s="4">
        <v>67834</v>
      </c>
      <c r="I834" s="3">
        <f>IF(AND(Table1[[#This Row],[High Income]]&gt;=71082,Table1[[#This Row],[QCT Status]]=0),1,0)</f>
        <v>0</v>
      </c>
      <c r="J834" s="6">
        <v>80</v>
      </c>
      <c r="K834" s="6">
        <f>IF(Table1[[#This Row],[Life Expectancy]]&gt;77.4,1,0)</f>
        <v>1</v>
      </c>
      <c r="L834" s="4">
        <v>0</v>
      </c>
      <c r="M834" s="4">
        <v>8.6999999999999993</v>
      </c>
      <c r="N834" s="4">
        <f>IF(AND(Table1[[#This Row],[Low Poverty]]&lt;=6.3,Table1[[#This Row],[QCT Status]]=0),1,0)</f>
        <v>0</v>
      </c>
      <c r="O834" s="3">
        <f>VLOOKUP(C834,'County Data Only'!$A$2:$F$93,3,FALSE)</f>
        <v>2.8</v>
      </c>
      <c r="P834" s="3">
        <f>IF(Table1[[#This Row],[Census Tract Low Unemployment Rate]]&lt;2.7,1,0)</f>
        <v>0</v>
      </c>
      <c r="Q834" s="3">
        <f>VLOOKUP($C834,'County Data Only'!$A$2:$F$93,4,FALSE)</f>
        <v>2400</v>
      </c>
      <c r="R834" s="3">
        <f>IF(AND(Table1[[#This Row],[Census Tract Access to Primary Care]]&lt;=2000,Table1[[#This Row],[Census Tract Access to Primary Care]]&lt;&gt;0),1,0)</f>
        <v>0</v>
      </c>
      <c r="S834" s="3">
        <f>VLOOKUP($C834,'County Data Only'!$A$2:$F$93,5,FALSE)</f>
        <v>-1.32089795</v>
      </c>
      <c r="T834" s="6">
        <f>VLOOKUP($C834,'County Data Only'!$A$2:$F$93,6,FALSE)</f>
        <v>0.10661449999999999</v>
      </c>
      <c r="U834">
        <f>IF(AND(Table1[[#This Row],[Census Tract Population Growth 2010 - 2020]]&gt;=5,Table1[[#This Row],[Census Tract Population Growth 2020 - 2021]]&gt;0),1,0)</f>
        <v>0</v>
      </c>
      <c r="V834" s="3">
        <f>SUM(Table1[[#This Row],[High Income Point Value]],Table1[[#This Row],[Life Expectancy Point Value]],Table1[[#This Row],["R/ECAP" (Point Value)]],Table1[[#This Row],[Low Poverty Point Value]])</f>
        <v>1</v>
      </c>
      <c r="W834" s="3">
        <f>SUM(Table1[[#This Row],[Census Tract Low Unemployment Point Value]],Table1[[#This Row],[Census Tract Access to Primary Care Point Value]])</f>
        <v>0</v>
      </c>
    </row>
    <row r="835" spans="1:23" x14ac:dyDescent="0.25">
      <c r="A835" t="s">
        <v>843</v>
      </c>
      <c r="B835">
        <v>18093951202</v>
      </c>
      <c r="C835" t="s">
        <v>1790</v>
      </c>
      <c r="D835" t="s">
        <v>2573</v>
      </c>
      <c r="E835" s="8">
        <f t="shared" si="26"/>
        <v>1</v>
      </c>
      <c r="F835" s="3">
        <f t="shared" si="27"/>
        <v>0</v>
      </c>
      <c r="G835">
        <v>0</v>
      </c>
      <c r="H835" s="4">
        <v>63697</v>
      </c>
      <c r="I835" s="3">
        <f>IF(AND(Table1[[#This Row],[High Income]]&gt;=71082,Table1[[#This Row],[QCT Status]]=0),1,0)</f>
        <v>0</v>
      </c>
      <c r="J835" s="6">
        <v>78.3</v>
      </c>
      <c r="K835" s="6">
        <f>IF(Table1[[#This Row],[Life Expectancy]]&gt;77.4,1,0)</f>
        <v>1</v>
      </c>
      <c r="L835" s="4">
        <v>0</v>
      </c>
      <c r="M835" s="4">
        <v>8.8000000000000007</v>
      </c>
      <c r="N835" s="4">
        <f>IF(AND(Table1[[#This Row],[Low Poverty]]&lt;=6.3,Table1[[#This Row],[QCT Status]]=0),1,0)</f>
        <v>0</v>
      </c>
      <c r="O835" s="3">
        <f>VLOOKUP(C835,'County Data Only'!$A$2:$F$93,3,FALSE)</f>
        <v>2.8</v>
      </c>
      <c r="P835" s="3">
        <f>IF(Table1[[#This Row],[Census Tract Low Unemployment Rate]]&lt;2.7,1,0)</f>
        <v>0</v>
      </c>
      <c r="Q835" s="3">
        <f>VLOOKUP($C835,'County Data Only'!$A$2:$F$93,4,FALSE)</f>
        <v>2400</v>
      </c>
      <c r="R835" s="3">
        <f>IF(AND(Table1[[#This Row],[Census Tract Access to Primary Care]]&lt;=2000,Table1[[#This Row],[Census Tract Access to Primary Care]]&lt;&gt;0),1,0)</f>
        <v>0</v>
      </c>
      <c r="S835" s="3">
        <f>VLOOKUP($C835,'County Data Only'!$A$2:$F$93,5,FALSE)</f>
        <v>-1.32089795</v>
      </c>
      <c r="T835" s="6">
        <f>VLOOKUP($C835,'County Data Only'!$A$2:$F$93,6,FALSE)</f>
        <v>0.10661449999999999</v>
      </c>
      <c r="U835">
        <f>IF(AND(Table1[[#This Row],[Census Tract Population Growth 2010 - 2020]]&gt;=5,Table1[[#This Row],[Census Tract Population Growth 2020 - 2021]]&gt;0),1,0)</f>
        <v>0</v>
      </c>
      <c r="V835" s="3">
        <f>SUM(Table1[[#This Row],[High Income Point Value]],Table1[[#This Row],[Life Expectancy Point Value]],Table1[[#This Row],["R/ECAP" (Point Value)]],Table1[[#This Row],[Low Poverty Point Value]])</f>
        <v>1</v>
      </c>
      <c r="W835" s="3">
        <f>SUM(Table1[[#This Row],[Census Tract Low Unemployment Point Value]],Table1[[#This Row],[Census Tract Access to Primary Care Point Value]])</f>
        <v>0</v>
      </c>
    </row>
    <row r="836" spans="1:23" x14ac:dyDescent="0.25">
      <c r="A836" t="s">
        <v>837</v>
      </c>
      <c r="B836">
        <v>18093950702</v>
      </c>
      <c r="C836" t="s">
        <v>1790</v>
      </c>
      <c r="D836" t="s">
        <v>2571</v>
      </c>
      <c r="E836" s="8">
        <f t="shared" si="26"/>
        <v>1</v>
      </c>
      <c r="F836" s="3">
        <f t="shared" si="27"/>
        <v>0</v>
      </c>
      <c r="G836">
        <v>0</v>
      </c>
      <c r="H836" s="4">
        <v>61287</v>
      </c>
      <c r="I836" s="3">
        <f>IF(AND(Table1[[#This Row],[High Income]]&gt;=71082,Table1[[#This Row],[QCT Status]]=0),1,0)</f>
        <v>0</v>
      </c>
      <c r="J836" s="6">
        <v>80</v>
      </c>
      <c r="K836" s="6">
        <f>IF(Table1[[#This Row],[Life Expectancy]]&gt;77.4,1,0)</f>
        <v>1</v>
      </c>
      <c r="L836" s="4">
        <v>0</v>
      </c>
      <c r="M836" s="4">
        <v>9.5</v>
      </c>
      <c r="N836" s="4">
        <f>IF(AND(Table1[[#This Row],[Low Poverty]]&lt;=6.3,Table1[[#This Row],[QCT Status]]=0),1,0)</f>
        <v>0</v>
      </c>
      <c r="O836" s="3">
        <f>VLOOKUP(C836,'County Data Only'!$A$2:$F$93,3,FALSE)</f>
        <v>2.8</v>
      </c>
      <c r="P836" s="3">
        <f>IF(Table1[[#This Row],[Census Tract Low Unemployment Rate]]&lt;2.7,1,0)</f>
        <v>0</v>
      </c>
      <c r="Q836" s="3">
        <f>VLOOKUP($C836,'County Data Only'!$A$2:$F$93,4,FALSE)</f>
        <v>2400</v>
      </c>
      <c r="R836" s="3">
        <f>IF(AND(Table1[[#This Row],[Census Tract Access to Primary Care]]&lt;=2000,Table1[[#This Row],[Census Tract Access to Primary Care]]&lt;&gt;0),1,0)</f>
        <v>0</v>
      </c>
      <c r="S836" s="3">
        <f>VLOOKUP($C836,'County Data Only'!$A$2:$F$93,5,FALSE)</f>
        <v>-1.32089795</v>
      </c>
      <c r="T836" s="6">
        <f>VLOOKUP($C836,'County Data Only'!$A$2:$F$93,6,FALSE)</f>
        <v>0.10661449999999999</v>
      </c>
      <c r="U836">
        <f>IF(AND(Table1[[#This Row],[Census Tract Population Growth 2010 - 2020]]&gt;=5,Table1[[#This Row],[Census Tract Population Growth 2020 - 2021]]&gt;0),1,0)</f>
        <v>0</v>
      </c>
      <c r="V836" s="3">
        <f>SUM(Table1[[#This Row],[High Income Point Value]],Table1[[#This Row],[Life Expectancy Point Value]],Table1[[#This Row],["R/ECAP" (Point Value)]],Table1[[#This Row],[Low Poverty Point Value]])</f>
        <v>1</v>
      </c>
      <c r="W836" s="3">
        <f>SUM(Table1[[#This Row],[Census Tract Low Unemployment Point Value]],Table1[[#This Row],[Census Tract Access to Primary Care Point Value]])</f>
        <v>0</v>
      </c>
    </row>
    <row r="837" spans="1:23" x14ac:dyDescent="0.25">
      <c r="A837" t="s">
        <v>835</v>
      </c>
      <c r="B837">
        <v>18093950602</v>
      </c>
      <c r="C837" t="s">
        <v>1790</v>
      </c>
      <c r="D837" t="s">
        <v>2569</v>
      </c>
      <c r="E837" s="8">
        <f t="shared" si="26"/>
        <v>1</v>
      </c>
      <c r="F837" s="3">
        <f t="shared" si="27"/>
        <v>0</v>
      </c>
      <c r="G837">
        <v>0</v>
      </c>
      <c r="H837" s="4">
        <v>66102</v>
      </c>
      <c r="I837" s="3">
        <f>IF(AND(Table1[[#This Row],[High Income]]&gt;=71082,Table1[[#This Row],[QCT Status]]=0),1,0)</f>
        <v>0</v>
      </c>
      <c r="J837" s="6">
        <v>79</v>
      </c>
      <c r="K837" s="6">
        <f>IF(Table1[[#This Row],[Life Expectancy]]&gt;77.4,1,0)</f>
        <v>1</v>
      </c>
      <c r="L837" s="4">
        <v>0</v>
      </c>
      <c r="M837" s="4">
        <v>11.4</v>
      </c>
      <c r="N837" s="4">
        <f>IF(AND(Table1[[#This Row],[Low Poverty]]&lt;=6.3,Table1[[#This Row],[QCT Status]]=0),1,0)</f>
        <v>0</v>
      </c>
      <c r="O837" s="3">
        <f>VLOOKUP(C837,'County Data Only'!$A$2:$F$93,3,FALSE)</f>
        <v>2.8</v>
      </c>
      <c r="P837" s="3">
        <f>IF(Table1[[#This Row],[Census Tract Low Unemployment Rate]]&lt;2.7,1,0)</f>
        <v>0</v>
      </c>
      <c r="Q837" s="3">
        <f>VLOOKUP($C837,'County Data Only'!$A$2:$F$93,4,FALSE)</f>
        <v>2400</v>
      </c>
      <c r="R837" s="3">
        <f>IF(AND(Table1[[#This Row],[Census Tract Access to Primary Care]]&lt;=2000,Table1[[#This Row],[Census Tract Access to Primary Care]]&lt;&gt;0),1,0)</f>
        <v>0</v>
      </c>
      <c r="S837" s="3">
        <f>VLOOKUP($C837,'County Data Only'!$A$2:$F$93,5,FALSE)</f>
        <v>-1.32089795</v>
      </c>
      <c r="T837" s="6">
        <f>VLOOKUP($C837,'County Data Only'!$A$2:$F$93,6,FALSE)</f>
        <v>0.10661449999999999</v>
      </c>
      <c r="U837">
        <f>IF(AND(Table1[[#This Row],[Census Tract Population Growth 2010 - 2020]]&gt;=5,Table1[[#This Row],[Census Tract Population Growth 2020 - 2021]]&gt;0),1,0)</f>
        <v>0</v>
      </c>
      <c r="V837" s="3">
        <f>SUM(Table1[[#This Row],[High Income Point Value]],Table1[[#This Row],[Life Expectancy Point Value]],Table1[[#This Row],["R/ECAP" (Point Value)]],Table1[[#This Row],[Low Poverty Point Value]])</f>
        <v>1</v>
      </c>
      <c r="W837" s="3">
        <f>SUM(Table1[[#This Row],[Census Tract Low Unemployment Point Value]],Table1[[#This Row],[Census Tract Access to Primary Care Point Value]])</f>
        <v>0</v>
      </c>
    </row>
    <row r="838" spans="1:23" x14ac:dyDescent="0.25">
      <c r="A838" t="s">
        <v>841</v>
      </c>
      <c r="B838">
        <v>18093951100</v>
      </c>
      <c r="C838" t="s">
        <v>1790</v>
      </c>
      <c r="D838" t="s">
        <v>2029</v>
      </c>
      <c r="E838" s="10">
        <f t="shared" si="26"/>
        <v>0</v>
      </c>
      <c r="F838" s="3">
        <f t="shared" si="27"/>
        <v>0</v>
      </c>
      <c r="G838" s="14">
        <v>1</v>
      </c>
      <c r="H838" s="4">
        <v>50921</v>
      </c>
      <c r="I838" s="3">
        <f>IF(AND(Table1[[#This Row],[High Income]]&gt;=71082,Table1[[#This Row],[QCT Status]]=0),1,0)</f>
        <v>0</v>
      </c>
      <c r="J838" s="4">
        <v>70.8</v>
      </c>
      <c r="K838" s="3">
        <f>IF(Table1[[#This Row],[Life Expectancy]]&gt;77.4,1,0)</f>
        <v>0</v>
      </c>
      <c r="L838" s="4">
        <v>0</v>
      </c>
      <c r="M838" s="4">
        <v>19.5</v>
      </c>
      <c r="N838" s="4">
        <f>IF(AND(Table1[[#This Row],[Low Poverty]]&lt;=6.3,Table1[[#This Row],[QCT Status]]=0),1,0)</f>
        <v>0</v>
      </c>
      <c r="O838" s="3">
        <f>VLOOKUP(C838,'County Data Only'!$A$2:$F$93,3,FALSE)</f>
        <v>2.8</v>
      </c>
      <c r="P838" s="3">
        <f>IF(Table1[[#This Row],[Census Tract Low Unemployment Rate]]&lt;2.7,1,0)</f>
        <v>0</v>
      </c>
      <c r="Q838" s="3">
        <f>VLOOKUP($C838,'County Data Only'!$A$2:$F$93,4,FALSE)</f>
        <v>2400</v>
      </c>
      <c r="R838" s="3">
        <f>IF(AND(Table1[[#This Row],[Census Tract Access to Primary Care]]&lt;=2000,Table1[[#This Row],[Census Tract Access to Primary Care]]&lt;&gt;0),1,0)</f>
        <v>0</v>
      </c>
      <c r="S838" s="3">
        <f>VLOOKUP($C838,'County Data Only'!$A$2:$F$93,5,FALSE)</f>
        <v>-1.32089795</v>
      </c>
      <c r="T838" s="6">
        <f>VLOOKUP($C838,'County Data Only'!$A$2:$F$93,6,FALSE)</f>
        <v>0.10661449999999999</v>
      </c>
      <c r="U838">
        <f>IF(AND(Table1[[#This Row],[Census Tract Population Growth 2010 - 2020]]&gt;=5,Table1[[#This Row],[Census Tract Population Growth 2020 - 2021]]&gt;0),1,0)</f>
        <v>0</v>
      </c>
      <c r="V838" s="3">
        <f>SUM(Table1[[#This Row],[High Income Point Value]],Table1[[#This Row],[Life Expectancy Point Value]],Table1[[#This Row],["R/ECAP" (Point Value)]],Table1[[#This Row],[Low Poverty Point Value]])</f>
        <v>0</v>
      </c>
      <c r="W838" s="3">
        <f>SUM(Table1[[#This Row],[Census Tract Low Unemployment Point Value]],Table1[[#This Row],[Census Tract Access to Primary Care Point Value]])</f>
        <v>0</v>
      </c>
    </row>
    <row r="839" spans="1:23" x14ac:dyDescent="0.25">
      <c r="A839" t="s">
        <v>840</v>
      </c>
      <c r="B839">
        <v>18093951000</v>
      </c>
      <c r="C839" t="s">
        <v>1790</v>
      </c>
      <c r="D839" t="s">
        <v>2028</v>
      </c>
      <c r="E839" s="10">
        <f t="shared" si="26"/>
        <v>0</v>
      </c>
      <c r="F839" s="3">
        <f t="shared" si="27"/>
        <v>0</v>
      </c>
      <c r="G839">
        <v>0</v>
      </c>
      <c r="H839" s="4">
        <v>46923</v>
      </c>
      <c r="I839" s="3">
        <f>IF(AND(Table1[[#This Row],[High Income]]&gt;=71082,Table1[[#This Row],[QCT Status]]=0),1,0)</f>
        <v>0</v>
      </c>
      <c r="J839" s="4">
        <v>74.707800000000006</v>
      </c>
      <c r="K839" s="3">
        <f>IF(Table1[[#This Row],[Life Expectancy]]&gt;77.4,1,0)</f>
        <v>0</v>
      </c>
      <c r="L839" s="4">
        <v>0</v>
      </c>
      <c r="M839" s="4">
        <v>11.3</v>
      </c>
      <c r="N839" s="4">
        <f>IF(AND(Table1[[#This Row],[Low Poverty]]&lt;=6.3,Table1[[#This Row],[QCT Status]]=0),1,0)</f>
        <v>0</v>
      </c>
      <c r="O839" s="3">
        <f>VLOOKUP(C839,'County Data Only'!$A$2:$F$93,3,FALSE)</f>
        <v>2.8</v>
      </c>
      <c r="P839" s="3">
        <f>IF(Table1[[#This Row],[Census Tract Low Unemployment Rate]]&lt;2.7,1,0)</f>
        <v>0</v>
      </c>
      <c r="Q839" s="3">
        <f>VLOOKUP($C839,'County Data Only'!$A$2:$F$93,4,FALSE)</f>
        <v>2400</v>
      </c>
      <c r="R839" s="3">
        <f>IF(AND(Table1[[#This Row],[Census Tract Access to Primary Care]]&lt;=2000,Table1[[#This Row],[Census Tract Access to Primary Care]]&lt;&gt;0),1,0)</f>
        <v>0</v>
      </c>
      <c r="S839" s="3">
        <f>VLOOKUP($C839,'County Data Only'!$A$2:$F$93,5,FALSE)</f>
        <v>-1.32089795</v>
      </c>
      <c r="T839" s="6">
        <f>VLOOKUP($C839,'County Data Only'!$A$2:$F$93,6,FALSE)</f>
        <v>0.10661449999999999</v>
      </c>
      <c r="U839">
        <f>IF(AND(Table1[[#This Row],[Census Tract Population Growth 2010 - 2020]]&gt;=5,Table1[[#This Row],[Census Tract Population Growth 2020 - 2021]]&gt;0),1,0)</f>
        <v>0</v>
      </c>
      <c r="V839" s="3">
        <f>SUM(Table1[[#This Row],[High Income Point Value]],Table1[[#This Row],[Life Expectancy Point Value]],Table1[[#This Row],["R/ECAP" (Point Value)]],Table1[[#This Row],[Low Poverty Point Value]])</f>
        <v>0</v>
      </c>
      <c r="W839" s="3">
        <f>SUM(Table1[[#This Row],[Census Tract Low Unemployment Point Value]],Table1[[#This Row],[Census Tract Access to Primary Care Point Value]])</f>
        <v>0</v>
      </c>
    </row>
    <row r="840" spans="1:23" x14ac:dyDescent="0.25">
      <c r="A840" t="s">
        <v>838</v>
      </c>
      <c r="B840">
        <v>18093950800</v>
      </c>
      <c r="C840" t="s">
        <v>1790</v>
      </c>
      <c r="D840" t="s">
        <v>2078</v>
      </c>
      <c r="E840" s="10">
        <f t="shared" si="26"/>
        <v>0</v>
      </c>
      <c r="F840" s="3">
        <f t="shared" si="27"/>
        <v>0</v>
      </c>
      <c r="G840">
        <v>0</v>
      </c>
      <c r="H840" s="4">
        <v>33973</v>
      </c>
      <c r="I840" s="3">
        <f>IF(AND(Table1[[#This Row],[High Income]]&gt;=71082,Table1[[#This Row],[QCT Status]]=0),1,0)</f>
        <v>0</v>
      </c>
      <c r="J840" s="4">
        <v>67.7</v>
      </c>
      <c r="K840" s="3">
        <f>IF(Table1[[#This Row],[Life Expectancy]]&gt;77.4,1,0)</f>
        <v>0</v>
      </c>
      <c r="L840" s="4">
        <v>0</v>
      </c>
      <c r="M840" s="4">
        <v>15.5</v>
      </c>
      <c r="N840" s="4">
        <f>IF(AND(Table1[[#This Row],[Low Poverty]]&lt;=6.3,Table1[[#This Row],[QCT Status]]=0),1,0)</f>
        <v>0</v>
      </c>
      <c r="O840" s="3">
        <f>VLOOKUP(C840,'County Data Only'!$A$2:$F$93,3,FALSE)</f>
        <v>2.8</v>
      </c>
      <c r="P840" s="3">
        <f>IF(Table1[[#This Row],[Census Tract Low Unemployment Rate]]&lt;2.7,1,0)</f>
        <v>0</v>
      </c>
      <c r="Q840" s="3">
        <f>VLOOKUP($C840,'County Data Only'!$A$2:$F$93,4,FALSE)</f>
        <v>2400</v>
      </c>
      <c r="R840" s="3">
        <f>IF(AND(Table1[[#This Row],[Census Tract Access to Primary Care]]&lt;=2000,Table1[[#This Row],[Census Tract Access to Primary Care]]&lt;&gt;0),1,0)</f>
        <v>0</v>
      </c>
      <c r="S840" s="3">
        <f>VLOOKUP($C840,'County Data Only'!$A$2:$F$93,5,FALSE)</f>
        <v>-1.32089795</v>
      </c>
      <c r="T840" s="6">
        <f>VLOOKUP($C840,'County Data Only'!$A$2:$F$93,6,FALSE)</f>
        <v>0.10661449999999999</v>
      </c>
      <c r="U840">
        <f>IF(AND(Table1[[#This Row],[Census Tract Population Growth 2010 - 2020]]&gt;=5,Table1[[#This Row],[Census Tract Population Growth 2020 - 2021]]&gt;0),1,0)</f>
        <v>0</v>
      </c>
      <c r="V840" s="3">
        <f>SUM(Table1[[#This Row],[High Income Point Value]],Table1[[#This Row],[Life Expectancy Point Value]],Table1[[#This Row],["R/ECAP" (Point Value)]],Table1[[#This Row],[Low Poverty Point Value]])</f>
        <v>0</v>
      </c>
      <c r="W840" s="3">
        <f>SUM(Table1[[#This Row],[Census Tract Low Unemployment Point Value]],Table1[[#This Row],[Census Tract Access to Primary Care Point Value]])</f>
        <v>0</v>
      </c>
    </row>
    <row r="841" spans="1:23" x14ac:dyDescent="0.25">
      <c r="A841" t="s">
        <v>844</v>
      </c>
      <c r="B841">
        <v>18093951300</v>
      </c>
      <c r="C841" t="s">
        <v>1790</v>
      </c>
      <c r="D841" t="s">
        <v>2031</v>
      </c>
      <c r="E841" s="10">
        <f t="shared" si="26"/>
        <v>0</v>
      </c>
      <c r="F841" s="3">
        <f t="shared" si="27"/>
        <v>0</v>
      </c>
      <c r="G841">
        <v>0</v>
      </c>
      <c r="H841" s="4">
        <v>40990</v>
      </c>
      <c r="I841" s="3">
        <f>IF(AND(Table1[[#This Row],[High Income]]&gt;=71082,Table1[[#This Row],[QCT Status]]=0),1,0)</f>
        <v>0</v>
      </c>
      <c r="J841" s="4">
        <v>70.601799999999997</v>
      </c>
      <c r="K841" s="3">
        <f>IF(Table1[[#This Row],[Life Expectancy]]&gt;77.4,1,0)</f>
        <v>0</v>
      </c>
      <c r="L841" s="4">
        <v>0</v>
      </c>
      <c r="M841" s="4">
        <v>17.7</v>
      </c>
      <c r="N841" s="4">
        <f>IF(AND(Table1[[#This Row],[Low Poverty]]&lt;=6.3,Table1[[#This Row],[QCT Status]]=0),1,0)</f>
        <v>0</v>
      </c>
      <c r="O841" s="3">
        <f>VLOOKUP(C841,'County Data Only'!$A$2:$F$93,3,FALSE)</f>
        <v>2.8</v>
      </c>
      <c r="P841" s="3">
        <f>IF(Table1[[#This Row],[Census Tract Low Unemployment Rate]]&lt;2.7,1,0)</f>
        <v>0</v>
      </c>
      <c r="Q841" s="3">
        <f>VLOOKUP($C841,'County Data Only'!$A$2:$F$93,4,FALSE)</f>
        <v>2400</v>
      </c>
      <c r="R841" s="3">
        <f>IF(AND(Table1[[#This Row],[Census Tract Access to Primary Care]]&lt;=2000,Table1[[#This Row],[Census Tract Access to Primary Care]]&lt;&gt;0),1,0)</f>
        <v>0</v>
      </c>
      <c r="S841" s="3">
        <f>VLOOKUP($C841,'County Data Only'!$A$2:$F$93,5,FALSE)</f>
        <v>-1.32089795</v>
      </c>
      <c r="T841" s="6">
        <f>VLOOKUP($C841,'County Data Only'!$A$2:$F$93,6,FALSE)</f>
        <v>0.10661449999999999</v>
      </c>
      <c r="U841">
        <f>IF(AND(Table1[[#This Row],[Census Tract Population Growth 2010 - 2020]]&gt;=5,Table1[[#This Row],[Census Tract Population Growth 2020 - 2021]]&gt;0),1,0)</f>
        <v>0</v>
      </c>
      <c r="V841" s="3">
        <f>SUM(Table1[[#This Row],[High Income Point Value]],Table1[[#This Row],[Life Expectancy Point Value]],Table1[[#This Row],["R/ECAP" (Point Value)]],Table1[[#This Row],[Low Poverty Point Value]])</f>
        <v>0</v>
      </c>
      <c r="W841" s="3">
        <f>SUM(Table1[[#This Row],[Census Tract Low Unemployment Point Value]],Table1[[#This Row],[Census Tract Access to Primary Care Point Value]])</f>
        <v>0</v>
      </c>
    </row>
    <row r="842" spans="1:23" x14ac:dyDescent="0.25">
      <c r="A842" t="s">
        <v>839</v>
      </c>
      <c r="B842">
        <v>18093950900</v>
      </c>
      <c r="C842" t="s">
        <v>1790</v>
      </c>
      <c r="D842" t="s">
        <v>2027</v>
      </c>
      <c r="E842" s="10">
        <f t="shared" si="26"/>
        <v>0</v>
      </c>
      <c r="F842" s="3">
        <f t="shared" si="27"/>
        <v>0</v>
      </c>
      <c r="G842">
        <v>0</v>
      </c>
      <c r="H842" s="4">
        <v>38205</v>
      </c>
      <c r="I842" s="3">
        <f>IF(AND(Table1[[#This Row],[High Income]]&gt;=71082,Table1[[#This Row],[QCT Status]]=0),1,0)</f>
        <v>0</v>
      </c>
      <c r="J842" s="4">
        <v>70.099999999999994</v>
      </c>
      <c r="K842" s="3">
        <f>IF(Table1[[#This Row],[Life Expectancy]]&gt;77.4,1,0)</f>
        <v>0</v>
      </c>
      <c r="L842" s="4">
        <v>0</v>
      </c>
      <c r="M842" s="4">
        <v>22.1</v>
      </c>
      <c r="N842" s="4">
        <f>IF(AND(Table1[[#This Row],[Low Poverty]]&lt;=6.3,Table1[[#This Row],[QCT Status]]=0),1,0)</f>
        <v>0</v>
      </c>
      <c r="O842" s="3">
        <f>VLOOKUP(C842,'County Data Only'!$A$2:$F$93,3,FALSE)</f>
        <v>2.8</v>
      </c>
      <c r="P842" s="3">
        <f>IF(Table1[[#This Row],[Census Tract Low Unemployment Rate]]&lt;2.7,1,0)</f>
        <v>0</v>
      </c>
      <c r="Q842" s="3">
        <f>VLOOKUP($C842,'County Data Only'!$A$2:$F$93,4,FALSE)</f>
        <v>2400</v>
      </c>
      <c r="R842" s="3">
        <f>IF(AND(Table1[[#This Row],[Census Tract Access to Primary Care]]&lt;=2000,Table1[[#This Row],[Census Tract Access to Primary Care]]&lt;&gt;0),1,0)</f>
        <v>0</v>
      </c>
      <c r="S842" s="3">
        <f>VLOOKUP($C842,'County Data Only'!$A$2:$F$93,5,FALSE)</f>
        <v>-1.32089795</v>
      </c>
      <c r="T842" s="6">
        <f>VLOOKUP($C842,'County Data Only'!$A$2:$F$93,6,FALSE)</f>
        <v>0.10661449999999999</v>
      </c>
      <c r="U842">
        <f>IF(AND(Table1[[#This Row],[Census Tract Population Growth 2010 - 2020]]&gt;=5,Table1[[#This Row],[Census Tract Population Growth 2020 - 2021]]&gt;0),1,0)</f>
        <v>0</v>
      </c>
      <c r="V842" s="3">
        <f>SUM(Table1[[#This Row],[High Income Point Value]],Table1[[#This Row],[Life Expectancy Point Value]],Table1[[#This Row],["R/ECAP" (Point Value)]],Table1[[#This Row],[Low Poverty Point Value]])</f>
        <v>0</v>
      </c>
      <c r="W842" s="3">
        <f>SUM(Table1[[#This Row],[Census Tract Low Unemployment Point Value]],Table1[[#This Row],[Census Tract Access to Primary Care Point Value]])</f>
        <v>0</v>
      </c>
    </row>
    <row r="843" spans="1:23" x14ac:dyDescent="0.25">
      <c r="A843" t="s">
        <v>880</v>
      </c>
      <c r="B843">
        <v>18095011700</v>
      </c>
      <c r="C843" t="s">
        <v>1792</v>
      </c>
      <c r="D843" t="s">
        <v>2463</v>
      </c>
      <c r="E843" s="9">
        <f t="shared" si="26"/>
        <v>3</v>
      </c>
      <c r="F843" s="3">
        <f t="shared" si="27"/>
        <v>0</v>
      </c>
      <c r="G843">
        <v>0</v>
      </c>
      <c r="H843" s="6">
        <v>71250</v>
      </c>
      <c r="I843" s="6">
        <f>IF(AND(Table1[[#This Row],[High Income]]&gt;=71082,Table1[[#This Row],[QCT Status]]=0),1,0)</f>
        <v>1</v>
      </c>
      <c r="J843" s="6">
        <v>78.5</v>
      </c>
      <c r="K843" s="6">
        <f>IF(Table1[[#This Row],[Life Expectancy]]&gt;77.4,1,0)</f>
        <v>1</v>
      </c>
      <c r="L843" s="4">
        <v>0</v>
      </c>
      <c r="M843" s="6">
        <v>2</v>
      </c>
      <c r="N843" s="6">
        <f>IF(AND(Table1[[#This Row],[Low Poverty]]&lt;=6.3,Table1[[#This Row],[QCT Status]]=0),1,0)</f>
        <v>1</v>
      </c>
      <c r="O843" s="3">
        <f>VLOOKUP(C843,'County Data Only'!$A$2:$F$93,3,FALSE)</f>
        <v>3</v>
      </c>
      <c r="P843" s="3">
        <f>IF(Table1[[#This Row],[Census Tract Low Unemployment Rate]]&lt;2.7,1,0)</f>
        <v>0</v>
      </c>
      <c r="Q843" s="3">
        <f>VLOOKUP($C843,'County Data Only'!$A$2:$F$93,4,FALSE)</f>
        <v>2090</v>
      </c>
      <c r="R843" s="3">
        <f>IF(AND(Table1[[#This Row],[Census Tract Access to Primary Care]]&lt;=2000,Table1[[#This Row],[Census Tract Access to Primary Care]]&lt;&gt;0),1,0)</f>
        <v>0</v>
      </c>
      <c r="S843" s="3">
        <f>VLOOKUP($C843,'County Data Only'!$A$2:$F$93,5,FALSE)</f>
        <v>-1.473928932</v>
      </c>
      <c r="T843" s="6">
        <f>VLOOKUP($C843,'County Data Only'!$A$2:$F$93,6,FALSE)</f>
        <v>0.55126280000000005</v>
      </c>
      <c r="U843">
        <f>IF(AND(Table1[[#This Row],[Census Tract Population Growth 2010 - 2020]]&gt;=5,Table1[[#This Row],[Census Tract Population Growth 2020 - 2021]]&gt;0),1,0)</f>
        <v>0</v>
      </c>
      <c r="V843" s="3">
        <f>SUM(Table1[[#This Row],[High Income Point Value]],Table1[[#This Row],[Life Expectancy Point Value]],Table1[[#This Row],["R/ECAP" (Point Value)]],Table1[[#This Row],[Low Poverty Point Value]])</f>
        <v>3</v>
      </c>
      <c r="W843" s="3">
        <f>SUM(Table1[[#This Row],[Census Tract Low Unemployment Point Value]],Table1[[#This Row],[Census Tract Access to Primary Care Point Value]])</f>
        <v>0</v>
      </c>
    </row>
    <row r="844" spans="1:23" x14ac:dyDescent="0.25">
      <c r="A844" t="s">
        <v>876</v>
      </c>
      <c r="B844">
        <v>18095011400</v>
      </c>
      <c r="C844" t="s">
        <v>1792</v>
      </c>
      <c r="D844" t="s">
        <v>1995</v>
      </c>
      <c r="E844" s="9">
        <f t="shared" si="26"/>
        <v>3</v>
      </c>
      <c r="F844" s="3">
        <f t="shared" si="27"/>
        <v>0</v>
      </c>
      <c r="G844">
        <v>0</v>
      </c>
      <c r="H844" s="6">
        <v>71131</v>
      </c>
      <c r="I844" s="6">
        <f>IF(AND(Table1[[#This Row],[High Income]]&gt;=71082,Table1[[#This Row],[QCT Status]]=0),1,0)</f>
        <v>1</v>
      </c>
      <c r="J844" s="6">
        <v>77.900000000000006</v>
      </c>
      <c r="K844" s="6">
        <f>IF(Table1[[#This Row],[Life Expectancy]]&gt;77.4,1,0)</f>
        <v>1</v>
      </c>
      <c r="L844" s="4">
        <v>0</v>
      </c>
      <c r="M844" s="6">
        <v>4.7</v>
      </c>
      <c r="N844" s="6">
        <f>IF(AND(Table1[[#This Row],[Low Poverty]]&lt;=6.3,Table1[[#This Row],[QCT Status]]=0),1,0)</f>
        <v>1</v>
      </c>
      <c r="O844" s="3">
        <f>VLOOKUP(C844,'County Data Only'!$A$2:$F$93,3,FALSE)</f>
        <v>3</v>
      </c>
      <c r="P844" s="3">
        <f>IF(Table1[[#This Row],[Census Tract Low Unemployment Rate]]&lt;2.7,1,0)</f>
        <v>0</v>
      </c>
      <c r="Q844" s="3">
        <f>VLOOKUP($C844,'County Data Only'!$A$2:$F$93,4,FALSE)</f>
        <v>2090</v>
      </c>
      <c r="R844" s="3">
        <f>IF(AND(Table1[[#This Row],[Census Tract Access to Primary Care]]&lt;=2000,Table1[[#This Row],[Census Tract Access to Primary Care]]&lt;&gt;0),1,0)</f>
        <v>0</v>
      </c>
      <c r="S844" s="3">
        <f>VLOOKUP($C844,'County Data Only'!$A$2:$F$93,5,FALSE)</f>
        <v>-1.473928932</v>
      </c>
      <c r="T844" s="6">
        <f>VLOOKUP($C844,'County Data Only'!$A$2:$F$93,6,FALSE)</f>
        <v>0.55126280000000005</v>
      </c>
      <c r="U844">
        <f>IF(AND(Table1[[#This Row],[Census Tract Population Growth 2010 - 2020]]&gt;=5,Table1[[#This Row],[Census Tract Population Growth 2020 - 2021]]&gt;0),1,0)</f>
        <v>0</v>
      </c>
      <c r="V844" s="3">
        <f>SUM(Table1[[#This Row],[High Income Point Value]],Table1[[#This Row],[Life Expectancy Point Value]],Table1[[#This Row],["R/ECAP" (Point Value)]],Table1[[#This Row],[Low Poverty Point Value]])</f>
        <v>3</v>
      </c>
      <c r="W844" s="3">
        <f>SUM(Table1[[#This Row],[Census Tract Low Unemployment Point Value]],Table1[[#This Row],[Census Tract Access to Primary Care Point Value]])</f>
        <v>0</v>
      </c>
    </row>
    <row r="845" spans="1:23" x14ac:dyDescent="0.25">
      <c r="A845" t="s">
        <v>878</v>
      </c>
      <c r="B845">
        <v>18095011502</v>
      </c>
      <c r="C845" t="s">
        <v>1792</v>
      </c>
      <c r="D845" t="s">
        <v>1971</v>
      </c>
      <c r="E845" s="7">
        <f t="shared" si="26"/>
        <v>2</v>
      </c>
      <c r="F845" s="3">
        <f t="shared" si="27"/>
        <v>0</v>
      </c>
      <c r="G845">
        <v>0</v>
      </c>
      <c r="H845" s="6">
        <v>81953</v>
      </c>
      <c r="I845" s="6">
        <f>IF(AND(Table1[[#This Row],[High Income]]&gt;=71082,Table1[[#This Row],[QCT Status]]=0),1,0)</f>
        <v>1</v>
      </c>
      <c r="J845" s="4">
        <v>76.099999999999994</v>
      </c>
      <c r="K845" s="6">
        <f>IF(Table1[[#This Row],[Life Expectancy]]&gt;77.4,1,0)</f>
        <v>0</v>
      </c>
      <c r="L845" s="4">
        <v>0</v>
      </c>
      <c r="M845" s="6">
        <v>4.3</v>
      </c>
      <c r="N845" s="6">
        <f>IF(AND(Table1[[#This Row],[Low Poverty]]&lt;=6.3,Table1[[#This Row],[QCT Status]]=0),1,0)</f>
        <v>1</v>
      </c>
      <c r="O845" s="3">
        <f>VLOOKUP(C845,'County Data Only'!$A$2:$F$93,3,FALSE)</f>
        <v>3</v>
      </c>
      <c r="P845" s="3">
        <f>IF(Table1[[#This Row],[Census Tract Low Unemployment Rate]]&lt;2.7,1,0)</f>
        <v>0</v>
      </c>
      <c r="Q845" s="3">
        <f>VLOOKUP($C845,'County Data Only'!$A$2:$F$93,4,FALSE)</f>
        <v>2090</v>
      </c>
      <c r="R845" s="3">
        <f>IF(AND(Table1[[#This Row],[Census Tract Access to Primary Care]]&lt;=2000,Table1[[#This Row],[Census Tract Access to Primary Care]]&lt;&gt;0),1,0)</f>
        <v>0</v>
      </c>
      <c r="S845" s="3">
        <f>VLOOKUP($C845,'County Data Only'!$A$2:$F$93,5,FALSE)</f>
        <v>-1.473928932</v>
      </c>
      <c r="T845" s="6">
        <f>VLOOKUP($C845,'County Data Only'!$A$2:$F$93,6,FALSE)</f>
        <v>0.55126280000000005</v>
      </c>
      <c r="U845">
        <f>IF(AND(Table1[[#This Row],[Census Tract Population Growth 2010 - 2020]]&gt;=5,Table1[[#This Row],[Census Tract Population Growth 2020 - 2021]]&gt;0),1,0)</f>
        <v>0</v>
      </c>
      <c r="V845" s="3">
        <f>SUM(Table1[[#This Row],[High Income Point Value]],Table1[[#This Row],[Life Expectancy Point Value]],Table1[[#This Row],["R/ECAP" (Point Value)]],Table1[[#This Row],[Low Poverty Point Value]])</f>
        <v>2</v>
      </c>
      <c r="W845" s="3">
        <f>SUM(Table1[[#This Row],[Census Tract Low Unemployment Point Value]],Table1[[#This Row],[Census Tract Access to Primary Care Point Value]])</f>
        <v>0</v>
      </c>
    </row>
    <row r="846" spans="1:23" x14ac:dyDescent="0.25">
      <c r="A846" t="s">
        <v>872</v>
      </c>
      <c r="B846">
        <v>18095011000</v>
      </c>
      <c r="C846" t="s">
        <v>1792</v>
      </c>
      <c r="D846" t="s">
        <v>1961</v>
      </c>
      <c r="E846" s="8">
        <f t="shared" si="26"/>
        <v>1</v>
      </c>
      <c r="F846" s="3">
        <f t="shared" si="27"/>
        <v>0</v>
      </c>
      <c r="G846">
        <v>0</v>
      </c>
      <c r="H846" s="4">
        <v>70650</v>
      </c>
      <c r="I846" s="3">
        <f>IF(AND(Table1[[#This Row],[High Income]]&gt;=71082,Table1[[#This Row],[QCT Status]]=0),1,0)</f>
        <v>0</v>
      </c>
      <c r="J846" s="4">
        <v>77</v>
      </c>
      <c r="K846" s="3">
        <f>IF(Table1[[#This Row],[Life Expectancy]]&gt;77.4,1,0)</f>
        <v>0</v>
      </c>
      <c r="L846" s="4">
        <v>0</v>
      </c>
      <c r="M846" s="6">
        <v>3.1</v>
      </c>
      <c r="N846" s="6">
        <f>IF(AND(Table1[[#This Row],[Low Poverty]]&lt;=6.3,Table1[[#This Row],[QCT Status]]=0),1,0)</f>
        <v>1</v>
      </c>
      <c r="O846" s="3">
        <f>VLOOKUP(C846,'County Data Only'!$A$2:$F$93,3,FALSE)</f>
        <v>3</v>
      </c>
      <c r="P846" s="3">
        <f>IF(Table1[[#This Row],[Census Tract Low Unemployment Rate]]&lt;2.7,1,0)</f>
        <v>0</v>
      </c>
      <c r="Q846" s="3">
        <f>VLOOKUP($C846,'County Data Only'!$A$2:$F$93,4,FALSE)</f>
        <v>2090</v>
      </c>
      <c r="R846" s="3">
        <f>IF(AND(Table1[[#This Row],[Census Tract Access to Primary Care]]&lt;=2000,Table1[[#This Row],[Census Tract Access to Primary Care]]&lt;&gt;0),1,0)</f>
        <v>0</v>
      </c>
      <c r="S846" s="3">
        <f>VLOOKUP($C846,'County Data Only'!$A$2:$F$93,5,FALSE)</f>
        <v>-1.473928932</v>
      </c>
      <c r="T846" s="6">
        <f>VLOOKUP($C846,'County Data Only'!$A$2:$F$93,6,FALSE)</f>
        <v>0.55126280000000005</v>
      </c>
      <c r="U846">
        <f>IF(AND(Table1[[#This Row],[Census Tract Population Growth 2010 - 2020]]&gt;=5,Table1[[#This Row],[Census Tract Population Growth 2020 - 2021]]&gt;0),1,0)</f>
        <v>0</v>
      </c>
      <c r="V846" s="3">
        <f>SUM(Table1[[#This Row],[High Income Point Value]],Table1[[#This Row],[Life Expectancy Point Value]],Table1[[#This Row],["R/ECAP" (Point Value)]],Table1[[#This Row],[Low Poverty Point Value]])</f>
        <v>1</v>
      </c>
      <c r="W846" s="3">
        <f>SUM(Table1[[#This Row],[Census Tract Low Unemployment Point Value]],Table1[[#This Row],[Census Tract Access to Primary Care Point Value]])</f>
        <v>0</v>
      </c>
    </row>
    <row r="847" spans="1:23" x14ac:dyDescent="0.25">
      <c r="A847" t="s">
        <v>879</v>
      </c>
      <c r="B847">
        <v>18095011600</v>
      </c>
      <c r="C847" t="s">
        <v>1792</v>
      </c>
      <c r="D847" t="s">
        <v>2462</v>
      </c>
      <c r="E847" s="8">
        <f t="shared" si="26"/>
        <v>1</v>
      </c>
      <c r="F847" s="3">
        <f t="shared" si="27"/>
        <v>0</v>
      </c>
      <c r="G847">
        <v>0</v>
      </c>
      <c r="H847" s="4"/>
      <c r="I847" s="3">
        <f>IF(AND(Table1[[#This Row],[High Income]]&gt;=71082,Table1[[#This Row],[QCT Status]]=0),1,0)</f>
        <v>0</v>
      </c>
      <c r="K847" s="3">
        <f>IF(Table1[[#This Row],[Life Expectancy]]&gt;77.4,1,0)</f>
        <v>0</v>
      </c>
      <c r="L847" s="4">
        <v>0</v>
      </c>
      <c r="M847" s="4"/>
      <c r="N847" s="4">
        <f>IF(AND(Table1[[#This Row],[Low Poverty]]&lt;=6.3,Table1[[#This Row],[QCT Status]]=0),1,0)</f>
        <v>1</v>
      </c>
      <c r="O847" s="3">
        <f>VLOOKUP(C847,'County Data Only'!$A$2:$F$93,3,FALSE)</f>
        <v>3</v>
      </c>
      <c r="P847" s="3">
        <f>IF(Table1[[#This Row],[Census Tract Low Unemployment Rate]]&lt;2.7,1,0)</f>
        <v>0</v>
      </c>
      <c r="Q847" s="3">
        <f>VLOOKUP($C847,'County Data Only'!$A$2:$F$93,4,FALSE)</f>
        <v>2090</v>
      </c>
      <c r="R847" s="3">
        <f>IF(AND(Table1[[#This Row],[Census Tract Access to Primary Care]]&lt;=2000,Table1[[#This Row],[Census Tract Access to Primary Care]]&lt;&gt;0),1,0)</f>
        <v>0</v>
      </c>
      <c r="S847" s="3">
        <f>VLOOKUP($C847,'County Data Only'!$A$2:$F$93,5,FALSE)</f>
        <v>-1.473928932</v>
      </c>
      <c r="T847" s="6">
        <f>VLOOKUP($C847,'County Data Only'!$A$2:$F$93,6,FALSE)</f>
        <v>0.55126280000000005</v>
      </c>
      <c r="U847">
        <f>IF(AND(Table1[[#This Row],[Census Tract Population Growth 2010 - 2020]]&gt;=5,Table1[[#This Row],[Census Tract Population Growth 2020 - 2021]]&gt;0),1,0)</f>
        <v>0</v>
      </c>
      <c r="V847" s="3">
        <f>SUM(Table1[[#This Row],[High Income Point Value]],Table1[[#This Row],[Life Expectancy Point Value]],Table1[[#This Row],["R/ECAP" (Point Value)]],Table1[[#This Row],[Low Poverty Point Value]])</f>
        <v>1</v>
      </c>
      <c r="W847" s="3">
        <f>SUM(Table1[[#This Row],[Census Tract Low Unemployment Point Value]],Table1[[#This Row],[Census Tract Access to Primary Care Point Value]])</f>
        <v>0</v>
      </c>
    </row>
    <row r="848" spans="1:23" x14ac:dyDescent="0.25">
      <c r="A848" t="s">
        <v>871</v>
      </c>
      <c r="B848">
        <v>18095010900</v>
      </c>
      <c r="C848" t="s">
        <v>1792</v>
      </c>
      <c r="D848" t="s">
        <v>1960</v>
      </c>
      <c r="E848" s="8">
        <f t="shared" si="26"/>
        <v>1</v>
      </c>
      <c r="F848" s="3">
        <f t="shared" si="27"/>
        <v>0</v>
      </c>
      <c r="G848">
        <v>0</v>
      </c>
      <c r="H848" s="4">
        <v>54125</v>
      </c>
      <c r="I848" s="3">
        <f>IF(AND(Table1[[#This Row],[High Income]]&gt;=71082,Table1[[#This Row],[QCT Status]]=0),1,0)</f>
        <v>0</v>
      </c>
      <c r="J848" s="6">
        <v>80.599999999999994</v>
      </c>
      <c r="K848" s="6">
        <f>IF(Table1[[#This Row],[Life Expectancy]]&gt;77.4,1,0)</f>
        <v>1</v>
      </c>
      <c r="L848" s="4">
        <v>0</v>
      </c>
      <c r="M848" s="4">
        <v>7.2</v>
      </c>
      <c r="N848" s="4">
        <f>IF(AND(Table1[[#This Row],[Low Poverty]]&lt;=6.3,Table1[[#This Row],[QCT Status]]=0),1,0)</f>
        <v>0</v>
      </c>
      <c r="O848" s="3">
        <f>VLOOKUP(C848,'County Data Only'!$A$2:$F$93,3,FALSE)</f>
        <v>3</v>
      </c>
      <c r="P848" s="3">
        <f>IF(Table1[[#This Row],[Census Tract Low Unemployment Rate]]&lt;2.7,1,0)</f>
        <v>0</v>
      </c>
      <c r="Q848" s="3">
        <f>VLOOKUP($C848,'County Data Only'!$A$2:$F$93,4,FALSE)</f>
        <v>2090</v>
      </c>
      <c r="R848" s="3">
        <f>IF(AND(Table1[[#This Row],[Census Tract Access to Primary Care]]&lt;=2000,Table1[[#This Row],[Census Tract Access to Primary Care]]&lt;&gt;0),1,0)</f>
        <v>0</v>
      </c>
      <c r="S848" s="3">
        <f>VLOOKUP($C848,'County Data Only'!$A$2:$F$93,5,FALSE)</f>
        <v>-1.473928932</v>
      </c>
      <c r="T848" s="6">
        <f>VLOOKUP($C848,'County Data Only'!$A$2:$F$93,6,FALSE)</f>
        <v>0.55126280000000005</v>
      </c>
      <c r="U848">
        <f>IF(AND(Table1[[#This Row],[Census Tract Population Growth 2010 - 2020]]&gt;=5,Table1[[#This Row],[Census Tract Population Growth 2020 - 2021]]&gt;0),1,0)</f>
        <v>0</v>
      </c>
      <c r="V848" s="3">
        <f>SUM(Table1[[#This Row],[High Income Point Value]],Table1[[#This Row],[Life Expectancy Point Value]],Table1[[#This Row],["R/ECAP" (Point Value)]],Table1[[#This Row],[Low Poverty Point Value]])</f>
        <v>1</v>
      </c>
      <c r="W848" s="3">
        <f>SUM(Table1[[#This Row],[Census Tract Low Unemployment Point Value]],Table1[[#This Row],[Census Tract Access to Primary Care Point Value]])</f>
        <v>0</v>
      </c>
    </row>
    <row r="849" spans="1:23" x14ac:dyDescent="0.25">
      <c r="A849" t="s">
        <v>873</v>
      </c>
      <c r="B849">
        <v>18095011100</v>
      </c>
      <c r="C849" t="s">
        <v>1792</v>
      </c>
      <c r="D849" t="s">
        <v>1962</v>
      </c>
      <c r="E849" s="8">
        <f t="shared" si="26"/>
        <v>1</v>
      </c>
      <c r="F849" s="3">
        <f t="shared" si="27"/>
        <v>0</v>
      </c>
      <c r="G849">
        <v>0</v>
      </c>
      <c r="H849" s="4">
        <v>67750</v>
      </c>
      <c r="I849" s="3">
        <f>IF(AND(Table1[[#This Row],[High Income]]&gt;=71082,Table1[[#This Row],[QCT Status]]=0),1,0)</f>
        <v>0</v>
      </c>
      <c r="J849" s="6">
        <v>83.5</v>
      </c>
      <c r="K849" s="6">
        <f>IF(Table1[[#This Row],[Life Expectancy]]&gt;77.4,1,0)</f>
        <v>1</v>
      </c>
      <c r="L849" s="4">
        <v>0</v>
      </c>
      <c r="M849" s="4">
        <v>7.3</v>
      </c>
      <c r="N849" s="4">
        <f>IF(AND(Table1[[#This Row],[Low Poverty]]&lt;=6.3,Table1[[#This Row],[QCT Status]]=0),1,0)</f>
        <v>0</v>
      </c>
      <c r="O849" s="3">
        <f>VLOOKUP(C849,'County Data Only'!$A$2:$F$93,3,FALSE)</f>
        <v>3</v>
      </c>
      <c r="P849" s="3">
        <f>IF(Table1[[#This Row],[Census Tract Low Unemployment Rate]]&lt;2.7,1,0)</f>
        <v>0</v>
      </c>
      <c r="Q849" s="3">
        <f>VLOOKUP($C849,'County Data Only'!$A$2:$F$93,4,FALSE)</f>
        <v>2090</v>
      </c>
      <c r="R849" s="3">
        <f>IF(AND(Table1[[#This Row],[Census Tract Access to Primary Care]]&lt;=2000,Table1[[#This Row],[Census Tract Access to Primary Care]]&lt;&gt;0),1,0)</f>
        <v>0</v>
      </c>
      <c r="S849" s="3">
        <f>VLOOKUP($C849,'County Data Only'!$A$2:$F$93,5,FALSE)</f>
        <v>-1.473928932</v>
      </c>
      <c r="T849" s="6">
        <f>VLOOKUP($C849,'County Data Only'!$A$2:$F$93,6,FALSE)</f>
        <v>0.55126280000000005</v>
      </c>
      <c r="U849">
        <f>IF(AND(Table1[[#This Row],[Census Tract Population Growth 2010 - 2020]]&gt;=5,Table1[[#This Row],[Census Tract Population Growth 2020 - 2021]]&gt;0),1,0)</f>
        <v>0</v>
      </c>
      <c r="V849" s="3">
        <f>SUM(Table1[[#This Row],[High Income Point Value]],Table1[[#This Row],[Life Expectancy Point Value]],Table1[[#This Row],["R/ECAP" (Point Value)]],Table1[[#This Row],[Low Poverty Point Value]])</f>
        <v>1</v>
      </c>
      <c r="W849" s="3">
        <f>SUM(Table1[[#This Row],[Census Tract Low Unemployment Point Value]],Table1[[#This Row],[Census Tract Access to Primary Care Point Value]])</f>
        <v>0</v>
      </c>
    </row>
    <row r="850" spans="1:23" x14ac:dyDescent="0.25">
      <c r="A850" t="s">
        <v>874</v>
      </c>
      <c r="B850">
        <v>18095011200</v>
      </c>
      <c r="C850" t="s">
        <v>1792</v>
      </c>
      <c r="D850" t="s">
        <v>1993</v>
      </c>
      <c r="E850" s="8">
        <f t="shared" si="26"/>
        <v>1</v>
      </c>
      <c r="F850" s="3">
        <f t="shared" si="27"/>
        <v>0</v>
      </c>
      <c r="G850">
        <v>0</v>
      </c>
      <c r="H850" s="4">
        <v>65214</v>
      </c>
      <c r="I850" s="3">
        <f>IF(AND(Table1[[#This Row],[High Income]]&gt;=71082,Table1[[#This Row],[QCT Status]]=0),1,0)</f>
        <v>0</v>
      </c>
      <c r="J850" s="6">
        <v>82.6</v>
      </c>
      <c r="K850" s="6">
        <f>IF(Table1[[#This Row],[Life Expectancy]]&gt;77.4,1,0)</f>
        <v>1</v>
      </c>
      <c r="L850" s="4">
        <v>0</v>
      </c>
      <c r="M850" s="4">
        <v>7.4</v>
      </c>
      <c r="N850" s="4">
        <f>IF(AND(Table1[[#This Row],[Low Poverty]]&lt;=6.3,Table1[[#This Row],[QCT Status]]=0),1,0)</f>
        <v>0</v>
      </c>
      <c r="O850" s="3">
        <f>VLOOKUP(C850,'County Data Only'!$A$2:$F$93,3,FALSE)</f>
        <v>3</v>
      </c>
      <c r="P850" s="3">
        <f>IF(Table1[[#This Row],[Census Tract Low Unemployment Rate]]&lt;2.7,1,0)</f>
        <v>0</v>
      </c>
      <c r="Q850" s="3">
        <f>VLOOKUP($C850,'County Data Only'!$A$2:$F$93,4,FALSE)</f>
        <v>2090</v>
      </c>
      <c r="R850" s="3">
        <f>IF(AND(Table1[[#This Row],[Census Tract Access to Primary Care]]&lt;=2000,Table1[[#This Row],[Census Tract Access to Primary Care]]&lt;&gt;0),1,0)</f>
        <v>0</v>
      </c>
      <c r="S850" s="3">
        <f>VLOOKUP($C850,'County Data Only'!$A$2:$F$93,5,FALSE)</f>
        <v>-1.473928932</v>
      </c>
      <c r="T850" s="6">
        <f>VLOOKUP($C850,'County Data Only'!$A$2:$F$93,6,FALSE)</f>
        <v>0.55126280000000005</v>
      </c>
      <c r="U850">
        <f>IF(AND(Table1[[#This Row],[Census Tract Population Growth 2010 - 2020]]&gt;=5,Table1[[#This Row],[Census Tract Population Growth 2020 - 2021]]&gt;0),1,0)</f>
        <v>0</v>
      </c>
      <c r="V850" s="3">
        <f>SUM(Table1[[#This Row],[High Income Point Value]],Table1[[#This Row],[Life Expectancy Point Value]],Table1[[#This Row],["R/ECAP" (Point Value)]],Table1[[#This Row],[Low Poverty Point Value]])</f>
        <v>1</v>
      </c>
      <c r="W850" s="3">
        <f>SUM(Table1[[#This Row],[Census Tract Low Unemployment Point Value]],Table1[[#This Row],[Census Tract Access to Primary Care Point Value]])</f>
        <v>0</v>
      </c>
    </row>
    <row r="851" spans="1:23" x14ac:dyDescent="0.25">
      <c r="A851" t="s">
        <v>856</v>
      </c>
      <c r="B851">
        <v>18095001600</v>
      </c>
      <c r="C851" t="s">
        <v>1792</v>
      </c>
      <c r="D851" t="s">
        <v>1903</v>
      </c>
      <c r="E851" s="8">
        <f t="shared" si="26"/>
        <v>1</v>
      </c>
      <c r="F851" s="3">
        <f t="shared" si="27"/>
        <v>0</v>
      </c>
      <c r="G851">
        <v>0</v>
      </c>
      <c r="H851" s="6">
        <v>74338</v>
      </c>
      <c r="I851" s="6">
        <f>IF(AND(Table1[[#This Row],[High Income]]&gt;=71082,Table1[[#This Row],[QCT Status]]=0),1,0)</f>
        <v>1</v>
      </c>
      <c r="J851" s="4">
        <v>76.400000000000006</v>
      </c>
      <c r="K851" s="6">
        <f>IF(Table1[[#This Row],[Life Expectancy]]&gt;77.4,1,0)</f>
        <v>0</v>
      </c>
      <c r="L851" s="4">
        <v>0</v>
      </c>
      <c r="M851" s="4">
        <v>8.1</v>
      </c>
      <c r="N851" s="4">
        <f>IF(AND(Table1[[#This Row],[Low Poverty]]&lt;=6.3,Table1[[#This Row],[QCT Status]]=0),1,0)</f>
        <v>0</v>
      </c>
      <c r="O851" s="3">
        <f>VLOOKUP(C851,'County Data Only'!$A$2:$F$93,3,FALSE)</f>
        <v>3</v>
      </c>
      <c r="P851" s="3">
        <f>IF(Table1[[#This Row],[Census Tract Low Unemployment Rate]]&lt;2.7,1,0)</f>
        <v>0</v>
      </c>
      <c r="Q851" s="3">
        <f>VLOOKUP($C851,'County Data Only'!$A$2:$F$93,4,FALSE)</f>
        <v>2090</v>
      </c>
      <c r="R851" s="3">
        <f>IF(AND(Table1[[#This Row],[Census Tract Access to Primary Care]]&lt;=2000,Table1[[#This Row],[Census Tract Access to Primary Care]]&lt;&gt;0),1,0)</f>
        <v>0</v>
      </c>
      <c r="S851" s="3">
        <f>VLOOKUP($C851,'County Data Only'!$A$2:$F$93,5,FALSE)</f>
        <v>-1.473928932</v>
      </c>
      <c r="T851" s="6">
        <f>VLOOKUP($C851,'County Data Only'!$A$2:$F$93,6,FALSE)</f>
        <v>0.55126280000000005</v>
      </c>
      <c r="U851">
        <f>IF(AND(Table1[[#This Row],[Census Tract Population Growth 2010 - 2020]]&gt;=5,Table1[[#This Row],[Census Tract Population Growth 2020 - 2021]]&gt;0),1,0)</f>
        <v>0</v>
      </c>
      <c r="V851" s="3">
        <f>SUM(Table1[[#This Row],[High Income Point Value]],Table1[[#This Row],[Life Expectancy Point Value]],Table1[[#This Row],["R/ECAP" (Point Value)]],Table1[[#This Row],[Low Poverty Point Value]])</f>
        <v>1</v>
      </c>
      <c r="W851" s="3">
        <f>SUM(Table1[[#This Row],[Census Tract Low Unemployment Point Value]],Table1[[#This Row],[Census Tract Access to Primary Care Point Value]])</f>
        <v>0</v>
      </c>
    </row>
    <row r="852" spans="1:23" x14ac:dyDescent="0.25">
      <c r="A852" t="s">
        <v>870</v>
      </c>
      <c r="B852">
        <v>18095010800</v>
      </c>
      <c r="C852" t="s">
        <v>1792</v>
      </c>
      <c r="D852" t="s">
        <v>1990</v>
      </c>
      <c r="E852" s="8">
        <f t="shared" si="26"/>
        <v>1</v>
      </c>
      <c r="F852" s="3">
        <f t="shared" si="27"/>
        <v>0</v>
      </c>
      <c r="G852">
        <v>0</v>
      </c>
      <c r="H852" s="4">
        <v>57989</v>
      </c>
      <c r="I852" s="3">
        <f>IF(AND(Table1[[#This Row],[High Income]]&gt;=71082,Table1[[#This Row],[QCT Status]]=0),1,0)</f>
        <v>0</v>
      </c>
      <c r="J852" s="6">
        <v>79.900000000000006</v>
      </c>
      <c r="K852" s="6">
        <f>IF(Table1[[#This Row],[Life Expectancy]]&gt;77.4,1,0)</f>
        <v>1</v>
      </c>
      <c r="L852" s="4">
        <v>0</v>
      </c>
      <c r="M852" s="4">
        <v>8.5</v>
      </c>
      <c r="N852" s="4">
        <f>IF(AND(Table1[[#This Row],[Low Poverty]]&lt;=6.3,Table1[[#This Row],[QCT Status]]=0),1,0)</f>
        <v>0</v>
      </c>
      <c r="O852" s="3">
        <f>VLOOKUP(C852,'County Data Only'!$A$2:$F$93,3,FALSE)</f>
        <v>3</v>
      </c>
      <c r="P852" s="3">
        <f>IF(Table1[[#This Row],[Census Tract Low Unemployment Rate]]&lt;2.7,1,0)</f>
        <v>0</v>
      </c>
      <c r="Q852" s="3">
        <f>VLOOKUP($C852,'County Data Only'!$A$2:$F$93,4,FALSE)</f>
        <v>2090</v>
      </c>
      <c r="R852" s="3">
        <f>IF(AND(Table1[[#This Row],[Census Tract Access to Primary Care]]&lt;=2000,Table1[[#This Row],[Census Tract Access to Primary Care]]&lt;&gt;0),1,0)</f>
        <v>0</v>
      </c>
      <c r="S852" s="3">
        <f>VLOOKUP($C852,'County Data Only'!$A$2:$F$93,5,FALSE)</f>
        <v>-1.473928932</v>
      </c>
      <c r="T852" s="6">
        <f>VLOOKUP($C852,'County Data Only'!$A$2:$F$93,6,FALSE)</f>
        <v>0.55126280000000005</v>
      </c>
      <c r="U852">
        <f>IF(AND(Table1[[#This Row],[Census Tract Population Growth 2010 - 2020]]&gt;=5,Table1[[#This Row],[Census Tract Population Growth 2020 - 2021]]&gt;0),1,0)</f>
        <v>0</v>
      </c>
      <c r="V852" s="3">
        <f>SUM(Table1[[#This Row],[High Income Point Value]],Table1[[#This Row],[Life Expectancy Point Value]],Table1[[#This Row],["R/ECAP" (Point Value)]],Table1[[#This Row],[Low Poverty Point Value]])</f>
        <v>1</v>
      </c>
      <c r="W852" s="3">
        <f>SUM(Table1[[#This Row],[Census Tract Low Unemployment Point Value]],Table1[[#This Row],[Census Tract Access to Primary Care Point Value]])</f>
        <v>0</v>
      </c>
    </row>
    <row r="853" spans="1:23" x14ac:dyDescent="0.25">
      <c r="A853" t="s">
        <v>877</v>
      </c>
      <c r="B853">
        <v>18095011501</v>
      </c>
      <c r="C853" t="s">
        <v>1792</v>
      </c>
      <c r="D853" t="s">
        <v>1970</v>
      </c>
      <c r="E853" s="8">
        <f t="shared" si="26"/>
        <v>1</v>
      </c>
      <c r="F853" s="3">
        <f t="shared" si="27"/>
        <v>0</v>
      </c>
      <c r="G853">
        <v>0</v>
      </c>
      <c r="H853" s="4">
        <v>65221</v>
      </c>
      <c r="I853" s="3">
        <f>IF(AND(Table1[[#This Row],[High Income]]&gt;=71082,Table1[[#This Row],[QCT Status]]=0),1,0)</f>
        <v>0</v>
      </c>
      <c r="J853" s="6">
        <v>77.597300000000004</v>
      </c>
      <c r="K853" s="6">
        <f>IF(Table1[[#This Row],[Life Expectancy]]&gt;77.4,1,0)</f>
        <v>1</v>
      </c>
      <c r="L853" s="4">
        <v>0</v>
      </c>
      <c r="M853" s="4">
        <v>9.5</v>
      </c>
      <c r="N853" s="4">
        <f>IF(AND(Table1[[#This Row],[Low Poverty]]&lt;=6.3,Table1[[#This Row],[QCT Status]]=0),1,0)</f>
        <v>0</v>
      </c>
      <c r="O853" s="3">
        <f>VLOOKUP(C853,'County Data Only'!$A$2:$F$93,3,FALSE)</f>
        <v>3</v>
      </c>
      <c r="P853" s="3">
        <f>IF(Table1[[#This Row],[Census Tract Low Unemployment Rate]]&lt;2.7,1,0)</f>
        <v>0</v>
      </c>
      <c r="Q853" s="3">
        <f>VLOOKUP($C853,'County Data Only'!$A$2:$F$93,4,FALSE)</f>
        <v>2090</v>
      </c>
      <c r="R853" s="3">
        <f>IF(AND(Table1[[#This Row],[Census Tract Access to Primary Care]]&lt;=2000,Table1[[#This Row],[Census Tract Access to Primary Care]]&lt;&gt;0),1,0)</f>
        <v>0</v>
      </c>
      <c r="S853" s="3">
        <f>VLOOKUP($C853,'County Data Only'!$A$2:$F$93,5,FALSE)</f>
        <v>-1.473928932</v>
      </c>
      <c r="T853" s="6">
        <f>VLOOKUP($C853,'County Data Only'!$A$2:$F$93,6,FALSE)</f>
        <v>0.55126280000000005</v>
      </c>
      <c r="U853">
        <f>IF(AND(Table1[[#This Row],[Census Tract Population Growth 2010 - 2020]]&gt;=5,Table1[[#This Row],[Census Tract Population Growth 2020 - 2021]]&gt;0),1,0)</f>
        <v>0</v>
      </c>
      <c r="V853" s="3">
        <f>SUM(Table1[[#This Row],[High Income Point Value]],Table1[[#This Row],[Life Expectancy Point Value]],Table1[[#This Row],["R/ECAP" (Point Value)]],Table1[[#This Row],[Low Poverty Point Value]])</f>
        <v>1</v>
      </c>
      <c r="W853" s="3">
        <f>SUM(Table1[[#This Row],[Census Tract Low Unemployment Point Value]],Table1[[#This Row],[Census Tract Access to Primary Care Point Value]])</f>
        <v>0</v>
      </c>
    </row>
    <row r="854" spans="1:23" x14ac:dyDescent="0.25">
      <c r="A854" t="s">
        <v>863</v>
      </c>
      <c r="B854">
        <v>18095010100</v>
      </c>
      <c r="C854" t="s">
        <v>1792</v>
      </c>
      <c r="D854" t="s">
        <v>1930</v>
      </c>
      <c r="E854" s="8">
        <f t="shared" si="26"/>
        <v>1</v>
      </c>
      <c r="F854" s="3">
        <f t="shared" si="27"/>
        <v>0</v>
      </c>
      <c r="G854">
        <v>0</v>
      </c>
      <c r="H854" s="4">
        <v>64668</v>
      </c>
      <c r="I854" s="3">
        <f>IF(AND(Table1[[#This Row],[High Income]]&gt;=71082,Table1[[#This Row],[QCT Status]]=0),1,0)</f>
        <v>0</v>
      </c>
      <c r="J854" s="6">
        <v>79.3</v>
      </c>
      <c r="K854" s="6">
        <f>IF(Table1[[#This Row],[Life Expectancy]]&gt;77.4,1,0)</f>
        <v>1</v>
      </c>
      <c r="L854" s="4">
        <v>0</v>
      </c>
      <c r="M854" s="4">
        <v>9.8000000000000007</v>
      </c>
      <c r="N854" s="4">
        <f>IF(AND(Table1[[#This Row],[Low Poverty]]&lt;=6.3,Table1[[#This Row],[QCT Status]]=0),1,0)</f>
        <v>0</v>
      </c>
      <c r="O854" s="3">
        <f>VLOOKUP(C854,'County Data Only'!$A$2:$F$93,3,FALSE)</f>
        <v>3</v>
      </c>
      <c r="P854" s="3">
        <f>IF(Table1[[#This Row],[Census Tract Low Unemployment Rate]]&lt;2.7,1,0)</f>
        <v>0</v>
      </c>
      <c r="Q854" s="3">
        <f>VLOOKUP($C854,'County Data Only'!$A$2:$F$93,4,FALSE)</f>
        <v>2090</v>
      </c>
      <c r="R854" s="3">
        <f>IF(AND(Table1[[#This Row],[Census Tract Access to Primary Care]]&lt;=2000,Table1[[#This Row],[Census Tract Access to Primary Care]]&lt;&gt;0),1,0)</f>
        <v>0</v>
      </c>
      <c r="S854" s="3">
        <f>VLOOKUP($C854,'County Data Only'!$A$2:$F$93,5,FALSE)</f>
        <v>-1.473928932</v>
      </c>
      <c r="T854" s="6">
        <f>VLOOKUP($C854,'County Data Only'!$A$2:$F$93,6,FALSE)</f>
        <v>0.55126280000000005</v>
      </c>
      <c r="U854">
        <f>IF(AND(Table1[[#This Row],[Census Tract Population Growth 2010 - 2020]]&gt;=5,Table1[[#This Row],[Census Tract Population Growth 2020 - 2021]]&gt;0),1,0)</f>
        <v>0</v>
      </c>
      <c r="V854" s="3">
        <f>SUM(Table1[[#This Row],[High Income Point Value]],Table1[[#This Row],[Life Expectancy Point Value]],Table1[[#This Row],["R/ECAP" (Point Value)]],Table1[[#This Row],[Low Poverty Point Value]])</f>
        <v>1</v>
      </c>
      <c r="W854" s="3">
        <f>SUM(Table1[[#This Row],[Census Tract Low Unemployment Point Value]],Table1[[#This Row],[Census Tract Access to Primary Care Point Value]])</f>
        <v>0</v>
      </c>
    </row>
    <row r="855" spans="1:23" x14ac:dyDescent="0.25">
      <c r="A855" t="s">
        <v>858</v>
      </c>
      <c r="B855">
        <v>18095001801</v>
      </c>
      <c r="C855" t="s">
        <v>1792</v>
      </c>
      <c r="D855" t="s">
        <v>2168</v>
      </c>
      <c r="E855" s="8">
        <f t="shared" si="26"/>
        <v>1</v>
      </c>
      <c r="F855" s="3">
        <f t="shared" si="27"/>
        <v>0</v>
      </c>
      <c r="G855">
        <v>0</v>
      </c>
      <c r="H855" s="4">
        <v>47930</v>
      </c>
      <c r="I855" s="3">
        <f>IF(AND(Table1[[#This Row],[High Income]]&gt;=71082,Table1[[#This Row],[QCT Status]]=0),1,0)</f>
        <v>0</v>
      </c>
      <c r="J855" s="6">
        <v>77.599999999999994</v>
      </c>
      <c r="K855" s="6">
        <f>IF(Table1[[#This Row],[Life Expectancy]]&gt;77.4,1,0)</f>
        <v>1</v>
      </c>
      <c r="L855" s="4">
        <v>0</v>
      </c>
      <c r="M855" s="4">
        <v>13.6</v>
      </c>
      <c r="N855" s="4">
        <f>IF(AND(Table1[[#This Row],[Low Poverty]]&lt;=6.3,Table1[[#This Row],[QCT Status]]=0),1,0)</f>
        <v>0</v>
      </c>
      <c r="O855" s="3">
        <f>VLOOKUP(C855,'County Data Only'!$A$2:$F$93,3,FALSE)</f>
        <v>3</v>
      </c>
      <c r="P855" s="3">
        <f>IF(Table1[[#This Row],[Census Tract Low Unemployment Rate]]&lt;2.7,1,0)</f>
        <v>0</v>
      </c>
      <c r="Q855" s="3">
        <f>VLOOKUP($C855,'County Data Only'!$A$2:$F$93,4,FALSE)</f>
        <v>2090</v>
      </c>
      <c r="R855" s="3">
        <f>IF(AND(Table1[[#This Row],[Census Tract Access to Primary Care]]&lt;=2000,Table1[[#This Row],[Census Tract Access to Primary Care]]&lt;&gt;0),1,0)</f>
        <v>0</v>
      </c>
      <c r="S855" s="3">
        <f>VLOOKUP($C855,'County Data Only'!$A$2:$F$93,5,FALSE)</f>
        <v>-1.473928932</v>
      </c>
      <c r="T855" s="6">
        <f>VLOOKUP($C855,'County Data Only'!$A$2:$F$93,6,FALSE)</f>
        <v>0.55126280000000005</v>
      </c>
      <c r="U855">
        <f>IF(AND(Table1[[#This Row],[Census Tract Population Growth 2010 - 2020]]&gt;=5,Table1[[#This Row],[Census Tract Population Growth 2020 - 2021]]&gt;0),1,0)</f>
        <v>0</v>
      </c>
      <c r="V855" s="3">
        <f>SUM(Table1[[#This Row],[High Income Point Value]],Table1[[#This Row],[Life Expectancy Point Value]],Table1[[#This Row],["R/ECAP" (Point Value)]],Table1[[#This Row],[Low Poverty Point Value]])</f>
        <v>1</v>
      </c>
      <c r="W855" s="3">
        <f>SUM(Table1[[#This Row],[Census Tract Low Unemployment Point Value]],Table1[[#This Row],[Census Tract Access to Primary Care Point Value]])</f>
        <v>0</v>
      </c>
    </row>
    <row r="856" spans="1:23" x14ac:dyDescent="0.25">
      <c r="A856" t="s">
        <v>854</v>
      </c>
      <c r="B856">
        <v>18095001400</v>
      </c>
      <c r="C856" t="s">
        <v>1792</v>
      </c>
      <c r="D856" t="s">
        <v>2121</v>
      </c>
      <c r="E856" s="8">
        <f t="shared" si="26"/>
        <v>1</v>
      </c>
      <c r="F856" s="3">
        <f t="shared" si="27"/>
        <v>0</v>
      </c>
      <c r="G856">
        <v>0</v>
      </c>
      <c r="H856" s="4">
        <v>31214</v>
      </c>
      <c r="I856" s="3">
        <f>IF(AND(Table1[[#This Row],[High Income]]&gt;=71082,Table1[[#This Row],[QCT Status]]=0),1,0)</f>
        <v>0</v>
      </c>
      <c r="J856" s="6">
        <v>77.5</v>
      </c>
      <c r="K856" s="6">
        <f>IF(Table1[[#This Row],[Life Expectancy]]&gt;77.4,1,0)</f>
        <v>1</v>
      </c>
      <c r="L856" s="4">
        <v>0</v>
      </c>
      <c r="M856" s="4">
        <v>17.600000000000001</v>
      </c>
      <c r="N856" s="4">
        <f>IF(AND(Table1[[#This Row],[Low Poverty]]&lt;=6.3,Table1[[#This Row],[QCT Status]]=0),1,0)</f>
        <v>0</v>
      </c>
      <c r="O856" s="3">
        <f>VLOOKUP(C856,'County Data Only'!$A$2:$F$93,3,FALSE)</f>
        <v>3</v>
      </c>
      <c r="P856" s="3">
        <f>IF(Table1[[#This Row],[Census Tract Low Unemployment Rate]]&lt;2.7,1,0)</f>
        <v>0</v>
      </c>
      <c r="Q856" s="3">
        <f>VLOOKUP($C856,'County Data Only'!$A$2:$F$93,4,FALSE)</f>
        <v>2090</v>
      </c>
      <c r="R856" s="3">
        <f>IF(AND(Table1[[#This Row],[Census Tract Access to Primary Care]]&lt;=2000,Table1[[#This Row],[Census Tract Access to Primary Care]]&lt;&gt;0),1,0)</f>
        <v>0</v>
      </c>
      <c r="S856" s="3">
        <f>VLOOKUP($C856,'County Data Only'!$A$2:$F$93,5,FALSE)</f>
        <v>-1.473928932</v>
      </c>
      <c r="T856" s="6">
        <f>VLOOKUP($C856,'County Data Only'!$A$2:$F$93,6,FALSE)</f>
        <v>0.55126280000000005</v>
      </c>
      <c r="U856">
        <f>IF(AND(Table1[[#This Row],[Census Tract Population Growth 2010 - 2020]]&gt;=5,Table1[[#This Row],[Census Tract Population Growth 2020 - 2021]]&gt;0),1,0)</f>
        <v>0</v>
      </c>
      <c r="V856" s="3">
        <f>SUM(Table1[[#This Row],[High Income Point Value]],Table1[[#This Row],[Life Expectancy Point Value]],Table1[[#This Row],["R/ECAP" (Point Value)]],Table1[[#This Row],[Low Poverty Point Value]])</f>
        <v>1</v>
      </c>
      <c r="W856" s="3">
        <f>SUM(Table1[[#This Row],[Census Tract Low Unemployment Point Value]],Table1[[#This Row],[Census Tract Access to Primary Care Point Value]])</f>
        <v>0</v>
      </c>
    </row>
    <row r="857" spans="1:23" x14ac:dyDescent="0.25">
      <c r="A857" t="s">
        <v>859</v>
      </c>
      <c r="B857">
        <v>18095001802</v>
      </c>
      <c r="C857" t="s">
        <v>1792</v>
      </c>
      <c r="D857" t="s">
        <v>2169</v>
      </c>
      <c r="E857" s="8">
        <f t="shared" si="26"/>
        <v>1</v>
      </c>
      <c r="F857" s="3">
        <f t="shared" si="27"/>
        <v>0</v>
      </c>
      <c r="G857">
        <v>0</v>
      </c>
      <c r="H857" s="4">
        <v>35248</v>
      </c>
      <c r="I857" s="3">
        <f>IF(AND(Table1[[#This Row],[High Income]]&gt;=71082,Table1[[#This Row],[QCT Status]]=0),1,0)</f>
        <v>0</v>
      </c>
      <c r="J857" s="6">
        <v>77.599999999999994</v>
      </c>
      <c r="K857" s="6">
        <f>IF(Table1[[#This Row],[Life Expectancy]]&gt;77.4,1,0)</f>
        <v>1</v>
      </c>
      <c r="L857" s="4">
        <v>0</v>
      </c>
      <c r="M857" s="4">
        <v>17.899999999999999</v>
      </c>
      <c r="N857" s="4">
        <f>IF(AND(Table1[[#This Row],[Low Poverty]]&lt;=6.3,Table1[[#This Row],[QCT Status]]=0),1,0)</f>
        <v>0</v>
      </c>
      <c r="O857" s="3">
        <f>VLOOKUP(C857,'County Data Only'!$A$2:$F$93,3,FALSE)</f>
        <v>3</v>
      </c>
      <c r="P857" s="3">
        <f>IF(Table1[[#This Row],[Census Tract Low Unemployment Rate]]&lt;2.7,1,0)</f>
        <v>0</v>
      </c>
      <c r="Q857" s="3">
        <f>VLOOKUP($C857,'County Data Only'!$A$2:$F$93,4,FALSE)</f>
        <v>2090</v>
      </c>
      <c r="R857" s="3">
        <f>IF(AND(Table1[[#This Row],[Census Tract Access to Primary Care]]&lt;=2000,Table1[[#This Row],[Census Tract Access to Primary Care]]&lt;&gt;0),1,0)</f>
        <v>0</v>
      </c>
      <c r="S857" s="3">
        <f>VLOOKUP($C857,'County Data Only'!$A$2:$F$93,5,FALSE)</f>
        <v>-1.473928932</v>
      </c>
      <c r="T857" s="6">
        <f>VLOOKUP($C857,'County Data Only'!$A$2:$F$93,6,FALSE)</f>
        <v>0.55126280000000005</v>
      </c>
      <c r="U857">
        <f>IF(AND(Table1[[#This Row],[Census Tract Population Growth 2010 - 2020]]&gt;=5,Table1[[#This Row],[Census Tract Population Growth 2020 - 2021]]&gt;0),1,0)</f>
        <v>0</v>
      </c>
      <c r="V857" s="3">
        <f>SUM(Table1[[#This Row],[High Income Point Value]],Table1[[#This Row],[Life Expectancy Point Value]],Table1[[#This Row],["R/ECAP" (Point Value)]],Table1[[#This Row],[Low Poverty Point Value]])</f>
        <v>1</v>
      </c>
      <c r="W857" s="3">
        <f>SUM(Table1[[#This Row],[Census Tract Low Unemployment Point Value]],Table1[[#This Row],[Census Tract Access to Primary Care Point Value]])</f>
        <v>0</v>
      </c>
    </row>
    <row r="858" spans="1:23" x14ac:dyDescent="0.25">
      <c r="A858" t="s">
        <v>882</v>
      </c>
      <c r="B858">
        <v>18095011900</v>
      </c>
      <c r="C858" t="s">
        <v>1792</v>
      </c>
      <c r="D858" t="s">
        <v>1983</v>
      </c>
      <c r="E858" s="10">
        <f t="shared" si="26"/>
        <v>0</v>
      </c>
      <c r="F858" s="3">
        <f t="shared" si="27"/>
        <v>0</v>
      </c>
      <c r="G858" s="14">
        <v>1</v>
      </c>
      <c r="H858" s="4">
        <v>26637</v>
      </c>
      <c r="I858" s="3">
        <f>IF(AND(Table1[[#This Row],[High Income]]&gt;=71082,Table1[[#This Row],[QCT Status]]=0),1,0)</f>
        <v>0</v>
      </c>
      <c r="J858" s="4">
        <v>71.493099999999998</v>
      </c>
      <c r="K858" s="3">
        <f>IF(Table1[[#This Row],[Life Expectancy]]&gt;77.4,1,0)</f>
        <v>0</v>
      </c>
      <c r="L858" s="4">
        <v>0</v>
      </c>
      <c r="M858" s="4">
        <v>20.100000000000001</v>
      </c>
      <c r="N858" s="4">
        <f>IF(AND(Table1[[#This Row],[Low Poverty]]&lt;=6.3,Table1[[#This Row],[QCT Status]]=0),1,0)</f>
        <v>0</v>
      </c>
      <c r="O858" s="3">
        <f>VLOOKUP(C858,'County Data Only'!$A$2:$F$93,3,FALSE)</f>
        <v>3</v>
      </c>
      <c r="P858" s="3">
        <f>IF(Table1[[#This Row],[Census Tract Low Unemployment Rate]]&lt;2.7,1,0)</f>
        <v>0</v>
      </c>
      <c r="Q858" s="3">
        <f>VLOOKUP($C858,'County Data Only'!$A$2:$F$93,4,FALSE)</f>
        <v>2090</v>
      </c>
      <c r="R858" s="3">
        <f>IF(AND(Table1[[#This Row],[Census Tract Access to Primary Care]]&lt;=2000,Table1[[#This Row],[Census Tract Access to Primary Care]]&lt;&gt;0),1,0)</f>
        <v>0</v>
      </c>
      <c r="S858" s="3">
        <f>VLOOKUP($C858,'County Data Only'!$A$2:$F$93,5,FALSE)</f>
        <v>-1.473928932</v>
      </c>
      <c r="T858" s="6">
        <f>VLOOKUP($C858,'County Data Only'!$A$2:$F$93,6,FALSE)</f>
        <v>0.55126280000000005</v>
      </c>
      <c r="U858">
        <f>IF(AND(Table1[[#This Row],[Census Tract Population Growth 2010 - 2020]]&gt;=5,Table1[[#This Row],[Census Tract Population Growth 2020 - 2021]]&gt;0),1,0)</f>
        <v>0</v>
      </c>
      <c r="V858" s="3">
        <f>SUM(Table1[[#This Row],[High Income Point Value]],Table1[[#This Row],[Life Expectancy Point Value]],Table1[[#This Row],["R/ECAP" (Point Value)]],Table1[[#This Row],[Low Poverty Point Value]])</f>
        <v>0</v>
      </c>
      <c r="W858" s="3">
        <f>SUM(Table1[[#This Row],[Census Tract Low Unemployment Point Value]],Table1[[#This Row],[Census Tract Access to Primary Care Point Value]])</f>
        <v>0</v>
      </c>
    </row>
    <row r="859" spans="1:23" x14ac:dyDescent="0.25">
      <c r="A859" t="s">
        <v>845</v>
      </c>
      <c r="B859">
        <v>18095000300</v>
      </c>
      <c r="C859" t="s">
        <v>1792</v>
      </c>
      <c r="D859" t="s">
        <v>1891</v>
      </c>
      <c r="E859" s="10">
        <f t="shared" si="26"/>
        <v>0</v>
      </c>
      <c r="F859" s="3">
        <f t="shared" si="27"/>
        <v>0</v>
      </c>
      <c r="G859" s="14">
        <v>1</v>
      </c>
      <c r="H859" s="4">
        <v>34450</v>
      </c>
      <c r="I859" s="3">
        <f>IF(AND(Table1[[#This Row],[High Income]]&gt;=71082,Table1[[#This Row],[QCT Status]]=0),1,0)</f>
        <v>0</v>
      </c>
      <c r="J859" s="4">
        <v>72.8</v>
      </c>
      <c r="K859" s="3">
        <f>IF(Table1[[#This Row],[Life Expectancy]]&gt;77.4,1,0)</f>
        <v>0</v>
      </c>
      <c r="L859" s="4">
        <v>0</v>
      </c>
      <c r="M859" s="4">
        <v>22.6</v>
      </c>
      <c r="N859" s="4">
        <f>IF(AND(Table1[[#This Row],[Low Poverty]]&lt;=6.3,Table1[[#This Row],[QCT Status]]=0),1,0)</f>
        <v>0</v>
      </c>
      <c r="O859" s="3">
        <f>VLOOKUP(C859,'County Data Only'!$A$2:$F$93,3,FALSE)</f>
        <v>3</v>
      </c>
      <c r="P859" s="3">
        <f>IF(Table1[[#This Row],[Census Tract Low Unemployment Rate]]&lt;2.7,1,0)</f>
        <v>0</v>
      </c>
      <c r="Q859" s="3">
        <f>VLOOKUP($C859,'County Data Only'!$A$2:$F$93,4,FALSE)</f>
        <v>2090</v>
      </c>
      <c r="R859" s="3">
        <f>IF(AND(Table1[[#This Row],[Census Tract Access to Primary Care]]&lt;=2000,Table1[[#This Row],[Census Tract Access to Primary Care]]&lt;&gt;0),1,0)</f>
        <v>0</v>
      </c>
      <c r="S859" s="3">
        <f>VLOOKUP($C859,'County Data Only'!$A$2:$F$93,5,FALSE)</f>
        <v>-1.473928932</v>
      </c>
      <c r="T859" s="6">
        <f>VLOOKUP($C859,'County Data Only'!$A$2:$F$93,6,FALSE)</f>
        <v>0.55126280000000005</v>
      </c>
      <c r="U859">
        <f>IF(AND(Table1[[#This Row],[Census Tract Population Growth 2010 - 2020]]&gt;=5,Table1[[#This Row],[Census Tract Population Growth 2020 - 2021]]&gt;0),1,0)</f>
        <v>0</v>
      </c>
      <c r="V859" s="3">
        <f>SUM(Table1[[#This Row],[High Income Point Value]],Table1[[#This Row],[Life Expectancy Point Value]],Table1[[#This Row],["R/ECAP" (Point Value)]],Table1[[#This Row],[Low Poverty Point Value]])</f>
        <v>0</v>
      </c>
      <c r="W859" s="3">
        <f>SUM(Table1[[#This Row],[Census Tract Low Unemployment Point Value]],Table1[[#This Row],[Census Tract Access to Primary Care Point Value]])</f>
        <v>0</v>
      </c>
    </row>
    <row r="860" spans="1:23" x14ac:dyDescent="0.25">
      <c r="A860" t="s">
        <v>851</v>
      </c>
      <c r="B860">
        <v>18095001100</v>
      </c>
      <c r="C860" t="s">
        <v>1792</v>
      </c>
      <c r="D860" t="s">
        <v>1900</v>
      </c>
      <c r="E860" s="10">
        <f t="shared" si="26"/>
        <v>0</v>
      </c>
      <c r="F860" s="3">
        <f t="shared" si="27"/>
        <v>0</v>
      </c>
      <c r="G860" s="14">
        <v>1</v>
      </c>
      <c r="H860" s="4">
        <v>28169</v>
      </c>
      <c r="I860" s="3">
        <f>IF(AND(Table1[[#This Row],[High Income]]&gt;=71082,Table1[[#This Row],[QCT Status]]=0),1,0)</f>
        <v>0</v>
      </c>
      <c r="J860" s="4">
        <v>74.5</v>
      </c>
      <c r="K860" s="3">
        <f>IF(Table1[[#This Row],[Life Expectancy]]&gt;77.4,1,0)</f>
        <v>0</v>
      </c>
      <c r="L860" s="4">
        <v>0</v>
      </c>
      <c r="M860" s="4">
        <v>35.6</v>
      </c>
      <c r="N860" s="4">
        <f>IF(AND(Table1[[#This Row],[Low Poverty]]&lt;=6.3,Table1[[#This Row],[QCT Status]]=0),1,0)</f>
        <v>0</v>
      </c>
      <c r="O860" s="3">
        <f>VLOOKUP(C860,'County Data Only'!$A$2:$F$93,3,FALSE)</f>
        <v>3</v>
      </c>
      <c r="P860" s="3">
        <f>IF(Table1[[#This Row],[Census Tract Low Unemployment Rate]]&lt;2.7,1,0)</f>
        <v>0</v>
      </c>
      <c r="Q860" s="3">
        <f>VLOOKUP($C860,'County Data Only'!$A$2:$F$93,4,FALSE)</f>
        <v>2090</v>
      </c>
      <c r="R860" s="3">
        <f>IF(AND(Table1[[#This Row],[Census Tract Access to Primary Care]]&lt;=2000,Table1[[#This Row],[Census Tract Access to Primary Care]]&lt;&gt;0),1,0)</f>
        <v>0</v>
      </c>
      <c r="S860" s="3">
        <f>VLOOKUP($C860,'County Data Only'!$A$2:$F$93,5,FALSE)</f>
        <v>-1.473928932</v>
      </c>
      <c r="T860" s="6">
        <f>VLOOKUP($C860,'County Data Only'!$A$2:$F$93,6,FALSE)</f>
        <v>0.55126280000000005</v>
      </c>
      <c r="U860">
        <f>IF(AND(Table1[[#This Row],[Census Tract Population Growth 2010 - 2020]]&gt;=5,Table1[[#This Row],[Census Tract Population Growth 2020 - 2021]]&gt;0),1,0)</f>
        <v>0</v>
      </c>
      <c r="V860" s="3">
        <f>SUM(Table1[[#This Row],[High Income Point Value]],Table1[[#This Row],[Life Expectancy Point Value]],Table1[[#This Row],["R/ECAP" (Point Value)]],Table1[[#This Row],[Low Poverty Point Value]])</f>
        <v>0</v>
      </c>
      <c r="W860" s="3">
        <f>SUM(Table1[[#This Row],[Census Tract Low Unemployment Point Value]],Table1[[#This Row],[Census Tract Access to Primary Care Point Value]])</f>
        <v>0</v>
      </c>
    </row>
    <row r="861" spans="1:23" x14ac:dyDescent="0.25">
      <c r="A861" t="s">
        <v>848</v>
      </c>
      <c r="B861">
        <v>18095000800</v>
      </c>
      <c r="C861" t="s">
        <v>1792</v>
      </c>
      <c r="D861" t="s">
        <v>1897</v>
      </c>
      <c r="E861" s="10">
        <f t="shared" si="26"/>
        <v>0</v>
      </c>
      <c r="F861" s="3">
        <f t="shared" si="27"/>
        <v>0</v>
      </c>
      <c r="G861" s="14">
        <v>1</v>
      </c>
      <c r="H861" s="4">
        <v>27778</v>
      </c>
      <c r="I861" s="3">
        <f>IF(AND(Table1[[#This Row],[High Income]]&gt;=71082,Table1[[#This Row],[QCT Status]]=0),1,0)</f>
        <v>0</v>
      </c>
      <c r="J861" s="4">
        <v>67.099999999999994</v>
      </c>
      <c r="K861" s="3">
        <f>IF(Table1[[#This Row],[Life Expectancy]]&gt;77.4,1,0)</f>
        <v>0</v>
      </c>
      <c r="L861" s="4">
        <v>0</v>
      </c>
      <c r="M861" s="4">
        <v>35.9</v>
      </c>
      <c r="N861" s="4">
        <f>IF(AND(Table1[[#This Row],[Low Poverty]]&lt;=6.3,Table1[[#This Row],[QCT Status]]=0),1,0)</f>
        <v>0</v>
      </c>
      <c r="O861" s="3">
        <f>VLOOKUP(C861,'County Data Only'!$A$2:$F$93,3,FALSE)</f>
        <v>3</v>
      </c>
      <c r="P861" s="3">
        <f>IF(Table1[[#This Row],[Census Tract Low Unemployment Rate]]&lt;2.7,1,0)</f>
        <v>0</v>
      </c>
      <c r="Q861" s="3">
        <f>VLOOKUP($C861,'County Data Only'!$A$2:$F$93,4,FALSE)</f>
        <v>2090</v>
      </c>
      <c r="R861" s="3">
        <f>IF(AND(Table1[[#This Row],[Census Tract Access to Primary Care]]&lt;=2000,Table1[[#This Row],[Census Tract Access to Primary Care]]&lt;&gt;0),1,0)</f>
        <v>0</v>
      </c>
      <c r="S861" s="3">
        <f>VLOOKUP($C861,'County Data Only'!$A$2:$F$93,5,FALSE)</f>
        <v>-1.473928932</v>
      </c>
      <c r="T861" s="6">
        <f>VLOOKUP($C861,'County Data Only'!$A$2:$F$93,6,FALSE)</f>
        <v>0.55126280000000005</v>
      </c>
      <c r="U861">
        <f>IF(AND(Table1[[#This Row],[Census Tract Population Growth 2010 - 2020]]&gt;=5,Table1[[#This Row],[Census Tract Population Growth 2020 - 2021]]&gt;0),1,0)</f>
        <v>0</v>
      </c>
      <c r="V861" s="3">
        <f>SUM(Table1[[#This Row],[High Income Point Value]],Table1[[#This Row],[Life Expectancy Point Value]],Table1[[#This Row],["R/ECAP" (Point Value)]],Table1[[#This Row],[Low Poverty Point Value]])</f>
        <v>0</v>
      </c>
      <c r="W861" s="3">
        <f>SUM(Table1[[#This Row],[Census Tract Low Unemployment Point Value]],Table1[[#This Row],[Census Tract Access to Primary Care Point Value]])</f>
        <v>0</v>
      </c>
    </row>
    <row r="862" spans="1:23" x14ac:dyDescent="0.25">
      <c r="A862" t="s">
        <v>849</v>
      </c>
      <c r="B862">
        <v>18095000900</v>
      </c>
      <c r="C862" t="s">
        <v>1792</v>
      </c>
      <c r="D862" t="s">
        <v>1898</v>
      </c>
      <c r="E862" s="10">
        <f t="shared" si="26"/>
        <v>0</v>
      </c>
      <c r="F862" s="3">
        <f t="shared" si="27"/>
        <v>0</v>
      </c>
      <c r="G862" s="14">
        <v>1</v>
      </c>
      <c r="H862" s="4">
        <v>31827</v>
      </c>
      <c r="I862" s="3">
        <f>IF(AND(Table1[[#This Row],[High Income]]&gt;=71082,Table1[[#This Row],[QCT Status]]=0),1,0)</f>
        <v>0</v>
      </c>
      <c r="J862" s="4">
        <v>67.099999999999994</v>
      </c>
      <c r="K862" s="3">
        <f>IF(Table1[[#This Row],[Life Expectancy]]&gt;77.4,1,0)</f>
        <v>0</v>
      </c>
      <c r="L862" s="4">
        <v>0</v>
      </c>
      <c r="M862" s="4">
        <v>36.200000000000003</v>
      </c>
      <c r="N862" s="4">
        <f>IF(AND(Table1[[#This Row],[Low Poverty]]&lt;=6.3,Table1[[#This Row],[QCT Status]]=0),1,0)</f>
        <v>0</v>
      </c>
      <c r="O862" s="3">
        <f>VLOOKUP(C862,'County Data Only'!$A$2:$F$93,3,FALSE)</f>
        <v>3</v>
      </c>
      <c r="P862" s="3">
        <f>IF(Table1[[#This Row],[Census Tract Low Unemployment Rate]]&lt;2.7,1,0)</f>
        <v>0</v>
      </c>
      <c r="Q862" s="3">
        <f>VLOOKUP($C862,'County Data Only'!$A$2:$F$93,4,FALSE)</f>
        <v>2090</v>
      </c>
      <c r="R862" s="3">
        <f>IF(AND(Table1[[#This Row],[Census Tract Access to Primary Care]]&lt;=2000,Table1[[#This Row],[Census Tract Access to Primary Care]]&lt;&gt;0),1,0)</f>
        <v>0</v>
      </c>
      <c r="S862" s="3">
        <f>VLOOKUP($C862,'County Data Only'!$A$2:$F$93,5,FALSE)</f>
        <v>-1.473928932</v>
      </c>
      <c r="T862" s="6">
        <f>VLOOKUP($C862,'County Data Only'!$A$2:$F$93,6,FALSE)</f>
        <v>0.55126280000000005</v>
      </c>
      <c r="U862">
        <f>IF(AND(Table1[[#This Row],[Census Tract Population Growth 2010 - 2020]]&gt;=5,Table1[[#This Row],[Census Tract Population Growth 2020 - 2021]]&gt;0),1,0)</f>
        <v>0</v>
      </c>
      <c r="V862" s="3">
        <f>SUM(Table1[[#This Row],[High Income Point Value]],Table1[[#This Row],[Life Expectancy Point Value]],Table1[[#This Row],["R/ECAP" (Point Value)]],Table1[[#This Row],[Low Poverty Point Value]])</f>
        <v>0</v>
      </c>
      <c r="W862" s="3">
        <f>SUM(Table1[[#This Row],[Census Tract Low Unemployment Point Value]],Table1[[#This Row],[Census Tract Access to Primary Care Point Value]])</f>
        <v>0</v>
      </c>
    </row>
    <row r="863" spans="1:23" x14ac:dyDescent="0.25">
      <c r="A863" t="s">
        <v>846</v>
      </c>
      <c r="B863">
        <v>18095000400</v>
      </c>
      <c r="C863" t="s">
        <v>1792</v>
      </c>
      <c r="D863" t="s">
        <v>1892</v>
      </c>
      <c r="E863" s="10">
        <f t="shared" si="26"/>
        <v>0</v>
      </c>
      <c r="F863" s="3">
        <f t="shared" si="27"/>
        <v>0</v>
      </c>
      <c r="G863" s="14">
        <v>1</v>
      </c>
      <c r="H863" s="4">
        <v>30544</v>
      </c>
      <c r="I863" s="3">
        <f>IF(AND(Table1[[#This Row],[High Income]]&gt;=71082,Table1[[#This Row],[QCT Status]]=0),1,0)</f>
        <v>0</v>
      </c>
      <c r="J863" s="4">
        <v>72</v>
      </c>
      <c r="K863" s="3">
        <f>IF(Table1[[#This Row],[Life Expectancy]]&gt;77.4,1,0)</f>
        <v>0</v>
      </c>
      <c r="L863" s="4">
        <v>0</v>
      </c>
      <c r="M863" s="4">
        <v>37.1</v>
      </c>
      <c r="N863" s="4">
        <f>IF(AND(Table1[[#This Row],[Low Poverty]]&lt;=6.3,Table1[[#This Row],[QCT Status]]=0),1,0)</f>
        <v>0</v>
      </c>
      <c r="O863" s="3">
        <f>VLOOKUP(C863,'County Data Only'!$A$2:$F$93,3,FALSE)</f>
        <v>3</v>
      </c>
      <c r="P863" s="3">
        <f>IF(Table1[[#This Row],[Census Tract Low Unemployment Rate]]&lt;2.7,1,0)</f>
        <v>0</v>
      </c>
      <c r="Q863" s="3">
        <f>VLOOKUP($C863,'County Data Only'!$A$2:$F$93,4,FALSE)</f>
        <v>2090</v>
      </c>
      <c r="R863" s="3">
        <f>IF(AND(Table1[[#This Row],[Census Tract Access to Primary Care]]&lt;=2000,Table1[[#This Row],[Census Tract Access to Primary Care]]&lt;&gt;0),1,0)</f>
        <v>0</v>
      </c>
      <c r="S863" s="3">
        <f>VLOOKUP($C863,'County Data Only'!$A$2:$F$93,5,FALSE)</f>
        <v>-1.473928932</v>
      </c>
      <c r="T863" s="6">
        <f>VLOOKUP($C863,'County Data Only'!$A$2:$F$93,6,FALSE)</f>
        <v>0.55126280000000005</v>
      </c>
      <c r="U863">
        <f>IF(AND(Table1[[#This Row],[Census Tract Population Growth 2010 - 2020]]&gt;=5,Table1[[#This Row],[Census Tract Population Growth 2020 - 2021]]&gt;0),1,0)</f>
        <v>0</v>
      </c>
      <c r="V863" s="3">
        <f>SUM(Table1[[#This Row],[High Income Point Value]],Table1[[#This Row],[Life Expectancy Point Value]],Table1[[#This Row],["R/ECAP" (Point Value)]],Table1[[#This Row],[Low Poverty Point Value]])</f>
        <v>0</v>
      </c>
      <c r="W863" s="3">
        <f>SUM(Table1[[#This Row],[Census Tract Low Unemployment Point Value]],Table1[[#This Row],[Census Tract Access to Primary Care Point Value]])</f>
        <v>0</v>
      </c>
    </row>
    <row r="864" spans="1:23" x14ac:dyDescent="0.25">
      <c r="A864" t="s">
        <v>883</v>
      </c>
      <c r="B864">
        <v>18095012000</v>
      </c>
      <c r="C864" t="s">
        <v>1792</v>
      </c>
      <c r="D864" t="s">
        <v>2465</v>
      </c>
      <c r="E864" s="10">
        <f t="shared" si="26"/>
        <v>0</v>
      </c>
      <c r="F864" s="3">
        <f t="shared" si="27"/>
        <v>0</v>
      </c>
      <c r="G864" s="14">
        <v>1</v>
      </c>
      <c r="H864" s="4">
        <v>23005</v>
      </c>
      <c r="I864" s="3">
        <f>IF(AND(Table1[[#This Row],[High Income]]&gt;=71082,Table1[[#This Row],[QCT Status]]=0),1,0)</f>
        <v>0</v>
      </c>
      <c r="J864" s="4">
        <v>67.7</v>
      </c>
      <c r="K864" s="3">
        <f>IF(Table1[[#This Row],[Life Expectancy]]&gt;77.4,1,0)</f>
        <v>0</v>
      </c>
      <c r="L864" s="4">
        <v>0</v>
      </c>
      <c r="M864" s="4">
        <v>37.5</v>
      </c>
      <c r="N864" s="4">
        <f>IF(AND(Table1[[#This Row],[Low Poverty]]&lt;=6.3,Table1[[#This Row],[QCT Status]]=0),1,0)</f>
        <v>0</v>
      </c>
      <c r="O864" s="3">
        <f>VLOOKUP(C864,'County Data Only'!$A$2:$F$93,3,FALSE)</f>
        <v>3</v>
      </c>
      <c r="P864" s="3">
        <f>IF(Table1[[#This Row],[Census Tract Low Unemployment Rate]]&lt;2.7,1,0)</f>
        <v>0</v>
      </c>
      <c r="Q864" s="3">
        <f>VLOOKUP($C864,'County Data Only'!$A$2:$F$93,4,FALSE)</f>
        <v>2090</v>
      </c>
      <c r="R864" s="3">
        <f>IF(AND(Table1[[#This Row],[Census Tract Access to Primary Care]]&lt;=2000,Table1[[#This Row],[Census Tract Access to Primary Care]]&lt;&gt;0),1,0)</f>
        <v>0</v>
      </c>
      <c r="S864" s="3">
        <f>VLOOKUP($C864,'County Data Only'!$A$2:$F$93,5,FALSE)</f>
        <v>-1.473928932</v>
      </c>
      <c r="T864" s="6">
        <f>VLOOKUP($C864,'County Data Only'!$A$2:$F$93,6,FALSE)</f>
        <v>0.55126280000000005</v>
      </c>
      <c r="U864">
        <f>IF(AND(Table1[[#This Row],[Census Tract Population Growth 2010 - 2020]]&gt;=5,Table1[[#This Row],[Census Tract Population Growth 2020 - 2021]]&gt;0),1,0)</f>
        <v>0</v>
      </c>
      <c r="V864" s="3">
        <f>SUM(Table1[[#This Row],[High Income Point Value]],Table1[[#This Row],[Life Expectancy Point Value]],Table1[[#This Row],["R/ECAP" (Point Value)]],Table1[[#This Row],[Low Poverty Point Value]])</f>
        <v>0</v>
      </c>
      <c r="W864" s="3">
        <f>SUM(Table1[[#This Row],[Census Tract Low Unemployment Point Value]],Table1[[#This Row],[Census Tract Access to Primary Care Point Value]])</f>
        <v>0</v>
      </c>
    </row>
    <row r="865" spans="1:23" x14ac:dyDescent="0.25">
      <c r="A865" t="s">
        <v>847</v>
      </c>
      <c r="B865">
        <v>18095000500</v>
      </c>
      <c r="C865" t="s">
        <v>1792</v>
      </c>
      <c r="D865" t="s">
        <v>1893</v>
      </c>
      <c r="E865" s="10">
        <f t="shared" si="26"/>
        <v>0</v>
      </c>
      <c r="F865" s="3">
        <f t="shared" si="27"/>
        <v>0</v>
      </c>
      <c r="G865" s="14">
        <v>1</v>
      </c>
      <c r="H865" s="4">
        <v>22656</v>
      </c>
      <c r="I865" s="3">
        <f>IF(AND(Table1[[#This Row],[High Income]]&gt;=71082,Table1[[#This Row],[QCT Status]]=0),1,0)</f>
        <v>0</v>
      </c>
      <c r="J865" s="4">
        <v>73</v>
      </c>
      <c r="K865" s="3">
        <f>IF(Table1[[#This Row],[Life Expectancy]]&gt;77.4,1,0)</f>
        <v>0</v>
      </c>
      <c r="L865" s="4">
        <v>0</v>
      </c>
      <c r="M865" s="4">
        <v>38.1</v>
      </c>
      <c r="N865" s="4">
        <f>IF(AND(Table1[[#This Row],[Low Poverty]]&lt;=6.3,Table1[[#This Row],[QCT Status]]=0),1,0)</f>
        <v>0</v>
      </c>
      <c r="O865" s="3">
        <f>VLOOKUP(C865,'County Data Only'!$A$2:$F$93,3,FALSE)</f>
        <v>3</v>
      </c>
      <c r="P865" s="3">
        <f>IF(Table1[[#This Row],[Census Tract Low Unemployment Rate]]&lt;2.7,1,0)</f>
        <v>0</v>
      </c>
      <c r="Q865" s="3">
        <f>VLOOKUP($C865,'County Data Only'!$A$2:$F$93,4,FALSE)</f>
        <v>2090</v>
      </c>
      <c r="R865" s="3">
        <f>IF(AND(Table1[[#This Row],[Census Tract Access to Primary Care]]&lt;=2000,Table1[[#This Row],[Census Tract Access to Primary Care]]&lt;&gt;0),1,0)</f>
        <v>0</v>
      </c>
      <c r="S865" s="3">
        <f>VLOOKUP($C865,'County Data Only'!$A$2:$F$93,5,FALSE)</f>
        <v>-1.473928932</v>
      </c>
      <c r="T865" s="6">
        <f>VLOOKUP($C865,'County Data Only'!$A$2:$F$93,6,FALSE)</f>
        <v>0.55126280000000005</v>
      </c>
      <c r="U865">
        <f>IF(AND(Table1[[#This Row],[Census Tract Population Growth 2010 - 2020]]&gt;=5,Table1[[#This Row],[Census Tract Population Growth 2020 - 2021]]&gt;0),1,0)</f>
        <v>0</v>
      </c>
      <c r="V865" s="3">
        <f>SUM(Table1[[#This Row],[High Income Point Value]],Table1[[#This Row],[Life Expectancy Point Value]],Table1[[#This Row],["R/ECAP" (Point Value)]],Table1[[#This Row],[Low Poverty Point Value]])</f>
        <v>0</v>
      </c>
      <c r="W865" s="3">
        <f>SUM(Table1[[#This Row],[Census Tract Low Unemployment Point Value]],Table1[[#This Row],[Census Tract Access to Primary Care Point Value]])</f>
        <v>0</v>
      </c>
    </row>
    <row r="866" spans="1:23" x14ac:dyDescent="0.25">
      <c r="A866" t="s">
        <v>866</v>
      </c>
      <c r="B866">
        <v>18095010400</v>
      </c>
      <c r="C866" t="s">
        <v>1792</v>
      </c>
      <c r="D866" t="s">
        <v>1938</v>
      </c>
      <c r="E866" s="10">
        <f t="shared" si="26"/>
        <v>0</v>
      </c>
      <c r="F866" s="3">
        <f t="shared" si="27"/>
        <v>0</v>
      </c>
      <c r="G866">
        <v>0</v>
      </c>
      <c r="H866" s="4">
        <v>53875</v>
      </c>
      <c r="I866" s="3">
        <f>IF(AND(Table1[[#This Row],[High Income]]&gt;=71082,Table1[[#This Row],[QCT Status]]=0),1,0)</f>
        <v>0</v>
      </c>
      <c r="J866" s="4">
        <v>76.8</v>
      </c>
      <c r="K866" s="3">
        <f>IF(Table1[[#This Row],[Life Expectancy]]&gt;77.4,1,0)</f>
        <v>0</v>
      </c>
      <c r="L866" s="4">
        <v>0</v>
      </c>
      <c r="M866" s="4">
        <v>9.1</v>
      </c>
      <c r="N866" s="4">
        <f>IF(AND(Table1[[#This Row],[Low Poverty]]&lt;=6.3,Table1[[#This Row],[QCT Status]]=0),1,0)</f>
        <v>0</v>
      </c>
      <c r="O866" s="3">
        <f>VLOOKUP(C866,'County Data Only'!$A$2:$F$93,3,FALSE)</f>
        <v>3</v>
      </c>
      <c r="P866" s="3">
        <f>IF(Table1[[#This Row],[Census Tract Low Unemployment Rate]]&lt;2.7,1,0)</f>
        <v>0</v>
      </c>
      <c r="Q866" s="3">
        <f>VLOOKUP($C866,'County Data Only'!$A$2:$F$93,4,FALSE)</f>
        <v>2090</v>
      </c>
      <c r="R866" s="3">
        <f>IF(AND(Table1[[#This Row],[Census Tract Access to Primary Care]]&lt;=2000,Table1[[#This Row],[Census Tract Access to Primary Care]]&lt;&gt;0),1,0)</f>
        <v>0</v>
      </c>
      <c r="S866" s="3">
        <f>VLOOKUP($C866,'County Data Only'!$A$2:$F$93,5,FALSE)</f>
        <v>-1.473928932</v>
      </c>
      <c r="T866" s="6">
        <f>VLOOKUP($C866,'County Data Only'!$A$2:$F$93,6,FALSE)</f>
        <v>0.55126280000000005</v>
      </c>
      <c r="U866">
        <f>IF(AND(Table1[[#This Row],[Census Tract Population Growth 2010 - 2020]]&gt;=5,Table1[[#This Row],[Census Tract Population Growth 2020 - 2021]]&gt;0),1,0)</f>
        <v>0</v>
      </c>
      <c r="V866" s="3">
        <f>SUM(Table1[[#This Row],[High Income Point Value]],Table1[[#This Row],[Life Expectancy Point Value]],Table1[[#This Row],["R/ECAP" (Point Value)]],Table1[[#This Row],[Low Poverty Point Value]])</f>
        <v>0</v>
      </c>
      <c r="W866" s="3">
        <f>SUM(Table1[[#This Row],[Census Tract Low Unemployment Point Value]],Table1[[#This Row],[Census Tract Access to Primary Care Point Value]])</f>
        <v>0</v>
      </c>
    </row>
    <row r="867" spans="1:23" x14ac:dyDescent="0.25">
      <c r="A867" t="s">
        <v>881</v>
      </c>
      <c r="B867">
        <v>18095011800</v>
      </c>
      <c r="C867" t="s">
        <v>1792</v>
      </c>
      <c r="D867" t="s">
        <v>2464</v>
      </c>
      <c r="E867" s="10">
        <f t="shared" si="26"/>
        <v>0</v>
      </c>
      <c r="F867" s="3">
        <f t="shared" si="27"/>
        <v>0</v>
      </c>
      <c r="G867">
        <v>0</v>
      </c>
      <c r="H867" s="4">
        <v>69668</v>
      </c>
      <c r="I867" s="3">
        <f>IF(AND(Table1[[#This Row],[High Income]]&gt;=71082,Table1[[#This Row],[QCT Status]]=0),1,0)</f>
        <v>0</v>
      </c>
      <c r="J867" s="4">
        <v>76.2</v>
      </c>
      <c r="K867" s="3">
        <f>IF(Table1[[#This Row],[Life Expectancy]]&gt;77.4,1,0)</f>
        <v>0</v>
      </c>
      <c r="L867" s="4">
        <v>0</v>
      </c>
      <c r="M867" s="4">
        <v>9.3000000000000007</v>
      </c>
      <c r="N867" s="4">
        <f>IF(AND(Table1[[#This Row],[Low Poverty]]&lt;=6.3,Table1[[#This Row],[QCT Status]]=0),1,0)</f>
        <v>0</v>
      </c>
      <c r="O867" s="3">
        <f>VLOOKUP(C867,'County Data Only'!$A$2:$F$93,3,FALSE)</f>
        <v>3</v>
      </c>
      <c r="P867" s="3">
        <f>IF(Table1[[#This Row],[Census Tract Low Unemployment Rate]]&lt;2.7,1,0)</f>
        <v>0</v>
      </c>
      <c r="Q867" s="3">
        <f>VLOOKUP($C867,'County Data Only'!$A$2:$F$93,4,FALSE)</f>
        <v>2090</v>
      </c>
      <c r="R867" s="3">
        <f>IF(AND(Table1[[#This Row],[Census Tract Access to Primary Care]]&lt;=2000,Table1[[#This Row],[Census Tract Access to Primary Care]]&lt;&gt;0),1,0)</f>
        <v>0</v>
      </c>
      <c r="S867" s="3">
        <f>VLOOKUP($C867,'County Data Only'!$A$2:$F$93,5,FALSE)</f>
        <v>-1.473928932</v>
      </c>
      <c r="T867" s="6">
        <f>VLOOKUP($C867,'County Data Only'!$A$2:$F$93,6,FALSE)</f>
        <v>0.55126280000000005</v>
      </c>
      <c r="U867">
        <f>IF(AND(Table1[[#This Row],[Census Tract Population Growth 2010 - 2020]]&gt;=5,Table1[[#This Row],[Census Tract Population Growth 2020 - 2021]]&gt;0),1,0)</f>
        <v>0</v>
      </c>
      <c r="V867" s="3">
        <f>SUM(Table1[[#This Row],[High Income Point Value]],Table1[[#This Row],[Life Expectancy Point Value]],Table1[[#This Row],["R/ECAP" (Point Value)]],Table1[[#This Row],[Low Poverty Point Value]])</f>
        <v>0</v>
      </c>
      <c r="W867" s="3">
        <f>SUM(Table1[[#This Row],[Census Tract Low Unemployment Point Value]],Table1[[#This Row],[Census Tract Access to Primary Care Point Value]])</f>
        <v>0</v>
      </c>
    </row>
    <row r="868" spans="1:23" x14ac:dyDescent="0.25">
      <c r="A868" t="s">
        <v>855</v>
      </c>
      <c r="B868">
        <v>18095001500</v>
      </c>
      <c r="C868" t="s">
        <v>1792</v>
      </c>
      <c r="D868" t="s">
        <v>2122</v>
      </c>
      <c r="E868" s="10">
        <f t="shared" si="26"/>
        <v>0</v>
      </c>
      <c r="F868" s="3">
        <f t="shared" si="27"/>
        <v>0</v>
      </c>
      <c r="G868">
        <v>0</v>
      </c>
      <c r="H868" s="4">
        <v>60217</v>
      </c>
      <c r="I868" s="3">
        <f>IF(AND(Table1[[#This Row],[High Income]]&gt;=71082,Table1[[#This Row],[QCT Status]]=0),1,0)</f>
        <v>0</v>
      </c>
      <c r="J868" s="4">
        <v>70.2</v>
      </c>
      <c r="K868" s="3">
        <f>IF(Table1[[#This Row],[Life Expectancy]]&gt;77.4,1,0)</f>
        <v>0</v>
      </c>
      <c r="L868" s="4">
        <v>0</v>
      </c>
      <c r="M868" s="4">
        <v>9.8000000000000007</v>
      </c>
      <c r="N868" s="4">
        <f>IF(AND(Table1[[#This Row],[Low Poverty]]&lt;=6.3,Table1[[#This Row],[QCT Status]]=0),1,0)</f>
        <v>0</v>
      </c>
      <c r="O868" s="3">
        <f>VLOOKUP(C868,'County Data Only'!$A$2:$F$93,3,FALSE)</f>
        <v>3</v>
      </c>
      <c r="P868" s="3">
        <f>IF(Table1[[#This Row],[Census Tract Low Unemployment Rate]]&lt;2.7,1,0)</f>
        <v>0</v>
      </c>
      <c r="Q868" s="3">
        <f>VLOOKUP($C868,'County Data Only'!$A$2:$F$93,4,FALSE)</f>
        <v>2090</v>
      </c>
      <c r="R868" s="3">
        <f>IF(AND(Table1[[#This Row],[Census Tract Access to Primary Care]]&lt;=2000,Table1[[#This Row],[Census Tract Access to Primary Care]]&lt;&gt;0),1,0)</f>
        <v>0</v>
      </c>
      <c r="S868" s="3">
        <f>VLOOKUP($C868,'County Data Only'!$A$2:$F$93,5,FALSE)</f>
        <v>-1.473928932</v>
      </c>
      <c r="T868" s="6">
        <f>VLOOKUP($C868,'County Data Only'!$A$2:$F$93,6,FALSE)</f>
        <v>0.55126280000000005</v>
      </c>
      <c r="U868">
        <f>IF(AND(Table1[[#This Row],[Census Tract Population Growth 2010 - 2020]]&gt;=5,Table1[[#This Row],[Census Tract Population Growth 2020 - 2021]]&gt;0),1,0)</f>
        <v>0</v>
      </c>
      <c r="V868" s="3">
        <f>SUM(Table1[[#This Row],[High Income Point Value]],Table1[[#This Row],[Life Expectancy Point Value]],Table1[[#This Row],["R/ECAP" (Point Value)]],Table1[[#This Row],[Low Poverty Point Value]])</f>
        <v>0</v>
      </c>
      <c r="W868" s="3">
        <f>SUM(Table1[[#This Row],[Census Tract Low Unemployment Point Value]],Table1[[#This Row],[Census Tract Access to Primary Care Point Value]])</f>
        <v>0</v>
      </c>
    </row>
    <row r="869" spans="1:23" x14ac:dyDescent="0.25">
      <c r="A869" t="s">
        <v>853</v>
      </c>
      <c r="B869">
        <v>18095001300</v>
      </c>
      <c r="C869" t="s">
        <v>1792</v>
      </c>
      <c r="D869" t="s">
        <v>1902</v>
      </c>
      <c r="E869" s="10">
        <f t="shared" si="26"/>
        <v>0</v>
      </c>
      <c r="F869" s="3">
        <f t="shared" si="27"/>
        <v>0</v>
      </c>
      <c r="G869">
        <v>0</v>
      </c>
      <c r="H869" s="4">
        <v>58204</v>
      </c>
      <c r="I869" s="3">
        <f>IF(AND(Table1[[#This Row],[High Income]]&gt;=71082,Table1[[#This Row],[QCT Status]]=0),1,0)</f>
        <v>0</v>
      </c>
      <c r="J869" s="4">
        <v>76</v>
      </c>
      <c r="K869" s="3">
        <f>IF(Table1[[#This Row],[Life Expectancy]]&gt;77.4,1,0)</f>
        <v>0</v>
      </c>
      <c r="L869" s="4">
        <v>0</v>
      </c>
      <c r="M869" s="4">
        <v>11.4</v>
      </c>
      <c r="N869" s="4">
        <f>IF(AND(Table1[[#This Row],[Low Poverty]]&lt;=6.3,Table1[[#This Row],[QCT Status]]=0),1,0)</f>
        <v>0</v>
      </c>
      <c r="O869" s="3">
        <f>VLOOKUP(C869,'County Data Only'!$A$2:$F$93,3,FALSE)</f>
        <v>3</v>
      </c>
      <c r="P869" s="3">
        <f>IF(Table1[[#This Row],[Census Tract Low Unemployment Rate]]&lt;2.7,1,0)</f>
        <v>0</v>
      </c>
      <c r="Q869" s="3">
        <f>VLOOKUP($C869,'County Data Only'!$A$2:$F$93,4,FALSE)</f>
        <v>2090</v>
      </c>
      <c r="R869" s="3">
        <f>IF(AND(Table1[[#This Row],[Census Tract Access to Primary Care]]&lt;=2000,Table1[[#This Row],[Census Tract Access to Primary Care]]&lt;&gt;0),1,0)</f>
        <v>0</v>
      </c>
      <c r="S869" s="3">
        <f>VLOOKUP($C869,'County Data Only'!$A$2:$F$93,5,FALSE)</f>
        <v>-1.473928932</v>
      </c>
      <c r="T869" s="6">
        <f>VLOOKUP($C869,'County Data Only'!$A$2:$F$93,6,FALSE)</f>
        <v>0.55126280000000005</v>
      </c>
      <c r="U869">
        <f>IF(AND(Table1[[#This Row],[Census Tract Population Growth 2010 - 2020]]&gt;=5,Table1[[#This Row],[Census Tract Population Growth 2020 - 2021]]&gt;0),1,0)</f>
        <v>0</v>
      </c>
      <c r="V869" s="3">
        <f>SUM(Table1[[#This Row],[High Income Point Value]],Table1[[#This Row],[Life Expectancy Point Value]],Table1[[#This Row],["R/ECAP" (Point Value)]],Table1[[#This Row],[Low Poverty Point Value]])</f>
        <v>0</v>
      </c>
      <c r="W869" s="3">
        <f>SUM(Table1[[#This Row],[Census Tract Low Unemployment Point Value]],Table1[[#This Row],[Census Tract Access to Primary Care Point Value]])</f>
        <v>0</v>
      </c>
    </row>
    <row r="870" spans="1:23" x14ac:dyDescent="0.25">
      <c r="A870" t="s">
        <v>869</v>
      </c>
      <c r="B870">
        <v>18095010700</v>
      </c>
      <c r="C870" t="s">
        <v>1792</v>
      </c>
      <c r="D870" t="s">
        <v>1989</v>
      </c>
      <c r="E870" s="10">
        <f t="shared" si="26"/>
        <v>0</v>
      </c>
      <c r="F870" s="3">
        <f t="shared" si="27"/>
        <v>0</v>
      </c>
      <c r="G870">
        <v>0</v>
      </c>
      <c r="H870" s="4">
        <v>58220</v>
      </c>
      <c r="I870" s="3">
        <f>IF(AND(Table1[[#This Row],[High Income]]&gt;=71082,Table1[[#This Row],[QCT Status]]=0),1,0)</f>
        <v>0</v>
      </c>
      <c r="J870" s="4">
        <v>77.027199999999993</v>
      </c>
      <c r="K870" s="3">
        <f>IF(Table1[[#This Row],[Life Expectancy]]&gt;77.4,1,0)</f>
        <v>0</v>
      </c>
      <c r="L870" s="4">
        <v>0</v>
      </c>
      <c r="M870" s="4">
        <v>11.5</v>
      </c>
      <c r="N870" s="4">
        <f>IF(AND(Table1[[#This Row],[Low Poverty]]&lt;=6.3,Table1[[#This Row],[QCT Status]]=0),1,0)</f>
        <v>0</v>
      </c>
      <c r="O870" s="3">
        <f>VLOOKUP(C870,'County Data Only'!$A$2:$F$93,3,FALSE)</f>
        <v>3</v>
      </c>
      <c r="P870" s="3">
        <f>IF(Table1[[#This Row],[Census Tract Low Unemployment Rate]]&lt;2.7,1,0)</f>
        <v>0</v>
      </c>
      <c r="Q870" s="3">
        <f>VLOOKUP($C870,'County Data Only'!$A$2:$F$93,4,FALSE)</f>
        <v>2090</v>
      </c>
      <c r="R870" s="3">
        <f>IF(AND(Table1[[#This Row],[Census Tract Access to Primary Care]]&lt;=2000,Table1[[#This Row],[Census Tract Access to Primary Care]]&lt;&gt;0),1,0)</f>
        <v>0</v>
      </c>
      <c r="S870" s="3">
        <f>VLOOKUP($C870,'County Data Only'!$A$2:$F$93,5,FALSE)</f>
        <v>-1.473928932</v>
      </c>
      <c r="T870" s="6">
        <f>VLOOKUP($C870,'County Data Only'!$A$2:$F$93,6,FALSE)</f>
        <v>0.55126280000000005</v>
      </c>
      <c r="U870">
        <f>IF(AND(Table1[[#This Row],[Census Tract Population Growth 2010 - 2020]]&gt;=5,Table1[[#This Row],[Census Tract Population Growth 2020 - 2021]]&gt;0),1,0)</f>
        <v>0</v>
      </c>
      <c r="V870" s="3">
        <f>SUM(Table1[[#This Row],[High Income Point Value]],Table1[[#This Row],[Life Expectancy Point Value]],Table1[[#This Row],["R/ECAP" (Point Value)]],Table1[[#This Row],[Low Poverty Point Value]])</f>
        <v>0</v>
      </c>
      <c r="W870" s="3">
        <f>SUM(Table1[[#This Row],[Census Tract Low Unemployment Point Value]],Table1[[#This Row],[Census Tract Access to Primary Care Point Value]])</f>
        <v>0</v>
      </c>
    </row>
    <row r="871" spans="1:23" x14ac:dyDescent="0.25">
      <c r="A871" t="s">
        <v>860</v>
      </c>
      <c r="B871">
        <v>18095001901</v>
      </c>
      <c r="C871" t="s">
        <v>1792</v>
      </c>
      <c r="D871" t="s">
        <v>2170</v>
      </c>
      <c r="E871" s="10">
        <f t="shared" si="26"/>
        <v>0</v>
      </c>
      <c r="F871" s="3">
        <f t="shared" si="27"/>
        <v>0</v>
      </c>
      <c r="G871">
        <v>0</v>
      </c>
      <c r="H871" s="4">
        <v>47321</v>
      </c>
      <c r="I871" s="3">
        <f>IF(AND(Table1[[#This Row],[High Income]]&gt;=71082,Table1[[#This Row],[QCT Status]]=0),1,0)</f>
        <v>0</v>
      </c>
      <c r="J871" s="4">
        <v>77.099999999999994</v>
      </c>
      <c r="K871" s="3">
        <f>IF(Table1[[#This Row],[Life Expectancy]]&gt;77.4,1,0)</f>
        <v>0</v>
      </c>
      <c r="L871" s="4">
        <v>0</v>
      </c>
      <c r="M871" s="4">
        <v>12</v>
      </c>
      <c r="N871" s="4">
        <f>IF(AND(Table1[[#This Row],[Low Poverty]]&lt;=6.3,Table1[[#This Row],[QCT Status]]=0),1,0)</f>
        <v>0</v>
      </c>
      <c r="O871" s="3">
        <f>VLOOKUP(C871,'County Data Only'!$A$2:$F$93,3,FALSE)</f>
        <v>3</v>
      </c>
      <c r="P871" s="3">
        <f>IF(Table1[[#This Row],[Census Tract Low Unemployment Rate]]&lt;2.7,1,0)</f>
        <v>0</v>
      </c>
      <c r="Q871" s="3">
        <f>VLOOKUP($C871,'County Data Only'!$A$2:$F$93,4,FALSE)</f>
        <v>2090</v>
      </c>
      <c r="R871" s="3">
        <f>IF(AND(Table1[[#This Row],[Census Tract Access to Primary Care]]&lt;=2000,Table1[[#This Row],[Census Tract Access to Primary Care]]&lt;&gt;0),1,0)</f>
        <v>0</v>
      </c>
      <c r="S871" s="3">
        <f>VLOOKUP($C871,'County Data Only'!$A$2:$F$93,5,FALSE)</f>
        <v>-1.473928932</v>
      </c>
      <c r="T871" s="6">
        <f>VLOOKUP($C871,'County Data Only'!$A$2:$F$93,6,FALSE)</f>
        <v>0.55126280000000005</v>
      </c>
      <c r="U871">
        <f>IF(AND(Table1[[#This Row],[Census Tract Population Growth 2010 - 2020]]&gt;=5,Table1[[#This Row],[Census Tract Population Growth 2020 - 2021]]&gt;0),1,0)</f>
        <v>0</v>
      </c>
      <c r="V871" s="3">
        <f>SUM(Table1[[#This Row],[High Income Point Value]],Table1[[#This Row],[Life Expectancy Point Value]],Table1[[#This Row],["R/ECAP" (Point Value)]],Table1[[#This Row],[Low Poverty Point Value]])</f>
        <v>0</v>
      </c>
      <c r="W871" s="3">
        <f>SUM(Table1[[#This Row],[Census Tract Low Unemployment Point Value]],Table1[[#This Row],[Census Tract Access to Primary Care Point Value]])</f>
        <v>0</v>
      </c>
    </row>
    <row r="872" spans="1:23" x14ac:dyDescent="0.25">
      <c r="A872" t="s">
        <v>865</v>
      </c>
      <c r="B872">
        <v>18095010300</v>
      </c>
      <c r="C872" t="s">
        <v>1792</v>
      </c>
      <c r="D872" t="s">
        <v>1987</v>
      </c>
      <c r="E872" s="10">
        <f t="shared" si="26"/>
        <v>0</v>
      </c>
      <c r="F872" s="3">
        <f t="shared" si="27"/>
        <v>0</v>
      </c>
      <c r="G872">
        <v>0</v>
      </c>
      <c r="H872" s="4">
        <v>56375</v>
      </c>
      <c r="I872" s="3">
        <f>IF(AND(Table1[[#This Row],[High Income]]&gt;=71082,Table1[[#This Row],[QCT Status]]=0),1,0)</f>
        <v>0</v>
      </c>
      <c r="J872" s="4">
        <v>74.099999999999994</v>
      </c>
      <c r="K872" s="3">
        <f>IF(Table1[[#This Row],[Life Expectancy]]&gt;77.4,1,0)</f>
        <v>0</v>
      </c>
      <c r="L872" s="4">
        <v>0</v>
      </c>
      <c r="M872" s="4">
        <v>13.3</v>
      </c>
      <c r="N872" s="4">
        <f>IF(AND(Table1[[#This Row],[Low Poverty]]&lt;=6.3,Table1[[#This Row],[QCT Status]]=0),1,0)</f>
        <v>0</v>
      </c>
      <c r="O872" s="3">
        <f>VLOOKUP(C872,'County Data Only'!$A$2:$F$93,3,FALSE)</f>
        <v>3</v>
      </c>
      <c r="P872" s="3">
        <f>IF(Table1[[#This Row],[Census Tract Low Unemployment Rate]]&lt;2.7,1,0)</f>
        <v>0</v>
      </c>
      <c r="Q872" s="3">
        <f>VLOOKUP($C872,'County Data Only'!$A$2:$F$93,4,FALSE)</f>
        <v>2090</v>
      </c>
      <c r="R872" s="3">
        <f>IF(AND(Table1[[#This Row],[Census Tract Access to Primary Care]]&lt;=2000,Table1[[#This Row],[Census Tract Access to Primary Care]]&lt;&gt;0),1,0)</f>
        <v>0</v>
      </c>
      <c r="S872" s="3">
        <f>VLOOKUP($C872,'County Data Only'!$A$2:$F$93,5,FALSE)</f>
        <v>-1.473928932</v>
      </c>
      <c r="T872" s="6">
        <f>VLOOKUP($C872,'County Data Only'!$A$2:$F$93,6,FALSE)</f>
        <v>0.55126280000000005</v>
      </c>
      <c r="U872">
        <f>IF(AND(Table1[[#This Row],[Census Tract Population Growth 2010 - 2020]]&gt;=5,Table1[[#This Row],[Census Tract Population Growth 2020 - 2021]]&gt;0),1,0)</f>
        <v>0</v>
      </c>
      <c r="V872" s="3">
        <f>SUM(Table1[[#This Row],[High Income Point Value]],Table1[[#This Row],[Life Expectancy Point Value]],Table1[[#This Row],["R/ECAP" (Point Value)]],Table1[[#This Row],[Low Poverty Point Value]])</f>
        <v>0</v>
      </c>
      <c r="W872" s="3">
        <f>SUM(Table1[[#This Row],[Census Tract Low Unemployment Point Value]],Table1[[#This Row],[Census Tract Access to Primary Care Point Value]])</f>
        <v>0</v>
      </c>
    </row>
    <row r="873" spans="1:23" x14ac:dyDescent="0.25">
      <c r="A873" t="s">
        <v>875</v>
      </c>
      <c r="B873">
        <v>18095011300</v>
      </c>
      <c r="C873" t="s">
        <v>1792</v>
      </c>
      <c r="D873" t="s">
        <v>1994</v>
      </c>
      <c r="E873" s="10">
        <f t="shared" si="26"/>
        <v>0</v>
      </c>
      <c r="F873" s="3">
        <f t="shared" si="27"/>
        <v>0</v>
      </c>
      <c r="G873">
        <v>0</v>
      </c>
      <c r="H873" s="4">
        <v>44688</v>
      </c>
      <c r="I873" s="3">
        <f>IF(AND(Table1[[#This Row],[High Income]]&gt;=71082,Table1[[#This Row],[QCT Status]]=0),1,0)</f>
        <v>0</v>
      </c>
      <c r="J873" s="4">
        <v>72.8</v>
      </c>
      <c r="K873" s="3">
        <f>IF(Table1[[#This Row],[Life Expectancy]]&gt;77.4,1,0)</f>
        <v>0</v>
      </c>
      <c r="L873" s="4">
        <v>0</v>
      </c>
      <c r="M873" s="4">
        <v>13.6</v>
      </c>
      <c r="N873" s="4">
        <f>IF(AND(Table1[[#This Row],[Low Poverty]]&lt;=6.3,Table1[[#This Row],[QCT Status]]=0),1,0)</f>
        <v>0</v>
      </c>
      <c r="O873" s="3">
        <f>VLOOKUP(C873,'County Data Only'!$A$2:$F$93,3,FALSE)</f>
        <v>3</v>
      </c>
      <c r="P873" s="3">
        <f>IF(Table1[[#This Row],[Census Tract Low Unemployment Rate]]&lt;2.7,1,0)</f>
        <v>0</v>
      </c>
      <c r="Q873" s="3">
        <f>VLOOKUP($C873,'County Data Only'!$A$2:$F$93,4,FALSE)</f>
        <v>2090</v>
      </c>
      <c r="R873" s="3">
        <f>IF(AND(Table1[[#This Row],[Census Tract Access to Primary Care]]&lt;=2000,Table1[[#This Row],[Census Tract Access to Primary Care]]&lt;&gt;0),1,0)</f>
        <v>0</v>
      </c>
      <c r="S873" s="3">
        <f>VLOOKUP($C873,'County Data Only'!$A$2:$F$93,5,FALSE)</f>
        <v>-1.473928932</v>
      </c>
      <c r="T873" s="6">
        <f>VLOOKUP($C873,'County Data Only'!$A$2:$F$93,6,FALSE)</f>
        <v>0.55126280000000005</v>
      </c>
      <c r="U873">
        <f>IF(AND(Table1[[#This Row],[Census Tract Population Growth 2010 - 2020]]&gt;=5,Table1[[#This Row],[Census Tract Population Growth 2020 - 2021]]&gt;0),1,0)</f>
        <v>0</v>
      </c>
      <c r="V873" s="3">
        <f>SUM(Table1[[#This Row],[High Income Point Value]],Table1[[#This Row],[Life Expectancy Point Value]],Table1[[#This Row],["R/ECAP" (Point Value)]],Table1[[#This Row],[Low Poverty Point Value]])</f>
        <v>0</v>
      </c>
      <c r="W873" s="3">
        <f>SUM(Table1[[#This Row],[Census Tract Low Unemployment Point Value]],Table1[[#This Row],[Census Tract Access to Primary Care Point Value]])</f>
        <v>0</v>
      </c>
    </row>
    <row r="874" spans="1:23" x14ac:dyDescent="0.25">
      <c r="A874" t="s">
        <v>867</v>
      </c>
      <c r="B874">
        <v>18095010500</v>
      </c>
      <c r="C874" t="s">
        <v>1792</v>
      </c>
      <c r="D874" t="s">
        <v>1939</v>
      </c>
      <c r="E874" s="10">
        <f t="shared" si="26"/>
        <v>0</v>
      </c>
      <c r="F874" s="3">
        <f t="shared" si="27"/>
        <v>0</v>
      </c>
      <c r="G874">
        <v>0</v>
      </c>
      <c r="H874" s="4">
        <v>51364</v>
      </c>
      <c r="I874" s="3">
        <f>IF(AND(Table1[[#This Row],[High Income]]&gt;=71082,Table1[[#This Row],[QCT Status]]=0),1,0)</f>
        <v>0</v>
      </c>
      <c r="J874" s="4">
        <v>76.599999999999994</v>
      </c>
      <c r="K874" s="3">
        <f>IF(Table1[[#This Row],[Life Expectancy]]&gt;77.4,1,0)</f>
        <v>0</v>
      </c>
      <c r="L874" s="4">
        <v>0</v>
      </c>
      <c r="M874" s="4">
        <v>14.7</v>
      </c>
      <c r="N874" s="4">
        <f>IF(AND(Table1[[#This Row],[Low Poverty]]&lt;=6.3,Table1[[#This Row],[QCT Status]]=0),1,0)</f>
        <v>0</v>
      </c>
      <c r="O874" s="3">
        <f>VLOOKUP(C874,'County Data Only'!$A$2:$F$93,3,FALSE)</f>
        <v>3</v>
      </c>
      <c r="P874" s="3">
        <f>IF(Table1[[#This Row],[Census Tract Low Unemployment Rate]]&lt;2.7,1,0)</f>
        <v>0</v>
      </c>
      <c r="Q874" s="3">
        <f>VLOOKUP($C874,'County Data Only'!$A$2:$F$93,4,FALSE)</f>
        <v>2090</v>
      </c>
      <c r="R874" s="3">
        <f>IF(AND(Table1[[#This Row],[Census Tract Access to Primary Care]]&lt;=2000,Table1[[#This Row],[Census Tract Access to Primary Care]]&lt;&gt;0),1,0)</f>
        <v>0</v>
      </c>
      <c r="S874" s="3">
        <f>VLOOKUP($C874,'County Data Only'!$A$2:$F$93,5,FALSE)</f>
        <v>-1.473928932</v>
      </c>
      <c r="T874" s="6">
        <f>VLOOKUP($C874,'County Data Only'!$A$2:$F$93,6,FALSE)</f>
        <v>0.55126280000000005</v>
      </c>
      <c r="U874">
        <f>IF(AND(Table1[[#This Row],[Census Tract Population Growth 2010 - 2020]]&gt;=5,Table1[[#This Row],[Census Tract Population Growth 2020 - 2021]]&gt;0),1,0)</f>
        <v>0</v>
      </c>
      <c r="V874" s="3">
        <f>SUM(Table1[[#This Row],[High Income Point Value]],Table1[[#This Row],[Life Expectancy Point Value]],Table1[[#This Row],["R/ECAP" (Point Value)]],Table1[[#This Row],[Low Poverty Point Value]])</f>
        <v>0</v>
      </c>
      <c r="W874" s="3">
        <f>SUM(Table1[[#This Row],[Census Tract Low Unemployment Point Value]],Table1[[#This Row],[Census Tract Access to Primary Care Point Value]])</f>
        <v>0</v>
      </c>
    </row>
    <row r="875" spans="1:23" x14ac:dyDescent="0.25">
      <c r="A875" t="s">
        <v>868</v>
      </c>
      <c r="B875">
        <v>18095010600</v>
      </c>
      <c r="C875" t="s">
        <v>1792</v>
      </c>
      <c r="D875" t="s">
        <v>1988</v>
      </c>
      <c r="E875" s="10">
        <f t="shared" si="26"/>
        <v>0</v>
      </c>
      <c r="F875" s="3">
        <f t="shared" si="27"/>
        <v>0</v>
      </c>
      <c r="G875">
        <v>0</v>
      </c>
      <c r="H875" s="4">
        <v>70042</v>
      </c>
      <c r="I875" s="3">
        <f>IF(AND(Table1[[#This Row],[High Income]]&gt;=71082,Table1[[#This Row],[QCT Status]]=0),1,0)</f>
        <v>0</v>
      </c>
      <c r="J875" s="4">
        <v>73.599999999999994</v>
      </c>
      <c r="K875" s="3">
        <f>IF(Table1[[#This Row],[Life Expectancy]]&gt;77.4,1,0)</f>
        <v>0</v>
      </c>
      <c r="L875" s="4">
        <v>0</v>
      </c>
      <c r="M875" s="4">
        <v>16.5</v>
      </c>
      <c r="N875" s="4">
        <f>IF(AND(Table1[[#This Row],[Low Poverty]]&lt;=6.3,Table1[[#This Row],[QCT Status]]=0),1,0)</f>
        <v>0</v>
      </c>
      <c r="O875" s="3">
        <f>VLOOKUP(C875,'County Data Only'!$A$2:$F$93,3,FALSE)</f>
        <v>3</v>
      </c>
      <c r="P875" s="3">
        <f>IF(Table1[[#This Row],[Census Tract Low Unemployment Rate]]&lt;2.7,1,0)</f>
        <v>0</v>
      </c>
      <c r="Q875" s="3">
        <f>VLOOKUP($C875,'County Data Only'!$A$2:$F$93,4,FALSE)</f>
        <v>2090</v>
      </c>
      <c r="R875" s="3">
        <f>IF(AND(Table1[[#This Row],[Census Tract Access to Primary Care]]&lt;=2000,Table1[[#This Row],[Census Tract Access to Primary Care]]&lt;&gt;0),1,0)</f>
        <v>0</v>
      </c>
      <c r="S875" s="3">
        <f>VLOOKUP($C875,'County Data Only'!$A$2:$F$93,5,FALSE)</f>
        <v>-1.473928932</v>
      </c>
      <c r="T875" s="6">
        <f>VLOOKUP($C875,'County Data Only'!$A$2:$F$93,6,FALSE)</f>
        <v>0.55126280000000005</v>
      </c>
      <c r="U875">
        <f>IF(AND(Table1[[#This Row],[Census Tract Population Growth 2010 - 2020]]&gt;=5,Table1[[#This Row],[Census Tract Population Growth 2020 - 2021]]&gt;0),1,0)</f>
        <v>0</v>
      </c>
      <c r="V875" s="3">
        <f>SUM(Table1[[#This Row],[High Income Point Value]],Table1[[#This Row],[Life Expectancy Point Value]],Table1[[#This Row],["R/ECAP" (Point Value)]],Table1[[#This Row],[Low Poverty Point Value]])</f>
        <v>0</v>
      </c>
      <c r="W875" s="3">
        <f>SUM(Table1[[#This Row],[Census Tract Low Unemployment Point Value]],Table1[[#This Row],[Census Tract Access to Primary Care Point Value]])</f>
        <v>0</v>
      </c>
    </row>
    <row r="876" spans="1:23" x14ac:dyDescent="0.25">
      <c r="A876" t="s">
        <v>862</v>
      </c>
      <c r="B876">
        <v>18095002000</v>
      </c>
      <c r="C876" t="s">
        <v>1792</v>
      </c>
      <c r="D876" t="s">
        <v>1905</v>
      </c>
      <c r="E876" s="10">
        <f t="shared" si="26"/>
        <v>0</v>
      </c>
      <c r="F876" s="3">
        <f t="shared" si="27"/>
        <v>0</v>
      </c>
      <c r="G876">
        <v>0</v>
      </c>
      <c r="H876" s="4">
        <v>45893</v>
      </c>
      <c r="I876" s="3">
        <f>IF(AND(Table1[[#This Row],[High Income]]&gt;=71082,Table1[[#This Row],[QCT Status]]=0),1,0)</f>
        <v>0</v>
      </c>
      <c r="J876" s="4">
        <v>74.484800000000007</v>
      </c>
      <c r="K876" s="3">
        <f>IF(Table1[[#This Row],[Life Expectancy]]&gt;77.4,1,0)</f>
        <v>0</v>
      </c>
      <c r="L876" s="4">
        <v>0</v>
      </c>
      <c r="M876" s="4">
        <v>17.7</v>
      </c>
      <c r="N876" s="4">
        <f>IF(AND(Table1[[#This Row],[Low Poverty]]&lt;=6.3,Table1[[#This Row],[QCT Status]]=0),1,0)</f>
        <v>0</v>
      </c>
      <c r="O876" s="3">
        <f>VLOOKUP(C876,'County Data Only'!$A$2:$F$93,3,FALSE)</f>
        <v>3</v>
      </c>
      <c r="P876" s="3">
        <f>IF(Table1[[#This Row],[Census Tract Low Unemployment Rate]]&lt;2.7,1,0)</f>
        <v>0</v>
      </c>
      <c r="Q876" s="3">
        <f>VLOOKUP($C876,'County Data Only'!$A$2:$F$93,4,FALSE)</f>
        <v>2090</v>
      </c>
      <c r="R876" s="3">
        <f>IF(AND(Table1[[#This Row],[Census Tract Access to Primary Care]]&lt;=2000,Table1[[#This Row],[Census Tract Access to Primary Care]]&lt;&gt;0),1,0)</f>
        <v>0</v>
      </c>
      <c r="S876" s="3">
        <f>VLOOKUP($C876,'County Data Only'!$A$2:$F$93,5,FALSE)</f>
        <v>-1.473928932</v>
      </c>
      <c r="T876" s="6">
        <f>VLOOKUP($C876,'County Data Only'!$A$2:$F$93,6,FALSE)</f>
        <v>0.55126280000000005</v>
      </c>
      <c r="U876">
        <f>IF(AND(Table1[[#This Row],[Census Tract Population Growth 2010 - 2020]]&gt;=5,Table1[[#This Row],[Census Tract Population Growth 2020 - 2021]]&gt;0),1,0)</f>
        <v>0</v>
      </c>
      <c r="V876" s="3">
        <f>SUM(Table1[[#This Row],[High Income Point Value]],Table1[[#This Row],[Life Expectancy Point Value]],Table1[[#This Row],["R/ECAP" (Point Value)]],Table1[[#This Row],[Low Poverty Point Value]])</f>
        <v>0</v>
      </c>
      <c r="W876" s="3">
        <f>SUM(Table1[[#This Row],[Census Tract Low Unemployment Point Value]],Table1[[#This Row],[Census Tract Access to Primary Care Point Value]])</f>
        <v>0</v>
      </c>
    </row>
    <row r="877" spans="1:23" x14ac:dyDescent="0.25">
      <c r="A877" t="s">
        <v>850</v>
      </c>
      <c r="B877">
        <v>18095001000</v>
      </c>
      <c r="C877" t="s">
        <v>1792</v>
      </c>
      <c r="D877" t="s">
        <v>1899</v>
      </c>
      <c r="E877" s="10">
        <f t="shared" si="26"/>
        <v>0</v>
      </c>
      <c r="F877" s="3">
        <f t="shared" si="27"/>
        <v>0</v>
      </c>
      <c r="G877">
        <v>0</v>
      </c>
      <c r="H877" s="4">
        <v>40250</v>
      </c>
      <c r="I877" s="3">
        <f>IF(AND(Table1[[#This Row],[High Income]]&gt;=71082,Table1[[#This Row],[QCT Status]]=0),1,0)</f>
        <v>0</v>
      </c>
      <c r="J877" s="4">
        <v>70.489400000000003</v>
      </c>
      <c r="K877" s="3">
        <f>IF(Table1[[#This Row],[Life Expectancy]]&gt;77.4,1,0)</f>
        <v>0</v>
      </c>
      <c r="L877" s="4">
        <v>0</v>
      </c>
      <c r="M877" s="4">
        <v>18.5</v>
      </c>
      <c r="N877" s="4">
        <f>IF(AND(Table1[[#This Row],[Low Poverty]]&lt;=6.3,Table1[[#This Row],[QCT Status]]=0),1,0)</f>
        <v>0</v>
      </c>
      <c r="O877" s="3">
        <f>VLOOKUP(C877,'County Data Only'!$A$2:$F$93,3,FALSE)</f>
        <v>3</v>
      </c>
      <c r="P877" s="3">
        <f>IF(Table1[[#This Row],[Census Tract Low Unemployment Rate]]&lt;2.7,1,0)</f>
        <v>0</v>
      </c>
      <c r="Q877" s="3">
        <f>VLOOKUP($C877,'County Data Only'!$A$2:$F$93,4,FALSE)</f>
        <v>2090</v>
      </c>
      <c r="R877" s="3">
        <f>IF(AND(Table1[[#This Row],[Census Tract Access to Primary Care]]&lt;=2000,Table1[[#This Row],[Census Tract Access to Primary Care]]&lt;&gt;0),1,0)</f>
        <v>0</v>
      </c>
      <c r="S877" s="3">
        <f>VLOOKUP($C877,'County Data Only'!$A$2:$F$93,5,FALSE)</f>
        <v>-1.473928932</v>
      </c>
      <c r="T877" s="6">
        <f>VLOOKUP($C877,'County Data Only'!$A$2:$F$93,6,FALSE)</f>
        <v>0.55126280000000005</v>
      </c>
      <c r="U877">
        <f>IF(AND(Table1[[#This Row],[Census Tract Population Growth 2010 - 2020]]&gt;=5,Table1[[#This Row],[Census Tract Population Growth 2020 - 2021]]&gt;0),1,0)</f>
        <v>0</v>
      </c>
      <c r="V877" s="3">
        <f>SUM(Table1[[#This Row],[High Income Point Value]],Table1[[#This Row],[Life Expectancy Point Value]],Table1[[#This Row],["R/ECAP" (Point Value)]],Table1[[#This Row],[Low Poverty Point Value]])</f>
        <v>0</v>
      </c>
      <c r="W877" s="3">
        <f>SUM(Table1[[#This Row],[Census Tract Low Unemployment Point Value]],Table1[[#This Row],[Census Tract Access to Primary Care Point Value]])</f>
        <v>0</v>
      </c>
    </row>
    <row r="878" spans="1:23" x14ac:dyDescent="0.25">
      <c r="A878" t="s">
        <v>864</v>
      </c>
      <c r="B878">
        <v>18095010200</v>
      </c>
      <c r="C878" t="s">
        <v>1792</v>
      </c>
      <c r="D878" t="s">
        <v>1986</v>
      </c>
      <c r="E878" s="10">
        <f t="shared" si="26"/>
        <v>0</v>
      </c>
      <c r="F878" s="3">
        <f t="shared" si="27"/>
        <v>0</v>
      </c>
      <c r="G878">
        <v>0</v>
      </c>
      <c r="H878" s="4">
        <v>43656</v>
      </c>
      <c r="I878" s="3">
        <f>IF(AND(Table1[[#This Row],[High Income]]&gt;=71082,Table1[[#This Row],[QCT Status]]=0),1,0)</f>
        <v>0</v>
      </c>
      <c r="J878" s="4">
        <v>72.802300000000002</v>
      </c>
      <c r="K878" s="3">
        <f>IF(Table1[[#This Row],[Life Expectancy]]&gt;77.4,1,0)</f>
        <v>0</v>
      </c>
      <c r="L878" s="4">
        <v>0</v>
      </c>
      <c r="M878" s="4">
        <v>18.899999999999999</v>
      </c>
      <c r="N878" s="4">
        <f>IF(AND(Table1[[#This Row],[Low Poverty]]&lt;=6.3,Table1[[#This Row],[QCT Status]]=0),1,0)</f>
        <v>0</v>
      </c>
      <c r="O878" s="3">
        <f>VLOOKUP(C878,'County Data Only'!$A$2:$F$93,3,FALSE)</f>
        <v>3</v>
      </c>
      <c r="P878" s="3">
        <f>IF(Table1[[#This Row],[Census Tract Low Unemployment Rate]]&lt;2.7,1,0)</f>
        <v>0</v>
      </c>
      <c r="Q878" s="3">
        <f>VLOOKUP($C878,'County Data Only'!$A$2:$F$93,4,FALSE)</f>
        <v>2090</v>
      </c>
      <c r="R878" s="3">
        <f>IF(AND(Table1[[#This Row],[Census Tract Access to Primary Care]]&lt;=2000,Table1[[#This Row],[Census Tract Access to Primary Care]]&lt;&gt;0),1,0)</f>
        <v>0</v>
      </c>
      <c r="S878" s="3">
        <f>VLOOKUP($C878,'County Data Only'!$A$2:$F$93,5,FALSE)</f>
        <v>-1.473928932</v>
      </c>
      <c r="T878" s="6">
        <f>VLOOKUP($C878,'County Data Only'!$A$2:$F$93,6,FALSE)</f>
        <v>0.55126280000000005</v>
      </c>
      <c r="U878">
        <f>IF(AND(Table1[[#This Row],[Census Tract Population Growth 2010 - 2020]]&gt;=5,Table1[[#This Row],[Census Tract Population Growth 2020 - 2021]]&gt;0),1,0)</f>
        <v>0</v>
      </c>
      <c r="V878" s="3">
        <f>SUM(Table1[[#This Row],[High Income Point Value]],Table1[[#This Row],[Life Expectancy Point Value]],Table1[[#This Row],["R/ECAP" (Point Value)]],Table1[[#This Row],[Low Poverty Point Value]])</f>
        <v>0</v>
      </c>
      <c r="W878" s="3">
        <f>SUM(Table1[[#This Row],[Census Tract Low Unemployment Point Value]],Table1[[#This Row],[Census Tract Access to Primary Care Point Value]])</f>
        <v>0</v>
      </c>
    </row>
    <row r="879" spans="1:23" x14ac:dyDescent="0.25">
      <c r="A879" t="s">
        <v>852</v>
      </c>
      <c r="B879">
        <v>18095001200</v>
      </c>
      <c r="C879" t="s">
        <v>1792</v>
      </c>
      <c r="D879" t="s">
        <v>1901</v>
      </c>
      <c r="E879" s="10">
        <f t="shared" si="26"/>
        <v>0</v>
      </c>
      <c r="F879" s="3">
        <f t="shared" si="27"/>
        <v>0</v>
      </c>
      <c r="G879">
        <v>0</v>
      </c>
      <c r="H879" s="4">
        <v>45193</v>
      </c>
      <c r="I879" s="3">
        <f>IF(AND(Table1[[#This Row],[High Income]]&gt;=71082,Table1[[#This Row],[QCT Status]]=0),1,0)</f>
        <v>0</v>
      </c>
      <c r="J879" s="4">
        <v>73.400000000000006</v>
      </c>
      <c r="K879" s="3">
        <f>IF(Table1[[#This Row],[Life Expectancy]]&gt;77.4,1,0)</f>
        <v>0</v>
      </c>
      <c r="L879" s="4">
        <v>0</v>
      </c>
      <c r="M879" s="4">
        <v>21.9</v>
      </c>
      <c r="N879" s="4">
        <f>IF(AND(Table1[[#This Row],[Low Poverty]]&lt;=6.3,Table1[[#This Row],[QCT Status]]=0),1,0)</f>
        <v>0</v>
      </c>
      <c r="O879" s="3">
        <f>VLOOKUP(C879,'County Data Only'!$A$2:$F$93,3,FALSE)</f>
        <v>3</v>
      </c>
      <c r="P879" s="3">
        <f>IF(Table1[[#This Row],[Census Tract Low Unemployment Rate]]&lt;2.7,1,0)</f>
        <v>0</v>
      </c>
      <c r="Q879" s="3">
        <f>VLOOKUP($C879,'County Data Only'!$A$2:$F$93,4,FALSE)</f>
        <v>2090</v>
      </c>
      <c r="R879" s="3">
        <f>IF(AND(Table1[[#This Row],[Census Tract Access to Primary Care]]&lt;=2000,Table1[[#This Row],[Census Tract Access to Primary Care]]&lt;&gt;0),1,0)</f>
        <v>0</v>
      </c>
      <c r="S879" s="3">
        <f>VLOOKUP($C879,'County Data Only'!$A$2:$F$93,5,FALSE)</f>
        <v>-1.473928932</v>
      </c>
      <c r="T879" s="6">
        <f>VLOOKUP($C879,'County Data Only'!$A$2:$F$93,6,FALSE)</f>
        <v>0.55126280000000005</v>
      </c>
      <c r="U879">
        <f>IF(AND(Table1[[#This Row],[Census Tract Population Growth 2010 - 2020]]&gt;=5,Table1[[#This Row],[Census Tract Population Growth 2020 - 2021]]&gt;0),1,0)</f>
        <v>0</v>
      </c>
      <c r="V879" s="3">
        <f>SUM(Table1[[#This Row],[High Income Point Value]],Table1[[#This Row],[Life Expectancy Point Value]],Table1[[#This Row],["R/ECAP" (Point Value)]],Table1[[#This Row],[Low Poverty Point Value]])</f>
        <v>0</v>
      </c>
      <c r="W879" s="3">
        <f>SUM(Table1[[#This Row],[Census Tract Low Unemployment Point Value]],Table1[[#This Row],[Census Tract Access to Primary Care Point Value]])</f>
        <v>0</v>
      </c>
    </row>
    <row r="880" spans="1:23" x14ac:dyDescent="0.25">
      <c r="A880" t="s">
        <v>857</v>
      </c>
      <c r="B880">
        <v>18095001700</v>
      </c>
      <c r="C880" t="s">
        <v>1792</v>
      </c>
      <c r="D880" t="s">
        <v>1904</v>
      </c>
      <c r="E880" s="10">
        <f t="shared" si="26"/>
        <v>0</v>
      </c>
      <c r="F880" s="3">
        <f t="shared" si="27"/>
        <v>0</v>
      </c>
      <c r="G880">
        <v>0</v>
      </c>
      <c r="H880" s="4">
        <v>47766</v>
      </c>
      <c r="I880" s="3">
        <f>IF(AND(Table1[[#This Row],[High Income]]&gt;=71082,Table1[[#This Row],[QCT Status]]=0),1,0)</f>
        <v>0</v>
      </c>
      <c r="J880" s="4">
        <v>75.304299999999998</v>
      </c>
      <c r="K880" s="3">
        <f>IF(Table1[[#This Row],[Life Expectancy]]&gt;77.4,1,0)</f>
        <v>0</v>
      </c>
      <c r="L880" s="4">
        <v>0</v>
      </c>
      <c r="M880" s="4">
        <v>26.4</v>
      </c>
      <c r="N880" s="4">
        <f>IF(AND(Table1[[#This Row],[Low Poverty]]&lt;=6.3,Table1[[#This Row],[QCT Status]]=0),1,0)</f>
        <v>0</v>
      </c>
      <c r="O880" s="3">
        <f>VLOOKUP(C880,'County Data Only'!$A$2:$F$93,3,FALSE)</f>
        <v>3</v>
      </c>
      <c r="P880" s="3">
        <f>IF(Table1[[#This Row],[Census Tract Low Unemployment Rate]]&lt;2.7,1,0)</f>
        <v>0</v>
      </c>
      <c r="Q880" s="3">
        <f>VLOOKUP($C880,'County Data Only'!$A$2:$F$93,4,FALSE)</f>
        <v>2090</v>
      </c>
      <c r="R880" s="3">
        <f>IF(AND(Table1[[#This Row],[Census Tract Access to Primary Care]]&lt;=2000,Table1[[#This Row],[Census Tract Access to Primary Care]]&lt;&gt;0),1,0)</f>
        <v>0</v>
      </c>
      <c r="S880" s="3">
        <f>VLOOKUP($C880,'County Data Only'!$A$2:$F$93,5,FALSE)</f>
        <v>-1.473928932</v>
      </c>
      <c r="T880" s="6">
        <f>VLOOKUP($C880,'County Data Only'!$A$2:$F$93,6,FALSE)</f>
        <v>0.55126280000000005</v>
      </c>
      <c r="U880">
        <f>IF(AND(Table1[[#This Row],[Census Tract Population Growth 2010 - 2020]]&gt;=5,Table1[[#This Row],[Census Tract Population Growth 2020 - 2021]]&gt;0),1,0)</f>
        <v>0</v>
      </c>
      <c r="V880" s="3">
        <f>SUM(Table1[[#This Row],[High Income Point Value]],Table1[[#This Row],[Life Expectancy Point Value]],Table1[[#This Row],["R/ECAP" (Point Value)]],Table1[[#This Row],[Low Poverty Point Value]])</f>
        <v>0</v>
      </c>
      <c r="W880" s="3">
        <f>SUM(Table1[[#This Row],[Census Tract Low Unemployment Point Value]],Table1[[#This Row],[Census Tract Access to Primary Care Point Value]])</f>
        <v>0</v>
      </c>
    </row>
    <row r="881" spans="1:23" x14ac:dyDescent="0.25">
      <c r="A881" t="s">
        <v>861</v>
      </c>
      <c r="B881">
        <v>18095001902</v>
      </c>
      <c r="C881" t="s">
        <v>1792</v>
      </c>
      <c r="D881" t="s">
        <v>2171</v>
      </c>
      <c r="E881" s="10">
        <f t="shared" si="26"/>
        <v>0</v>
      </c>
      <c r="F881" s="3">
        <f t="shared" si="27"/>
        <v>0</v>
      </c>
      <c r="G881">
        <v>0</v>
      </c>
      <c r="H881" s="4">
        <v>28908</v>
      </c>
      <c r="I881" s="3">
        <f>IF(AND(Table1[[#This Row],[High Income]]&gt;=71082,Table1[[#This Row],[QCT Status]]=0),1,0)</f>
        <v>0</v>
      </c>
      <c r="J881" s="4">
        <v>77.099999999999994</v>
      </c>
      <c r="K881" s="3">
        <f>IF(Table1[[#This Row],[Life Expectancy]]&gt;77.4,1,0)</f>
        <v>0</v>
      </c>
      <c r="L881" s="4">
        <v>0</v>
      </c>
      <c r="M881" s="4">
        <v>28.9</v>
      </c>
      <c r="N881" s="4">
        <f>IF(AND(Table1[[#This Row],[Low Poverty]]&lt;=6.3,Table1[[#This Row],[QCT Status]]=0),1,0)</f>
        <v>0</v>
      </c>
      <c r="O881" s="3">
        <f>VLOOKUP(C881,'County Data Only'!$A$2:$F$93,3,FALSE)</f>
        <v>3</v>
      </c>
      <c r="P881" s="3">
        <f>IF(Table1[[#This Row],[Census Tract Low Unemployment Rate]]&lt;2.7,1,0)</f>
        <v>0</v>
      </c>
      <c r="Q881" s="3">
        <f>VLOOKUP($C881,'County Data Only'!$A$2:$F$93,4,FALSE)</f>
        <v>2090</v>
      </c>
      <c r="R881" s="3">
        <f>IF(AND(Table1[[#This Row],[Census Tract Access to Primary Care]]&lt;=2000,Table1[[#This Row],[Census Tract Access to Primary Care]]&lt;&gt;0),1,0)</f>
        <v>0</v>
      </c>
      <c r="S881" s="3">
        <f>VLOOKUP($C881,'County Data Only'!$A$2:$F$93,5,FALSE)</f>
        <v>-1.473928932</v>
      </c>
      <c r="T881" s="6">
        <f>VLOOKUP($C881,'County Data Only'!$A$2:$F$93,6,FALSE)</f>
        <v>0.55126280000000005</v>
      </c>
      <c r="U881">
        <f>IF(AND(Table1[[#This Row],[Census Tract Population Growth 2010 - 2020]]&gt;=5,Table1[[#This Row],[Census Tract Population Growth 2020 - 2021]]&gt;0),1,0)</f>
        <v>0</v>
      </c>
      <c r="V881" s="3">
        <f>SUM(Table1[[#This Row],[High Income Point Value]],Table1[[#This Row],[Life Expectancy Point Value]],Table1[[#This Row],["R/ECAP" (Point Value)]],Table1[[#This Row],[Low Poverty Point Value]])</f>
        <v>0</v>
      </c>
      <c r="W881" s="3">
        <f>SUM(Table1[[#This Row],[Census Tract Low Unemployment Point Value]],Table1[[#This Row],[Census Tract Access to Primary Care Point Value]])</f>
        <v>0</v>
      </c>
    </row>
    <row r="882" spans="1:23" x14ac:dyDescent="0.25">
      <c r="A882" t="s">
        <v>913</v>
      </c>
      <c r="B882">
        <v>18097320305</v>
      </c>
      <c r="C882" t="s">
        <v>1794</v>
      </c>
      <c r="D882" t="s">
        <v>2603</v>
      </c>
      <c r="E882" s="5">
        <f t="shared" si="26"/>
        <v>4</v>
      </c>
      <c r="F882" s="3">
        <f t="shared" si="27"/>
        <v>0</v>
      </c>
      <c r="G882">
        <v>0</v>
      </c>
      <c r="H882" s="6">
        <v>107780</v>
      </c>
      <c r="I882" s="6">
        <f>IF(AND(Table1[[#This Row],[High Income]]&gt;=71082,Table1[[#This Row],[QCT Status]]=0),1,0)</f>
        <v>1</v>
      </c>
      <c r="J882" s="6">
        <v>80.7</v>
      </c>
      <c r="K882" s="6">
        <f>IF(Table1[[#This Row],[Life Expectancy]]&gt;77.4,1,0)</f>
        <v>1</v>
      </c>
      <c r="L882" s="4">
        <v>0</v>
      </c>
      <c r="M882" s="6">
        <v>0</v>
      </c>
      <c r="N882" s="6">
        <f>IF(AND(Table1[[#This Row],[Low Poverty]]&lt;=6.3,Table1[[#This Row],[QCT Status]]=0),1,0)</f>
        <v>1</v>
      </c>
      <c r="O882" s="3">
        <f>VLOOKUP(C882,'County Data Only'!$A$2:$F$93,3,FALSE)</f>
        <v>3</v>
      </c>
      <c r="P882" s="3">
        <f>IF(Table1[[#This Row],[Census Tract Low Unemployment Rate]]&lt;2.7,1,0)</f>
        <v>0</v>
      </c>
      <c r="Q882" s="6">
        <f>VLOOKUP($C882,'County Data Only'!$A$2:$F$93,4,FALSE)</f>
        <v>1210</v>
      </c>
      <c r="R882" s="6">
        <f>IF(AND(Table1[[#This Row],[Census Tract Access to Primary Care]]&lt;=2000,Table1[[#This Row],[Census Tract Access to Primary Care]]&lt;&gt;0),1,0)</f>
        <v>1</v>
      </c>
      <c r="S882" s="6">
        <f>VLOOKUP($C882,'County Data Only'!$A$2:$F$93,5,FALSE)</f>
        <v>6.8072880509999996</v>
      </c>
      <c r="T882" s="3">
        <f>VLOOKUP($C882,'County Data Only'!$A$2:$F$93,6,FALSE)</f>
        <v>-0.58027989999999996</v>
      </c>
      <c r="U882">
        <f>IF(AND(Table1[[#This Row],[Census Tract Population Growth 2010 - 2020]]&gt;=5,Table1[[#This Row],[Census Tract Population Growth 2020 - 2021]]&gt;0),1,0)</f>
        <v>0</v>
      </c>
      <c r="V882" s="3">
        <f>SUM(Table1[[#This Row],[High Income Point Value]],Table1[[#This Row],[Life Expectancy Point Value]],Table1[[#This Row],["R/ECAP" (Point Value)]],Table1[[#This Row],[Low Poverty Point Value]])</f>
        <v>3</v>
      </c>
      <c r="W882" s="3">
        <f>SUM(Table1[[#This Row],[Census Tract Low Unemployment Point Value]],Table1[[#This Row],[Census Tract Access to Primary Care Point Value]])</f>
        <v>1</v>
      </c>
    </row>
    <row r="883" spans="1:23" x14ac:dyDescent="0.25">
      <c r="A883" t="s">
        <v>1124</v>
      </c>
      <c r="B883">
        <v>18097390408</v>
      </c>
      <c r="C883" t="s">
        <v>1794</v>
      </c>
      <c r="D883" t="s">
        <v>2814</v>
      </c>
      <c r="E883" s="5">
        <f t="shared" si="26"/>
        <v>4</v>
      </c>
      <c r="F883" s="3">
        <f t="shared" si="27"/>
        <v>0</v>
      </c>
      <c r="G883">
        <v>0</v>
      </c>
      <c r="H883" s="6">
        <v>80524</v>
      </c>
      <c r="I883" s="6">
        <f>IF(AND(Table1[[#This Row],[High Income]]&gt;=71082,Table1[[#This Row],[QCT Status]]=0),1,0)</f>
        <v>1</v>
      </c>
      <c r="J883" s="6">
        <v>77.8</v>
      </c>
      <c r="K883" s="6">
        <f>IF(Table1[[#This Row],[Life Expectancy]]&gt;77.4,1,0)</f>
        <v>1</v>
      </c>
      <c r="L883" s="4">
        <v>0</v>
      </c>
      <c r="M883" s="6">
        <v>0.4</v>
      </c>
      <c r="N883" s="6">
        <f>IF(AND(Table1[[#This Row],[Low Poverty]]&lt;=6.3,Table1[[#This Row],[QCT Status]]=0),1,0)</f>
        <v>1</v>
      </c>
      <c r="O883" s="3">
        <f>VLOOKUP(C883,'County Data Only'!$A$2:$F$93,3,FALSE)</f>
        <v>3</v>
      </c>
      <c r="P883" s="3">
        <f>IF(Table1[[#This Row],[Census Tract Low Unemployment Rate]]&lt;2.7,1,0)</f>
        <v>0</v>
      </c>
      <c r="Q883" s="6">
        <f>VLOOKUP($C883,'County Data Only'!$A$2:$F$93,4,FALSE)</f>
        <v>1210</v>
      </c>
      <c r="R883" s="6">
        <f>IF(AND(Table1[[#This Row],[Census Tract Access to Primary Care]]&lt;=2000,Table1[[#This Row],[Census Tract Access to Primary Care]]&lt;&gt;0),1,0)</f>
        <v>1</v>
      </c>
      <c r="S883" s="6">
        <f>VLOOKUP($C883,'County Data Only'!$A$2:$F$93,5,FALSE)</f>
        <v>6.8072880509999996</v>
      </c>
      <c r="T883" s="3">
        <f>VLOOKUP($C883,'County Data Only'!$A$2:$F$93,6,FALSE)</f>
        <v>-0.58027989999999996</v>
      </c>
      <c r="U883">
        <f>IF(AND(Table1[[#This Row],[Census Tract Population Growth 2010 - 2020]]&gt;=5,Table1[[#This Row],[Census Tract Population Growth 2020 - 2021]]&gt;0),1,0)</f>
        <v>0</v>
      </c>
      <c r="V883" s="3">
        <f>SUM(Table1[[#This Row],[High Income Point Value]],Table1[[#This Row],[Life Expectancy Point Value]],Table1[[#This Row],["R/ECAP" (Point Value)]],Table1[[#This Row],[Low Poverty Point Value]])</f>
        <v>3</v>
      </c>
      <c r="W883" s="3">
        <f>SUM(Table1[[#This Row],[Census Tract Low Unemployment Point Value]],Table1[[#This Row],[Census Tract Access to Primary Care Point Value]])</f>
        <v>1</v>
      </c>
    </row>
    <row r="884" spans="1:23" x14ac:dyDescent="0.25">
      <c r="A884" t="s">
        <v>1126</v>
      </c>
      <c r="B884">
        <v>18097390410</v>
      </c>
      <c r="C884" t="s">
        <v>1794</v>
      </c>
      <c r="D884" t="s">
        <v>2816</v>
      </c>
      <c r="E884" s="5">
        <f t="shared" si="26"/>
        <v>4</v>
      </c>
      <c r="F884" s="3">
        <f t="shared" si="27"/>
        <v>0</v>
      </c>
      <c r="G884">
        <v>0</v>
      </c>
      <c r="H884" s="6">
        <v>77688</v>
      </c>
      <c r="I884" s="6">
        <f>IF(AND(Table1[[#This Row],[High Income]]&gt;=71082,Table1[[#This Row],[QCT Status]]=0),1,0)</f>
        <v>1</v>
      </c>
      <c r="J884" s="6">
        <v>78.568700000000007</v>
      </c>
      <c r="K884" s="6">
        <f>IF(Table1[[#This Row],[Life Expectancy]]&gt;77.4,1,0)</f>
        <v>1</v>
      </c>
      <c r="L884" s="4">
        <v>0</v>
      </c>
      <c r="M884" s="6">
        <v>0.5</v>
      </c>
      <c r="N884" s="6">
        <f>IF(AND(Table1[[#This Row],[Low Poverty]]&lt;=6.3,Table1[[#This Row],[QCT Status]]=0),1,0)</f>
        <v>1</v>
      </c>
      <c r="O884" s="3">
        <f>VLOOKUP(C884,'County Data Only'!$A$2:$F$93,3,FALSE)</f>
        <v>3</v>
      </c>
      <c r="P884" s="3">
        <f>IF(Table1[[#This Row],[Census Tract Low Unemployment Rate]]&lt;2.7,1,0)</f>
        <v>0</v>
      </c>
      <c r="Q884" s="6">
        <f>VLOOKUP($C884,'County Data Only'!$A$2:$F$93,4,FALSE)</f>
        <v>1210</v>
      </c>
      <c r="R884" s="6">
        <f>IF(AND(Table1[[#This Row],[Census Tract Access to Primary Care]]&lt;=2000,Table1[[#This Row],[Census Tract Access to Primary Care]]&lt;&gt;0),1,0)</f>
        <v>1</v>
      </c>
      <c r="S884" s="6">
        <f>VLOOKUP($C884,'County Data Only'!$A$2:$F$93,5,FALSE)</f>
        <v>6.8072880509999996</v>
      </c>
      <c r="T884" s="3">
        <f>VLOOKUP($C884,'County Data Only'!$A$2:$F$93,6,FALSE)</f>
        <v>-0.58027989999999996</v>
      </c>
      <c r="U884">
        <f>IF(AND(Table1[[#This Row],[Census Tract Population Growth 2010 - 2020]]&gt;=5,Table1[[#This Row],[Census Tract Population Growth 2020 - 2021]]&gt;0),1,0)</f>
        <v>0</v>
      </c>
      <c r="V884" s="3">
        <f>SUM(Table1[[#This Row],[High Income Point Value]],Table1[[#This Row],[Life Expectancy Point Value]],Table1[[#This Row],["R/ECAP" (Point Value)]],Table1[[#This Row],[Low Poverty Point Value]])</f>
        <v>3</v>
      </c>
      <c r="W884" s="3">
        <f>SUM(Table1[[#This Row],[Census Tract Low Unemployment Point Value]],Table1[[#This Row],[Census Tract Access to Primary Care Point Value]])</f>
        <v>1</v>
      </c>
    </row>
    <row r="885" spans="1:23" x14ac:dyDescent="0.25">
      <c r="A885" t="s">
        <v>948</v>
      </c>
      <c r="B885">
        <v>18097330203</v>
      </c>
      <c r="C885" t="s">
        <v>1794</v>
      </c>
      <c r="D885" t="s">
        <v>2638</v>
      </c>
      <c r="E885" s="5">
        <f t="shared" si="26"/>
        <v>4</v>
      </c>
      <c r="F885" s="3">
        <f t="shared" si="27"/>
        <v>0</v>
      </c>
      <c r="G885">
        <v>0</v>
      </c>
      <c r="H885" s="6">
        <v>165405</v>
      </c>
      <c r="I885" s="6">
        <f>IF(AND(Table1[[#This Row],[High Income]]&gt;=71082,Table1[[#This Row],[QCT Status]]=0),1,0)</f>
        <v>1</v>
      </c>
      <c r="J885" s="6">
        <v>80.3</v>
      </c>
      <c r="K885" s="6">
        <f>IF(Table1[[#This Row],[Life Expectancy]]&gt;77.4,1,0)</f>
        <v>1</v>
      </c>
      <c r="L885" s="4">
        <v>0</v>
      </c>
      <c r="M885" s="6">
        <v>0.6</v>
      </c>
      <c r="N885" s="6">
        <f>IF(AND(Table1[[#This Row],[Low Poverty]]&lt;=6.3,Table1[[#This Row],[QCT Status]]=0),1,0)</f>
        <v>1</v>
      </c>
      <c r="O885" s="3">
        <f>VLOOKUP(C885,'County Data Only'!$A$2:$F$93,3,FALSE)</f>
        <v>3</v>
      </c>
      <c r="P885" s="3">
        <f>IF(Table1[[#This Row],[Census Tract Low Unemployment Rate]]&lt;2.7,1,0)</f>
        <v>0</v>
      </c>
      <c r="Q885" s="6">
        <f>VLOOKUP($C885,'County Data Only'!$A$2:$F$93,4,FALSE)</f>
        <v>1210</v>
      </c>
      <c r="R885" s="6">
        <f>IF(AND(Table1[[#This Row],[Census Tract Access to Primary Care]]&lt;=2000,Table1[[#This Row],[Census Tract Access to Primary Care]]&lt;&gt;0),1,0)</f>
        <v>1</v>
      </c>
      <c r="S885" s="6">
        <f>VLOOKUP($C885,'County Data Only'!$A$2:$F$93,5,FALSE)</f>
        <v>6.8072880509999996</v>
      </c>
      <c r="T885" s="3">
        <f>VLOOKUP($C885,'County Data Only'!$A$2:$F$93,6,FALSE)</f>
        <v>-0.58027989999999996</v>
      </c>
      <c r="U885">
        <f>IF(AND(Table1[[#This Row],[Census Tract Population Growth 2010 - 2020]]&gt;=5,Table1[[#This Row],[Census Tract Population Growth 2020 - 2021]]&gt;0),1,0)</f>
        <v>0</v>
      </c>
      <c r="V885" s="3">
        <f>SUM(Table1[[#This Row],[High Income Point Value]],Table1[[#This Row],[Life Expectancy Point Value]],Table1[[#This Row],["R/ECAP" (Point Value)]],Table1[[#This Row],[Low Poverty Point Value]])</f>
        <v>3</v>
      </c>
      <c r="W885" s="3">
        <f>SUM(Table1[[#This Row],[Census Tract Low Unemployment Point Value]],Table1[[#This Row],[Census Tract Access to Primary Care Point Value]])</f>
        <v>1</v>
      </c>
    </row>
    <row r="886" spans="1:23" x14ac:dyDescent="0.25">
      <c r="A886" t="s">
        <v>1122</v>
      </c>
      <c r="B886">
        <v>18097390406</v>
      </c>
      <c r="C886" t="s">
        <v>1794</v>
      </c>
      <c r="D886" t="s">
        <v>2812</v>
      </c>
      <c r="E886" s="5">
        <f t="shared" si="26"/>
        <v>4</v>
      </c>
      <c r="F886" s="3">
        <f t="shared" si="27"/>
        <v>0</v>
      </c>
      <c r="G886">
        <v>0</v>
      </c>
      <c r="H886" s="6">
        <v>98500</v>
      </c>
      <c r="I886" s="6">
        <f>IF(AND(Table1[[#This Row],[High Income]]&gt;=71082,Table1[[#This Row],[QCT Status]]=0),1,0)</f>
        <v>1</v>
      </c>
      <c r="J886" s="6">
        <v>83.2</v>
      </c>
      <c r="K886" s="6">
        <f>IF(Table1[[#This Row],[Life Expectancy]]&gt;77.4,1,0)</f>
        <v>1</v>
      </c>
      <c r="L886" s="4">
        <v>0</v>
      </c>
      <c r="M886" s="6">
        <v>0.6</v>
      </c>
      <c r="N886" s="6">
        <f>IF(AND(Table1[[#This Row],[Low Poverty]]&lt;=6.3,Table1[[#This Row],[QCT Status]]=0),1,0)</f>
        <v>1</v>
      </c>
      <c r="O886" s="3">
        <f>VLOOKUP(C886,'County Data Only'!$A$2:$F$93,3,FALSE)</f>
        <v>3</v>
      </c>
      <c r="P886" s="3">
        <f>IF(Table1[[#This Row],[Census Tract Low Unemployment Rate]]&lt;2.7,1,0)</f>
        <v>0</v>
      </c>
      <c r="Q886" s="6">
        <f>VLOOKUP($C886,'County Data Only'!$A$2:$F$93,4,FALSE)</f>
        <v>1210</v>
      </c>
      <c r="R886" s="6">
        <f>IF(AND(Table1[[#This Row],[Census Tract Access to Primary Care]]&lt;=2000,Table1[[#This Row],[Census Tract Access to Primary Care]]&lt;&gt;0),1,0)</f>
        <v>1</v>
      </c>
      <c r="S886" s="6">
        <f>VLOOKUP($C886,'County Data Only'!$A$2:$F$93,5,FALSE)</f>
        <v>6.8072880509999996</v>
      </c>
      <c r="T886" s="3">
        <f>VLOOKUP($C886,'County Data Only'!$A$2:$F$93,6,FALSE)</f>
        <v>-0.58027989999999996</v>
      </c>
      <c r="U886">
        <f>IF(AND(Table1[[#This Row],[Census Tract Population Growth 2010 - 2020]]&gt;=5,Table1[[#This Row],[Census Tract Population Growth 2020 - 2021]]&gt;0),1,0)</f>
        <v>0</v>
      </c>
      <c r="V886" s="3">
        <f>SUM(Table1[[#This Row],[High Income Point Value]],Table1[[#This Row],[Life Expectancy Point Value]],Table1[[#This Row],["R/ECAP" (Point Value)]],Table1[[#This Row],[Low Poverty Point Value]])</f>
        <v>3</v>
      </c>
      <c r="W886" s="3">
        <f>SUM(Table1[[#This Row],[Census Tract Low Unemployment Point Value]],Table1[[#This Row],[Census Tract Access to Primary Care Point Value]])</f>
        <v>1</v>
      </c>
    </row>
    <row r="887" spans="1:23" x14ac:dyDescent="0.25">
      <c r="A887" t="s">
        <v>1123</v>
      </c>
      <c r="B887">
        <v>18097390407</v>
      </c>
      <c r="C887" t="s">
        <v>1794</v>
      </c>
      <c r="D887" t="s">
        <v>2813</v>
      </c>
      <c r="E887" s="5">
        <f t="shared" si="26"/>
        <v>4</v>
      </c>
      <c r="F887" s="3">
        <f t="shared" si="27"/>
        <v>0</v>
      </c>
      <c r="G887">
        <v>0</v>
      </c>
      <c r="H887" s="6">
        <v>127425</v>
      </c>
      <c r="I887" s="6">
        <f>IF(AND(Table1[[#This Row],[High Income]]&gt;=71082,Table1[[#This Row],[QCT Status]]=0),1,0)</f>
        <v>1</v>
      </c>
      <c r="J887" s="6">
        <v>83.2</v>
      </c>
      <c r="K887" s="6">
        <f>IF(Table1[[#This Row],[Life Expectancy]]&gt;77.4,1,0)</f>
        <v>1</v>
      </c>
      <c r="L887" s="4">
        <v>0</v>
      </c>
      <c r="M887" s="6">
        <v>0.7</v>
      </c>
      <c r="N887" s="6">
        <f>IF(AND(Table1[[#This Row],[Low Poverty]]&lt;=6.3,Table1[[#This Row],[QCT Status]]=0),1,0)</f>
        <v>1</v>
      </c>
      <c r="O887" s="3">
        <f>VLOOKUP(C887,'County Data Only'!$A$2:$F$93,3,FALSE)</f>
        <v>3</v>
      </c>
      <c r="P887" s="3">
        <f>IF(Table1[[#This Row],[Census Tract Low Unemployment Rate]]&lt;2.7,1,0)</f>
        <v>0</v>
      </c>
      <c r="Q887" s="6">
        <f>VLOOKUP($C887,'County Data Only'!$A$2:$F$93,4,FALSE)</f>
        <v>1210</v>
      </c>
      <c r="R887" s="6">
        <f>IF(AND(Table1[[#This Row],[Census Tract Access to Primary Care]]&lt;=2000,Table1[[#This Row],[Census Tract Access to Primary Care]]&lt;&gt;0),1,0)</f>
        <v>1</v>
      </c>
      <c r="S887" s="6">
        <f>VLOOKUP($C887,'County Data Only'!$A$2:$F$93,5,FALSE)</f>
        <v>6.8072880509999996</v>
      </c>
      <c r="T887" s="3">
        <f>VLOOKUP($C887,'County Data Only'!$A$2:$F$93,6,FALSE)</f>
        <v>-0.58027989999999996</v>
      </c>
      <c r="U887">
        <f>IF(AND(Table1[[#This Row],[Census Tract Population Growth 2010 - 2020]]&gt;=5,Table1[[#This Row],[Census Tract Population Growth 2020 - 2021]]&gt;0),1,0)</f>
        <v>0</v>
      </c>
      <c r="V887" s="3">
        <f>SUM(Table1[[#This Row],[High Income Point Value]],Table1[[#This Row],[Life Expectancy Point Value]],Table1[[#This Row],["R/ECAP" (Point Value)]],Table1[[#This Row],[Low Poverty Point Value]])</f>
        <v>3</v>
      </c>
      <c r="W887" s="3">
        <f>SUM(Table1[[#This Row],[Census Tract Low Unemployment Point Value]],Table1[[#This Row],[Census Tract Access to Primary Care Point Value]])</f>
        <v>1</v>
      </c>
    </row>
    <row r="888" spans="1:23" x14ac:dyDescent="0.25">
      <c r="A888" t="s">
        <v>1082</v>
      </c>
      <c r="B888">
        <v>18097361602</v>
      </c>
      <c r="C888" t="s">
        <v>1794</v>
      </c>
      <c r="D888" t="s">
        <v>2772</v>
      </c>
      <c r="E888" s="5">
        <f t="shared" si="26"/>
        <v>4</v>
      </c>
      <c r="F888" s="3">
        <f t="shared" si="27"/>
        <v>0</v>
      </c>
      <c r="G888">
        <v>0</v>
      </c>
      <c r="H888" s="6">
        <v>89219</v>
      </c>
      <c r="I888" s="6">
        <f>IF(AND(Table1[[#This Row],[High Income]]&gt;=71082,Table1[[#This Row],[QCT Status]]=0),1,0)</f>
        <v>1</v>
      </c>
      <c r="J888" s="6">
        <v>78.3</v>
      </c>
      <c r="K888" s="6">
        <f>IF(Table1[[#This Row],[Life Expectancy]]&gt;77.4,1,0)</f>
        <v>1</v>
      </c>
      <c r="L888" s="4">
        <v>0</v>
      </c>
      <c r="M888" s="6">
        <v>1.1000000000000001</v>
      </c>
      <c r="N888" s="6">
        <f>IF(AND(Table1[[#This Row],[Low Poverty]]&lt;=6.3,Table1[[#This Row],[QCT Status]]=0),1,0)</f>
        <v>1</v>
      </c>
      <c r="O888" s="3">
        <f>VLOOKUP(C888,'County Data Only'!$A$2:$F$93,3,FALSE)</f>
        <v>3</v>
      </c>
      <c r="P888" s="3">
        <f>IF(Table1[[#This Row],[Census Tract Low Unemployment Rate]]&lt;2.7,1,0)</f>
        <v>0</v>
      </c>
      <c r="Q888" s="6">
        <f>VLOOKUP($C888,'County Data Only'!$A$2:$F$93,4,FALSE)</f>
        <v>1210</v>
      </c>
      <c r="R888" s="6">
        <f>IF(AND(Table1[[#This Row],[Census Tract Access to Primary Care]]&lt;=2000,Table1[[#This Row],[Census Tract Access to Primary Care]]&lt;&gt;0),1,0)</f>
        <v>1</v>
      </c>
      <c r="S888" s="6">
        <f>VLOOKUP($C888,'County Data Only'!$A$2:$F$93,5,FALSE)</f>
        <v>6.8072880509999996</v>
      </c>
      <c r="T888" s="3">
        <f>VLOOKUP($C888,'County Data Only'!$A$2:$F$93,6,FALSE)</f>
        <v>-0.58027989999999996</v>
      </c>
      <c r="U888">
        <f>IF(AND(Table1[[#This Row],[Census Tract Population Growth 2010 - 2020]]&gt;=5,Table1[[#This Row],[Census Tract Population Growth 2020 - 2021]]&gt;0),1,0)</f>
        <v>0</v>
      </c>
      <c r="V888" s="3">
        <f>SUM(Table1[[#This Row],[High Income Point Value]],Table1[[#This Row],[Life Expectancy Point Value]],Table1[[#This Row],["R/ECAP" (Point Value)]],Table1[[#This Row],[Low Poverty Point Value]])</f>
        <v>3</v>
      </c>
      <c r="W888" s="3">
        <f>SUM(Table1[[#This Row],[Census Tract Low Unemployment Point Value]],Table1[[#This Row],[Census Tract Access to Primary Care Point Value]])</f>
        <v>1</v>
      </c>
    </row>
    <row r="889" spans="1:23" x14ac:dyDescent="0.25">
      <c r="A889" t="s">
        <v>1081</v>
      </c>
      <c r="B889">
        <v>18097361601</v>
      </c>
      <c r="C889" t="s">
        <v>1794</v>
      </c>
      <c r="D889" t="s">
        <v>2771</v>
      </c>
      <c r="E889" s="5">
        <f t="shared" si="26"/>
        <v>4</v>
      </c>
      <c r="F889" s="3">
        <f t="shared" si="27"/>
        <v>0</v>
      </c>
      <c r="G889">
        <v>0</v>
      </c>
      <c r="H889" s="6">
        <v>80593</v>
      </c>
      <c r="I889" s="6">
        <f>IF(AND(Table1[[#This Row],[High Income]]&gt;=71082,Table1[[#This Row],[QCT Status]]=0),1,0)</f>
        <v>1</v>
      </c>
      <c r="J889" s="6">
        <v>78.3</v>
      </c>
      <c r="K889" s="6">
        <f>IF(Table1[[#This Row],[Life Expectancy]]&gt;77.4,1,0)</f>
        <v>1</v>
      </c>
      <c r="L889" s="4">
        <v>0</v>
      </c>
      <c r="M889" s="6">
        <v>1.4</v>
      </c>
      <c r="N889" s="6">
        <f>IF(AND(Table1[[#This Row],[Low Poverty]]&lt;=6.3,Table1[[#This Row],[QCT Status]]=0),1,0)</f>
        <v>1</v>
      </c>
      <c r="O889" s="3">
        <f>VLOOKUP(C889,'County Data Only'!$A$2:$F$93,3,FALSE)</f>
        <v>3</v>
      </c>
      <c r="P889" s="3">
        <f>IF(Table1[[#This Row],[Census Tract Low Unemployment Rate]]&lt;2.7,1,0)</f>
        <v>0</v>
      </c>
      <c r="Q889" s="6">
        <f>VLOOKUP($C889,'County Data Only'!$A$2:$F$93,4,FALSE)</f>
        <v>1210</v>
      </c>
      <c r="R889" s="6">
        <f>IF(AND(Table1[[#This Row],[Census Tract Access to Primary Care]]&lt;=2000,Table1[[#This Row],[Census Tract Access to Primary Care]]&lt;&gt;0),1,0)</f>
        <v>1</v>
      </c>
      <c r="S889" s="6">
        <f>VLOOKUP($C889,'County Data Only'!$A$2:$F$93,5,FALSE)</f>
        <v>6.8072880509999996</v>
      </c>
      <c r="T889" s="3">
        <f>VLOOKUP($C889,'County Data Only'!$A$2:$F$93,6,FALSE)</f>
        <v>-0.58027989999999996</v>
      </c>
      <c r="U889">
        <f>IF(AND(Table1[[#This Row],[Census Tract Population Growth 2010 - 2020]]&gt;=5,Table1[[#This Row],[Census Tract Population Growth 2020 - 2021]]&gt;0),1,0)</f>
        <v>0</v>
      </c>
      <c r="V889" s="3">
        <f>SUM(Table1[[#This Row],[High Income Point Value]],Table1[[#This Row],[Life Expectancy Point Value]],Table1[[#This Row],["R/ECAP" (Point Value)]],Table1[[#This Row],[Low Poverty Point Value]])</f>
        <v>3</v>
      </c>
      <c r="W889" s="3">
        <f>SUM(Table1[[#This Row],[Census Tract Low Unemployment Point Value]],Table1[[#This Row],[Census Tract Access to Primary Care Point Value]])</f>
        <v>1</v>
      </c>
    </row>
    <row r="890" spans="1:23" x14ac:dyDescent="0.25">
      <c r="A890" t="s">
        <v>926</v>
      </c>
      <c r="B890">
        <v>18097321200</v>
      </c>
      <c r="C890" t="s">
        <v>1794</v>
      </c>
      <c r="D890" t="s">
        <v>2616</v>
      </c>
      <c r="E890" s="5">
        <f t="shared" si="26"/>
        <v>4</v>
      </c>
      <c r="F890" s="3">
        <f t="shared" si="27"/>
        <v>0</v>
      </c>
      <c r="G890">
        <v>0</v>
      </c>
      <c r="H890" s="6">
        <v>142557</v>
      </c>
      <c r="I890" s="6">
        <f>IF(AND(Table1[[#This Row],[High Income]]&gt;=71082,Table1[[#This Row],[QCT Status]]=0),1,0)</f>
        <v>1</v>
      </c>
      <c r="J890" s="6">
        <v>81.400000000000006</v>
      </c>
      <c r="K890" s="6">
        <f>IF(Table1[[#This Row],[Life Expectancy]]&gt;77.4,1,0)</f>
        <v>1</v>
      </c>
      <c r="L890" s="4">
        <v>0</v>
      </c>
      <c r="M890" s="6">
        <v>1.5</v>
      </c>
      <c r="N890" s="6">
        <f>IF(AND(Table1[[#This Row],[Low Poverty]]&lt;=6.3,Table1[[#This Row],[QCT Status]]=0),1,0)</f>
        <v>1</v>
      </c>
      <c r="O890" s="3">
        <f>VLOOKUP(C890,'County Data Only'!$A$2:$F$93,3,FALSE)</f>
        <v>3</v>
      </c>
      <c r="P890" s="3">
        <f>IF(Table1[[#This Row],[Census Tract Low Unemployment Rate]]&lt;2.7,1,0)</f>
        <v>0</v>
      </c>
      <c r="Q890" s="6">
        <f>VLOOKUP($C890,'County Data Only'!$A$2:$F$93,4,FALSE)</f>
        <v>1210</v>
      </c>
      <c r="R890" s="6">
        <f>IF(AND(Table1[[#This Row],[Census Tract Access to Primary Care]]&lt;=2000,Table1[[#This Row],[Census Tract Access to Primary Care]]&lt;&gt;0),1,0)</f>
        <v>1</v>
      </c>
      <c r="S890" s="6">
        <f>VLOOKUP($C890,'County Data Only'!$A$2:$F$93,5,FALSE)</f>
        <v>6.8072880509999996</v>
      </c>
      <c r="T890" s="3">
        <f>VLOOKUP($C890,'County Data Only'!$A$2:$F$93,6,FALSE)</f>
        <v>-0.58027989999999996</v>
      </c>
      <c r="U890">
        <f>IF(AND(Table1[[#This Row],[Census Tract Population Growth 2010 - 2020]]&gt;=5,Table1[[#This Row],[Census Tract Population Growth 2020 - 2021]]&gt;0),1,0)</f>
        <v>0</v>
      </c>
      <c r="V890" s="3">
        <f>SUM(Table1[[#This Row],[High Income Point Value]],Table1[[#This Row],[Life Expectancy Point Value]],Table1[[#This Row],["R/ECAP" (Point Value)]],Table1[[#This Row],[Low Poverty Point Value]])</f>
        <v>3</v>
      </c>
      <c r="W890" s="3">
        <f>SUM(Table1[[#This Row],[Census Tract Low Unemployment Point Value]],Table1[[#This Row],[Census Tract Access to Primary Care Point Value]])</f>
        <v>1</v>
      </c>
    </row>
    <row r="891" spans="1:23" x14ac:dyDescent="0.25">
      <c r="A891" t="s">
        <v>904</v>
      </c>
      <c r="B891">
        <v>18097320107</v>
      </c>
      <c r="C891" t="s">
        <v>1794</v>
      </c>
      <c r="D891" t="s">
        <v>2594</v>
      </c>
      <c r="E891" s="5">
        <f t="shared" si="26"/>
        <v>4</v>
      </c>
      <c r="F891" s="3">
        <f t="shared" si="27"/>
        <v>0</v>
      </c>
      <c r="G891">
        <v>0</v>
      </c>
      <c r="H891" s="6">
        <v>104276</v>
      </c>
      <c r="I891" s="6">
        <f>IF(AND(Table1[[#This Row],[High Income]]&gt;=71082,Table1[[#This Row],[QCT Status]]=0),1,0)</f>
        <v>1</v>
      </c>
      <c r="J891" s="6">
        <v>81.400000000000006</v>
      </c>
      <c r="K891" s="6">
        <f>IF(Table1[[#This Row],[Life Expectancy]]&gt;77.4,1,0)</f>
        <v>1</v>
      </c>
      <c r="L891" s="4">
        <v>0</v>
      </c>
      <c r="M891" s="6">
        <v>1.6</v>
      </c>
      <c r="N891" s="6">
        <f>IF(AND(Table1[[#This Row],[Low Poverty]]&lt;=6.3,Table1[[#This Row],[QCT Status]]=0),1,0)</f>
        <v>1</v>
      </c>
      <c r="O891" s="3">
        <f>VLOOKUP(C891,'County Data Only'!$A$2:$F$93,3,FALSE)</f>
        <v>3</v>
      </c>
      <c r="P891" s="3">
        <f>IF(Table1[[#This Row],[Census Tract Low Unemployment Rate]]&lt;2.7,1,0)</f>
        <v>0</v>
      </c>
      <c r="Q891" s="6">
        <f>VLOOKUP($C891,'County Data Only'!$A$2:$F$93,4,FALSE)</f>
        <v>1210</v>
      </c>
      <c r="R891" s="6">
        <f>IF(AND(Table1[[#This Row],[Census Tract Access to Primary Care]]&lt;=2000,Table1[[#This Row],[Census Tract Access to Primary Care]]&lt;&gt;0),1,0)</f>
        <v>1</v>
      </c>
      <c r="S891" s="6">
        <f>VLOOKUP($C891,'County Data Only'!$A$2:$F$93,5,FALSE)</f>
        <v>6.8072880509999996</v>
      </c>
      <c r="T891" s="3">
        <f>VLOOKUP($C891,'County Data Only'!$A$2:$F$93,6,FALSE)</f>
        <v>-0.58027989999999996</v>
      </c>
      <c r="U891">
        <f>IF(AND(Table1[[#This Row],[Census Tract Population Growth 2010 - 2020]]&gt;=5,Table1[[#This Row],[Census Tract Population Growth 2020 - 2021]]&gt;0),1,0)</f>
        <v>0</v>
      </c>
      <c r="V891" s="3">
        <f>SUM(Table1[[#This Row],[High Income Point Value]],Table1[[#This Row],[Life Expectancy Point Value]],Table1[[#This Row],["R/ECAP" (Point Value)]],Table1[[#This Row],[Low Poverty Point Value]])</f>
        <v>3</v>
      </c>
      <c r="W891" s="3">
        <f>SUM(Table1[[#This Row],[Census Tract Low Unemployment Point Value]],Table1[[#This Row],[Census Tract Access to Primary Care Point Value]])</f>
        <v>1</v>
      </c>
    </row>
    <row r="892" spans="1:23" x14ac:dyDescent="0.25">
      <c r="A892" t="s">
        <v>951</v>
      </c>
      <c r="B892">
        <v>18097330208</v>
      </c>
      <c r="C892" t="s">
        <v>1794</v>
      </c>
      <c r="D892" t="s">
        <v>2641</v>
      </c>
      <c r="E892" s="5">
        <f t="shared" si="26"/>
        <v>4</v>
      </c>
      <c r="F892" s="3">
        <f t="shared" si="27"/>
        <v>0</v>
      </c>
      <c r="G892">
        <v>0</v>
      </c>
      <c r="H892" s="6">
        <v>81736</v>
      </c>
      <c r="I892" s="6">
        <f>IF(AND(Table1[[#This Row],[High Income]]&gt;=71082,Table1[[#This Row],[QCT Status]]=0),1,0)</f>
        <v>1</v>
      </c>
      <c r="J892" s="6">
        <v>80.5</v>
      </c>
      <c r="K892" s="6">
        <f>IF(Table1[[#This Row],[Life Expectancy]]&gt;77.4,1,0)</f>
        <v>1</v>
      </c>
      <c r="L892" s="4">
        <v>0</v>
      </c>
      <c r="M892" s="6">
        <v>1.8</v>
      </c>
      <c r="N892" s="6">
        <f>IF(AND(Table1[[#This Row],[Low Poverty]]&lt;=6.3,Table1[[#This Row],[QCT Status]]=0),1,0)</f>
        <v>1</v>
      </c>
      <c r="O892" s="3">
        <f>VLOOKUP(C892,'County Data Only'!$A$2:$F$93,3,FALSE)</f>
        <v>3</v>
      </c>
      <c r="P892" s="3">
        <f>IF(Table1[[#This Row],[Census Tract Low Unemployment Rate]]&lt;2.7,1,0)</f>
        <v>0</v>
      </c>
      <c r="Q892" s="6">
        <f>VLOOKUP($C892,'County Data Only'!$A$2:$F$93,4,FALSE)</f>
        <v>1210</v>
      </c>
      <c r="R892" s="6">
        <f>IF(AND(Table1[[#This Row],[Census Tract Access to Primary Care]]&lt;=2000,Table1[[#This Row],[Census Tract Access to Primary Care]]&lt;&gt;0),1,0)</f>
        <v>1</v>
      </c>
      <c r="S892" s="6">
        <f>VLOOKUP($C892,'County Data Only'!$A$2:$F$93,5,FALSE)</f>
        <v>6.8072880509999996</v>
      </c>
      <c r="T892" s="3">
        <f>VLOOKUP($C892,'County Data Only'!$A$2:$F$93,6,FALSE)</f>
        <v>-0.58027989999999996</v>
      </c>
      <c r="U892">
        <f>IF(AND(Table1[[#This Row],[Census Tract Population Growth 2010 - 2020]]&gt;=5,Table1[[#This Row],[Census Tract Population Growth 2020 - 2021]]&gt;0),1,0)</f>
        <v>0</v>
      </c>
      <c r="V892" s="3">
        <f>SUM(Table1[[#This Row],[High Income Point Value]],Table1[[#This Row],[Life Expectancy Point Value]],Table1[[#This Row],["R/ECAP" (Point Value)]],Table1[[#This Row],[Low Poverty Point Value]])</f>
        <v>3</v>
      </c>
      <c r="W892" s="3">
        <f>SUM(Table1[[#This Row],[Census Tract Low Unemployment Point Value]],Table1[[#This Row],[Census Tract Access to Primary Care Point Value]])</f>
        <v>1</v>
      </c>
    </row>
    <row r="893" spans="1:23" x14ac:dyDescent="0.25">
      <c r="A893" t="s">
        <v>919</v>
      </c>
      <c r="B893">
        <v>18097320800</v>
      </c>
      <c r="C893" t="s">
        <v>1794</v>
      </c>
      <c r="D893" t="s">
        <v>2609</v>
      </c>
      <c r="E893" s="5">
        <f t="shared" si="26"/>
        <v>4</v>
      </c>
      <c r="F893" s="3">
        <f t="shared" si="27"/>
        <v>0</v>
      </c>
      <c r="G893">
        <v>0</v>
      </c>
      <c r="H893" s="6">
        <v>153677</v>
      </c>
      <c r="I893" s="6">
        <f>IF(AND(Table1[[#This Row],[High Income]]&gt;=71082,Table1[[#This Row],[QCT Status]]=0),1,0)</f>
        <v>1</v>
      </c>
      <c r="J893" s="6">
        <v>83.4</v>
      </c>
      <c r="K893" s="6">
        <f>IF(Table1[[#This Row],[Life Expectancy]]&gt;77.4,1,0)</f>
        <v>1</v>
      </c>
      <c r="L893" s="4">
        <v>0</v>
      </c>
      <c r="M893" s="6">
        <v>2</v>
      </c>
      <c r="N893" s="6">
        <f>IF(AND(Table1[[#This Row],[Low Poverty]]&lt;=6.3,Table1[[#This Row],[QCT Status]]=0),1,0)</f>
        <v>1</v>
      </c>
      <c r="O893" s="3">
        <f>VLOOKUP(C893,'County Data Only'!$A$2:$F$93,3,FALSE)</f>
        <v>3</v>
      </c>
      <c r="P893" s="3">
        <f>IF(Table1[[#This Row],[Census Tract Low Unemployment Rate]]&lt;2.7,1,0)</f>
        <v>0</v>
      </c>
      <c r="Q893" s="6">
        <f>VLOOKUP($C893,'County Data Only'!$A$2:$F$93,4,FALSE)</f>
        <v>1210</v>
      </c>
      <c r="R893" s="6">
        <f>IF(AND(Table1[[#This Row],[Census Tract Access to Primary Care]]&lt;=2000,Table1[[#This Row],[Census Tract Access to Primary Care]]&lt;&gt;0),1,0)</f>
        <v>1</v>
      </c>
      <c r="S893" s="6">
        <f>VLOOKUP($C893,'County Data Only'!$A$2:$F$93,5,FALSE)</f>
        <v>6.8072880509999996</v>
      </c>
      <c r="T893" s="3">
        <f>VLOOKUP($C893,'County Data Only'!$A$2:$F$93,6,FALSE)</f>
        <v>-0.58027989999999996</v>
      </c>
      <c r="U893">
        <f>IF(AND(Table1[[#This Row],[Census Tract Population Growth 2010 - 2020]]&gt;=5,Table1[[#This Row],[Census Tract Population Growth 2020 - 2021]]&gt;0),1,0)</f>
        <v>0</v>
      </c>
      <c r="V893" s="3">
        <f>SUM(Table1[[#This Row],[High Income Point Value]],Table1[[#This Row],[Life Expectancy Point Value]],Table1[[#This Row],["R/ECAP" (Point Value)]],Table1[[#This Row],[Low Poverty Point Value]])</f>
        <v>3</v>
      </c>
      <c r="W893" s="3">
        <f>SUM(Table1[[#This Row],[Census Tract Low Unemployment Point Value]],Table1[[#This Row],[Census Tract Access to Primary Care Point Value]])</f>
        <v>1</v>
      </c>
    </row>
    <row r="894" spans="1:23" x14ac:dyDescent="0.25">
      <c r="A894" t="s">
        <v>1125</v>
      </c>
      <c r="B894">
        <v>18097390409</v>
      </c>
      <c r="C894" t="s">
        <v>1794</v>
      </c>
      <c r="D894" t="s">
        <v>2815</v>
      </c>
      <c r="E894" s="5">
        <f t="shared" si="26"/>
        <v>4</v>
      </c>
      <c r="F894" s="3">
        <f t="shared" si="27"/>
        <v>0</v>
      </c>
      <c r="G894">
        <v>0</v>
      </c>
      <c r="H894" s="6">
        <v>106033</v>
      </c>
      <c r="I894" s="6">
        <f>IF(AND(Table1[[#This Row],[High Income]]&gt;=71082,Table1[[#This Row],[QCT Status]]=0),1,0)</f>
        <v>1</v>
      </c>
      <c r="J894" s="6">
        <v>77.8</v>
      </c>
      <c r="K894" s="6">
        <f>IF(Table1[[#This Row],[Life Expectancy]]&gt;77.4,1,0)</f>
        <v>1</v>
      </c>
      <c r="L894" s="4">
        <v>0</v>
      </c>
      <c r="M894" s="6">
        <v>2.6</v>
      </c>
      <c r="N894" s="6">
        <f>IF(AND(Table1[[#This Row],[Low Poverty]]&lt;=6.3,Table1[[#This Row],[QCT Status]]=0),1,0)</f>
        <v>1</v>
      </c>
      <c r="O894" s="3">
        <f>VLOOKUP(C894,'County Data Only'!$A$2:$F$93,3,FALSE)</f>
        <v>3</v>
      </c>
      <c r="P894" s="3">
        <f>IF(Table1[[#This Row],[Census Tract Low Unemployment Rate]]&lt;2.7,1,0)</f>
        <v>0</v>
      </c>
      <c r="Q894" s="6">
        <f>VLOOKUP($C894,'County Data Only'!$A$2:$F$93,4,FALSE)</f>
        <v>1210</v>
      </c>
      <c r="R894" s="6">
        <f>IF(AND(Table1[[#This Row],[Census Tract Access to Primary Care]]&lt;=2000,Table1[[#This Row],[Census Tract Access to Primary Care]]&lt;&gt;0),1,0)</f>
        <v>1</v>
      </c>
      <c r="S894" s="6">
        <f>VLOOKUP($C894,'County Data Only'!$A$2:$F$93,5,FALSE)</f>
        <v>6.8072880509999996</v>
      </c>
      <c r="T894" s="3">
        <f>VLOOKUP($C894,'County Data Only'!$A$2:$F$93,6,FALSE)</f>
        <v>-0.58027989999999996</v>
      </c>
      <c r="U894">
        <f>IF(AND(Table1[[#This Row],[Census Tract Population Growth 2010 - 2020]]&gt;=5,Table1[[#This Row],[Census Tract Population Growth 2020 - 2021]]&gt;0),1,0)</f>
        <v>0</v>
      </c>
      <c r="V894" s="3">
        <f>SUM(Table1[[#This Row],[High Income Point Value]],Table1[[#This Row],[Life Expectancy Point Value]],Table1[[#This Row],["R/ECAP" (Point Value)]],Table1[[#This Row],[Low Poverty Point Value]])</f>
        <v>3</v>
      </c>
      <c r="W894" s="3">
        <f>SUM(Table1[[#This Row],[Census Tract Low Unemployment Point Value]],Table1[[#This Row],[Census Tract Access to Primary Care Point Value]])</f>
        <v>1</v>
      </c>
    </row>
    <row r="895" spans="1:23" x14ac:dyDescent="0.25">
      <c r="A895" t="s">
        <v>931</v>
      </c>
      <c r="B895">
        <v>18097321800</v>
      </c>
      <c r="C895" t="s">
        <v>1794</v>
      </c>
      <c r="D895" t="s">
        <v>2621</v>
      </c>
      <c r="E895" s="5">
        <f t="shared" si="26"/>
        <v>4</v>
      </c>
      <c r="F895" s="3">
        <f t="shared" si="27"/>
        <v>0</v>
      </c>
      <c r="G895">
        <v>0</v>
      </c>
      <c r="H895" s="6">
        <v>126920</v>
      </c>
      <c r="I895" s="6">
        <f>IF(AND(Table1[[#This Row],[High Income]]&gt;=71082,Table1[[#This Row],[QCT Status]]=0),1,0)</f>
        <v>1</v>
      </c>
      <c r="J895" s="6">
        <v>81.3</v>
      </c>
      <c r="K895" s="6">
        <f>IF(Table1[[#This Row],[Life Expectancy]]&gt;77.4,1,0)</f>
        <v>1</v>
      </c>
      <c r="L895" s="4">
        <v>0</v>
      </c>
      <c r="M895" s="6">
        <v>3</v>
      </c>
      <c r="N895" s="6">
        <f>IF(AND(Table1[[#This Row],[Low Poverty]]&lt;=6.3,Table1[[#This Row],[QCT Status]]=0),1,0)</f>
        <v>1</v>
      </c>
      <c r="O895" s="3">
        <f>VLOOKUP(C895,'County Data Only'!$A$2:$F$93,3,FALSE)</f>
        <v>3</v>
      </c>
      <c r="P895" s="3">
        <f>IF(Table1[[#This Row],[Census Tract Low Unemployment Rate]]&lt;2.7,1,0)</f>
        <v>0</v>
      </c>
      <c r="Q895" s="6">
        <f>VLOOKUP($C895,'County Data Only'!$A$2:$F$93,4,FALSE)</f>
        <v>1210</v>
      </c>
      <c r="R895" s="6">
        <f>IF(AND(Table1[[#This Row],[Census Tract Access to Primary Care]]&lt;=2000,Table1[[#This Row],[Census Tract Access to Primary Care]]&lt;&gt;0),1,0)</f>
        <v>1</v>
      </c>
      <c r="S895" s="6">
        <f>VLOOKUP($C895,'County Data Only'!$A$2:$F$93,5,FALSE)</f>
        <v>6.8072880509999996</v>
      </c>
      <c r="T895" s="3">
        <f>VLOOKUP($C895,'County Data Only'!$A$2:$F$93,6,FALSE)</f>
        <v>-0.58027989999999996</v>
      </c>
      <c r="U895">
        <f>IF(AND(Table1[[#This Row],[Census Tract Population Growth 2010 - 2020]]&gt;=5,Table1[[#This Row],[Census Tract Population Growth 2020 - 2021]]&gt;0),1,0)</f>
        <v>0</v>
      </c>
      <c r="V895" s="3">
        <f>SUM(Table1[[#This Row],[High Income Point Value]],Table1[[#This Row],[Life Expectancy Point Value]],Table1[[#This Row],["R/ECAP" (Point Value)]],Table1[[#This Row],[Low Poverty Point Value]])</f>
        <v>3</v>
      </c>
      <c r="W895" s="3">
        <f>SUM(Table1[[#This Row],[Census Tract Low Unemployment Point Value]],Table1[[#This Row],[Census Tract Access to Primary Care Point Value]])</f>
        <v>1</v>
      </c>
    </row>
    <row r="896" spans="1:23" x14ac:dyDescent="0.25">
      <c r="A896" t="s">
        <v>1121</v>
      </c>
      <c r="B896">
        <v>18097390405</v>
      </c>
      <c r="C896" t="s">
        <v>1794</v>
      </c>
      <c r="D896" t="s">
        <v>2811</v>
      </c>
      <c r="E896" s="5">
        <f t="shared" si="26"/>
        <v>4</v>
      </c>
      <c r="F896" s="3">
        <f t="shared" si="27"/>
        <v>0</v>
      </c>
      <c r="G896">
        <v>0</v>
      </c>
      <c r="H896" s="6">
        <v>86384</v>
      </c>
      <c r="I896" s="6">
        <f>IF(AND(Table1[[#This Row],[High Income]]&gt;=71082,Table1[[#This Row],[QCT Status]]=0),1,0)</f>
        <v>1</v>
      </c>
      <c r="J896" s="6">
        <v>80.3</v>
      </c>
      <c r="K896" s="6">
        <f>IF(Table1[[#This Row],[Life Expectancy]]&gt;77.4,1,0)</f>
        <v>1</v>
      </c>
      <c r="L896" s="4">
        <v>0</v>
      </c>
      <c r="M896" s="6">
        <v>3.3</v>
      </c>
      <c r="N896" s="6">
        <f>IF(AND(Table1[[#This Row],[Low Poverty]]&lt;=6.3,Table1[[#This Row],[QCT Status]]=0),1,0)</f>
        <v>1</v>
      </c>
      <c r="O896" s="3">
        <f>VLOOKUP(C896,'County Data Only'!$A$2:$F$93,3,FALSE)</f>
        <v>3</v>
      </c>
      <c r="P896" s="3">
        <f>IF(Table1[[#This Row],[Census Tract Low Unemployment Rate]]&lt;2.7,1,0)</f>
        <v>0</v>
      </c>
      <c r="Q896" s="6">
        <f>VLOOKUP($C896,'County Data Only'!$A$2:$F$93,4,FALSE)</f>
        <v>1210</v>
      </c>
      <c r="R896" s="6">
        <f>IF(AND(Table1[[#This Row],[Census Tract Access to Primary Care]]&lt;=2000,Table1[[#This Row],[Census Tract Access to Primary Care]]&lt;&gt;0),1,0)</f>
        <v>1</v>
      </c>
      <c r="S896" s="6">
        <f>VLOOKUP($C896,'County Data Only'!$A$2:$F$93,5,FALSE)</f>
        <v>6.8072880509999996</v>
      </c>
      <c r="T896" s="3">
        <f>VLOOKUP($C896,'County Data Only'!$A$2:$F$93,6,FALSE)</f>
        <v>-0.58027989999999996</v>
      </c>
      <c r="U896">
        <f>IF(AND(Table1[[#This Row],[Census Tract Population Growth 2010 - 2020]]&gt;=5,Table1[[#This Row],[Census Tract Population Growth 2020 - 2021]]&gt;0),1,0)</f>
        <v>0</v>
      </c>
      <c r="V896" s="3">
        <f>SUM(Table1[[#This Row],[High Income Point Value]],Table1[[#This Row],[Life Expectancy Point Value]],Table1[[#This Row],["R/ECAP" (Point Value)]],Table1[[#This Row],[Low Poverty Point Value]])</f>
        <v>3</v>
      </c>
      <c r="W896" s="3">
        <f>SUM(Table1[[#This Row],[Census Tract Low Unemployment Point Value]],Table1[[#This Row],[Census Tract Access to Primary Care Point Value]])</f>
        <v>1</v>
      </c>
    </row>
    <row r="897" spans="1:23" x14ac:dyDescent="0.25">
      <c r="A897" t="s">
        <v>1075</v>
      </c>
      <c r="B897">
        <v>18097361000</v>
      </c>
      <c r="C897" t="s">
        <v>1794</v>
      </c>
      <c r="D897" t="s">
        <v>2765</v>
      </c>
      <c r="E897" s="5">
        <f t="shared" si="26"/>
        <v>4</v>
      </c>
      <c r="F897" s="3">
        <f t="shared" si="27"/>
        <v>0</v>
      </c>
      <c r="G897">
        <v>0</v>
      </c>
      <c r="H897" s="6">
        <v>86477</v>
      </c>
      <c r="I897" s="6">
        <f>IF(AND(Table1[[#This Row],[High Income]]&gt;=71082,Table1[[#This Row],[QCT Status]]=0),1,0)</f>
        <v>1</v>
      </c>
      <c r="J897" s="6">
        <v>79.5</v>
      </c>
      <c r="K897" s="6">
        <f>IF(Table1[[#This Row],[Life Expectancy]]&gt;77.4,1,0)</f>
        <v>1</v>
      </c>
      <c r="L897" s="4">
        <v>0</v>
      </c>
      <c r="M897" s="6">
        <v>3.6</v>
      </c>
      <c r="N897" s="6">
        <f>IF(AND(Table1[[#This Row],[Low Poverty]]&lt;=6.3,Table1[[#This Row],[QCT Status]]=0),1,0)</f>
        <v>1</v>
      </c>
      <c r="O897" s="3">
        <f>VLOOKUP(C897,'County Data Only'!$A$2:$F$93,3,FALSE)</f>
        <v>3</v>
      </c>
      <c r="P897" s="3">
        <f>IF(Table1[[#This Row],[Census Tract Low Unemployment Rate]]&lt;2.7,1,0)</f>
        <v>0</v>
      </c>
      <c r="Q897" s="6">
        <f>VLOOKUP($C897,'County Data Only'!$A$2:$F$93,4,FALSE)</f>
        <v>1210</v>
      </c>
      <c r="R897" s="6">
        <f>IF(AND(Table1[[#This Row],[Census Tract Access to Primary Care]]&lt;=2000,Table1[[#This Row],[Census Tract Access to Primary Care]]&lt;&gt;0),1,0)</f>
        <v>1</v>
      </c>
      <c r="S897" s="6">
        <f>VLOOKUP($C897,'County Data Only'!$A$2:$F$93,5,FALSE)</f>
        <v>6.8072880509999996</v>
      </c>
      <c r="T897" s="3">
        <f>VLOOKUP($C897,'County Data Only'!$A$2:$F$93,6,FALSE)</f>
        <v>-0.58027989999999996</v>
      </c>
      <c r="U897">
        <f>IF(AND(Table1[[#This Row],[Census Tract Population Growth 2010 - 2020]]&gt;=5,Table1[[#This Row],[Census Tract Population Growth 2020 - 2021]]&gt;0),1,0)</f>
        <v>0</v>
      </c>
      <c r="V897" s="3">
        <f>SUM(Table1[[#This Row],[High Income Point Value]],Table1[[#This Row],[Life Expectancy Point Value]],Table1[[#This Row],["R/ECAP" (Point Value)]],Table1[[#This Row],[Low Poverty Point Value]])</f>
        <v>3</v>
      </c>
      <c r="W897" s="3">
        <f>SUM(Table1[[#This Row],[Census Tract Low Unemployment Point Value]],Table1[[#This Row],[Census Tract Access to Primary Care Point Value]])</f>
        <v>1</v>
      </c>
    </row>
    <row r="898" spans="1:23" x14ac:dyDescent="0.25">
      <c r="A898" t="s">
        <v>947</v>
      </c>
      <c r="B898">
        <v>18097330109</v>
      </c>
      <c r="C898" t="s">
        <v>1794</v>
      </c>
      <c r="D898" t="s">
        <v>2637</v>
      </c>
      <c r="E898" s="5">
        <f t="shared" ref="E898:E961" si="28">SUM(V898,W898)</f>
        <v>4</v>
      </c>
      <c r="F898" s="3">
        <f t="shared" ref="F898:F961" si="29">IF(AND(S898&gt;=5,T898&gt;0),1,0)</f>
        <v>0</v>
      </c>
      <c r="G898">
        <v>0</v>
      </c>
      <c r="H898" s="6">
        <v>74545</v>
      </c>
      <c r="I898" s="6">
        <f>IF(AND(Table1[[#This Row],[High Income]]&gt;=71082,Table1[[#This Row],[QCT Status]]=0),1,0)</f>
        <v>1</v>
      </c>
      <c r="J898" s="6">
        <v>81.7</v>
      </c>
      <c r="K898" s="6">
        <f>IF(Table1[[#This Row],[Life Expectancy]]&gt;77.4,1,0)</f>
        <v>1</v>
      </c>
      <c r="L898" s="4">
        <v>0</v>
      </c>
      <c r="M898" s="6">
        <v>3.8</v>
      </c>
      <c r="N898" s="6">
        <f>IF(AND(Table1[[#This Row],[Low Poverty]]&lt;=6.3,Table1[[#This Row],[QCT Status]]=0),1,0)</f>
        <v>1</v>
      </c>
      <c r="O898" s="3">
        <f>VLOOKUP(C898,'County Data Only'!$A$2:$F$93,3,FALSE)</f>
        <v>3</v>
      </c>
      <c r="P898" s="3">
        <f>IF(Table1[[#This Row],[Census Tract Low Unemployment Rate]]&lt;2.7,1,0)</f>
        <v>0</v>
      </c>
      <c r="Q898" s="6">
        <f>VLOOKUP($C898,'County Data Only'!$A$2:$F$93,4,FALSE)</f>
        <v>1210</v>
      </c>
      <c r="R898" s="6">
        <f>IF(AND(Table1[[#This Row],[Census Tract Access to Primary Care]]&lt;=2000,Table1[[#This Row],[Census Tract Access to Primary Care]]&lt;&gt;0),1,0)</f>
        <v>1</v>
      </c>
      <c r="S898" s="6">
        <f>VLOOKUP($C898,'County Data Only'!$A$2:$F$93,5,FALSE)</f>
        <v>6.8072880509999996</v>
      </c>
      <c r="T898" s="3">
        <f>VLOOKUP($C898,'County Data Only'!$A$2:$F$93,6,FALSE)</f>
        <v>-0.58027989999999996</v>
      </c>
      <c r="U898">
        <f>IF(AND(Table1[[#This Row],[Census Tract Population Growth 2010 - 2020]]&gt;=5,Table1[[#This Row],[Census Tract Population Growth 2020 - 2021]]&gt;0),1,0)</f>
        <v>0</v>
      </c>
      <c r="V898" s="3">
        <f>SUM(Table1[[#This Row],[High Income Point Value]],Table1[[#This Row],[Life Expectancy Point Value]],Table1[[#This Row],["R/ECAP" (Point Value)]],Table1[[#This Row],[Low Poverty Point Value]])</f>
        <v>3</v>
      </c>
      <c r="W898" s="3">
        <f>SUM(Table1[[#This Row],[Census Tract Low Unemployment Point Value]],Table1[[#This Row],[Census Tract Access to Primary Care Point Value]])</f>
        <v>1</v>
      </c>
    </row>
    <row r="899" spans="1:23" x14ac:dyDescent="0.25">
      <c r="A899" t="s">
        <v>890</v>
      </c>
      <c r="B899">
        <v>18097310112</v>
      </c>
      <c r="C899" t="s">
        <v>1794</v>
      </c>
      <c r="D899" t="s">
        <v>2580</v>
      </c>
      <c r="E899" s="5">
        <f t="shared" si="28"/>
        <v>4</v>
      </c>
      <c r="F899" s="3">
        <f t="shared" si="29"/>
        <v>0</v>
      </c>
      <c r="G899">
        <v>0</v>
      </c>
      <c r="H899" s="6">
        <v>139690</v>
      </c>
      <c r="I899" s="6">
        <f>IF(AND(Table1[[#This Row],[High Income]]&gt;=71082,Table1[[#This Row],[QCT Status]]=0),1,0)</f>
        <v>1</v>
      </c>
      <c r="J899" s="6">
        <v>78.599999999999994</v>
      </c>
      <c r="K899" s="6">
        <f>IF(Table1[[#This Row],[Life Expectancy]]&gt;77.4,1,0)</f>
        <v>1</v>
      </c>
      <c r="L899" s="4">
        <v>0</v>
      </c>
      <c r="M899" s="6">
        <v>4.0999999999999996</v>
      </c>
      <c r="N899" s="6">
        <f>IF(AND(Table1[[#This Row],[Low Poverty]]&lt;=6.3,Table1[[#This Row],[QCT Status]]=0),1,0)</f>
        <v>1</v>
      </c>
      <c r="O899" s="3">
        <f>VLOOKUP(C899,'County Data Only'!$A$2:$F$93,3,FALSE)</f>
        <v>3</v>
      </c>
      <c r="P899" s="3">
        <f>IF(Table1[[#This Row],[Census Tract Low Unemployment Rate]]&lt;2.7,1,0)</f>
        <v>0</v>
      </c>
      <c r="Q899" s="6">
        <f>VLOOKUP($C899,'County Data Only'!$A$2:$F$93,4,FALSE)</f>
        <v>1210</v>
      </c>
      <c r="R899" s="6">
        <f>IF(AND(Table1[[#This Row],[Census Tract Access to Primary Care]]&lt;=2000,Table1[[#This Row],[Census Tract Access to Primary Care]]&lt;&gt;0),1,0)</f>
        <v>1</v>
      </c>
      <c r="S899" s="6">
        <f>VLOOKUP($C899,'County Data Only'!$A$2:$F$93,5,FALSE)</f>
        <v>6.8072880509999996</v>
      </c>
      <c r="T899" s="3">
        <f>VLOOKUP($C899,'County Data Only'!$A$2:$F$93,6,FALSE)</f>
        <v>-0.58027989999999996</v>
      </c>
      <c r="U899">
        <f>IF(AND(Table1[[#This Row],[Census Tract Population Growth 2010 - 2020]]&gt;=5,Table1[[#This Row],[Census Tract Population Growth 2020 - 2021]]&gt;0),1,0)</f>
        <v>0</v>
      </c>
      <c r="V899" s="3">
        <f>SUM(Table1[[#This Row],[High Income Point Value]],Table1[[#This Row],[Life Expectancy Point Value]],Table1[[#This Row],["R/ECAP" (Point Value)]],Table1[[#This Row],[Low Poverty Point Value]])</f>
        <v>3</v>
      </c>
      <c r="W899" s="3">
        <f>SUM(Table1[[#This Row],[Census Tract Low Unemployment Point Value]],Table1[[#This Row],[Census Tract Access to Primary Care Point Value]])</f>
        <v>1</v>
      </c>
    </row>
    <row r="900" spans="1:23" x14ac:dyDescent="0.25">
      <c r="A900" t="s">
        <v>973</v>
      </c>
      <c r="B900">
        <v>18097340114</v>
      </c>
      <c r="C900" t="s">
        <v>1794</v>
      </c>
      <c r="D900" t="s">
        <v>2663</v>
      </c>
      <c r="E900" s="5">
        <f t="shared" si="28"/>
        <v>4</v>
      </c>
      <c r="F900" s="3">
        <f t="shared" si="29"/>
        <v>0</v>
      </c>
      <c r="G900">
        <v>0</v>
      </c>
      <c r="H900" s="6">
        <v>79907</v>
      </c>
      <c r="I900" s="6">
        <f>IF(AND(Table1[[#This Row],[High Income]]&gt;=71082,Table1[[#This Row],[QCT Status]]=0),1,0)</f>
        <v>1</v>
      </c>
      <c r="J900" s="6">
        <v>78.809799999999996</v>
      </c>
      <c r="K900" s="6">
        <f>IF(Table1[[#This Row],[Life Expectancy]]&gt;77.4,1,0)</f>
        <v>1</v>
      </c>
      <c r="L900" s="4">
        <v>0</v>
      </c>
      <c r="M900" s="6">
        <v>4.3</v>
      </c>
      <c r="N900" s="6">
        <f>IF(AND(Table1[[#This Row],[Low Poverty]]&lt;=6.3,Table1[[#This Row],[QCT Status]]=0),1,0)</f>
        <v>1</v>
      </c>
      <c r="O900" s="3">
        <f>VLOOKUP(C900,'County Data Only'!$A$2:$F$93,3,FALSE)</f>
        <v>3</v>
      </c>
      <c r="P900" s="3">
        <f>IF(Table1[[#This Row],[Census Tract Low Unemployment Rate]]&lt;2.7,1,0)</f>
        <v>0</v>
      </c>
      <c r="Q900" s="6">
        <f>VLOOKUP($C900,'County Data Only'!$A$2:$F$93,4,FALSE)</f>
        <v>1210</v>
      </c>
      <c r="R900" s="6">
        <f>IF(AND(Table1[[#This Row],[Census Tract Access to Primary Care]]&lt;=2000,Table1[[#This Row],[Census Tract Access to Primary Care]]&lt;&gt;0),1,0)</f>
        <v>1</v>
      </c>
      <c r="S900" s="6">
        <f>VLOOKUP($C900,'County Data Only'!$A$2:$F$93,5,FALSE)</f>
        <v>6.8072880509999996</v>
      </c>
      <c r="T900" s="3">
        <f>VLOOKUP($C900,'County Data Only'!$A$2:$F$93,6,FALSE)</f>
        <v>-0.58027989999999996</v>
      </c>
      <c r="U900">
        <f>IF(AND(Table1[[#This Row],[Census Tract Population Growth 2010 - 2020]]&gt;=5,Table1[[#This Row],[Census Tract Population Growth 2020 - 2021]]&gt;0),1,0)</f>
        <v>0</v>
      </c>
      <c r="V900" s="3">
        <f>SUM(Table1[[#This Row],[High Income Point Value]],Table1[[#This Row],[Life Expectancy Point Value]],Table1[[#This Row],["R/ECAP" (Point Value)]],Table1[[#This Row],[Low Poverty Point Value]])</f>
        <v>3</v>
      </c>
      <c r="W900" s="3">
        <f>SUM(Table1[[#This Row],[Census Tract Low Unemployment Point Value]],Table1[[#This Row],[Census Tract Access to Primary Care Point Value]])</f>
        <v>1</v>
      </c>
    </row>
    <row r="901" spans="1:23" x14ac:dyDescent="0.25">
      <c r="A901" t="s">
        <v>907</v>
      </c>
      <c r="B901">
        <v>18097320202</v>
      </c>
      <c r="C901" t="s">
        <v>1794</v>
      </c>
      <c r="D901" t="s">
        <v>2597</v>
      </c>
      <c r="E901" s="5">
        <f t="shared" si="28"/>
        <v>4</v>
      </c>
      <c r="F901" s="3">
        <f t="shared" si="29"/>
        <v>0</v>
      </c>
      <c r="G901">
        <v>0</v>
      </c>
      <c r="H901" s="6">
        <v>82500</v>
      </c>
      <c r="I901" s="6">
        <f>IF(AND(Table1[[#This Row],[High Income]]&gt;=71082,Table1[[#This Row],[QCT Status]]=0),1,0)</f>
        <v>1</v>
      </c>
      <c r="J901" s="6">
        <v>81.400000000000006</v>
      </c>
      <c r="K901" s="6">
        <f>IF(Table1[[#This Row],[Life Expectancy]]&gt;77.4,1,0)</f>
        <v>1</v>
      </c>
      <c r="L901" s="4">
        <v>0</v>
      </c>
      <c r="M901" s="6">
        <v>4.5999999999999996</v>
      </c>
      <c r="N901" s="6">
        <f>IF(AND(Table1[[#This Row],[Low Poverty]]&lt;=6.3,Table1[[#This Row],[QCT Status]]=0),1,0)</f>
        <v>1</v>
      </c>
      <c r="O901" s="3">
        <f>VLOOKUP(C901,'County Data Only'!$A$2:$F$93,3,FALSE)</f>
        <v>3</v>
      </c>
      <c r="P901" s="3">
        <f>IF(Table1[[#This Row],[Census Tract Low Unemployment Rate]]&lt;2.7,1,0)</f>
        <v>0</v>
      </c>
      <c r="Q901" s="6">
        <f>VLOOKUP($C901,'County Data Only'!$A$2:$F$93,4,FALSE)</f>
        <v>1210</v>
      </c>
      <c r="R901" s="6">
        <f>IF(AND(Table1[[#This Row],[Census Tract Access to Primary Care]]&lt;=2000,Table1[[#This Row],[Census Tract Access to Primary Care]]&lt;&gt;0),1,0)</f>
        <v>1</v>
      </c>
      <c r="S901" s="6">
        <f>VLOOKUP($C901,'County Data Only'!$A$2:$F$93,5,FALSE)</f>
        <v>6.8072880509999996</v>
      </c>
      <c r="T901" s="3">
        <f>VLOOKUP($C901,'County Data Only'!$A$2:$F$93,6,FALSE)</f>
        <v>-0.58027989999999996</v>
      </c>
      <c r="U901">
        <f>IF(AND(Table1[[#This Row],[Census Tract Population Growth 2010 - 2020]]&gt;=5,Table1[[#This Row],[Census Tract Population Growth 2020 - 2021]]&gt;0),1,0)</f>
        <v>0</v>
      </c>
      <c r="V901" s="3">
        <f>SUM(Table1[[#This Row],[High Income Point Value]],Table1[[#This Row],[Life Expectancy Point Value]],Table1[[#This Row],["R/ECAP" (Point Value)]],Table1[[#This Row],[Low Poverty Point Value]])</f>
        <v>3</v>
      </c>
      <c r="W901" s="3">
        <f>SUM(Table1[[#This Row],[Census Tract Low Unemployment Point Value]],Table1[[#This Row],[Census Tract Access to Primary Care Point Value]])</f>
        <v>1</v>
      </c>
    </row>
    <row r="902" spans="1:23" x14ac:dyDescent="0.25">
      <c r="A902" t="s">
        <v>949</v>
      </c>
      <c r="B902">
        <v>18097330204</v>
      </c>
      <c r="C902" t="s">
        <v>1794</v>
      </c>
      <c r="D902" t="s">
        <v>2639</v>
      </c>
      <c r="E902" s="5">
        <f t="shared" si="28"/>
        <v>4</v>
      </c>
      <c r="F902" s="3">
        <f t="shared" si="29"/>
        <v>0</v>
      </c>
      <c r="G902">
        <v>0</v>
      </c>
      <c r="H902" s="6">
        <v>116760</v>
      </c>
      <c r="I902" s="6">
        <f>IF(AND(Table1[[#This Row],[High Income]]&gt;=71082,Table1[[#This Row],[QCT Status]]=0),1,0)</f>
        <v>1</v>
      </c>
      <c r="J902" s="6">
        <v>85.3</v>
      </c>
      <c r="K902" s="6">
        <f>IF(Table1[[#This Row],[Life Expectancy]]&gt;77.4,1,0)</f>
        <v>1</v>
      </c>
      <c r="L902" s="4">
        <v>0</v>
      </c>
      <c r="M902" s="6">
        <v>4.8</v>
      </c>
      <c r="N902" s="6">
        <f>IF(AND(Table1[[#This Row],[Low Poverty]]&lt;=6.3,Table1[[#This Row],[QCT Status]]=0),1,0)</f>
        <v>1</v>
      </c>
      <c r="O902" s="3">
        <f>VLOOKUP(C902,'County Data Only'!$A$2:$F$93,3,FALSE)</f>
        <v>3</v>
      </c>
      <c r="P902" s="3">
        <f>IF(Table1[[#This Row],[Census Tract Low Unemployment Rate]]&lt;2.7,1,0)</f>
        <v>0</v>
      </c>
      <c r="Q902" s="6">
        <f>VLOOKUP($C902,'County Data Only'!$A$2:$F$93,4,FALSE)</f>
        <v>1210</v>
      </c>
      <c r="R902" s="6">
        <f>IF(AND(Table1[[#This Row],[Census Tract Access to Primary Care]]&lt;=2000,Table1[[#This Row],[Census Tract Access to Primary Care]]&lt;&gt;0),1,0)</f>
        <v>1</v>
      </c>
      <c r="S902" s="6">
        <f>VLOOKUP($C902,'County Data Only'!$A$2:$F$93,5,FALSE)</f>
        <v>6.8072880509999996</v>
      </c>
      <c r="T902" s="3">
        <f>VLOOKUP($C902,'County Data Only'!$A$2:$F$93,6,FALSE)</f>
        <v>-0.58027989999999996</v>
      </c>
      <c r="U902">
        <f>IF(AND(Table1[[#This Row],[Census Tract Population Growth 2010 - 2020]]&gt;=5,Table1[[#This Row],[Census Tract Population Growth 2020 - 2021]]&gt;0),1,0)</f>
        <v>0</v>
      </c>
      <c r="V902" s="3">
        <f>SUM(Table1[[#This Row],[High Income Point Value]],Table1[[#This Row],[Life Expectancy Point Value]],Table1[[#This Row],["R/ECAP" (Point Value)]],Table1[[#This Row],[Low Poverty Point Value]])</f>
        <v>3</v>
      </c>
      <c r="W902" s="3">
        <f>SUM(Table1[[#This Row],[Census Tract Low Unemployment Point Value]],Table1[[#This Row],[Census Tract Access to Primary Care Point Value]])</f>
        <v>1</v>
      </c>
    </row>
    <row r="903" spans="1:23" x14ac:dyDescent="0.25">
      <c r="A903" t="s">
        <v>887</v>
      </c>
      <c r="B903">
        <v>18097310108</v>
      </c>
      <c r="C903" t="s">
        <v>1794</v>
      </c>
      <c r="D903" t="s">
        <v>2577</v>
      </c>
      <c r="E903" s="5">
        <f t="shared" si="28"/>
        <v>4</v>
      </c>
      <c r="F903" s="3">
        <f t="shared" si="29"/>
        <v>0</v>
      </c>
      <c r="G903">
        <v>0</v>
      </c>
      <c r="H903" s="6">
        <v>115417</v>
      </c>
      <c r="I903" s="6">
        <f>IF(AND(Table1[[#This Row],[High Income]]&gt;=71082,Table1[[#This Row],[QCT Status]]=0),1,0)</f>
        <v>1</v>
      </c>
      <c r="J903" s="6">
        <v>81.900000000000006</v>
      </c>
      <c r="K903" s="6">
        <f>IF(Table1[[#This Row],[Life Expectancy]]&gt;77.4,1,0)</f>
        <v>1</v>
      </c>
      <c r="L903" s="4">
        <v>0</v>
      </c>
      <c r="M903" s="6">
        <v>4.9000000000000004</v>
      </c>
      <c r="N903" s="6">
        <f>IF(AND(Table1[[#This Row],[Low Poverty]]&lt;=6.3,Table1[[#This Row],[QCT Status]]=0),1,0)</f>
        <v>1</v>
      </c>
      <c r="O903" s="3">
        <f>VLOOKUP(C903,'County Data Only'!$A$2:$F$93,3,FALSE)</f>
        <v>3</v>
      </c>
      <c r="P903" s="3">
        <f>IF(Table1[[#This Row],[Census Tract Low Unemployment Rate]]&lt;2.7,1,0)</f>
        <v>0</v>
      </c>
      <c r="Q903" s="6">
        <f>VLOOKUP($C903,'County Data Only'!$A$2:$F$93,4,FALSE)</f>
        <v>1210</v>
      </c>
      <c r="R903" s="6">
        <f>IF(AND(Table1[[#This Row],[Census Tract Access to Primary Care]]&lt;=2000,Table1[[#This Row],[Census Tract Access to Primary Care]]&lt;&gt;0),1,0)</f>
        <v>1</v>
      </c>
      <c r="S903" s="6">
        <f>VLOOKUP($C903,'County Data Only'!$A$2:$F$93,5,FALSE)</f>
        <v>6.8072880509999996</v>
      </c>
      <c r="T903" s="3">
        <f>VLOOKUP($C903,'County Data Only'!$A$2:$F$93,6,FALSE)</f>
        <v>-0.58027989999999996</v>
      </c>
      <c r="U903">
        <f>IF(AND(Table1[[#This Row],[Census Tract Population Growth 2010 - 2020]]&gt;=5,Table1[[#This Row],[Census Tract Population Growth 2020 - 2021]]&gt;0),1,0)</f>
        <v>0</v>
      </c>
      <c r="V903" s="3">
        <f>SUM(Table1[[#This Row],[High Income Point Value]],Table1[[#This Row],[Life Expectancy Point Value]],Table1[[#This Row],["R/ECAP" (Point Value)]],Table1[[#This Row],[Low Poverty Point Value]])</f>
        <v>3</v>
      </c>
      <c r="W903" s="3">
        <f>SUM(Table1[[#This Row],[Census Tract Low Unemployment Point Value]],Table1[[#This Row],[Census Tract Access to Primary Care Point Value]])</f>
        <v>1</v>
      </c>
    </row>
    <row r="904" spans="1:23" x14ac:dyDescent="0.25">
      <c r="A904" t="s">
        <v>918</v>
      </c>
      <c r="B904">
        <v>18097320700</v>
      </c>
      <c r="C904" t="s">
        <v>1794</v>
      </c>
      <c r="D904" t="s">
        <v>2608</v>
      </c>
      <c r="E904" s="5">
        <f t="shared" si="28"/>
        <v>4</v>
      </c>
      <c r="F904" s="3">
        <f t="shared" si="29"/>
        <v>0</v>
      </c>
      <c r="G904">
        <v>0</v>
      </c>
      <c r="H904" s="6">
        <v>95865</v>
      </c>
      <c r="I904" s="6">
        <f>IF(AND(Table1[[#This Row],[High Income]]&gt;=71082,Table1[[#This Row],[QCT Status]]=0),1,0)</f>
        <v>1</v>
      </c>
      <c r="J904" s="6">
        <v>82.8</v>
      </c>
      <c r="K904" s="6">
        <f>IF(Table1[[#This Row],[Life Expectancy]]&gt;77.4,1,0)</f>
        <v>1</v>
      </c>
      <c r="L904" s="4">
        <v>0</v>
      </c>
      <c r="M904" s="6">
        <v>5</v>
      </c>
      <c r="N904" s="6">
        <f>IF(AND(Table1[[#This Row],[Low Poverty]]&lt;=6.3,Table1[[#This Row],[QCT Status]]=0),1,0)</f>
        <v>1</v>
      </c>
      <c r="O904" s="3">
        <f>VLOOKUP(C904,'County Data Only'!$A$2:$F$93,3,FALSE)</f>
        <v>3</v>
      </c>
      <c r="P904" s="3">
        <f>IF(Table1[[#This Row],[Census Tract Low Unemployment Rate]]&lt;2.7,1,0)</f>
        <v>0</v>
      </c>
      <c r="Q904" s="6">
        <f>VLOOKUP($C904,'County Data Only'!$A$2:$F$93,4,FALSE)</f>
        <v>1210</v>
      </c>
      <c r="R904" s="6">
        <f>IF(AND(Table1[[#This Row],[Census Tract Access to Primary Care]]&lt;=2000,Table1[[#This Row],[Census Tract Access to Primary Care]]&lt;&gt;0),1,0)</f>
        <v>1</v>
      </c>
      <c r="S904" s="6">
        <f>VLOOKUP($C904,'County Data Only'!$A$2:$F$93,5,FALSE)</f>
        <v>6.8072880509999996</v>
      </c>
      <c r="T904" s="3">
        <f>VLOOKUP($C904,'County Data Only'!$A$2:$F$93,6,FALSE)</f>
        <v>-0.58027989999999996</v>
      </c>
      <c r="U904">
        <f>IF(AND(Table1[[#This Row],[Census Tract Population Growth 2010 - 2020]]&gt;=5,Table1[[#This Row],[Census Tract Population Growth 2020 - 2021]]&gt;0),1,0)</f>
        <v>0</v>
      </c>
      <c r="V904" s="3">
        <f>SUM(Table1[[#This Row],[High Income Point Value]],Table1[[#This Row],[Life Expectancy Point Value]],Table1[[#This Row],["R/ECAP" (Point Value)]],Table1[[#This Row],[Low Poverty Point Value]])</f>
        <v>3</v>
      </c>
      <c r="W904" s="3">
        <f>SUM(Table1[[#This Row],[Census Tract Low Unemployment Point Value]],Table1[[#This Row],[Census Tract Access to Primary Care Point Value]])</f>
        <v>1</v>
      </c>
    </row>
    <row r="905" spans="1:23" x14ac:dyDescent="0.25">
      <c r="A905" t="s">
        <v>935</v>
      </c>
      <c r="B905">
        <v>18097322200</v>
      </c>
      <c r="C905" t="s">
        <v>1794</v>
      </c>
      <c r="D905" t="s">
        <v>2625</v>
      </c>
      <c r="E905" s="5">
        <f t="shared" si="28"/>
        <v>4</v>
      </c>
      <c r="F905" s="3">
        <f t="shared" si="29"/>
        <v>0</v>
      </c>
      <c r="G905">
        <v>0</v>
      </c>
      <c r="H905" s="6">
        <v>82448</v>
      </c>
      <c r="I905" s="6">
        <f>IF(AND(Table1[[#This Row],[High Income]]&gt;=71082,Table1[[#This Row],[QCT Status]]=0),1,0)</f>
        <v>1</v>
      </c>
      <c r="J905" s="6">
        <v>79</v>
      </c>
      <c r="K905" s="6">
        <f>IF(Table1[[#This Row],[Life Expectancy]]&gt;77.4,1,0)</f>
        <v>1</v>
      </c>
      <c r="L905" s="4">
        <v>0</v>
      </c>
      <c r="M905" s="6">
        <v>5.2</v>
      </c>
      <c r="N905" s="6">
        <f>IF(AND(Table1[[#This Row],[Low Poverty]]&lt;=6.3,Table1[[#This Row],[QCT Status]]=0),1,0)</f>
        <v>1</v>
      </c>
      <c r="O905" s="3">
        <f>VLOOKUP(C905,'County Data Only'!$A$2:$F$93,3,FALSE)</f>
        <v>3</v>
      </c>
      <c r="P905" s="3">
        <f>IF(Table1[[#This Row],[Census Tract Low Unemployment Rate]]&lt;2.7,1,0)</f>
        <v>0</v>
      </c>
      <c r="Q905" s="6">
        <f>VLOOKUP($C905,'County Data Only'!$A$2:$F$93,4,FALSE)</f>
        <v>1210</v>
      </c>
      <c r="R905" s="6">
        <f>IF(AND(Table1[[#This Row],[Census Tract Access to Primary Care]]&lt;=2000,Table1[[#This Row],[Census Tract Access to Primary Care]]&lt;&gt;0),1,0)</f>
        <v>1</v>
      </c>
      <c r="S905" s="6">
        <f>VLOOKUP($C905,'County Data Only'!$A$2:$F$93,5,FALSE)</f>
        <v>6.8072880509999996</v>
      </c>
      <c r="T905" s="3">
        <f>VLOOKUP($C905,'County Data Only'!$A$2:$F$93,6,FALSE)</f>
        <v>-0.58027989999999996</v>
      </c>
      <c r="U905">
        <f>IF(AND(Table1[[#This Row],[Census Tract Population Growth 2010 - 2020]]&gt;=5,Table1[[#This Row],[Census Tract Population Growth 2020 - 2021]]&gt;0),1,0)</f>
        <v>0</v>
      </c>
      <c r="V905" s="3">
        <f>SUM(Table1[[#This Row],[High Income Point Value]],Table1[[#This Row],[Life Expectancy Point Value]],Table1[[#This Row],["R/ECAP" (Point Value)]],Table1[[#This Row],[Low Poverty Point Value]])</f>
        <v>3</v>
      </c>
      <c r="W905" s="3">
        <f>SUM(Table1[[#This Row],[Census Tract Low Unemployment Point Value]],Table1[[#This Row],[Census Tract Access to Primary Care Point Value]])</f>
        <v>1</v>
      </c>
    </row>
    <row r="906" spans="1:23" x14ac:dyDescent="0.25">
      <c r="A906" t="s">
        <v>970</v>
      </c>
      <c r="B906">
        <v>18097340111</v>
      </c>
      <c r="C906" t="s">
        <v>1794</v>
      </c>
      <c r="D906" t="s">
        <v>2660</v>
      </c>
      <c r="E906" s="5">
        <f t="shared" si="28"/>
        <v>4</v>
      </c>
      <c r="F906" s="3">
        <f t="shared" si="29"/>
        <v>0</v>
      </c>
      <c r="G906">
        <v>0</v>
      </c>
      <c r="H906" s="6">
        <v>77328</v>
      </c>
      <c r="I906" s="6">
        <f>IF(AND(Table1[[#This Row],[High Income]]&gt;=71082,Table1[[#This Row],[QCT Status]]=0),1,0)</f>
        <v>1</v>
      </c>
      <c r="J906" s="6">
        <v>77.900000000000006</v>
      </c>
      <c r="K906" s="6">
        <f>IF(Table1[[#This Row],[Life Expectancy]]&gt;77.4,1,0)</f>
        <v>1</v>
      </c>
      <c r="L906" s="4">
        <v>0</v>
      </c>
      <c r="M906" s="6">
        <v>5.5</v>
      </c>
      <c r="N906" s="6">
        <f>IF(AND(Table1[[#This Row],[Low Poverty]]&lt;=6.3,Table1[[#This Row],[QCT Status]]=0),1,0)</f>
        <v>1</v>
      </c>
      <c r="O906" s="3">
        <f>VLOOKUP(C906,'County Data Only'!$A$2:$F$93,3,FALSE)</f>
        <v>3</v>
      </c>
      <c r="P906" s="3">
        <f>IF(Table1[[#This Row],[Census Tract Low Unemployment Rate]]&lt;2.7,1,0)</f>
        <v>0</v>
      </c>
      <c r="Q906" s="6">
        <f>VLOOKUP($C906,'County Data Only'!$A$2:$F$93,4,FALSE)</f>
        <v>1210</v>
      </c>
      <c r="R906" s="6">
        <f>IF(AND(Table1[[#This Row],[Census Tract Access to Primary Care]]&lt;=2000,Table1[[#This Row],[Census Tract Access to Primary Care]]&lt;&gt;0),1,0)</f>
        <v>1</v>
      </c>
      <c r="S906" s="6">
        <f>VLOOKUP($C906,'County Data Only'!$A$2:$F$93,5,FALSE)</f>
        <v>6.8072880509999996</v>
      </c>
      <c r="T906" s="3">
        <f>VLOOKUP($C906,'County Data Only'!$A$2:$F$93,6,FALSE)</f>
        <v>-0.58027989999999996</v>
      </c>
      <c r="U906">
        <f>IF(AND(Table1[[#This Row],[Census Tract Population Growth 2010 - 2020]]&gt;=5,Table1[[#This Row],[Census Tract Population Growth 2020 - 2021]]&gt;0),1,0)</f>
        <v>0</v>
      </c>
      <c r="V906" s="3">
        <f>SUM(Table1[[#This Row],[High Income Point Value]],Table1[[#This Row],[Life Expectancy Point Value]],Table1[[#This Row],["R/ECAP" (Point Value)]],Table1[[#This Row],[Low Poverty Point Value]])</f>
        <v>3</v>
      </c>
      <c r="W906" s="3">
        <f>SUM(Table1[[#This Row],[Census Tract Low Unemployment Point Value]],Table1[[#This Row],[Census Tract Access to Primary Care Point Value]])</f>
        <v>1</v>
      </c>
    </row>
    <row r="907" spans="1:23" x14ac:dyDescent="0.25">
      <c r="A907" t="s">
        <v>1106</v>
      </c>
      <c r="B907">
        <v>18097381002</v>
      </c>
      <c r="C907" t="s">
        <v>1794</v>
      </c>
      <c r="D907" t="s">
        <v>2796</v>
      </c>
      <c r="E907" s="5">
        <f t="shared" si="28"/>
        <v>4</v>
      </c>
      <c r="F907" s="3">
        <f t="shared" si="29"/>
        <v>0</v>
      </c>
      <c r="G907">
        <v>0</v>
      </c>
      <c r="H907" s="6">
        <v>80398</v>
      </c>
      <c r="I907" s="6">
        <f>IF(AND(Table1[[#This Row],[High Income]]&gt;=71082,Table1[[#This Row],[QCT Status]]=0),1,0)</f>
        <v>1</v>
      </c>
      <c r="J907" s="6">
        <v>83.2</v>
      </c>
      <c r="K907" s="6">
        <f>IF(Table1[[#This Row],[Life Expectancy]]&gt;77.4,1,0)</f>
        <v>1</v>
      </c>
      <c r="L907" s="4">
        <v>0</v>
      </c>
      <c r="M907" s="6">
        <v>5.6</v>
      </c>
      <c r="N907" s="6">
        <f>IF(AND(Table1[[#This Row],[Low Poverty]]&lt;=6.3,Table1[[#This Row],[QCT Status]]=0),1,0)</f>
        <v>1</v>
      </c>
      <c r="O907" s="3">
        <f>VLOOKUP(C907,'County Data Only'!$A$2:$F$93,3,FALSE)</f>
        <v>3</v>
      </c>
      <c r="P907" s="3">
        <f>IF(Table1[[#This Row],[Census Tract Low Unemployment Rate]]&lt;2.7,1,0)</f>
        <v>0</v>
      </c>
      <c r="Q907" s="6">
        <f>VLOOKUP($C907,'County Data Only'!$A$2:$F$93,4,FALSE)</f>
        <v>1210</v>
      </c>
      <c r="R907" s="6">
        <f>IF(AND(Table1[[#This Row],[Census Tract Access to Primary Care]]&lt;=2000,Table1[[#This Row],[Census Tract Access to Primary Care]]&lt;&gt;0),1,0)</f>
        <v>1</v>
      </c>
      <c r="S907" s="6">
        <f>VLOOKUP($C907,'County Data Only'!$A$2:$F$93,5,FALSE)</f>
        <v>6.8072880509999996</v>
      </c>
      <c r="T907" s="3">
        <f>VLOOKUP($C907,'County Data Only'!$A$2:$F$93,6,FALSE)</f>
        <v>-0.58027989999999996</v>
      </c>
      <c r="U907">
        <f>IF(AND(Table1[[#This Row],[Census Tract Population Growth 2010 - 2020]]&gt;=5,Table1[[#This Row],[Census Tract Population Growth 2020 - 2021]]&gt;0),1,0)</f>
        <v>0</v>
      </c>
      <c r="V907" s="3">
        <f>SUM(Table1[[#This Row],[High Income Point Value]],Table1[[#This Row],[Life Expectancy Point Value]],Table1[[#This Row],["R/ECAP" (Point Value)]],Table1[[#This Row],[Low Poverty Point Value]])</f>
        <v>3</v>
      </c>
      <c r="W907" s="3">
        <f>SUM(Table1[[#This Row],[Census Tract Low Unemployment Point Value]],Table1[[#This Row],[Census Tract Access to Primary Care Point Value]])</f>
        <v>1</v>
      </c>
    </row>
    <row r="908" spans="1:23" x14ac:dyDescent="0.25">
      <c r="A908" t="s">
        <v>956</v>
      </c>
      <c r="B908">
        <v>18097330401</v>
      </c>
      <c r="C908" t="s">
        <v>1794</v>
      </c>
      <c r="D908" t="s">
        <v>2646</v>
      </c>
      <c r="E908" s="5">
        <f t="shared" si="28"/>
        <v>4</v>
      </c>
      <c r="F908" s="3">
        <f t="shared" si="29"/>
        <v>0</v>
      </c>
      <c r="G908">
        <v>0</v>
      </c>
      <c r="H908" s="6">
        <v>89022</v>
      </c>
      <c r="I908" s="6">
        <f>IF(AND(Table1[[#This Row],[High Income]]&gt;=71082,Table1[[#This Row],[QCT Status]]=0),1,0)</f>
        <v>1</v>
      </c>
      <c r="J908" s="6">
        <v>85.715199999999996</v>
      </c>
      <c r="K908" s="6">
        <f>IF(Table1[[#This Row],[Life Expectancy]]&gt;77.4,1,0)</f>
        <v>1</v>
      </c>
      <c r="L908" s="4">
        <v>0</v>
      </c>
      <c r="M908" s="6">
        <v>5.7</v>
      </c>
      <c r="N908" s="6">
        <f>IF(AND(Table1[[#This Row],[Low Poverty]]&lt;=6.3,Table1[[#This Row],[QCT Status]]=0),1,0)</f>
        <v>1</v>
      </c>
      <c r="O908" s="3">
        <f>VLOOKUP(C908,'County Data Only'!$A$2:$F$93,3,FALSE)</f>
        <v>3</v>
      </c>
      <c r="P908" s="3">
        <f>IF(Table1[[#This Row],[Census Tract Low Unemployment Rate]]&lt;2.7,1,0)</f>
        <v>0</v>
      </c>
      <c r="Q908" s="6">
        <f>VLOOKUP($C908,'County Data Only'!$A$2:$F$93,4,FALSE)</f>
        <v>1210</v>
      </c>
      <c r="R908" s="6">
        <f>IF(AND(Table1[[#This Row],[Census Tract Access to Primary Care]]&lt;=2000,Table1[[#This Row],[Census Tract Access to Primary Care]]&lt;&gt;0),1,0)</f>
        <v>1</v>
      </c>
      <c r="S908" s="6">
        <f>VLOOKUP($C908,'County Data Only'!$A$2:$F$93,5,FALSE)</f>
        <v>6.8072880509999996</v>
      </c>
      <c r="T908" s="3">
        <f>VLOOKUP($C908,'County Data Only'!$A$2:$F$93,6,FALSE)</f>
        <v>-0.58027989999999996</v>
      </c>
      <c r="U908">
        <f>IF(AND(Table1[[#This Row],[Census Tract Population Growth 2010 - 2020]]&gt;=5,Table1[[#This Row],[Census Tract Population Growth 2020 - 2021]]&gt;0),1,0)</f>
        <v>0</v>
      </c>
      <c r="V908" s="3">
        <f>SUM(Table1[[#This Row],[High Income Point Value]],Table1[[#This Row],[Life Expectancy Point Value]],Table1[[#This Row],["R/ECAP" (Point Value)]],Table1[[#This Row],[Low Poverty Point Value]])</f>
        <v>3</v>
      </c>
      <c r="W908" s="3">
        <f>SUM(Table1[[#This Row],[Census Tract Low Unemployment Point Value]],Table1[[#This Row],[Census Tract Access to Primary Care Point Value]])</f>
        <v>1</v>
      </c>
    </row>
    <row r="909" spans="1:23" x14ac:dyDescent="0.25">
      <c r="A909" t="s">
        <v>984</v>
      </c>
      <c r="B909">
        <v>18097340901</v>
      </c>
      <c r="C909" t="s">
        <v>1794</v>
      </c>
      <c r="D909" t="s">
        <v>2674</v>
      </c>
      <c r="E909" s="5">
        <f t="shared" si="28"/>
        <v>4</v>
      </c>
      <c r="F909" s="3">
        <f t="shared" si="29"/>
        <v>0</v>
      </c>
      <c r="G909">
        <v>0</v>
      </c>
      <c r="H909" s="6">
        <v>75357</v>
      </c>
      <c r="I909" s="6">
        <f>IF(AND(Table1[[#This Row],[High Income]]&gt;=71082,Table1[[#This Row],[QCT Status]]=0),1,0)</f>
        <v>1</v>
      </c>
      <c r="J909" s="6">
        <v>78.8</v>
      </c>
      <c r="K909" s="6">
        <f>IF(Table1[[#This Row],[Life Expectancy]]&gt;77.4,1,0)</f>
        <v>1</v>
      </c>
      <c r="L909" s="4">
        <v>0</v>
      </c>
      <c r="M909" s="6">
        <v>5.9</v>
      </c>
      <c r="N909" s="6">
        <f>IF(AND(Table1[[#This Row],[Low Poverty]]&lt;=6.3,Table1[[#This Row],[QCT Status]]=0),1,0)</f>
        <v>1</v>
      </c>
      <c r="O909" s="3">
        <f>VLOOKUP(C909,'County Data Only'!$A$2:$F$93,3,FALSE)</f>
        <v>3</v>
      </c>
      <c r="P909" s="3">
        <f>IF(Table1[[#This Row],[Census Tract Low Unemployment Rate]]&lt;2.7,1,0)</f>
        <v>0</v>
      </c>
      <c r="Q909" s="6">
        <f>VLOOKUP($C909,'County Data Only'!$A$2:$F$93,4,FALSE)</f>
        <v>1210</v>
      </c>
      <c r="R909" s="6">
        <f>IF(AND(Table1[[#This Row],[Census Tract Access to Primary Care]]&lt;=2000,Table1[[#This Row],[Census Tract Access to Primary Care]]&lt;&gt;0),1,0)</f>
        <v>1</v>
      </c>
      <c r="S909" s="6">
        <f>VLOOKUP($C909,'County Data Only'!$A$2:$F$93,5,FALSE)</f>
        <v>6.8072880509999996</v>
      </c>
      <c r="T909" s="3">
        <f>VLOOKUP($C909,'County Data Only'!$A$2:$F$93,6,FALSE)</f>
        <v>-0.58027989999999996</v>
      </c>
      <c r="U909">
        <f>IF(AND(Table1[[#This Row],[Census Tract Population Growth 2010 - 2020]]&gt;=5,Table1[[#This Row],[Census Tract Population Growth 2020 - 2021]]&gt;0),1,0)</f>
        <v>0</v>
      </c>
      <c r="V909" s="3">
        <f>SUM(Table1[[#This Row],[High Income Point Value]],Table1[[#This Row],[Life Expectancy Point Value]],Table1[[#This Row],["R/ECAP" (Point Value)]],Table1[[#This Row],[Low Poverty Point Value]])</f>
        <v>3</v>
      </c>
      <c r="W909" s="3">
        <f>SUM(Table1[[#This Row],[Census Tract Low Unemployment Point Value]],Table1[[#This Row],[Census Tract Access to Primary Care Point Value]])</f>
        <v>1</v>
      </c>
    </row>
    <row r="910" spans="1:23" x14ac:dyDescent="0.25">
      <c r="A910" t="s">
        <v>1115</v>
      </c>
      <c r="B910">
        <v>18097381207</v>
      </c>
      <c r="C910" t="s">
        <v>1794</v>
      </c>
      <c r="D910" t="s">
        <v>2805</v>
      </c>
      <c r="E910" s="9">
        <f t="shared" si="28"/>
        <v>3</v>
      </c>
      <c r="F910" s="3">
        <f t="shared" si="29"/>
        <v>0</v>
      </c>
      <c r="G910">
        <v>0</v>
      </c>
      <c r="H910" s="4">
        <v>59497</v>
      </c>
      <c r="I910" s="3">
        <f>IF(AND(Table1[[#This Row],[High Income]]&gt;=71082,Table1[[#This Row],[QCT Status]]=0),1,0)</f>
        <v>0</v>
      </c>
      <c r="J910" s="6">
        <v>81</v>
      </c>
      <c r="K910" s="6">
        <f>IF(Table1[[#This Row],[Life Expectancy]]&gt;77.4,1,0)</f>
        <v>1</v>
      </c>
      <c r="L910" s="4">
        <v>0</v>
      </c>
      <c r="M910" s="6">
        <v>1.8</v>
      </c>
      <c r="N910" s="6">
        <f>IF(AND(Table1[[#This Row],[Low Poverty]]&lt;=6.3,Table1[[#This Row],[QCT Status]]=0),1,0)</f>
        <v>1</v>
      </c>
      <c r="O910" s="3">
        <f>VLOOKUP(C910,'County Data Only'!$A$2:$F$93,3,FALSE)</f>
        <v>3</v>
      </c>
      <c r="P910" s="3">
        <f>IF(Table1[[#This Row],[Census Tract Low Unemployment Rate]]&lt;2.7,1,0)</f>
        <v>0</v>
      </c>
      <c r="Q910" s="6">
        <f>VLOOKUP($C910,'County Data Only'!$A$2:$F$93,4,FALSE)</f>
        <v>1210</v>
      </c>
      <c r="R910" s="6">
        <f>IF(AND(Table1[[#This Row],[Census Tract Access to Primary Care]]&lt;=2000,Table1[[#This Row],[Census Tract Access to Primary Care]]&lt;&gt;0),1,0)</f>
        <v>1</v>
      </c>
      <c r="S910" s="6">
        <f>VLOOKUP($C910,'County Data Only'!$A$2:$F$93,5,FALSE)</f>
        <v>6.8072880509999996</v>
      </c>
      <c r="T910" s="3">
        <f>VLOOKUP($C910,'County Data Only'!$A$2:$F$93,6,FALSE)</f>
        <v>-0.58027989999999996</v>
      </c>
      <c r="U910">
        <f>IF(AND(Table1[[#This Row],[Census Tract Population Growth 2010 - 2020]]&gt;=5,Table1[[#This Row],[Census Tract Population Growth 2020 - 2021]]&gt;0),1,0)</f>
        <v>0</v>
      </c>
      <c r="V910" s="3">
        <f>SUM(Table1[[#This Row],[High Income Point Value]],Table1[[#This Row],[Life Expectancy Point Value]],Table1[[#This Row],["R/ECAP" (Point Value)]],Table1[[#This Row],[Low Poverty Point Value]])</f>
        <v>2</v>
      </c>
      <c r="W910" s="3">
        <f>SUM(Table1[[#This Row],[Census Tract Low Unemployment Point Value]],Table1[[#This Row],[Census Tract Access to Primary Care Point Value]])</f>
        <v>1</v>
      </c>
    </row>
    <row r="911" spans="1:23" x14ac:dyDescent="0.25">
      <c r="A911" t="s">
        <v>946</v>
      </c>
      <c r="B911">
        <v>18097330108</v>
      </c>
      <c r="C911" t="s">
        <v>1794</v>
      </c>
      <c r="D911" t="s">
        <v>2636</v>
      </c>
      <c r="E911" s="9">
        <f t="shared" si="28"/>
        <v>3</v>
      </c>
      <c r="F911" s="3">
        <f t="shared" si="29"/>
        <v>0</v>
      </c>
      <c r="G911">
        <v>0</v>
      </c>
      <c r="H911" s="6">
        <v>130804</v>
      </c>
      <c r="I911" s="6">
        <f>IF(AND(Table1[[#This Row],[High Income]]&gt;=71082,Table1[[#This Row],[QCT Status]]=0),1,0)</f>
        <v>1</v>
      </c>
      <c r="K911" s="6">
        <f>IF(Table1[[#This Row],[Life Expectancy]]&gt;77.4,1,0)</f>
        <v>0</v>
      </c>
      <c r="L911" s="4">
        <v>0</v>
      </c>
      <c r="M911" s="6">
        <v>3.1</v>
      </c>
      <c r="N911" s="6">
        <f>IF(AND(Table1[[#This Row],[Low Poverty]]&lt;=6.3,Table1[[#This Row],[QCT Status]]=0),1,0)</f>
        <v>1</v>
      </c>
      <c r="O911" s="3">
        <f>VLOOKUP(C911,'County Data Only'!$A$2:$F$93,3,FALSE)</f>
        <v>3</v>
      </c>
      <c r="P911" s="3">
        <f>IF(Table1[[#This Row],[Census Tract Low Unemployment Rate]]&lt;2.7,1,0)</f>
        <v>0</v>
      </c>
      <c r="Q911" s="6">
        <f>VLOOKUP($C911,'County Data Only'!$A$2:$F$93,4,FALSE)</f>
        <v>1210</v>
      </c>
      <c r="R911" s="6">
        <f>IF(AND(Table1[[#This Row],[Census Tract Access to Primary Care]]&lt;=2000,Table1[[#This Row],[Census Tract Access to Primary Care]]&lt;&gt;0),1,0)</f>
        <v>1</v>
      </c>
      <c r="S911" s="6">
        <f>VLOOKUP($C911,'County Data Only'!$A$2:$F$93,5,FALSE)</f>
        <v>6.8072880509999996</v>
      </c>
      <c r="T911" s="3">
        <f>VLOOKUP($C911,'County Data Only'!$A$2:$F$93,6,FALSE)</f>
        <v>-0.58027989999999996</v>
      </c>
      <c r="U911">
        <f>IF(AND(Table1[[#This Row],[Census Tract Population Growth 2010 - 2020]]&gt;=5,Table1[[#This Row],[Census Tract Population Growth 2020 - 2021]]&gt;0),1,0)</f>
        <v>0</v>
      </c>
      <c r="V911" s="3">
        <f>SUM(Table1[[#This Row],[High Income Point Value]],Table1[[#This Row],[Life Expectancy Point Value]],Table1[[#This Row],["R/ECAP" (Point Value)]],Table1[[#This Row],[Low Poverty Point Value]])</f>
        <v>2</v>
      </c>
      <c r="W911" s="3">
        <f>SUM(Table1[[#This Row],[Census Tract Low Unemployment Point Value]],Table1[[#This Row],[Census Tract Access to Primary Care Point Value]])</f>
        <v>1</v>
      </c>
    </row>
    <row r="912" spans="1:23" x14ac:dyDescent="0.25">
      <c r="A912" t="s">
        <v>1119</v>
      </c>
      <c r="B912">
        <v>18097390200</v>
      </c>
      <c r="C912" t="s">
        <v>1794</v>
      </c>
      <c r="D912" t="s">
        <v>2809</v>
      </c>
      <c r="E912" s="9">
        <f t="shared" si="28"/>
        <v>3</v>
      </c>
      <c r="F912" s="3">
        <f t="shared" si="29"/>
        <v>0</v>
      </c>
      <c r="G912">
        <v>0</v>
      </c>
      <c r="H912" s="6">
        <v>81497</v>
      </c>
      <c r="I912" s="6">
        <f>IF(AND(Table1[[#This Row],[High Income]]&gt;=71082,Table1[[#This Row],[QCT Status]]=0),1,0)</f>
        <v>1</v>
      </c>
      <c r="J912" s="4">
        <v>76.629000000000005</v>
      </c>
      <c r="K912" s="6">
        <f>IF(Table1[[#This Row],[Life Expectancy]]&gt;77.4,1,0)</f>
        <v>0</v>
      </c>
      <c r="L912" s="4">
        <v>0</v>
      </c>
      <c r="M912" s="6">
        <v>3.2</v>
      </c>
      <c r="N912" s="6">
        <f>IF(AND(Table1[[#This Row],[Low Poverty]]&lt;=6.3,Table1[[#This Row],[QCT Status]]=0),1,0)</f>
        <v>1</v>
      </c>
      <c r="O912" s="3">
        <f>VLOOKUP(C912,'County Data Only'!$A$2:$F$93,3,FALSE)</f>
        <v>3</v>
      </c>
      <c r="P912" s="3">
        <f>IF(Table1[[#This Row],[Census Tract Low Unemployment Rate]]&lt;2.7,1,0)</f>
        <v>0</v>
      </c>
      <c r="Q912" s="6">
        <f>VLOOKUP($C912,'County Data Only'!$A$2:$F$93,4,FALSE)</f>
        <v>1210</v>
      </c>
      <c r="R912" s="6">
        <f>IF(AND(Table1[[#This Row],[Census Tract Access to Primary Care]]&lt;=2000,Table1[[#This Row],[Census Tract Access to Primary Care]]&lt;&gt;0),1,0)</f>
        <v>1</v>
      </c>
      <c r="S912" s="6">
        <f>VLOOKUP($C912,'County Data Only'!$A$2:$F$93,5,FALSE)</f>
        <v>6.8072880509999996</v>
      </c>
      <c r="T912" s="3">
        <f>VLOOKUP($C912,'County Data Only'!$A$2:$F$93,6,FALSE)</f>
        <v>-0.58027989999999996</v>
      </c>
      <c r="U912">
        <f>IF(AND(Table1[[#This Row],[Census Tract Population Growth 2010 - 2020]]&gt;=5,Table1[[#This Row],[Census Tract Population Growth 2020 - 2021]]&gt;0),1,0)</f>
        <v>0</v>
      </c>
      <c r="V912" s="3">
        <f>SUM(Table1[[#This Row],[High Income Point Value]],Table1[[#This Row],[Life Expectancy Point Value]],Table1[[#This Row],["R/ECAP" (Point Value)]],Table1[[#This Row],[Low Poverty Point Value]])</f>
        <v>2</v>
      </c>
      <c r="W912" s="3">
        <f>SUM(Table1[[#This Row],[Census Tract Low Unemployment Point Value]],Table1[[#This Row],[Census Tract Access to Primary Care Point Value]])</f>
        <v>1</v>
      </c>
    </row>
    <row r="913" spans="1:23" x14ac:dyDescent="0.25">
      <c r="A913" t="s">
        <v>1120</v>
      </c>
      <c r="B913">
        <v>18097390300</v>
      </c>
      <c r="C913" t="s">
        <v>1794</v>
      </c>
      <c r="D913" t="s">
        <v>2810</v>
      </c>
      <c r="E913" s="9">
        <f t="shared" si="28"/>
        <v>3</v>
      </c>
      <c r="F913" s="3">
        <f t="shared" si="29"/>
        <v>0</v>
      </c>
      <c r="G913">
        <v>0</v>
      </c>
      <c r="H913" s="6">
        <v>90533</v>
      </c>
      <c r="I913" s="6">
        <f>IF(AND(Table1[[#This Row],[High Income]]&gt;=71082,Table1[[#This Row],[QCT Status]]=0),1,0)</f>
        <v>1</v>
      </c>
      <c r="J913" s="4">
        <v>76.599999999999994</v>
      </c>
      <c r="K913" s="6">
        <f>IF(Table1[[#This Row],[Life Expectancy]]&gt;77.4,1,0)</f>
        <v>0</v>
      </c>
      <c r="L913" s="4">
        <v>0</v>
      </c>
      <c r="M913" s="6">
        <v>3.3</v>
      </c>
      <c r="N913" s="6">
        <f>IF(AND(Table1[[#This Row],[Low Poverty]]&lt;=6.3,Table1[[#This Row],[QCT Status]]=0),1,0)</f>
        <v>1</v>
      </c>
      <c r="O913" s="3">
        <f>VLOOKUP(C913,'County Data Only'!$A$2:$F$93,3,FALSE)</f>
        <v>3</v>
      </c>
      <c r="P913" s="3">
        <f>IF(Table1[[#This Row],[Census Tract Low Unemployment Rate]]&lt;2.7,1,0)</f>
        <v>0</v>
      </c>
      <c r="Q913" s="6">
        <f>VLOOKUP($C913,'County Data Only'!$A$2:$F$93,4,FALSE)</f>
        <v>1210</v>
      </c>
      <c r="R913" s="6">
        <f>IF(AND(Table1[[#This Row],[Census Tract Access to Primary Care]]&lt;=2000,Table1[[#This Row],[Census Tract Access to Primary Care]]&lt;&gt;0),1,0)</f>
        <v>1</v>
      </c>
      <c r="S913" s="6">
        <f>VLOOKUP($C913,'County Data Only'!$A$2:$F$93,5,FALSE)</f>
        <v>6.8072880509999996</v>
      </c>
      <c r="T913" s="3">
        <f>VLOOKUP($C913,'County Data Only'!$A$2:$F$93,6,FALSE)</f>
        <v>-0.58027989999999996</v>
      </c>
      <c r="U913">
        <f>IF(AND(Table1[[#This Row],[Census Tract Population Growth 2010 - 2020]]&gt;=5,Table1[[#This Row],[Census Tract Population Growth 2020 - 2021]]&gt;0),1,0)</f>
        <v>0</v>
      </c>
      <c r="V913" s="3">
        <f>SUM(Table1[[#This Row],[High Income Point Value]],Table1[[#This Row],[Life Expectancy Point Value]],Table1[[#This Row],["R/ECAP" (Point Value)]],Table1[[#This Row],[Low Poverty Point Value]])</f>
        <v>2</v>
      </c>
      <c r="W913" s="3">
        <f>SUM(Table1[[#This Row],[Census Tract Low Unemployment Point Value]],Table1[[#This Row],[Census Tract Access to Primary Care Point Value]])</f>
        <v>1</v>
      </c>
    </row>
    <row r="914" spans="1:23" x14ac:dyDescent="0.25">
      <c r="A914" t="s">
        <v>987</v>
      </c>
      <c r="B914">
        <v>18097341000</v>
      </c>
      <c r="C914" t="s">
        <v>1794</v>
      </c>
      <c r="D914" t="s">
        <v>2677</v>
      </c>
      <c r="E914" s="9">
        <f t="shared" si="28"/>
        <v>3</v>
      </c>
      <c r="F914" s="3">
        <f t="shared" si="29"/>
        <v>0</v>
      </c>
      <c r="G914">
        <v>0</v>
      </c>
      <c r="H914" s="4">
        <v>65625</v>
      </c>
      <c r="I914" s="3">
        <f>IF(AND(Table1[[#This Row],[High Income]]&gt;=71082,Table1[[#This Row],[QCT Status]]=0),1,0)</f>
        <v>0</v>
      </c>
      <c r="J914" s="6">
        <v>77.8</v>
      </c>
      <c r="K914" s="6">
        <f>IF(Table1[[#This Row],[Life Expectancy]]&gt;77.4,1,0)</f>
        <v>1</v>
      </c>
      <c r="L914" s="4">
        <v>0</v>
      </c>
      <c r="M914" s="6">
        <v>3.7</v>
      </c>
      <c r="N914" s="6">
        <f>IF(AND(Table1[[#This Row],[Low Poverty]]&lt;=6.3,Table1[[#This Row],[QCT Status]]=0),1,0)</f>
        <v>1</v>
      </c>
      <c r="O914" s="3">
        <f>VLOOKUP(C914,'County Data Only'!$A$2:$F$93,3,FALSE)</f>
        <v>3</v>
      </c>
      <c r="P914" s="3">
        <f>IF(Table1[[#This Row],[Census Tract Low Unemployment Rate]]&lt;2.7,1,0)</f>
        <v>0</v>
      </c>
      <c r="Q914" s="6">
        <f>VLOOKUP($C914,'County Data Only'!$A$2:$F$93,4,FALSE)</f>
        <v>1210</v>
      </c>
      <c r="R914" s="6">
        <f>IF(AND(Table1[[#This Row],[Census Tract Access to Primary Care]]&lt;=2000,Table1[[#This Row],[Census Tract Access to Primary Care]]&lt;&gt;0),1,0)</f>
        <v>1</v>
      </c>
      <c r="S914" s="6">
        <f>VLOOKUP($C914,'County Data Only'!$A$2:$F$93,5,FALSE)</f>
        <v>6.8072880509999996</v>
      </c>
      <c r="T914" s="3">
        <f>VLOOKUP($C914,'County Data Only'!$A$2:$F$93,6,FALSE)</f>
        <v>-0.58027989999999996</v>
      </c>
      <c r="U914">
        <f>IF(AND(Table1[[#This Row],[Census Tract Population Growth 2010 - 2020]]&gt;=5,Table1[[#This Row],[Census Tract Population Growth 2020 - 2021]]&gt;0),1,0)</f>
        <v>0</v>
      </c>
      <c r="V914" s="3">
        <f>SUM(Table1[[#This Row],[High Income Point Value]],Table1[[#This Row],[Life Expectancy Point Value]],Table1[[#This Row],["R/ECAP" (Point Value)]],Table1[[#This Row],[Low Poverty Point Value]])</f>
        <v>2</v>
      </c>
      <c r="W914" s="3">
        <f>SUM(Table1[[#This Row],[Census Tract Low Unemployment Point Value]],Table1[[#This Row],[Census Tract Access to Primary Care Point Value]])</f>
        <v>1</v>
      </c>
    </row>
    <row r="915" spans="1:23" x14ac:dyDescent="0.25">
      <c r="A915" t="s">
        <v>1109</v>
      </c>
      <c r="B915">
        <v>18097381101</v>
      </c>
      <c r="C915" t="s">
        <v>1794</v>
      </c>
      <c r="D915" t="s">
        <v>2799</v>
      </c>
      <c r="E915" s="9">
        <f t="shared" si="28"/>
        <v>3</v>
      </c>
      <c r="F915" s="3">
        <f t="shared" si="29"/>
        <v>0</v>
      </c>
      <c r="G915">
        <v>0</v>
      </c>
      <c r="H915" s="4">
        <v>63867</v>
      </c>
      <c r="I915" s="3">
        <f>IF(AND(Table1[[#This Row],[High Income]]&gt;=71082,Table1[[#This Row],[QCT Status]]=0),1,0)</f>
        <v>0</v>
      </c>
      <c r="J915" s="6">
        <v>81.2</v>
      </c>
      <c r="K915" s="6">
        <f>IF(Table1[[#This Row],[Life Expectancy]]&gt;77.4,1,0)</f>
        <v>1</v>
      </c>
      <c r="L915" s="4">
        <v>0</v>
      </c>
      <c r="M915" s="6">
        <v>4.4000000000000004</v>
      </c>
      <c r="N915" s="6">
        <f>IF(AND(Table1[[#This Row],[Low Poverty]]&lt;=6.3,Table1[[#This Row],[QCT Status]]=0),1,0)</f>
        <v>1</v>
      </c>
      <c r="O915" s="3">
        <f>VLOOKUP(C915,'County Data Only'!$A$2:$F$93,3,FALSE)</f>
        <v>3</v>
      </c>
      <c r="P915" s="3">
        <f>IF(Table1[[#This Row],[Census Tract Low Unemployment Rate]]&lt;2.7,1,0)</f>
        <v>0</v>
      </c>
      <c r="Q915" s="6">
        <f>VLOOKUP($C915,'County Data Only'!$A$2:$F$93,4,FALSE)</f>
        <v>1210</v>
      </c>
      <c r="R915" s="6">
        <f>IF(AND(Table1[[#This Row],[Census Tract Access to Primary Care]]&lt;=2000,Table1[[#This Row],[Census Tract Access to Primary Care]]&lt;&gt;0),1,0)</f>
        <v>1</v>
      </c>
      <c r="S915" s="6">
        <f>VLOOKUP($C915,'County Data Only'!$A$2:$F$93,5,FALSE)</f>
        <v>6.8072880509999996</v>
      </c>
      <c r="T915" s="3">
        <f>VLOOKUP($C915,'County Data Only'!$A$2:$F$93,6,FALSE)</f>
        <v>-0.58027989999999996</v>
      </c>
      <c r="U915">
        <f>IF(AND(Table1[[#This Row],[Census Tract Population Growth 2010 - 2020]]&gt;=5,Table1[[#This Row],[Census Tract Population Growth 2020 - 2021]]&gt;0),1,0)</f>
        <v>0</v>
      </c>
      <c r="V915" s="3">
        <f>SUM(Table1[[#This Row],[High Income Point Value]],Table1[[#This Row],[Life Expectancy Point Value]],Table1[[#This Row],["R/ECAP" (Point Value)]],Table1[[#This Row],[Low Poverty Point Value]])</f>
        <v>2</v>
      </c>
      <c r="W915" s="3">
        <f>SUM(Table1[[#This Row],[Census Tract Low Unemployment Point Value]],Table1[[#This Row],[Census Tract Access to Primary Care Point Value]])</f>
        <v>1</v>
      </c>
    </row>
    <row r="916" spans="1:23" x14ac:dyDescent="0.25">
      <c r="A916" t="s">
        <v>915</v>
      </c>
      <c r="B916">
        <v>18097320400</v>
      </c>
      <c r="C916" t="s">
        <v>1794</v>
      </c>
      <c r="D916" t="s">
        <v>2605</v>
      </c>
      <c r="E916" s="9">
        <f t="shared" si="28"/>
        <v>3</v>
      </c>
      <c r="F916" s="3">
        <f t="shared" si="29"/>
        <v>0</v>
      </c>
      <c r="G916">
        <v>0</v>
      </c>
      <c r="H916" s="4">
        <v>55000</v>
      </c>
      <c r="I916" s="3">
        <f>IF(AND(Table1[[#This Row],[High Income]]&gt;=71082,Table1[[#This Row],[QCT Status]]=0),1,0)</f>
        <v>0</v>
      </c>
      <c r="J916" s="6">
        <v>78.8</v>
      </c>
      <c r="K916" s="6">
        <f>IF(Table1[[#This Row],[Life Expectancy]]&gt;77.4,1,0)</f>
        <v>1</v>
      </c>
      <c r="L916" s="4">
        <v>0</v>
      </c>
      <c r="M916" s="6">
        <v>5.4</v>
      </c>
      <c r="N916" s="6">
        <f>IF(AND(Table1[[#This Row],[Low Poverty]]&lt;=6.3,Table1[[#This Row],[QCT Status]]=0),1,0)</f>
        <v>1</v>
      </c>
      <c r="O916" s="3">
        <f>VLOOKUP(C916,'County Data Only'!$A$2:$F$93,3,FALSE)</f>
        <v>3</v>
      </c>
      <c r="P916" s="3">
        <f>IF(Table1[[#This Row],[Census Tract Low Unemployment Rate]]&lt;2.7,1,0)</f>
        <v>0</v>
      </c>
      <c r="Q916" s="6">
        <f>VLOOKUP($C916,'County Data Only'!$A$2:$F$93,4,FALSE)</f>
        <v>1210</v>
      </c>
      <c r="R916" s="6">
        <f>IF(AND(Table1[[#This Row],[Census Tract Access to Primary Care]]&lt;=2000,Table1[[#This Row],[Census Tract Access to Primary Care]]&lt;&gt;0),1,0)</f>
        <v>1</v>
      </c>
      <c r="S916" s="6">
        <f>VLOOKUP($C916,'County Data Only'!$A$2:$F$93,5,FALSE)</f>
        <v>6.8072880509999996</v>
      </c>
      <c r="T916" s="3">
        <f>VLOOKUP($C916,'County Data Only'!$A$2:$F$93,6,FALSE)</f>
        <v>-0.58027989999999996</v>
      </c>
      <c r="U916">
        <f>IF(AND(Table1[[#This Row],[Census Tract Population Growth 2010 - 2020]]&gt;=5,Table1[[#This Row],[Census Tract Population Growth 2020 - 2021]]&gt;0),1,0)</f>
        <v>0</v>
      </c>
      <c r="V916" s="3">
        <f>SUM(Table1[[#This Row],[High Income Point Value]],Table1[[#This Row],[Life Expectancy Point Value]],Table1[[#This Row],["R/ECAP" (Point Value)]],Table1[[#This Row],[Low Poverty Point Value]])</f>
        <v>2</v>
      </c>
      <c r="W916" s="3">
        <f>SUM(Table1[[#This Row],[Census Tract Low Unemployment Point Value]],Table1[[#This Row],[Census Tract Access to Primary Care Point Value]])</f>
        <v>1</v>
      </c>
    </row>
    <row r="917" spans="1:23" x14ac:dyDescent="0.25">
      <c r="A917" t="s">
        <v>1114</v>
      </c>
      <c r="B917">
        <v>18097381206</v>
      </c>
      <c r="C917" t="s">
        <v>1794</v>
      </c>
      <c r="D917" t="s">
        <v>2804</v>
      </c>
      <c r="E917" s="9">
        <f t="shared" si="28"/>
        <v>3</v>
      </c>
      <c r="F917" s="3">
        <f t="shared" si="29"/>
        <v>0</v>
      </c>
      <c r="G917">
        <v>0</v>
      </c>
      <c r="H917" s="4">
        <v>66208</v>
      </c>
      <c r="I917" s="3">
        <f>IF(AND(Table1[[#This Row],[High Income]]&gt;=71082,Table1[[#This Row],[QCT Status]]=0),1,0)</f>
        <v>0</v>
      </c>
      <c r="J917" s="6">
        <v>81</v>
      </c>
      <c r="K917" s="6">
        <f>IF(Table1[[#This Row],[Life Expectancy]]&gt;77.4,1,0)</f>
        <v>1</v>
      </c>
      <c r="L917" s="4">
        <v>0</v>
      </c>
      <c r="M917" s="6">
        <v>5.6</v>
      </c>
      <c r="N917" s="6">
        <f>IF(AND(Table1[[#This Row],[Low Poverty]]&lt;=6.3,Table1[[#This Row],[QCT Status]]=0),1,0)</f>
        <v>1</v>
      </c>
      <c r="O917" s="3">
        <f>VLOOKUP(C917,'County Data Only'!$A$2:$F$93,3,FALSE)</f>
        <v>3</v>
      </c>
      <c r="P917" s="3">
        <f>IF(Table1[[#This Row],[Census Tract Low Unemployment Rate]]&lt;2.7,1,0)</f>
        <v>0</v>
      </c>
      <c r="Q917" s="6">
        <f>VLOOKUP($C917,'County Data Only'!$A$2:$F$93,4,FALSE)</f>
        <v>1210</v>
      </c>
      <c r="R917" s="6">
        <f>IF(AND(Table1[[#This Row],[Census Tract Access to Primary Care]]&lt;=2000,Table1[[#This Row],[Census Tract Access to Primary Care]]&lt;&gt;0),1,0)</f>
        <v>1</v>
      </c>
      <c r="S917" s="6">
        <f>VLOOKUP($C917,'County Data Only'!$A$2:$F$93,5,FALSE)</f>
        <v>6.8072880509999996</v>
      </c>
      <c r="T917" s="3">
        <f>VLOOKUP($C917,'County Data Only'!$A$2:$F$93,6,FALSE)</f>
        <v>-0.58027989999999996</v>
      </c>
      <c r="U917">
        <f>IF(AND(Table1[[#This Row],[Census Tract Population Growth 2010 - 2020]]&gt;=5,Table1[[#This Row],[Census Tract Population Growth 2020 - 2021]]&gt;0),1,0)</f>
        <v>0</v>
      </c>
      <c r="V917" s="3">
        <f>SUM(Table1[[#This Row],[High Income Point Value]],Table1[[#This Row],[Life Expectancy Point Value]],Table1[[#This Row],["R/ECAP" (Point Value)]],Table1[[#This Row],[Low Poverty Point Value]])</f>
        <v>2</v>
      </c>
      <c r="W917" s="3">
        <f>SUM(Table1[[#This Row],[Census Tract Low Unemployment Point Value]],Table1[[#This Row],[Census Tract Access to Primary Care Point Value]])</f>
        <v>1</v>
      </c>
    </row>
    <row r="918" spans="1:23" x14ac:dyDescent="0.25">
      <c r="A918" t="s">
        <v>1110</v>
      </c>
      <c r="B918">
        <v>18097381102</v>
      </c>
      <c r="C918" t="s">
        <v>1794</v>
      </c>
      <c r="D918" t="s">
        <v>2800</v>
      </c>
      <c r="E918" s="9">
        <f t="shared" si="28"/>
        <v>3</v>
      </c>
      <c r="F918" s="3">
        <f t="shared" si="29"/>
        <v>0</v>
      </c>
      <c r="G918">
        <v>0</v>
      </c>
      <c r="H918" s="4">
        <v>49432</v>
      </c>
      <c r="I918" s="3">
        <f>IF(AND(Table1[[#This Row],[High Income]]&gt;=71082,Table1[[#This Row],[QCT Status]]=0),1,0)</f>
        <v>0</v>
      </c>
      <c r="J918" s="6">
        <v>80.3</v>
      </c>
      <c r="K918" s="6">
        <f>IF(Table1[[#This Row],[Life Expectancy]]&gt;77.4,1,0)</f>
        <v>1</v>
      </c>
      <c r="L918" s="4">
        <v>0</v>
      </c>
      <c r="M918" s="6">
        <v>5.6</v>
      </c>
      <c r="N918" s="6">
        <f>IF(AND(Table1[[#This Row],[Low Poverty]]&lt;=6.3,Table1[[#This Row],[QCT Status]]=0),1,0)</f>
        <v>1</v>
      </c>
      <c r="O918" s="3">
        <f>VLOOKUP(C918,'County Data Only'!$A$2:$F$93,3,FALSE)</f>
        <v>3</v>
      </c>
      <c r="P918" s="3">
        <f>IF(Table1[[#This Row],[Census Tract Low Unemployment Rate]]&lt;2.7,1,0)</f>
        <v>0</v>
      </c>
      <c r="Q918" s="6">
        <f>VLOOKUP($C918,'County Data Only'!$A$2:$F$93,4,FALSE)</f>
        <v>1210</v>
      </c>
      <c r="R918" s="6">
        <f>IF(AND(Table1[[#This Row],[Census Tract Access to Primary Care]]&lt;=2000,Table1[[#This Row],[Census Tract Access to Primary Care]]&lt;&gt;0),1,0)</f>
        <v>1</v>
      </c>
      <c r="S918" s="6">
        <f>VLOOKUP($C918,'County Data Only'!$A$2:$F$93,5,FALSE)</f>
        <v>6.8072880509999996</v>
      </c>
      <c r="T918" s="3">
        <f>VLOOKUP($C918,'County Data Only'!$A$2:$F$93,6,FALSE)</f>
        <v>-0.58027989999999996</v>
      </c>
      <c r="U918">
        <f>IF(AND(Table1[[#This Row],[Census Tract Population Growth 2010 - 2020]]&gt;=5,Table1[[#This Row],[Census Tract Population Growth 2020 - 2021]]&gt;0),1,0)</f>
        <v>0</v>
      </c>
      <c r="V918" s="3">
        <f>SUM(Table1[[#This Row],[High Income Point Value]],Table1[[#This Row],[Life Expectancy Point Value]],Table1[[#This Row],["R/ECAP" (Point Value)]],Table1[[#This Row],[Low Poverty Point Value]])</f>
        <v>2</v>
      </c>
      <c r="W918" s="3">
        <f>SUM(Table1[[#This Row],[Census Tract Low Unemployment Point Value]],Table1[[#This Row],[Census Tract Access to Primary Care Point Value]])</f>
        <v>1</v>
      </c>
    </row>
    <row r="919" spans="1:23" x14ac:dyDescent="0.25">
      <c r="A919" t="s">
        <v>893</v>
      </c>
      <c r="B919">
        <v>18097310203</v>
      </c>
      <c r="C919" t="s">
        <v>1794</v>
      </c>
      <c r="D919" t="s">
        <v>2583</v>
      </c>
      <c r="E919" s="9">
        <f t="shared" si="28"/>
        <v>3</v>
      </c>
      <c r="F919" s="3">
        <f t="shared" si="29"/>
        <v>0</v>
      </c>
      <c r="G919">
        <v>0</v>
      </c>
      <c r="H919" s="4">
        <v>62373</v>
      </c>
      <c r="I919" s="3">
        <f>IF(AND(Table1[[#This Row],[High Income]]&gt;=71082,Table1[[#This Row],[QCT Status]]=0),1,0)</f>
        <v>0</v>
      </c>
      <c r="J919" s="6">
        <v>77.7</v>
      </c>
      <c r="K919" s="6">
        <f>IF(Table1[[#This Row],[Life Expectancy]]&gt;77.4,1,0)</f>
        <v>1</v>
      </c>
      <c r="L919" s="4">
        <v>0</v>
      </c>
      <c r="M919" s="6">
        <v>5.7</v>
      </c>
      <c r="N919" s="6">
        <f>IF(AND(Table1[[#This Row],[Low Poverty]]&lt;=6.3,Table1[[#This Row],[QCT Status]]=0),1,0)</f>
        <v>1</v>
      </c>
      <c r="O919" s="3">
        <f>VLOOKUP(C919,'County Data Only'!$A$2:$F$93,3,FALSE)</f>
        <v>3</v>
      </c>
      <c r="P919" s="3">
        <f>IF(Table1[[#This Row],[Census Tract Low Unemployment Rate]]&lt;2.7,1,0)</f>
        <v>0</v>
      </c>
      <c r="Q919" s="6">
        <f>VLOOKUP($C919,'County Data Only'!$A$2:$F$93,4,FALSE)</f>
        <v>1210</v>
      </c>
      <c r="R919" s="6">
        <f>IF(AND(Table1[[#This Row],[Census Tract Access to Primary Care]]&lt;=2000,Table1[[#This Row],[Census Tract Access to Primary Care]]&lt;&gt;0),1,0)</f>
        <v>1</v>
      </c>
      <c r="S919" s="6">
        <f>VLOOKUP($C919,'County Data Only'!$A$2:$F$93,5,FALSE)</f>
        <v>6.8072880509999996</v>
      </c>
      <c r="T919" s="3">
        <f>VLOOKUP($C919,'County Data Only'!$A$2:$F$93,6,FALSE)</f>
        <v>-0.58027989999999996</v>
      </c>
      <c r="U919">
        <f>IF(AND(Table1[[#This Row],[Census Tract Population Growth 2010 - 2020]]&gt;=5,Table1[[#This Row],[Census Tract Population Growth 2020 - 2021]]&gt;0),1,0)</f>
        <v>0</v>
      </c>
      <c r="V919" s="3">
        <f>SUM(Table1[[#This Row],[High Income Point Value]],Table1[[#This Row],[Life Expectancy Point Value]],Table1[[#This Row],["R/ECAP" (Point Value)]],Table1[[#This Row],[Low Poverty Point Value]])</f>
        <v>2</v>
      </c>
      <c r="W919" s="3">
        <f>SUM(Table1[[#This Row],[Census Tract Low Unemployment Point Value]],Table1[[#This Row],[Census Tract Access to Primary Care Point Value]])</f>
        <v>1</v>
      </c>
    </row>
    <row r="920" spans="1:23" x14ac:dyDescent="0.25">
      <c r="A920" t="s">
        <v>927</v>
      </c>
      <c r="B920">
        <v>18097321300</v>
      </c>
      <c r="C920" t="s">
        <v>1794</v>
      </c>
      <c r="D920" t="s">
        <v>2617</v>
      </c>
      <c r="E920" s="9">
        <f t="shared" si="28"/>
        <v>3</v>
      </c>
      <c r="F920" s="3">
        <f t="shared" si="29"/>
        <v>0</v>
      </c>
      <c r="G920">
        <v>0</v>
      </c>
      <c r="H920" s="6">
        <v>90179</v>
      </c>
      <c r="I920" s="6">
        <f>IF(AND(Table1[[#This Row],[High Income]]&gt;=71082,Table1[[#This Row],[QCT Status]]=0),1,0)</f>
        <v>1</v>
      </c>
      <c r="J920" s="4">
        <v>77.2</v>
      </c>
      <c r="K920" s="6">
        <f>IF(Table1[[#This Row],[Life Expectancy]]&gt;77.4,1,0)</f>
        <v>0</v>
      </c>
      <c r="L920" s="4">
        <v>0</v>
      </c>
      <c r="M920" s="6">
        <v>5.9</v>
      </c>
      <c r="N920" s="6">
        <f>IF(AND(Table1[[#This Row],[Low Poverty]]&lt;=6.3,Table1[[#This Row],[QCT Status]]=0),1,0)</f>
        <v>1</v>
      </c>
      <c r="O920" s="3">
        <f>VLOOKUP(C920,'County Data Only'!$A$2:$F$93,3,FALSE)</f>
        <v>3</v>
      </c>
      <c r="P920" s="3">
        <f>IF(Table1[[#This Row],[Census Tract Low Unemployment Rate]]&lt;2.7,1,0)</f>
        <v>0</v>
      </c>
      <c r="Q920" s="6">
        <f>VLOOKUP($C920,'County Data Only'!$A$2:$F$93,4,FALSE)</f>
        <v>1210</v>
      </c>
      <c r="R920" s="6">
        <f>IF(AND(Table1[[#This Row],[Census Tract Access to Primary Care]]&lt;=2000,Table1[[#This Row],[Census Tract Access to Primary Care]]&lt;&gt;0),1,0)</f>
        <v>1</v>
      </c>
      <c r="S920" s="6">
        <f>VLOOKUP($C920,'County Data Only'!$A$2:$F$93,5,FALSE)</f>
        <v>6.8072880509999996</v>
      </c>
      <c r="T920" s="3">
        <f>VLOOKUP($C920,'County Data Only'!$A$2:$F$93,6,FALSE)</f>
        <v>-0.58027989999999996</v>
      </c>
      <c r="U920">
        <f>IF(AND(Table1[[#This Row],[Census Tract Population Growth 2010 - 2020]]&gt;=5,Table1[[#This Row],[Census Tract Population Growth 2020 - 2021]]&gt;0),1,0)</f>
        <v>0</v>
      </c>
      <c r="V920" s="3">
        <f>SUM(Table1[[#This Row],[High Income Point Value]],Table1[[#This Row],[Life Expectancy Point Value]],Table1[[#This Row],["R/ECAP" (Point Value)]],Table1[[#This Row],[Low Poverty Point Value]])</f>
        <v>2</v>
      </c>
      <c r="W920" s="3">
        <f>SUM(Table1[[#This Row],[Census Tract Low Unemployment Point Value]],Table1[[#This Row],[Census Tract Access to Primary Care Point Value]])</f>
        <v>1</v>
      </c>
    </row>
    <row r="921" spans="1:23" x14ac:dyDescent="0.25">
      <c r="A921" t="s">
        <v>1104</v>
      </c>
      <c r="B921">
        <v>18097380901</v>
      </c>
      <c r="C921" t="s">
        <v>1794</v>
      </c>
      <c r="D921" t="s">
        <v>2794</v>
      </c>
      <c r="E921" s="9">
        <f t="shared" si="28"/>
        <v>3</v>
      </c>
      <c r="F921" s="3">
        <f t="shared" si="29"/>
        <v>0</v>
      </c>
      <c r="G921">
        <v>0</v>
      </c>
      <c r="H921" s="4">
        <v>59549</v>
      </c>
      <c r="I921" s="3">
        <f>IF(AND(Table1[[#This Row],[High Income]]&gt;=71082,Table1[[#This Row],[QCT Status]]=0),1,0)</f>
        <v>0</v>
      </c>
      <c r="J921" s="6">
        <v>78.8</v>
      </c>
      <c r="K921" s="6">
        <f>IF(Table1[[#This Row],[Life Expectancy]]&gt;77.4,1,0)</f>
        <v>1</v>
      </c>
      <c r="L921" s="4">
        <v>0</v>
      </c>
      <c r="M921" s="6">
        <v>6</v>
      </c>
      <c r="N921" s="6">
        <f>IF(AND(Table1[[#This Row],[Low Poverty]]&lt;=6.3,Table1[[#This Row],[QCT Status]]=0),1,0)</f>
        <v>1</v>
      </c>
      <c r="O921" s="3">
        <f>VLOOKUP(C921,'County Data Only'!$A$2:$F$93,3,FALSE)</f>
        <v>3</v>
      </c>
      <c r="P921" s="3">
        <f>IF(Table1[[#This Row],[Census Tract Low Unemployment Rate]]&lt;2.7,1,0)</f>
        <v>0</v>
      </c>
      <c r="Q921" s="6">
        <f>VLOOKUP($C921,'County Data Only'!$A$2:$F$93,4,FALSE)</f>
        <v>1210</v>
      </c>
      <c r="R921" s="6">
        <f>IF(AND(Table1[[#This Row],[Census Tract Access to Primary Care]]&lt;=2000,Table1[[#This Row],[Census Tract Access to Primary Care]]&lt;&gt;0),1,0)</f>
        <v>1</v>
      </c>
      <c r="S921" s="6">
        <f>VLOOKUP($C921,'County Data Only'!$A$2:$F$93,5,FALSE)</f>
        <v>6.8072880509999996</v>
      </c>
      <c r="T921" s="3">
        <f>VLOOKUP($C921,'County Data Only'!$A$2:$F$93,6,FALSE)</f>
        <v>-0.58027989999999996</v>
      </c>
      <c r="U921">
        <f>IF(AND(Table1[[#This Row],[Census Tract Population Growth 2010 - 2020]]&gt;=5,Table1[[#This Row],[Census Tract Population Growth 2020 - 2021]]&gt;0),1,0)</f>
        <v>0</v>
      </c>
      <c r="V921" s="3">
        <f>SUM(Table1[[#This Row],[High Income Point Value]],Table1[[#This Row],[Life Expectancy Point Value]],Table1[[#This Row],["R/ECAP" (Point Value)]],Table1[[#This Row],[Low Poverty Point Value]])</f>
        <v>2</v>
      </c>
      <c r="W921" s="3">
        <f>SUM(Table1[[#This Row],[Census Tract Low Unemployment Point Value]],Table1[[#This Row],[Census Tract Access to Primary Care Point Value]])</f>
        <v>1</v>
      </c>
    </row>
    <row r="922" spans="1:23" x14ac:dyDescent="0.25">
      <c r="A922" t="s">
        <v>936</v>
      </c>
      <c r="B922">
        <v>18097322300</v>
      </c>
      <c r="C922" t="s">
        <v>1794</v>
      </c>
      <c r="D922" t="s">
        <v>2626</v>
      </c>
      <c r="E922" s="9">
        <f t="shared" si="28"/>
        <v>3</v>
      </c>
      <c r="F922" s="3">
        <f t="shared" si="29"/>
        <v>0</v>
      </c>
      <c r="G922">
        <v>0</v>
      </c>
      <c r="H922" s="6">
        <v>91875</v>
      </c>
      <c r="I922" s="6">
        <f>IF(AND(Table1[[#This Row],[High Income]]&gt;=71082,Table1[[#This Row],[QCT Status]]=0),1,0)</f>
        <v>1</v>
      </c>
      <c r="J922" s="6">
        <v>82.2</v>
      </c>
      <c r="K922" s="6">
        <f>IF(Table1[[#This Row],[Life Expectancy]]&gt;77.4,1,0)</f>
        <v>1</v>
      </c>
      <c r="L922" s="4">
        <v>0</v>
      </c>
      <c r="M922" s="4">
        <v>6.4</v>
      </c>
      <c r="N922" s="4">
        <f>IF(AND(Table1[[#This Row],[Low Poverty]]&lt;=6.3,Table1[[#This Row],[QCT Status]]=0),1,0)</f>
        <v>0</v>
      </c>
      <c r="O922" s="3">
        <f>VLOOKUP(C922,'County Data Only'!$A$2:$F$93,3,FALSE)</f>
        <v>3</v>
      </c>
      <c r="P922" s="3">
        <f>IF(Table1[[#This Row],[Census Tract Low Unemployment Rate]]&lt;2.7,1,0)</f>
        <v>0</v>
      </c>
      <c r="Q922" s="6">
        <f>VLOOKUP($C922,'County Data Only'!$A$2:$F$93,4,FALSE)</f>
        <v>1210</v>
      </c>
      <c r="R922" s="6">
        <f>IF(AND(Table1[[#This Row],[Census Tract Access to Primary Care]]&lt;=2000,Table1[[#This Row],[Census Tract Access to Primary Care]]&lt;&gt;0),1,0)</f>
        <v>1</v>
      </c>
      <c r="S922" s="6">
        <f>VLOOKUP($C922,'County Data Only'!$A$2:$F$93,5,FALSE)</f>
        <v>6.8072880509999996</v>
      </c>
      <c r="T922" s="3">
        <f>VLOOKUP($C922,'County Data Only'!$A$2:$F$93,6,FALSE)</f>
        <v>-0.58027989999999996</v>
      </c>
      <c r="U922">
        <f>IF(AND(Table1[[#This Row],[Census Tract Population Growth 2010 - 2020]]&gt;=5,Table1[[#This Row],[Census Tract Population Growth 2020 - 2021]]&gt;0),1,0)</f>
        <v>0</v>
      </c>
      <c r="V922" s="3">
        <f>SUM(Table1[[#This Row],[High Income Point Value]],Table1[[#This Row],[Life Expectancy Point Value]],Table1[[#This Row],["R/ECAP" (Point Value)]],Table1[[#This Row],[Low Poverty Point Value]])</f>
        <v>2</v>
      </c>
      <c r="W922" s="3">
        <f>SUM(Table1[[#This Row],[Census Tract Low Unemployment Point Value]],Table1[[#This Row],[Census Tract Access to Primary Care Point Value]])</f>
        <v>1</v>
      </c>
    </row>
    <row r="923" spans="1:23" x14ac:dyDescent="0.25">
      <c r="A923" t="s">
        <v>1087</v>
      </c>
      <c r="B923">
        <v>18097370304</v>
      </c>
      <c r="C923" t="s">
        <v>1794</v>
      </c>
      <c r="D923" t="s">
        <v>2777</v>
      </c>
      <c r="E923" s="9">
        <f t="shared" si="28"/>
        <v>3</v>
      </c>
      <c r="F923" s="3">
        <f t="shared" si="29"/>
        <v>0</v>
      </c>
      <c r="G923">
        <v>0</v>
      </c>
      <c r="H923" s="6">
        <v>72231</v>
      </c>
      <c r="I923" s="6">
        <f>IF(AND(Table1[[#This Row],[High Income]]&gt;=71082,Table1[[#This Row],[QCT Status]]=0),1,0)</f>
        <v>1</v>
      </c>
      <c r="J923" s="6">
        <v>80</v>
      </c>
      <c r="K923" s="6">
        <f>IF(Table1[[#This Row],[Life Expectancy]]&gt;77.4,1,0)</f>
        <v>1</v>
      </c>
      <c r="L923" s="4">
        <v>0</v>
      </c>
      <c r="M923" s="4">
        <v>6.6</v>
      </c>
      <c r="N923" s="4">
        <f>IF(AND(Table1[[#This Row],[Low Poverty]]&lt;=6.3,Table1[[#This Row],[QCT Status]]=0),1,0)</f>
        <v>0</v>
      </c>
      <c r="O923" s="3">
        <f>VLOOKUP(C923,'County Data Only'!$A$2:$F$93,3,FALSE)</f>
        <v>3</v>
      </c>
      <c r="P923" s="3">
        <f>IF(Table1[[#This Row],[Census Tract Low Unemployment Rate]]&lt;2.7,1,0)</f>
        <v>0</v>
      </c>
      <c r="Q923" s="6">
        <f>VLOOKUP($C923,'County Data Only'!$A$2:$F$93,4,FALSE)</f>
        <v>1210</v>
      </c>
      <c r="R923" s="6">
        <f>IF(AND(Table1[[#This Row],[Census Tract Access to Primary Care]]&lt;=2000,Table1[[#This Row],[Census Tract Access to Primary Care]]&lt;&gt;0),1,0)</f>
        <v>1</v>
      </c>
      <c r="S923" s="6">
        <f>VLOOKUP($C923,'County Data Only'!$A$2:$F$93,5,FALSE)</f>
        <v>6.8072880509999996</v>
      </c>
      <c r="T923" s="3">
        <f>VLOOKUP($C923,'County Data Only'!$A$2:$F$93,6,FALSE)</f>
        <v>-0.58027989999999996</v>
      </c>
      <c r="U923">
        <f>IF(AND(Table1[[#This Row],[Census Tract Population Growth 2010 - 2020]]&gt;=5,Table1[[#This Row],[Census Tract Population Growth 2020 - 2021]]&gt;0),1,0)</f>
        <v>0</v>
      </c>
      <c r="V923" s="3">
        <f>SUM(Table1[[#This Row],[High Income Point Value]],Table1[[#This Row],[Life Expectancy Point Value]],Table1[[#This Row],["R/ECAP" (Point Value)]],Table1[[#This Row],[Low Poverty Point Value]])</f>
        <v>2</v>
      </c>
      <c r="W923" s="3">
        <f>SUM(Table1[[#This Row],[Census Tract Low Unemployment Point Value]],Table1[[#This Row],[Census Tract Access to Primary Care Point Value]])</f>
        <v>1</v>
      </c>
    </row>
    <row r="924" spans="1:23" x14ac:dyDescent="0.25">
      <c r="A924" t="s">
        <v>950</v>
      </c>
      <c r="B924">
        <v>18097330206</v>
      </c>
      <c r="C924" t="s">
        <v>1794</v>
      </c>
      <c r="D924" t="s">
        <v>2640</v>
      </c>
      <c r="E924" s="9">
        <f t="shared" si="28"/>
        <v>3</v>
      </c>
      <c r="F924" s="3">
        <f t="shared" si="29"/>
        <v>0</v>
      </c>
      <c r="G924">
        <v>0</v>
      </c>
      <c r="H924" s="6">
        <v>100781</v>
      </c>
      <c r="I924" s="6">
        <f>IF(AND(Table1[[#This Row],[High Income]]&gt;=71082,Table1[[#This Row],[QCT Status]]=0),1,0)</f>
        <v>1</v>
      </c>
      <c r="J924" s="6">
        <v>78.900000000000006</v>
      </c>
      <c r="K924" s="6">
        <f>IF(Table1[[#This Row],[Life Expectancy]]&gt;77.4,1,0)</f>
        <v>1</v>
      </c>
      <c r="L924" s="4">
        <v>0</v>
      </c>
      <c r="M924" s="4">
        <v>6.8</v>
      </c>
      <c r="N924" s="4">
        <f>IF(AND(Table1[[#This Row],[Low Poverty]]&lt;=6.3,Table1[[#This Row],[QCT Status]]=0),1,0)</f>
        <v>0</v>
      </c>
      <c r="O924" s="3">
        <f>VLOOKUP(C924,'County Data Only'!$A$2:$F$93,3,FALSE)</f>
        <v>3</v>
      </c>
      <c r="P924" s="3">
        <f>IF(Table1[[#This Row],[Census Tract Low Unemployment Rate]]&lt;2.7,1,0)</f>
        <v>0</v>
      </c>
      <c r="Q924" s="6">
        <f>VLOOKUP($C924,'County Data Only'!$A$2:$F$93,4,FALSE)</f>
        <v>1210</v>
      </c>
      <c r="R924" s="6">
        <f>IF(AND(Table1[[#This Row],[Census Tract Access to Primary Care]]&lt;=2000,Table1[[#This Row],[Census Tract Access to Primary Care]]&lt;&gt;0),1,0)</f>
        <v>1</v>
      </c>
      <c r="S924" s="6">
        <f>VLOOKUP($C924,'County Data Only'!$A$2:$F$93,5,FALSE)</f>
        <v>6.8072880509999996</v>
      </c>
      <c r="T924" s="3">
        <f>VLOOKUP($C924,'County Data Only'!$A$2:$F$93,6,FALSE)</f>
        <v>-0.58027989999999996</v>
      </c>
      <c r="U924">
        <f>IF(AND(Table1[[#This Row],[Census Tract Population Growth 2010 - 2020]]&gt;=5,Table1[[#This Row],[Census Tract Population Growth 2020 - 2021]]&gt;0),1,0)</f>
        <v>0</v>
      </c>
      <c r="V924" s="3">
        <f>SUM(Table1[[#This Row],[High Income Point Value]],Table1[[#This Row],[Life Expectancy Point Value]],Table1[[#This Row],["R/ECAP" (Point Value)]],Table1[[#This Row],[Low Poverty Point Value]])</f>
        <v>2</v>
      </c>
      <c r="W924" s="3">
        <f>SUM(Table1[[#This Row],[Census Tract Low Unemployment Point Value]],Table1[[#This Row],[Census Tract Access to Primary Care Point Value]])</f>
        <v>1</v>
      </c>
    </row>
    <row r="925" spans="1:23" x14ac:dyDescent="0.25">
      <c r="A925" t="s">
        <v>920</v>
      </c>
      <c r="B925">
        <v>18097320901</v>
      </c>
      <c r="C925" t="s">
        <v>1794</v>
      </c>
      <c r="D925" t="s">
        <v>2610</v>
      </c>
      <c r="E925" s="9">
        <f t="shared" si="28"/>
        <v>3</v>
      </c>
      <c r="F925" s="3">
        <f t="shared" si="29"/>
        <v>0</v>
      </c>
      <c r="G925">
        <v>0</v>
      </c>
      <c r="H925" s="6">
        <v>76298</v>
      </c>
      <c r="I925" s="6">
        <f>IF(AND(Table1[[#This Row],[High Income]]&gt;=71082,Table1[[#This Row],[QCT Status]]=0),1,0)</f>
        <v>1</v>
      </c>
      <c r="J925" s="6">
        <v>79.8</v>
      </c>
      <c r="K925" s="6">
        <f>IF(Table1[[#This Row],[Life Expectancy]]&gt;77.4,1,0)</f>
        <v>1</v>
      </c>
      <c r="L925" s="4">
        <v>0</v>
      </c>
      <c r="M925" s="4">
        <v>7.1</v>
      </c>
      <c r="N925" s="4">
        <f>IF(AND(Table1[[#This Row],[Low Poverty]]&lt;=6.3,Table1[[#This Row],[QCT Status]]=0),1,0)</f>
        <v>0</v>
      </c>
      <c r="O925" s="3">
        <f>VLOOKUP(C925,'County Data Only'!$A$2:$F$93,3,FALSE)</f>
        <v>3</v>
      </c>
      <c r="P925" s="3">
        <f>IF(Table1[[#This Row],[Census Tract Low Unemployment Rate]]&lt;2.7,1,0)</f>
        <v>0</v>
      </c>
      <c r="Q925" s="6">
        <f>VLOOKUP($C925,'County Data Only'!$A$2:$F$93,4,FALSE)</f>
        <v>1210</v>
      </c>
      <c r="R925" s="6">
        <f>IF(AND(Table1[[#This Row],[Census Tract Access to Primary Care]]&lt;=2000,Table1[[#This Row],[Census Tract Access to Primary Care]]&lt;&gt;0),1,0)</f>
        <v>1</v>
      </c>
      <c r="S925" s="6">
        <f>VLOOKUP($C925,'County Data Only'!$A$2:$F$93,5,FALSE)</f>
        <v>6.8072880509999996</v>
      </c>
      <c r="T925" s="3">
        <f>VLOOKUP($C925,'County Data Only'!$A$2:$F$93,6,FALSE)</f>
        <v>-0.58027989999999996</v>
      </c>
      <c r="U925">
        <f>IF(AND(Table1[[#This Row],[Census Tract Population Growth 2010 - 2020]]&gt;=5,Table1[[#This Row],[Census Tract Population Growth 2020 - 2021]]&gt;0),1,0)</f>
        <v>0</v>
      </c>
      <c r="V925" s="3">
        <f>SUM(Table1[[#This Row],[High Income Point Value]],Table1[[#This Row],[Life Expectancy Point Value]],Table1[[#This Row],["R/ECAP" (Point Value)]],Table1[[#This Row],[Low Poverty Point Value]])</f>
        <v>2</v>
      </c>
      <c r="W925" s="3">
        <f>SUM(Table1[[#This Row],[Census Tract Low Unemployment Point Value]],Table1[[#This Row],[Census Tract Access to Primary Care Point Value]])</f>
        <v>1</v>
      </c>
    </row>
    <row r="926" spans="1:23" x14ac:dyDescent="0.25">
      <c r="A926" t="s">
        <v>1092</v>
      </c>
      <c r="B926">
        <v>18097380103</v>
      </c>
      <c r="C926" t="s">
        <v>1794</v>
      </c>
      <c r="D926" t="s">
        <v>2782</v>
      </c>
      <c r="E926" s="9">
        <f t="shared" si="28"/>
        <v>3</v>
      </c>
      <c r="F926" s="3">
        <f t="shared" si="29"/>
        <v>0</v>
      </c>
      <c r="G926">
        <v>0</v>
      </c>
      <c r="H926" s="6">
        <v>78321</v>
      </c>
      <c r="I926" s="6">
        <f>IF(AND(Table1[[#This Row],[High Income]]&gt;=71082,Table1[[#This Row],[QCT Status]]=0),1,0)</f>
        <v>1</v>
      </c>
      <c r="J926" s="6">
        <v>78.5</v>
      </c>
      <c r="K926" s="6">
        <f>IF(Table1[[#This Row],[Life Expectancy]]&gt;77.4,1,0)</f>
        <v>1</v>
      </c>
      <c r="L926" s="4">
        <v>0</v>
      </c>
      <c r="M926" s="4">
        <v>7.4</v>
      </c>
      <c r="N926" s="4">
        <f>IF(AND(Table1[[#This Row],[Low Poverty]]&lt;=6.3,Table1[[#This Row],[QCT Status]]=0),1,0)</f>
        <v>0</v>
      </c>
      <c r="O926" s="3">
        <f>VLOOKUP(C926,'County Data Only'!$A$2:$F$93,3,FALSE)</f>
        <v>3</v>
      </c>
      <c r="P926" s="3">
        <f>IF(Table1[[#This Row],[Census Tract Low Unemployment Rate]]&lt;2.7,1,0)</f>
        <v>0</v>
      </c>
      <c r="Q926" s="6">
        <f>VLOOKUP($C926,'County Data Only'!$A$2:$F$93,4,FALSE)</f>
        <v>1210</v>
      </c>
      <c r="R926" s="6">
        <f>IF(AND(Table1[[#This Row],[Census Tract Access to Primary Care]]&lt;=2000,Table1[[#This Row],[Census Tract Access to Primary Care]]&lt;&gt;0),1,0)</f>
        <v>1</v>
      </c>
      <c r="S926" s="6">
        <f>VLOOKUP($C926,'County Data Only'!$A$2:$F$93,5,FALSE)</f>
        <v>6.8072880509999996</v>
      </c>
      <c r="T926" s="3">
        <f>VLOOKUP($C926,'County Data Only'!$A$2:$F$93,6,FALSE)</f>
        <v>-0.58027989999999996</v>
      </c>
      <c r="U926">
        <f>IF(AND(Table1[[#This Row],[Census Tract Population Growth 2010 - 2020]]&gt;=5,Table1[[#This Row],[Census Tract Population Growth 2020 - 2021]]&gt;0),1,0)</f>
        <v>0</v>
      </c>
      <c r="V926" s="3">
        <f>SUM(Table1[[#This Row],[High Income Point Value]],Table1[[#This Row],[Life Expectancy Point Value]],Table1[[#This Row],["R/ECAP" (Point Value)]],Table1[[#This Row],[Low Poverty Point Value]])</f>
        <v>2</v>
      </c>
      <c r="W926" s="3">
        <f>SUM(Table1[[#This Row],[Census Tract Low Unemployment Point Value]],Table1[[#This Row],[Census Tract Access to Primary Care Point Value]])</f>
        <v>1</v>
      </c>
    </row>
    <row r="927" spans="1:23" x14ac:dyDescent="0.25">
      <c r="A927" t="s">
        <v>945</v>
      </c>
      <c r="B927">
        <v>18097330107</v>
      </c>
      <c r="C927" t="s">
        <v>1794</v>
      </c>
      <c r="D927" t="s">
        <v>2635</v>
      </c>
      <c r="E927" s="9">
        <f t="shared" si="28"/>
        <v>3</v>
      </c>
      <c r="F927" s="3">
        <f t="shared" si="29"/>
        <v>0</v>
      </c>
      <c r="G927">
        <v>0</v>
      </c>
      <c r="H927" s="6">
        <v>91587</v>
      </c>
      <c r="I927" s="6">
        <f>IF(AND(Table1[[#This Row],[High Income]]&gt;=71082,Table1[[#This Row],[QCT Status]]=0),1,0)</f>
        <v>1</v>
      </c>
      <c r="J927" s="6">
        <v>80.599500000000006</v>
      </c>
      <c r="K927" s="6">
        <f>IF(Table1[[#This Row],[Life Expectancy]]&gt;77.4,1,0)</f>
        <v>1</v>
      </c>
      <c r="L927" s="4">
        <v>0</v>
      </c>
      <c r="M927" s="4">
        <v>7.6</v>
      </c>
      <c r="N927" s="4">
        <f>IF(AND(Table1[[#This Row],[Low Poverty]]&lt;=6.3,Table1[[#This Row],[QCT Status]]=0),1,0)</f>
        <v>0</v>
      </c>
      <c r="O927" s="3">
        <f>VLOOKUP(C927,'County Data Only'!$A$2:$F$93,3,FALSE)</f>
        <v>3</v>
      </c>
      <c r="P927" s="3">
        <f>IF(Table1[[#This Row],[Census Tract Low Unemployment Rate]]&lt;2.7,1,0)</f>
        <v>0</v>
      </c>
      <c r="Q927" s="6">
        <f>VLOOKUP($C927,'County Data Only'!$A$2:$F$93,4,FALSE)</f>
        <v>1210</v>
      </c>
      <c r="R927" s="6">
        <f>IF(AND(Table1[[#This Row],[Census Tract Access to Primary Care]]&lt;=2000,Table1[[#This Row],[Census Tract Access to Primary Care]]&lt;&gt;0),1,0)</f>
        <v>1</v>
      </c>
      <c r="S927" s="6">
        <f>VLOOKUP($C927,'County Data Only'!$A$2:$F$93,5,FALSE)</f>
        <v>6.8072880509999996</v>
      </c>
      <c r="T927" s="3">
        <f>VLOOKUP($C927,'County Data Only'!$A$2:$F$93,6,FALSE)</f>
        <v>-0.58027989999999996</v>
      </c>
      <c r="U927">
        <f>IF(AND(Table1[[#This Row],[Census Tract Population Growth 2010 - 2020]]&gt;=5,Table1[[#This Row],[Census Tract Population Growth 2020 - 2021]]&gt;0),1,0)</f>
        <v>0</v>
      </c>
      <c r="V927" s="3">
        <f>SUM(Table1[[#This Row],[High Income Point Value]],Table1[[#This Row],[Life Expectancy Point Value]],Table1[[#This Row],["R/ECAP" (Point Value)]],Table1[[#This Row],[Low Poverty Point Value]])</f>
        <v>2</v>
      </c>
      <c r="W927" s="3">
        <f>SUM(Table1[[#This Row],[Census Tract Low Unemployment Point Value]],Table1[[#This Row],[Census Tract Access to Primary Care Point Value]])</f>
        <v>1</v>
      </c>
    </row>
    <row r="928" spans="1:23" x14ac:dyDescent="0.25">
      <c r="A928" t="s">
        <v>1118</v>
      </c>
      <c r="B928">
        <v>18097390104</v>
      </c>
      <c r="C928" t="s">
        <v>1794</v>
      </c>
      <c r="D928" t="s">
        <v>2808</v>
      </c>
      <c r="E928" s="9">
        <f t="shared" si="28"/>
        <v>3</v>
      </c>
      <c r="F928" s="3">
        <f t="shared" si="29"/>
        <v>0</v>
      </c>
      <c r="G928">
        <v>0</v>
      </c>
      <c r="H928" s="6">
        <v>76415</v>
      </c>
      <c r="I928" s="6">
        <f>IF(AND(Table1[[#This Row],[High Income]]&gt;=71082,Table1[[#This Row],[QCT Status]]=0),1,0)</f>
        <v>1</v>
      </c>
      <c r="J928" s="6">
        <v>78.900000000000006</v>
      </c>
      <c r="K928" s="6">
        <f>IF(Table1[[#This Row],[Life Expectancy]]&gt;77.4,1,0)</f>
        <v>1</v>
      </c>
      <c r="L928" s="4">
        <v>0</v>
      </c>
      <c r="M928" s="4">
        <v>8</v>
      </c>
      <c r="N928" s="4">
        <f>IF(AND(Table1[[#This Row],[Low Poverty]]&lt;=6.3,Table1[[#This Row],[QCT Status]]=0),1,0)</f>
        <v>0</v>
      </c>
      <c r="O928" s="3">
        <f>VLOOKUP(C928,'County Data Only'!$A$2:$F$93,3,FALSE)</f>
        <v>3</v>
      </c>
      <c r="P928" s="3">
        <f>IF(Table1[[#This Row],[Census Tract Low Unemployment Rate]]&lt;2.7,1,0)</f>
        <v>0</v>
      </c>
      <c r="Q928" s="6">
        <f>VLOOKUP($C928,'County Data Only'!$A$2:$F$93,4,FALSE)</f>
        <v>1210</v>
      </c>
      <c r="R928" s="6">
        <f>IF(AND(Table1[[#This Row],[Census Tract Access to Primary Care]]&lt;=2000,Table1[[#This Row],[Census Tract Access to Primary Care]]&lt;&gt;0),1,0)</f>
        <v>1</v>
      </c>
      <c r="S928" s="6">
        <f>VLOOKUP($C928,'County Data Only'!$A$2:$F$93,5,FALSE)</f>
        <v>6.8072880509999996</v>
      </c>
      <c r="T928" s="3">
        <f>VLOOKUP($C928,'County Data Only'!$A$2:$F$93,6,FALSE)</f>
        <v>-0.58027989999999996</v>
      </c>
      <c r="U928">
        <f>IF(AND(Table1[[#This Row],[Census Tract Population Growth 2010 - 2020]]&gt;=5,Table1[[#This Row],[Census Tract Population Growth 2020 - 2021]]&gt;0),1,0)</f>
        <v>0</v>
      </c>
      <c r="V928" s="3">
        <f>SUM(Table1[[#This Row],[High Income Point Value]],Table1[[#This Row],[Life Expectancy Point Value]],Table1[[#This Row],["R/ECAP" (Point Value)]],Table1[[#This Row],[Low Poverty Point Value]])</f>
        <v>2</v>
      </c>
      <c r="W928" s="3">
        <f>SUM(Table1[[#This Row],[Census Tract Low Unemployment Point Value]],Table1[[#This Row],[Census Tract Access to Primary Care Point Value]])</f>
        <v>1</v>
      </c>
    </row>
    <row r="929" spans="1:23" x14ac:dyDescent="0.25">
      <c r="A929" t="s">
        <v>955</v>
      </c>
      <c r="B929">
        <v>18097330213</v>
      </c>
      <c r="C929" t="s">
        <v>1794</v>
      </c>
      <c r="D929" t="s">
        <v>2645</v>
      </c>
      <c r="E929" s="9">
        <f t="shared" si="28"/>
        <v>3</v>
      </c>
      <c r="F929" s="3">
        <f t="shared" si="29"/>
        <v>0</v>
      </c>
      <c r="G929">
        <v>0</v>
      </c>
      <c r="H929" s="6">
        <v>87973</v>
      </c>
      <c r="I929" s="6">
        <f>IF(AND(Table1[[#This Row],[High Income]]&gt;=71082,Table1[[#This Row],[QCT Status]]=0),1,0)</f>
        <v>1</v>
      </c>
      <c r="J929" s="6">
        <v>78</v>
      </c>
      <c r="K929" s="6">
        <f>IF(Table1[[#This Row],[Life Expectancy]]&gt;77.4,1,0)</f>
        <v>1</v>
      </c>
      <c r="L929" s="4">
        <v>0</v>
      </c>
      <c r="M929" s="4">
        <v>8.5</v>
      </c>
      <c r="N929" s="4">
        <f>IF(AND(Table1[[#This Row],[Low Poverty]]&lt;=6.3,Table1[[#This Row],[QCT Status]]=0),1,0)</f>
        <v>0</v>
      </c>
      <c r="O929" s="3">
        <f>VLOOKUP(C929,'County Data Only'!$A$2:$F$93,3,FALSE)</f>
        <v>3</v>
      </c>
      <c r="P929" s="3">
        <f>IF(Table1[[#This Row],[Census Tract Low Unemployment Rate]]&lt;2.7,1,0)</f>
        <v>0</v>
      </c>
      <c r="Q929" s="6">
        <f>VLOOKUP($C929,'County Data Only'!$A$2:$F$93,4,FALSE)</f>
        <v>1210</v>
      </c>
      <c r="R929" s="6">
        <f>IF(AND(Table1[[#This Row],[Census Tract Access to Primary Care]]&lt;=2000,Table1[[#This Row],[Census Tract Access to Primary Care]]&lt;&gt;0),1,0)</f>
        <v>1</v>
      </c>
      <c r="S929" s="6">
        <f>VLOOKUP($C929,'County Data Only'!$A$2:$F$93,5,FALSE)</f>
        <v>6.8072880509999996</v>
      </c>
      <c r="T929" s="3">
        <f>VLOOKUP($C929,'County Data Only'!$A$2:$F$93,6,FALSE)</f>
        <v>-0.58027989999999996</v>
      </c>
      <c r="U929">
        <f>IF(AND(Table1[[#This Row],[Census Tract Population Growth 2010 - 2020]]&gt;=5,Table1[[#This Row],[Census Tract Population Growth 2020 - 2021]]&gt;0),1,0)</f>
        <v>0</v>
      </c>
      <c r="V929" s="3">
        <f>SUM(Table1[[#This Row],[High Income Point Value]],Table1[[#This Row],[Life Expectancy Point Value]],Table1[[#This Row],["R/ECAP" (Point Value)]],Table1[[#This Row],[Low Poverty Point Value]])</f>
        <v>2</v>
      </c>
      <c r="W929" s="3">
        <f>SUM(Table1[[#This Row],[Census Tract Low Unemployment Point Value]],Table1[[#This Row],[Census Tract Access to Primary Care Point Value]])</f>
        <v>1</v>
      </c>
    </row>
    <row r="930" spans="1:23" x14ac:dyDescent="0.25">
      <c r="A930" t="s">
        <v>911</v>
      </c>
      <c r="B930">
        <v>18097320301</v>
      </c>
      <c r="C930" t="s">
        <v>1794</v>
      </c>
      <c r="D930" t="s">
        <v>2601</v>
      </c>
      <c r="E930" s="9">
        <f t="shared" si="28"/>
        <v>3</v>
      </c>
      <c r="F930" s="3">
        <f t="shared" si="29"/>
        <v>0</v>
      </c>
      <c r="G930">
        <v>0</v>
      </c>
      <c r="H930" s="6">
        <v>81179</v>
      </c>
      <c r="I930" s="6">
        <f>IF(AND(Table1[[#This Row],[High Income]]&gt;=71082,Table1[[#This Row],[QCT Status]]=0),1,0)</f>
        <v>1</v>
      </c>
      <c r="J930" s="6">
        <v>81.599599999999995</v>
      </c>
      <c r="K930" s="6">
        <f>IF(Table1[[#This Row],[Life Expectancy]]&gt;77.4,1,0)</f>
        <v>1</v>
      </c>
      <c r="L930" s="4">
        <v>0</v>
      </c>
      <c r="M930" s="4">
        <v>8.5</v>
      </c>
      <c r="N930" s="4">
        <f>IF(AND(Table1[[#This Row],[Low Poverty]]&lt;=6.3,Table1[[#This Row],[QCT Status]]=0),1,0)</f>
        <v>0</v>
      </c>
      <c r="O930" s="3">
        <f>VLOOKUP(C930,'County Data Only'!$A$2:$F$93,3,FALSE)</f>
        <v>3</v>
      </c>
      <c r="P930" s="3">
        <f>IF(Table1[[#This Row],[Census Tract Low Unemployment Rate]]&lt;2.7,1,0)</f>
        <v>0</v>
      </c>
      <c r="Q930" s="6">
        <f>VLOOKUP($C930,'County Data Only'!$A$2:$F$93,4,FALSE)</f>
        <v>1210</v>
      </c>
      <c r="R930" s="6">
        <f>IF(AND(Table1[[#This Row],[Census Tract Access to Primary Care]]&lt;=2000,Table1[[#This Row],[Census Tract Access to Primary Care]]&lt;&gt;0),1,0)</f>
        <v>1</v>
      </c>
      <c r="S930" s="6">
        <f>VLOOKUP($C930,'County Data Only'!$A$2:$F$93,5,FALSE)</f>
        <v>6.8072880509999996</v>
      </c>
      <c r="T930" s="3">
        <f>VLOOKUP($C930,'County Data Only'!$A$2:$F$93,6,FALSE)</f>
        <v>-0.58027989999999996</v>
      </c>
      <c r="U930">
        <f>IF(AND(Table1[[#This Row],[Census Tract Population Growth 2010 - 2020]]&gt;=5,Table1[[#This Row],[Census Tract Population Growth 2020 - 2021]]&gt;0),1,0)</f>
        <v>0</v>
      </c>
      <c r="V930" s="3">
        <f>SUM(Table1[[#This Row],[High Income Point Value]],Table1[[#This Row],[Life Expectancy Point Value]],Table1[[#This Row],["R/ECAP" (Point Value)]],Table1[[#This Row],[Low Poverty Point Value]])</f>
        <v>2</v>
      </c>
      <c r="W930" s="3">
        <f>SUM(Table1[[#This Row],[Census Tract Low Unemployment Point Value]],Table1[[#This Row],[Census Tract Access to Primary Care Point Value]])</f>
        <v>1</v>
      </c>
    </row>
    <row r="931" spans="1:23" x14ac:dyDescent="0.25">
      <c r="A931" t="s">
        <v>1090</v>
      </c>
      <c r="B931">
        <v>18097380101</v>
      </c>
      <c r="C931" t="s">
        <v>1794</v>
      </c>
      <c r="D931" t="s">
        <v>2780</v>
      </c>
      <c r="E931" s="9">
        <f t="shared" si="28"/>
        <v>3</v>
      </c>
      <c r="F931" s="3">
        <f t="shared" si="29"/>
        <v>0</v>
      </c>
      <c r="G931">
        <v>0</v>
      </c>
      <c r="H931" s="6">
        <v>104032</v>
      </c>
      <c r="I931" s="6">
        <f>IF(AND(Table1[[#This Row],[High Income]]&gt;=71082,Table1[[#This Row],[QCT Status]]=0),1,0)</f>
        <v>1</v>
      </c>
      <c r="J931" s="6">
        <v>78.5</v>
      </c>
      <c r="K931" s="6">
        <f>IF(Table1[[#This Row],[Life Expectancy]]&gt;77.4,1,0)</f>
        <v>1</v>
      </c>
      <c r="L931" s="4">
        <v>0</v>
      </c>
      <c r="M931" s="4">
        <v>10.199999999999999</v>
      </c>
      <c r="N931" s="4">
        <f>IF(AND(Table1[[#This Row],[Low Poverty]]&lt;=6.3,Table1[[#This Row],[QCT Status]]=0),1,0)</f>
        <v>0</v>
      </c>
      <c r="O931" s="3">
        <f>VLOOKUP(C931,'County Data Only'!$A$2:$F$93,3,FALSE)</f>
        <v>3</v>
      </c>
      <c r="P931" s="3">
        <f>IF(Table1[[#This Row],[Census Tract Low Unemployment Rate]]&lt;2.7,1,0)</f>
        <v>0</v>
      </c>
      <c r="Q931" s="6">
        <f>VLOOKUP($C931,'County Data Only'!$A$2:$F$93,4,FALSE)</f>
        <v>1210</v>
      </c>
      <c r="R931" s="6">
        <f>IF(AND(Table1[[#This Row],[Census Tract Access to Primary Care]]&lt;=2000,Table1[[#This Row],[Census Tract Access to Primary Care]]&lt;&gt;0),1,0)</f>
        <v>1</v>
      </c>
      <c r="S931" s="6">
        <f>VLOOKUP($C931,'County Data Only'!$A$2:$F$93,5,FALSE)</f>
        <v>6.8072880509999996</v>
      </c>
      <c r="T931" s="3">
        <f>VLOOKUP($C931,'County Data Only'!$A$2:$F$93,6,FALSE)</f>
        <v>-0.58027989999999996</v>
      </c>
      <c r="U931">
        <f>IF(AND(Table1[[#This Row],[Census Tract Population Growth 2010 - 2020]]&gt;=5,Table1[[#This Row],[Census Tract Population Growth 2020 - 2021]]&gt;0),1,0)</f>
        <v>0</v>
      </c>
      <c r="V931" s="3">
        <f>SUM(Table1[[#This Row],[High Income Point Value]],Table1[[#This Row],[Life Expectancy Point Value]],Table1[[#This Row],["R/ECAP" (Point Value)]],Table1[[#This Row],[Low Poverty Point Value]])</f>
        <v>2</v>
      </c>
      <c r="W931" s="3">
        <f>SUM(Table1[[#This Row],[Census Tract Low Unemployment Point Value]],Table1[[#This Row],[Census Tract Access to Primary Care Point Value]])</f>
        <v>1</v>
      </c>
    </row>
    <row r="932" spans="1:23" x14ac:dyDescent="0.25">
      <c r="A932" t="s">
        <v>925</v>
      </c>
      <c r="B932">
        <v>18097321100</v>
      </c>
      <c r="C932" t="s">
        <v>1794</v>
      </c>
      <c r="D932" t="s">
        <v>2615</v>
      </c>
      <c r="E932" s="9">
        <f t="shared" si="28"/>
        <v>3</v>
      </c>
      <c r="F932" s="3">
        <f t="shared" si="29"/>
        <v>0</v>
      </c>
      <c r="G932">
        <v>0</v>
      </c>
      <c r="H932" s="6">
        <v>75143</v>
      </c>
      <c r="I932" s="6">
        <f>IF(AND(Table1[[#This Row],[High Income]]&gt;=71082,Table1[[#This Row],[QCT Status]]=0),1,0)</f>
        <v>1</v>
      </c>
      <c r="J932" s="6">
        <v>79.5</v>
      </c>
      <c r="K932" s="6">
        <f>IF(Table1[[#This Row],[Life Expectancy]]&gt;77.4,1,0)</f>
        <v>1</v>
      </c>
      <c r="L932" s="4">
        <v>0</v>
      </c>
      <c r="M932" s="4">
        <v>10.3</v>
      </c>
      <c r="N932" s="4">
        <f>IF(AND(Table1[[#This Row],[Low Poverty]]&lt;=6.3,Table1[[#This Row],[QCT Status]]=0),1,0)</f>
        <v>0</v>
      </c>
      <c r="O932" s="3">
        <f>VLOOKUP(C932,'County Data Only'!$A$2:$F$93,3,FALSE)</f>
        <v>3</v>
      </c>
      <c r="P932" s="3">
        <f>IF(Table1[[#This Row],[Census Tract Low Unemployment Rate]]&lt;2.7,1,0)</f>
        <v>0</v>
      </c>
      <c r="Q932" s="6">
        <f>VLOOKUP($C932,'County Data Only'!$A$2:$F$93,4,FALSE)</f>
        <v>1210</v>
      </c>
      <c r="R932" s="6">
        <f>IF(AND(Table1[[#This Row],[Census Tract Access to Primary Care]]&lt;=2000,Table1[[#This Row],[Census Tract Access to Primary Care]]&lt;&gt;0),1,0)</f>
        <v>1</v>
      </c>
      <c r="S932" s="6">
        <f>VLOOKUP($C932,'County Data Only'!$A$2:$F$93,5,FALSE)</f>
        <v>6.8072880509999996</v>
      </c>
      <c r="T932" s="3">
        <f>VLOOKUP($C932,'County Data Only'!$A$2:$F$93,6,FALSE)</f>
        <v>-0.58027989999999996</v>
      </c>
      <c r="U932">
        <f>IF(AND(Table1[[#This Row],[Census Tract Population Growth 2010 - 2020]]&gt;=5,Table1[[#This Row],[Census Tract Population Growth 2020 - 2021]]&gt;0),1,0)</f>
        <v>0</v>
      </c>
      <c r="V932" s="3">
        <f>SUM(Table1[[#This Row],[High Income Point Value]],Table1[[#This Row],[Life Expectancy Point Value]],Table1[[#This Row],["R/ECAP" (Point Value)]],Table1[[#This Row],[Low Poverty Point Value]])</f>
        <v>2</v>
      </c>
      <c r="W932" s="3">
        <f>SUM(Table1[[#This Row],[Census Tract Low Unemployment Point Value]],Table1[[#This Row],[Census Tract Access to Primary Care Point Value]])</f>
        <v>1</v>
      </c>
    </row>
    <row r="933" spans="1:23" x14ac:dyDescent="0.25">
      <c r="A933" t="s">
        <v>1086</v>
      </c>
      <c r="B933">
        <v>18097370303</v>
      </c>
      <c r="C933" t="s">
        <v>1794</v>
      </c>
      <c r="D933" t="s">
        <v>2776</v>
      </c>
      <c r="E933" s="9">
        <f t="shared" si="28"/>
        <v>3</v>
      </c>
      <c r="F933" s="3">
        <f t="shared" si="29"/>
        <v>0</v>
      </c>
      <c r="G933">
        <v>0</v>
      </c>
      <c r="H933" s="6">
        <v>71911</v>
      </c>
      <c r="I933" s="6">
        <f>IF(AND(Table1[[#This Row],[High Income]]&gt;=71082,Table1[[#This Row],[QCT Status]]=0),1,0)</f>
        <v>1</v>
      </c>
      <c r="J933" s="6">
        <v>80</v>
      </c>
      <c r="K933" s="6">
        <f>IF(Table1[[#This Row],[Life Expectancy]]&gt;77.4,1,0)</f>
        <v>1</v>
      </c>
      <c r="L933" s="4">
        <v>0</v>
      </c>
      <c r="M933" s="4">
        <v>14.2</v>
      </c>
      <c r="N933" s="4">
        <f>IF(AND(Table1[[#This Row],[Low Poverty]]&lt;=6.3,Table1[[#This Row],[QCT Status]]=0),1,0)</f>
        <v>0</v>
      </c>
      <c r="O933" s="3">
        <f>VLOOKUP(C933,'County Data Only'!$A$2:$F$93,3,FALSE)</f>
        <v>3</v>
      </c>
      <c r="P933" s="3">
        <f>IF(Table1[[#This Row],[Census Tract Low Unemployment Rate]]&lt;2.7,1,0)</f>
        <v>0</v>
      </c>
      <c r="Q933" s="6">
        <f>VLOOKUP($C933,'County Data Only'!$A$2:$F$93,4,FALSE)</f>
        <v>1210</v>
      </c>
      <c r="R933" s="6">
        <f>IF(AND(Table1[[#This Row],[Census Tract Access to Primary Care]]&lt;=2000,Table1[[#This Row],[Census Tract Access to Primary Care]]&lt;&gt;0),1,0)</f>
        <v>1</v>
      </c>
      <c r="S933" s="6">
        <f>VLOOKUP($C933,'County Data Only'!$A$2:$F$93,5,FALSE)</f>
        <v>6.8072880509999996</v>
      </c>
      <c r="T933" s="3">
        <f>VLOOKUP($C933,'County Data Only'!$A$2:$F$93,6,FALSE)</f>
        <v>-0.58027989999999996</v>
      </c>
      <c r="U933">
        <f>IF(AND(Table1[[#This Row],[Census Tract Population Growth 2010 - 2020]]&gt;=5,Table1[[#This Row],[Census Tract Population Growth 2020 - 2021]]&gt;0),1,0)</f>
        <v>0</v>
      </c>
      <c r="V933" s="3">
        <f>SUM(Table1[[#This Row],[High Income Point Value]],Table1[[#This Row],[Life Expectancy Point Value]],Table1[[#This Row],["R/ECAP" (Point Value)]],Table1[[#This Row],[Low Poverty Point Value]])</f>
        <v>2</v>
      </c>
      <c r="W933" s="3">
        <f>SUM(Table1[[#This Row],[Census Tract Low Unemployment Point Value]],Table1[[#This Row],[Census Tract Access to Primary Care Point Value]])</f>
        <v>1</v>
      </c>
    </row>
    <row r="934" spans="1:23" x14ac:dyDescent="0.25">
      <c r="A934" t="s">
        <v>932</v>
      </c>
      <c r="B934">
        <v>18097321900</v>
      </c>
      <c r="C934" t="s">
        <v>1794</v>
      </c>
      <c r="D934" t="s">
        <v>2622</v>
      </c>
      <c r="E934" s="9">
        <f t="shared" si="28"/>
        <v>3</v>
      </c>
      <c r="F934" s="3">
        <f t="shared" si="29"/>
        <v>0</v>
      </c>
      <c r="G934">
        <v>0</v>
      </c>
      <c r="H934" s="6">
        <v>116875</v>
      </c>
      <c r="I934" s="6">
        <f>IF(AND(Table1[[#This Row],[High Income]]&gt;=71082,Table1[[#This Row],[QCT Status]]=0),1,0)</f>
        <v>1</v>
      </c>
      <c r="J934" s="6">
        <v>80.5</v>
      </c>
      <c r="K934" s="6">
        <f>IF(Table1[[#This Row],[Life Expectancy]]&gt;77.4,1,0)</f>
        <v>1</v>
      </c>
      <c r="L934" s="4">
        <v>0</v>
      </c>
      <c r="M934" s="4">
        <v>15.2</v>
      </c>
      <c r="N934" s="4">
        <f>IF(AND(Table1[[#This Row],[Low Poverty]]&lt;=6.3,Table1[[#This Row],[QCT Status]]=0),1,0)</f>
        <v>0</v>
      </c>
      <c r="O934" s="3">
        <f>VLOOKUP(C934,'County Data Only'!$A$2:$F$93,3,FALSE)</f>
        <v>3</v>
      </c>
      <c r="P934" s="3">
        <f>IF(Table1[[#This Row],[Census Tract Low Unemployment Rate]]&lt;2.7,1,0)</f>
        <v>0</v>
      </c>
      <c r="Q934" s="6">
        <f>VLOOKUP($C934,'County Data Only'!$A$2:$F$93,4,FALSE)</f>
        <v>1210</v>
      </c>
      <c r="R934" s="6">
        <f>IF(AND(Table1[[#This Row],[Census Tract Access to Primary Care]]&lt;=2000,Table1[[#This Row],[Census Tract Access to Primary Care]]&lt;&gt;0),1,0)</f>
        <v>1</v>
      </c>
      <c r="S934" s="6">
        <f>VLOOKUP($C934,'County Data Only'!$A$2:$F$93,5,FALSE)</f>
        <v>6.8072880509999996</v>
      </c>
      <c r="T934" s="3">
        <f>VLOOKUP($C934,'County Data Only'!$A$2:$F$93,6,FALSE)</f>
        <v>-0.58027989999999996</v>
      </c>
      <c r="U934">
        <f>IF(AND(Table1[[#This Row],[Census Tract Population Growth 2010 - 2020]]&gt;=5,Table1[[#This Row],[Census Tract Population Growth 2020 - 2021]]&gt;0),1,0)</f>
        <v>0</v>
      </c>
      <c r="V934" s="3">
        <f>SUM(Table1[[#This Row],[High Income Point Value]],Table1[[#This Row],[Life Expectancy Point Value]],Table1[[#This Row],["R/ECAP" (Point Value)]],Table1[[#This Row],[Low Poverty Point Value]])</f>
        <v>2</v>
      </c>
      <c r="W934" s="3">
        <f>SUM(Table1[[#This Row],[Census Tract Low Unemployment Point Value]],Table1[[#This Row],[Census Tract Access to Primary Care Point Value]])</f>
        <v>1</v>
      </c>
    </row>
    <row r="935" spans="1:23" x14ac:dyDescent="0.25">
      <c r="A935" t="s">
        <v>924</v>
      </c>
      <c r="B935">
        <v>18097321002</v>
      </c>
      <c r="C935" t="s">
        <v>1794</v>
      </c>
      <c r="D935" t="s">
        <v>2614</v>
      </c>
      <c r="E935" s="9">
        <f t="shared" si="28"/>
        <v>3</v>
      </c>
      <c r="F935" s="3">
        <f t="shared" si="29"/>
        <v>0</v>
      </c>
      <c r="G935">
        <v>0</v>
      </c>
      <c r="H935" s="6">
        <v>77857</v>
      </c>
      <c r="I935" s="6">
        <f>IF(AND(Table1[[#This Row],[High Income]]&gt;=71082,Table1[[#This Row],[QCT Status]]=0),1,0)</f>
        <v>1</v>
      </c>
      <c r="J935" s="6">
        <v>80.7</v>
      </c>
      <c r="K935" s="6">
        <f>IF(Table1[[#This Row],[Life Expectancy]]&gt;77.4,1,0)</f>
        <v>1</v>
      </c>
      <c r="L935" s="4">
        <v>0</v>
      </c>
      <c r="M935" s="4">
        <v>17.100000000000001</v>
      </c>
      <c r="N935" s="4">
        <f>IF(AND(Table1[[#This Row],[Low Poverty]]&lt;=6.3,Table1[[#This Row],[QCT Status]]=0),1,0)</f>
        <v>0</v>
      </c>
      <c r="O935" s="3">
        <f>VLOOKUP(C935,'County Data Only'!$A$2:$F$93,3,FALSE)</f>
        <v>3</v>
      </c>
      <c r="P935" s="3">
        <f>IF(Table1[[#This Row],[Census Tract Low Unemployment Rate]]&lt;2.7,1,0)</f>
        <v>0</v>
      </c>
      <c r="Q935" s="6">
        <f>VLOOKUP($C935,'County Data Only'!$A$2:$F$93,4,FALSE)</f>
        <v>1210</v>
      </c>
      <c r="R935" s="6">
        <f>IF(AND(Table1[[#This Row],[Census Tract Access to Primary Care]]&lt;=2000,Table1[[#This Row],[Census Tract Access to Primary Care]]&lt;&gt;0),1,0)</f>
        <v>1</v>
      </c>
      <c r="S935" s="6">
        <f>VLOOKUP($C935,'County Data Only'!$A$2:$F$93,5,FALSE)</f>
        <v>6.8072880509999996</v>
      </c>
      <c r="T935" s="3">
        <f>VLOOKUP($C935,'County Data Only'!$A$2:$F$93,6,FALSE)</f>
        <v>-0.58027989999999996</v>
      </c>
      <c r="U935">
        <f>IF(AND(Table1[[#This Row],[Census Tract Population Growth 2010 - 2020]]&gt;=5,Table1[[#This Row],[Census Tract Population Growth 2020 - 2021]]&gt;0),1,0)</f>
        <v>0</v>
      </c>
      <c r="V935" s="3">
        <f>SUM(Table1[[#This Row],[High Income Point Value]],Table1[[#This Row],[Life Expectancy Point Value]],Table1[[#This Row],["R/ECAP" (Point Value)]],Table1[[#This Row],[Low Poverty Point Value]])</f>
        <v>2</v>
      </c>
      <c r="W935" s="3">
        <f>SUM(Table1[[#This Row],[Census Tract Low Unemployment Point Value]],Table1[[#This Row],[Census Tract Access to Primary Care Point Value]])</f>
        <v>1</v>
      </c>
    </row>
    <row r="936" spans="1:23" x14ac:dyDescent="0.25">
      <c r="A936" t="s">
        <v>891</v>
      </c>
      <c r="B936">
        <v>18097310113</v>
      </c>
      <c r="C936" t="s">
        <v>1794</v>
      </c>
      <c r="D936" t="s">
        <v>2581</v>
      </c>
      <c r="E936" s="9">
        <f t="shared" si="28"/>
        <v>3</v>
      </c>
      <c r="F936" s="3">
        <f t="shared" si="29"/>
        <v>0</v>
      </c>
      <c r="G936">
        <v>0</v>
      </c>
      <c r="H936" s="6">
        <v>122714</v>
      </c>
      <c r="I936" s="6">
        <f>IF(AND(Table1[[#This Row],[High Income]]&gt;=71082,Table1[[#This Row],[QCT Status]]=0),1,0)</f>
        <v>1</v>
      </c>
      <c r="J936" s="6">
        <v>78.599999999999994</v>
      </c>
      <c r="K936" s="6">
        <f>IF(Table1[[#This Row],[Life Expectancy]]&gt;77.4,1,0)</f>
        <v>1</v>
      </c>
      <c r="L936" s="4">
        <v>0</v>
      </c>
      <c r="M936" s="4">
        <v>19</v>
      </c>
      <c r="N936" s="4">
        <f>IF(AND(Table1[[#This Row],[Low Poverty]]&lt;=6.3,Table1[[#This Row],[QCT Status]]=0),1,0)</f>
        <v>0</v>
      </c>
      <c r="O936" s="3">
        <f>VLOOKUP(C936,'County Data Only'!$A$2:$F$93,3,FALSE)</f>
        <v>3</v>
      </c>
      <c r="P936" s="3">
        <f>IF(Table1[[#This Row],[Census Tract Low Unemployment Rate]]&lt;2.7,1,0)</f>
        <v>0</v>
      </c>
      <c r="Q936" s="6">
        <f>VLOOKUP($C936,'County Data Only'!$A$2:$F$93,4,FALSE)</f>
        <v>1210</v>
      </c>
      <c r="R936" s="6">
        <f>IF(AND(Table1[[#This Row],[Census Tract Access to Primary Care]]&lt;=2000,Table1[[#This Row],[Census Tract Access to Primary Care]]&lt;&gt;0),1,0)</f>
        <v>1</v>
      </c>
      <c r="S936" s="6">
        <f>VLOOKUP($C936,'County Data Only'!$A$2:$F$93,5,FALSE)</f>
        <v>6.8072880509999996</v>
      </c>
      <c r="T936" s="3">
        <f>VLOOKUP($C936,'County Data Only'!$A$2:$F$93,6,FALSE)</f>
        <v>-0.58027989999999996</v>
      </c>
      <c r="U936">
        <f>IF(AND(Table1[[#This Row],[Census Tract Population Growth 2010 - 2020]]&gt;=5,Table1[[#This Row],[Census Tract Population Growth 2020 - 2021]]&gt;0),1,0)</f>
        <v>0</v>
      </c>
      <c r="V936" s="3">
        <f>SUM(Table1[[#This Row],[High Income Point Value]],Table1[[#This Row],[Life Expectancy Point Value]],Table1[[#This Row],["R/ECAP" (Point Value)]],Table1[[#This Row],[Low Poverty Point Value]])</f>
        <v>2</v>
      </c>
      <c r="W936" s="3">
        <f>SUM(Table1[[#This Row],[Census Tract Low Unemployment Point Value]],Table1[[#This Row],[Census Tract Access to Primary Care Point Value]])</f>
        <v>1</v>
      </c>
    </row>
    <row r="937" spans="1:23" x14ac:dyDescent="0.25">
      <c r="A937" t="s">
        <v>944</v>
      </c>
      <c r="B937">
        <v>18097330106</v>
      </c>
      <c r="C937" t="s">
        <v>1794</v>
      </c>
      <c r="D937" t="s">
        <v>2634</v>
      </c>
      <c r="E937" s="7">
        <f t="shared" si="28"/>
        <v>2</v>
      </c>
      <c r="F937" s="3">
        <f t="shared" si="29"/>
        <v>0</v>
      </c>
      <c r="G937" s="14">
        <v>1</v>
      </c>
      <c r="H937" s="4">
        <v>37114</v>
      </c>
      <c r="I937" s="3">
        <f>IF(AND(Table1[[#This Row],[High Income]]&gt;=71082,Table1[[#This Row],[QCT Status]]=0),1,0)</f>
        <v>0</v>
      </c>
      <c r="J937" s="6">
        <v>78.400000000000006</v>
      </c>
      <c r="K937" s="6">
        <f>IF(Table1[[#This Row],[Life Expectancy]]&gt;77.4,1,0)</f>
        <v>1</v>
      </c>
      <c r="L937" s="4">
        <v>0</v>
      </c>
      <c r="M937" s="4">
        <v>17.899999999999999</v>
      </c>
      <c r="N937" s="4">
        <f>IF(AND(Table1[[#This Row],[Low Poverty]]&lt;=6.3,Table1[[#This Row],[QCT Status]]=0),1,0)</f>
        <v>0</v>
      </c>
      <c r="O937" s="3">
        <f>VLOOKUP(C937,'County Data Only'!$A$2:$F$93,3,FALSE)</f>
        <v>3</v>
      </c>
      <c r="P937" s="3">
        <f>IF(Table1[[#This Row],[Census Tract Low Unemployment Rate]]&lt;2.7,1,0)</f>
        <v>0</v>
      </c>
      <c r="Q937" s="6">
        <f>VLOOKUP($C937,'County Data Only'!$A$2:$F$93,4,FALSE)</f>
        <v>1210</v>
      </c>
      <c r="R937" s="6">
        <f>IF(AND(Table1[[#This Row],[Census Tract Access to Primary Care]]&lt;=2000,Table1[[#This Row],[Census Tract Access to Primary Care]]&lt;&gt;0),1,0)</f>
        <v>1</v>
      </c>
      <c r="S937" s="6">
        <f>VLOOKUP($C937,'County Data Only'!$A$2:$F$93,5,FALSE)</f>
        <v>6.8072880509999996</v>
      </c>
      <c r="T937" s="3">
        <f>VLOOKUP($C937,'County Data Only'!$A$2:$F$93,6,FALSE)</f>
        <v>-0.58027989999999996</v>
      </c>
      <c r="U937">
        <f>IF(AND(Table1[[#This Row],[Census Tract Population Growth 2010 - 2020]]&gt;=5,Table1[[#This Row],[Census Tract Population Growth 2020 - 2021]]&gt;0),1,0)</f>
        <v>0</v>
      </c>
      <c r="V937" s="3">
        <f>SUM(Table1[[#This Row],[High Income Point Value]],Table1[[#This Row],[Life Expectancy Point Value]],Table1[[#This Row],["R/ECAP" (Point Value)]],Table1[[#This Row],[Low Poverty Point Value]])</f>
        <v>1</v>
      </c>
      <c r="W937" s="3">
        <f>SUM(Table1[[#This Row],[Census Tract Low Unemployment Point Value]],Table1[[#This Row],[Census Tract Access to Primary Care Point Value]])</f>
        <v>1</v>
      </c>
    </row>
    <row r="938" spans="1:23" x14ac:dyDescent="0.25">
      <c r="A938" t="s">
        <v>975</v>
      </c>
      <c r="B938">
        <v>18097340201</v>
      </c>
      <c r="C938" t="s">
        <v>1794</v>
      </c>
      <c r="D938" t="s">
        <v>2665</v>
      </c>
      <c r="E938" s="7">
        <f t="shared" si="28"/>
        <v>2</v>
      </c>
      <c r="F938" s="3">
        <f t="shared" si="29"/>
        <v>0</v>
      </c>
      <c r="G938" s="14">
        <v>1</v>
      </c>
      <c r="H938" s="4">
        <v>52969</v>
      </c>
      <c r="I938" s="3">
        <f>IF(AND(Table1[[#This Row],[High Income]]&gt;=71082,Table1[[#This Row],[QCT Status]]=0),1,0)</f>
        <v>0</v>
      </c>
      <c r="J938" s="6">
        <v>78</v>
      </c>
      <c r="K938" s="6">
        <f>IF(Table1[[#This Row],[Life Expectancy]]&gt;77.4,1,0)</f>
        <v>1</v>
      </c>
      <c r="L938" s="4">
        <v>0</v>
      </c>
      <c r="M938" s="4">
        <v>23.8</v>
      </c>
      <c r="N938" s="4">
        <f>IF(AND(Table1[[#This Row],[Low Poverty]]&lt;=6.3,Table1[[#This Row],[QCT Status]]=0),1,0)</f>
        <v>0</v>
      </c>
      <c r="O938" s="3">
        <f>VLOOKUP(C938,'County Data Only'!$A$2:$F$93,3,FALSE)</f>
        <v>3</v>
      </c>
      <c r="P938" s="3">
        <f>IF(Table1[[#This Row],[Census Tract Low Unemployment Rate]]&lt;2.7,1,0)</f>
        <v>0</v>
      </c>
      <c r="Q938" s="6">
        <f>VLOOKUP($C938,'County Data Only'!$A$2:$F$93,4,FALSE)</f>
        <v>1210</v>
      </c>
      <c r="R938" s="6">
        <f>IF(AND(Table1[[#This Row],[Census Tract Access to Primary Care]]&lt;=2000,Table1[[#This Row],[Census Tract Access to Primary Care]]&lt;&gt;0),1,0)</f>
        <v>1</v>
      </c>
      <c r="S938" s="6">
        <f>VLOOKUP($C938,'County Data Only'!$A$2:$F$93,5,FALSE)</f>
        <v>6.8072880509999996</v>
      </c>
      <c r="T938" s="3">
        <f>VLOOKUP($C938,'County Data Only'!$A$2:$F$93,6,FALSE)</f>
        <v>-0.58027989999999996</v>
      </c>
      <c r="U938">
        <f>IF(AND(Table1[[#This Row],[Census Tract Population Growth 2010 - 2020]]&gt;=5,Table1[[#This Row],[Census Tract Population Growth 2020 - 2021]]&gt;0),1,0)</f>
        <v>0</v>
      </c>
      <c r="V938" s="3">
        <f>SUM(Table1[[#This Row],[High Income Point Value]],Table1[[#This Row],[Life Expectancy Point Value]],Table1[[#This Row],["R/ECAP" (Point Value)]],Table1[[#This Row],[Low Poverty Point Value]])</f>
        <v>1</v>
      </c>
      <c r="W938" s="3">
        <f>SUM(Table1[[#This Row],[Census Tract Low Unemployment Point Value]],Table1[[#This Row],[Census Tract Access to Primary Care Point Value]])</f>
        <v>1</v>
      </c>
    </row>
    <row r="939" spans="1:23" x14ac:dyDescent="0.25">
      <c r="A939" t="s">
        <v>1108</v>
      </c>
      <c r="B939">
        <v>18097381004</v>
      </c>
      <c r="C939" t="s">
        <v>1794</v>
      </c>
      <c r="D939" t="s">
        <v>2798</v>
      </c>
      <c r="E939" s="7">
        <f t="shared" si="28"/>
        <v>2</v>
      </c>
      <c r="F939" s="3">
        <f t="shared" si="29"/>
        <v>0</v>
      </c>
      <c r="G939" s="14">
        <v>1</v>
      </c>
      <c r="H939" s="4">
        <v>30506</v>
      </c>
      <c r="I939" s="3">
        <f>IF(AND(Table1[[#This Row],[High Income]]&gt;=71082,Table1[[#This Row],[QCT Status]]=0),1,0)</f>
        <v>0</v>
      </c>
      <c r="J939" s="6">
        <v>77.5</v>
      </c>
      <c r="K939" s="6">
        <f>IF(Table1[[#This Row],[Life Expectancy]]&gt;77.4,1,0)</f>
        <v>1</v>
      </c>
      <c r="L939" s="4">
        <v>0</v>
      </c>
      <c r="M939" s="4">
        <v>24.6</v>
      </c>
      <c r="N939" s="4">
        <f>IF(AND(Table1[[#This Row],[Low Poverty]]&lt;=6.3,Table1[[#This Row],[QCT Status]]=0),1,0)</f>
        <v>0</v>
      </c>
      <c r="O939" s="3">
        <f>VLOOKUP(C939,'County Data Only'!$A$2:$F$93,3,FALSE)</f>
        <v>3</v>
      </c>
      <c r="P939" s="3">
        <f>IF(Table1[[#This Row],[Census Tract Low Unemployment Rate]]&lt;2.7,1,0)</f>
        <v>0</v>
      </c>
      <c r="Q939" s="6">
        <f>VLOOKUP($C939,'County Data Only'!$A$2:$F$93,4,FALSE)</f>
        <v>1210</v>
      </c>
      <c r="R939" s="6">
        <f>IF(AND(Table1[[#This Row],[Census Tract Access to Primary Care]]&lt;=2000,Table1[[#This Row],[Census Tract Access to Primary Care]]&lt;&gt;0),1,0)</f>
        <v>1</v>
      </c>
      <c r="S939" s="6">
        <f>VLOOKUP($C939,'County Data Only'!$A$2:$F$93,5,FALSE)</f>
        <v>6.8072880509999996</v>
      </c>
      <c r="T939" s="3">
        <f>VLOOKUP($C939,'County Data Only'!$A$2:$F$93,6,FALSE)</f>
        <v>-0.58027989999999996</v>
      </c>
      <c r="U939">
        <f>IF(AND(Table1[[#This Row],[Census Tract Population Growth 2010 - 2020]]&gt;=5,Table1[[#This Row],[Census Tract Population Growth 2020 - 2021]]&gt;0),1,0)</f>
        <v>0</v>
      </c>
      <c r="V939" s="3">
        <f>SUM(Table1[[#This Row],[High Income Point Value]],Table1[[#This Row],[Life Expectancy Point Value]],Table1[[#This Row],["R/ECAP" (Point Value)]],Table1[[#This Row],[Low Poverty Point Value]])</f>
        <v>1</v>
      </c>
      <c r="W939" s="3">
        <f>SUM(Table1[[#This Row],[Census Tract Low Unemployment Point Value]],Table1[[#This Row],[Census Tract Access to Primary Care Point Value]])</f>
        <v>1</v>
      </c>
    </row>
    <row r="940" spans="1:23" x14ac:dyDescent="0.25">
      <c r="A940" t="s">
        <v>1079</v>
      </c>
      <c r="B940">
        <v>18097361401</v>
      </c>
      <c r="C940" t="s">
        <v>1794</v>
      </c>
      <c r="D940" t="s">
        <v>2769</v>
      </c>
      <c r="E940" s="7">
        <f t="shared" si="28"/>
        <v>2</v>
      </c>
      <c r="F940" s="3">
        <f t="shared" si="29"/>
        <v>0</v>
      </c>
      <c r="G940">
        <v>0</v>
      </c>
      <c r="H940" s="4">
        <v>51167</v>
      </c>
      <c r="I940" s="3">
        <f>IF(AND(Table1[[#This Row],[High Income]]&gt;=71082,Table1[[#This Row],[QCT Status]]=0),1,0)</f>
        <v>0</v>
      </c>
      <c r="J940" s="4">
        <v>75.7</v>
      </c>
      <c r="K940" s="3">
        <f>IF(Table1[[#This Row],[Life Expectancy]]&gt;77.4,1,0)</f>
        <v>0</v>
      </c>
      <c r="L940" s="4">
        <v>0</v>
      </c>
      <c r="M940" s="6">
        <v>4.4000000000000004</v>
      </c>
      <c r="N940" s="6">
        <f>IF(AND(Table1[[#This Row],[Low Poverty]]&lt;=6.3,Table1[[#This Row],[QCT Status]]=0),1,0)</f>
        <v>1</v>
      </c>
      <c r="O940" s="3">
        <f>VLOOKUP(C940,'County Data Only'!$A$2:$F$93,3,FALSE)</f>
        <v>3</v>
      </c>
      <c r="P940" s="3">
        <f>IF(Table1[[#This Row],[Census Tract Low Unemployment Rate]]&lt;2.7,1,0)</f>
        <v>0</v>
      </c>
      <c r="Q940" s="6">
        <f>VLOOKUP($C940,'County Data Only'!$A$2:$F$93,4,FALSE)</f>
        <v>1210</v>
      </c>
      <c r="R940" s="6">
        <f>IF(AND(Table1[[#This Row],[Census Tract Access to Primary Care]]&lt;=2000,Table1[[#This Row],[Census Tract Access to Primary Care]]&lt;&gt;0),1,0)</f>
        <v>1</v>
      </c>
      <c r="S940" s="6">
        <f>VLOOKUP($C940,'County Data Only'!$A$2:$F$93,5,FALSE)</f>
        <v>6.8072880509999996</v>
      </c>
      <c r="T940" s="3">
        <f>VLOOKUP($C940,'County Data Only'!$A$2:$F$93,6,FALSE)</f>
        <v>-0.58027989999999996</v>
      </c>
      <c r="U940">
        <f>IF(AND(Table1[[#This Row],[Census Tract Population Growth 2010 - 2020]]&gt;=5,Table1[[#This Row],[Census Tract Population Growth 2020 - 2021]]&gt;0),1,0)</f>
        <v>0</v>
      </c>
      <c r="V940" s="3">
        <f>SUM(Table1[[#This Row],[High Income Point Value]],Table1[[#This Row],[Life Expectancy Point Value]],Table1[[#This Row],["R/ECAP" (Point Value)]],Table1[[#This Row],[Low Poverty Point Value]])</f>
        <v>1</v>
      </c>
      <c r="W940" s="3">
        <f>SUM(Table1[[#This Row],[Census Tract Low Unemployment Point Value]],Table1[[#This Row],[Census Tract Access to Primary Care Point Value]])</f>
        <v>1</v>
      </c>
    </row>
    <row r="941" spans="1:23" x14ac:dyDescent="0.25">
      <c r="A941" t="s">
        <v>1127</v>
      </c>
      <c r="B941">
        <v>18097390411</v>
      </c>
      <c r="C941" t="s">
        <v>1794</v>
      </c>
      <c r="D941" t="s">
        <v>2817</v>
      </c>
      <c r="E941" s="7">
        <f t="shared" si="28"/>
        <v>2</v>
      </c>
      <c r="F941" s="3">
        <f t="shared" si="29"/>
        <v>0</v>
      </c>
      <c r="G941">
        <v>0</v>
      </c>
      <c r="H941" s="4">
        <v>59775</v>
      </c>
      <c r="I941" s="3">
        <f>IF(AND(Table1[[#This Row],[High Income]]&gt;=71082,Table1[[#This Row],[QCT Status]]=0),1,0)</f>
        <v>0</v>
      </c>
      <c r="J941" s="4">
        <v>76.902299999999997</v>
      </c>
      <c r="K941" s="3">
        <f>IF(Table1[[#This Row],[Life Expectancy]]&gt;77.4,1,0)</f>
        <v>0</v>
      </c>
      <c r="L941" s="4">
        <v>0</v>
      </c>
      <c r="M941" s="6">
        <v>6.2</v>
      </c>
      <c r="N941" s="6">
        <f>IF(AND(Table1[[#This Row],[Low Poverty]]&lt;=6.3,Table1[[#This Row],[QCT Status]]=0),1,0)</f>
        <v>1</v>
      </c>
      <c r="O941" s="3">
        <f>VLOOKUP(C941,'County Data Only'!$A$2:$F$93,3,FALSE)</f>
        <v>3</v>
      </c>
      <c r="P941" s="3">
        <f>IF(Table1[[#This Row],[Census Tract Low Unemployment Rate]]&lt;2.7,1,0)</f>
        <v>0</v>
      </c>
      <c r="Q941" s="6">
        <f>VLOOKUP($C941,'County Data Only'!$A$2:$F$93,4,FALSE)</f>
        <v>1210</v>
      </c>
      <c r="R941" s="6">
        <f>IF(AND(Table1[[#This Row],[Census Tract Access to Primary Care]]&lt;=2000,Table1[[#This Row],[Census Tract Access to Primary Care]]&lt;&gt;0),1,0)</f>
        <v>1</v>
      </c>
      <c r="S941" s="6">
        <f>VLOOKUP($C941,'County Data Only'!$A$2:$F$93,5,FALSE)</f>
        <v>6.8072880509999996</v>
      </c>
      <c r="T941" s="3">
        <f>VLOOKUP($C941,'County Data Only'!$A$2:$F$93,6,FALSE)</f>
        <v>-0.58027989999999996</v>
      </c>
      <c r="U941">
        <f>IF(AND(Table1[[#This Row],[Census Tract Population Growth 2010 - 2020]]&gt;=5,Table1[[#This Row],[Census Tract Population Growth 2020 - 2021]]&gt;0),1,0)</f>
        <v>0</v>
      </c>
      <c r="V941" s="3">
        <f>SUM(Table1[[#This Row],[High Income Point Value]],Table1[[#This Row],[Life Expectancy Point Value]],Table1[[#This Row],["R/ECAP" (Point Value)]],Table1[[#This Row],[Low Poverty Point Value]])</f>
        <v>1</v>
      </c>
      <c r="W941" s="3">
        <f>SUM(Table1[[#This Row],[Census Tract Low Unemployment Point Value]],Table1[[#This Row],[Census Tract Access to Primary Care Point Value]])</f>
        <v>1</v>
      </c>
    </row>
    <row r="942" spans="1:23" x14ac:dyDescent="0.25">
      <c r="A942" t="s">
        <v>937</v>
      </c>
      <c r="B942">
        <v>18097322400</v>
      </c>
      <c r="C942" t="s">
        <v>1794</v>
      </c>
      <c r="D942" t="s">
        <v>2627</v>
      </c>
      <c r="E942" s="7">
        <f t="shared" si="28"/>
        <v>2</v>
      </c>
      <c r="F942" s="3">
        <f t="shared" si="29"/>
        <v>0</v>
      </c>
      <c r="G942">
        <v>0</v>
      </c>
      <c r="H942" s="4">
        <v>51721</v>
      </c>
      <c r="I942" s="3">
        <f>IF(AND(Table1[[#This Row],[High Income]]&gt;=71082,Table1[[#This Row],[QCT Status]]=0),1,0)</f>
        <v>0</v>
      </c>
      <c r="J942" s="4">
        <v>70.5</v>
      </c>
      <c r="K942" s="3">
        <f>IF(Table1[[#This Row],[Life Expectancy]]&gt;77.4,1,0)</f>
        <v>0</v>
      </c>
      <c r="L942" s="4">
        <v>0</v>
      </c>
      <c r="M942" s="6">
        <v>6.2</v>
      </c>
      <c r="N942" s="6">
        <f>IF(AND(Table1[[#This Row],[Low Poverty]]&lt;=6.3,Table1[[#This Row],[QCT Status]]=0),1,0)</f>
        <v>1</v>
      </c>
      <c r="O942" s="3">
        <f>VLOOKUP(C942,'County Data Only'!$A$2:$F$93,3,FALSE)</f>
        <v>3</v>
      </c>
      <c r="P942" s="3">
        <f>IF(Table1[[#This Row],[Census Tract Low Unemployment Rate]]&lt;2.7,1,0)</f>
        <v>0</v>
      </c>
      <c r="Q942" s="6">
        <f>VLOOKUP($C942,'County Data Only'!$A$2:$F$93,4,FALSE)</f>
        <v>1210</v>
      </c>
      <c r="R942" s="6">
        <f>IF(AND(Table1[[#This Row],[Census Tract Access to Primary Care]]&lt;=2000,Table1[[#This Row],[Census Tract Access to Primary Care]]&lt;&gt;0),1,0)</f>
        <v>1</v>
      </c>
      <c r="S942" s="6">
        <f>VLOOKUP($C942,'County Data Only'!$A$2:$F$93,5,FALSE)</f>
        <v>6.8072880509999996</v>
      </c>
      <c r="T942" s="3">
        <f>VLOOKUP($C942,'County Data Only'!$A$2:$F$93,6,FALSE)</f>
        <v>-0.58027989999999996</v>
      </c>
      <c r="U942">
        <f>IF(AND(Table1[[#This Row],[Census Tract Population Growth 2010 - 2020]]&gt;=5,Table1[[#This Row],[Census Tract Population Growth 2020 - 2021]]&gt;0),1,0)</f>
        <v>0</v>
      </c>
      <c r="V942" s="3">
        <f>SUM(Table1[[#This Row],[High Income Point Value]],Table1[[#This Row],[Life Expectancy Point Value]],Table1[[#This Row],["R/ECAP" (Point Value)]],Table1[[#This Row],[Low Poverty Point Value]])</f>
        <v>1</v>
      </c>
      <c r="W942" s="3">
        <f>SUM(Table1[[#This Row],[Census Tract Low Unemployment Point Value]],Table1[[#This Row],[Census Tract Access to Primary Care Point Value]])</f>
        <v>1</v>
      </c>
    </row>
    <row r="943" spans="1:23" x14ac:dyDescent="0.25">
      <c r="A943" t="s">
        <v>1132</v>
      </c>
      <c r="B943">
        <v>18097390801</v>
      </c>
      <c r="C943" t="s">
        <v>1794</v>
      </c>
      <c r="D943" t="s">
        <v>2822</v>
      </c>
      <c r="E943" s="7">
        <f t="shared" si="28"/>
        <v>2</v>
      </c>
      <c r="F943" s="3">
        <f t="shared" si="29"/>
        <v>0</v>
      </c>
      <c r="G943">
        <v>0</v>
      </c>
      <c r="H943" s="4"/>
      <c r="I943" s="3">
        <f>IF(AND(Table1[[#This Row],[High Income]]&gt;=71082,Table1[[#This Row],[QCT Status]]=0),1,0)</f>
        <v>0</v>
      </c>
      <c r="K943" s="3">
        <f>IF(Table1[[#This Row],[Life Expectancy]]&gt;77.4,1,0)</f>
        <v>0</v>
      </c>
      <c r="L943" s="4">
        <v>0</v>
      </c>
      <c r="M943" s="4"/>
      <c r="N943" s="4">
        <f>IF(AND(Table1[[#This Row],[Low Poverty]]&lt;=6.3,Table1[[#This Row],[QCT Status]]=0),1,0)</f>
        <v>1</v>
      </c>
      <c r="O943" s="3">
        <f>VLOOKUP(C943,'County Data Only'!$A$2:$F$93,3,FALSE)</f>
        <v>3</v>
      </c>
      <c r="P943" s="3">
        <f>IF(Table1[[#This Row],[Census Tract Low Unemployment Rate]]&lt;2.7,1,0)</f>
        <v>0</v>
      </c>
      <c r="Q943" s="6">
        <f>VLOOKUP($C943,'County Data Only'!$A$2:$F$93,4,FALSE)</f>
        <v>1210</v>
      </c>
      <c r="R943" s="6">
        <f>IF(AND(Table1[[#This Row],[Census Tract Access to Primary Care]]&lt;=2000,Table1[[#This Row],[Census Tract Access to Primary Care]]&lt;&gt;0),1,0)</f>
        <v>1</v>
      </c>
      <c r="S943" s="6">
        <f>VLOOKUP($C943,'County Data Only'!$A$2:$F$93,5,FALSE)</f>
        <v>6.8072880509999996</v>
      </c>
      <c r="T943" s="3">
        <f>VLOOKUP($C943,'County Data Only'!$A$2:$F$93,6,FALSE)</f>
        <v>-0.58027989999999996</v>
      </c>
      <c r="U943">
        <f>IF(AND(Table1[[#This Row],[Census Tract Population Growth 2010 - 2020]]&gt;=5,Table1[[#This Row],[Census Tract Population Growth 2020 - 2021]]&gt;0),1,0)</f>
        <v>0</v>
      </c>
      <c r="V943" s="3">
        <f>SUM(Table1[[#This Row],[High Income Point Value]],Table1[[#This Row],[Life Expectancy Point Value]],Table1[[#This Row],["R/ECAP" (Point Value)]],Table1[[#This Row],[Low Poverty Point Value]])</f>
        <v>1</v>
      </c>
      <c r="W943" s="3">
        <f>SUM(Table1[[#This Row],[Census Tract Low Unemployment Point Value]],Table1[[#This Row],[Census Tract Access to Primary Care Point Value]])</f>
        <v>1</v>
      </c>
    </row>
    <row r="944" spans="1:23" x14ac:dyDescent="0.25">
      <c r="A944" t="s">
        <v>928</v>
      </c>
      <c r="B944">
        <v>18097321400</v>
      </c>
      <c r="C944" t="s">
        <v>1794</v>
      </c>
      <c r="D944" t="s">
        <v>2618</v>
      </c>
      <c r="E944" s="7">
        <f t="shared" si="28"/>
        <v>2</v>
      </c>
      <c r="F944" s="3">
        <f t="shared" si="29"/>
        <v>0</v>
      </c>
      <c r="G944">
        <v>0</v>
      </c>
      <c r="H944" s="4">
        <v>62929</v>
      </c>
      <c r="I944" s="3">
        <f>IF(AND(Table1[[#This Row],[High Income]]&gt;=71082,Table1[[#This Row],[QCT Status]]=0),1,0)</f>
        <v>0</v>
      </c>
      <c r="J944" s="6">
        <v>79.710400000000007</v>
      </c>
      <c r="K944" s="6">
        <f>IF(Table1[[#This Row],[Life Expectancy]]&gt;77.4,1,0)</f>
        <v>1</v>
      </c>
      <c r="L944" s="4">
        <v>0</v>
      </c>
      <c r="M944" s="4">
        <v>6.4</v>
      </c>
      <c r="N944" s="4">
        <f>IF(AND(Table1[[#This Row],[Low Poverty]]&lt;=6.3,Table1[[#This Row],[QCT Status]]=0),1,0)</f>
        <v>0</v>
      </c>
      <c r="O944" s="3">
        <f>VLOOKUP(C944,'County Data Only'!$A$2:$F$93,3,FALSE)</f>
        <v>3</v>
      </c>
      <c r="P944" s="3">
        <f>IF(Table1[[#This Row],[Census Tract Low Unemployment Rate]]&lt;2.7,1,0)</f>
        <v>0</v>
      </c>
      <c r="Q944" s="6">
        <f>VLOOKUP($C944,'County Data Only'!$A$2:$F$93,4,FALSE)</f>
        <v>1210</v>
      </c>
      <c r="R944" s="6">
        <f>IF(AND(Table1[[#This Row],[Census Tract Access to Primary Care]]&lt;=2000,Table1[[#This Row],[Census Tract Access to Primary Care]]&lt;&gt;0),1,0)</f>
        <v>1</v>
      </c>
      <c r="S944" s="6">
        <f>VLOOKUP($C944,'County Data Only'!$A$2:$F$93,5,FALSE)</f>
        <v>6.8072880509999996</v>
      </c>
      <c r="T944" s="3">
        <f>VLOOKUP($C944,'County Data Only'!$A$2:$F$93,6,FALSE)</f>
        <v>-0.58027989999999996</v>
      </c>
      <c r="U944">
        <f>IF(AND(Table1[[#This Row],[Census Tract Population Growth 2010 - 2020]]&gt;=5,Table1[[#This Row],[Census Tract Population Growth 2020 - 2021]]&gt;0),1,0)</f>
        <v>0</v>
      </c>
      <c r="V944" s="3">
        <f>SUM(Table1[[#This Row],[High Income Point Value]],Table1[[#This Row],[Life Expectancy Point Value]],Table1[[#This Row],["R/ECAP" (Point Value)]],Table1[[#This Row],[Low Poverty Point Value]])</f>
        <v>1</v>
      </c>
      <c r="W944" s="3">
        <f>SUM(Table1[[#This Row],[Census Tract Low Unemployment Point Value]],Table1[[#This Row],[Census Tract Access to Primary Care Point Value]])</f>
        <v>1</v>
      </c>
    </row>
    <row r="945" spans="1:23" x14ac:dyDescent="0.25">
      <c r="A945" t="s">
        <v>914</v>
      </c>
      <c r="B945">
        <v>18097320306</v>
      </c>
      <c r="C945" t="s">
        <v>1794</v>
      </c>
      <c r="D945" t="s">
        <v>2604</v>
      </c>
      <c r="E945" s="7">
        <f t="shared" si="28"/>
        <v>2</v>
      </c>
      <c r="F945" s="3">
        <f t="shared" si="29"/>
        <v>0</v>
      </c>
      <c r="G945">
        <v>0</v>
      </c>
      <c r="H945" s="4">
        <v>61707</v>
      </c>
      <c r="I945" s="3">
        <f>IF(AND(Table1[[#This Row],[High Income]]&gt;=71082,Table1[[#This Row],[QCT Status]]=0),1,0)</f>
        <v>0</v>
      </c>
      <c r="J945" s="6">
        <v>80.7</v>
      </c>
      <c r="K945" s="6">
        <f>IF(Table1[[#This Row],[Life Expectancy]]&gt;77.4,1,0)</f>
        <v>1</v>
      </c>
      <c r="L945" s="4">
        <v>0</v>
      </c>
      <c r="M945" s="4">
        <v>6.8</v>
      </c>
      <c r="N945" s="4">
        <f>IF(AND(Table1[[#This Row],[Low Poverty]]&lt;=6.3,Table1[[#This Row],[QCT Status]]=0),1,0)</f>
        <v>0</v>
      </c>
      <c r="O945" s="3">
        <f>VLOOKUP(C945,'County Data Only'!$A$2:$F$93,3,FALSE)</f>
        <v>3</v>
      </c>
      <c r="P945" s="3">
        <f>IF(Table1[[#This Row],[Census Tract Low Unemployment Rate]]&lt;2.7,1,0)</f>
        <v>0</v>
      </c>
      <c r="Q945" s="6">
        <f>VLOOKUP($C945,'County Data Only'!$A$2:$F$93,4,FALSE)</f>
        <v>1210</v>
      </c>
      <c r="R945" s="6">
        <f>IF(AND(Table1[[#This Row],[Census Tract Access to Primary Care]]&lt;=2000,Table1[[#This Row],[Census Tract Access to Primary Care]]&lt;&gt;0),1,0)</f>
        <v>1</v>
      </c>
      <c r="S945" s="6">
        <f>VLOOKUP($C945,'County Data Only'!$A$2:$F$93,5,FALSE)</f>
        <v>6.8072880509999996</v>
      </c>
      <c r="T945" s="3">
        <f>VLOOKUP($C945,'County Data Only'!$A$2:$F$93,6,FALSE)</f>
        <v>-0.58027989999999996</v>
      </c>
      <c r="U945">
        <f>IF(AND(Table1[[#This Row],[Census Tract Population Growth 2010 - 2020]]&gt;=5,Table1[[#This Row],[Census Tract Population Growth 2020 - 2021]]&gt;0),1,0)</f>
        <v>0</v>
      </c>
      <c r="V945" s="3">
        <f>SUM(Table1[[#This Row],[High Income Point Value]],Table1[[#This Row],[Life Expectancy Point Value]],Table1[[#This Row],["R/ECAP" (Point Value)]],Table1[[#This Row],[Low Poverty Point Value]])</f>
        <v>1</v>
      </c>
      <c r="W945" s="3">
        <f>SUM(Table1[[#This Row],[Census Tract Low Unemployment Point Value]],Table1[[#This Row],[Census Tract Access to Primary Care Point Value]])</f>
        <v>1</v>
      </c>
    </row>
    <row r="946" spans="1:23" x14ac:dyDescent="0.25">
      <c r="A946" t="s">
        <v>1117</v>
      </c>
      <c r="B946">
        <v>18097390103</v>
      </c>
      <c r="C946" t="s">
        <v>1794</v>
      </c>
      <c r="D946" t="s">
        <v>2807</v>
      </c>
      <c r="E946" s="7">
        <f t="shared" si="28"/>
        <v>2</v>
      </c>
      <c r="F946" s="3">
        <f t="shared" si="29"/>
        <v>0</v>
      </c>
      <c r="G946">
        <v>0</v>
      </c>
      <c r="H946" s="4">
        <v>50143</v>
      </c>
      <c r="I946" s="3">
        <f>IF(AND(Table1[[#This Row],[High Income]]&gt;=71082,Table1[[#This Row],[QCT Status]]=0),1,0)</f>
        <v>0</v>
      </c>
      <c r="J946" s="6">
        <v>78.900000000000006</v>
      </c>
      <c r="K946" s="6">
        <f>IF(Table1[[#This Row],[Life Expectancy]]&gt;77.4,1,0)</f>
        <v>1</v>
      </c>
      <c r="L946" s="4">
        <v>0</v>
      </c>
      <c r="M946" s="4">
        <v>6.8</v>
      </c>
      <c r="N946" s="4">
        <f>IF(AND(Table1[[#This Row],[Low Poverty]]&lt;=6.3,Table1[[#This Row],[QCT Status]]=0),1,0)</f>
        <v>0</v>
      </c>
      <c r="O946" s="3">
        <f>VLOOKUP(C946,'County Data Only'!$A$2:$F$93,3,FALSE)</f>
        <v>3</v>
      </c>
      <c r="P946" s="3">
        <f>IF(Table1[[#This Row],[Census Tract Low Unemployment Rate]]&lt;2.7,1,0)</f>
        <v>0</v>
      </c>
      <c r="Q946" s="6">
        <f>VLOOKUP($C946,'County Data Only'!$A$2:$F$93,4,FALSE)</f>
        <v>1210</v>
      </c>
      <c r="R946" s="6">
        <f>IF(AND(Table1[[#This Row],[Census Tract Access to Primary Care]]&lt;=2000,Table1[[#This Row],[Census Tract Access to Primary Care]]&lt;&gt;0),1,0)</f>
        <v>1</v>
      </c>
      <c r="S946" s="6">
        <f>VLOOKUP($C946,'County Data Only'!$A$2:$F$93,5,FALSE)</f>
        <v>6.8072880509999996</v>
      </c>
      <c r="T946" s="3">
        <f>VLOOKUP($C946,'County Data Only'!$A$2:$F$93,6,FALSE)</f>
        <v>-0.58027989999999996</v>
      </c>
      <c r="U946">
        <f>IF(AND(Table1[[#This Row],[Census Tract Population Growth 2010 - 2020]]&gt;=5,Table1[[#This Row],[Census Tract Population Growth 2020 - 2021]]&gt;0),1,0)</f>
        <v>0</v>
      </c>
      <c r="V946" s="3">
        <f>SUM(Table1[[#This Row],[High Income Point Value]],Table1[[#This Row],[Life Expectancy Point Value]],Table1[[#This Row],["R/ECAP" (Point Value)]],Table1[[#This Row],[Low Poverty Point Value]])</f>
        <v>1</v>
      </c>
      <c r="W946" s="3">
        <f>SUM(Table1[[#This Row],[Census Tract Low Unemployment Point Value]],Table1[[#This Row],[Census Tract Access to Primary Care Point Value]])</f>
        <v>1</v>
      </c>
    </row>
    <row r="947" spans="1:23" x14ac:dyDescent="0.25">
      <c r="A947" t="s">
        <v>1042</v>
      </c>
      <c r="B947">
        <v>18097356200</v>
      </c>
      <c r="C947" t="s">
        <v>1794</v>
      </c>
      <c r="D947" t="s">
        <v>2732</v>
      </c>
      <c r="E947" s="7">
        <f t="shared" si="28"/>
        <v>2</v>
      </c>
      <c r="F947" s="3">
        <f t="shared" si="29"/>
        <v>0</v>
      </c>
      <c r="G947">
        <v>0</v>
      </c>
      <c r="H947" s="6">
        <v>76544</v>
      </c>
      <c r="I947" s="6">
        <f>IF(AND(Table1[[#This Row],[High Income]]&gt;=71082,Table1[[#This Row],[QCT Status]]=0),1,0)</f>
        <v>1</v>
      </c>
      <c r="K947" s="6">
        <f>IF(Table1[[#This Row],[Life Expectancy]]&gt;77.4,1,0)</f>
        <v>0</v>
      </c>
      <c r="L947" s="4">
        <v>0</v>
      </c>
      <c r="M947" s="4">
        <v>7.4</v>
      </c>
      <c r="N947" s="4">
        <f>IF(AND(Table1[[#This Row],[Low Poverty]]&lt;=6.3,Table1[[#This Row],[QCT Status]]=0),1,0)</f>
        <v>0</v>
      </c>
      <c r="O947" s="3">
        <f>VLOOKUP(C947,'County Data Only'!$A$2:$F$93,3,FALSE)</f>
        <v>3</v>
      </c>
      <c r="P947" s="3">
        <f>IF(Table1[[#This Row],[Census Tract Low Unemployment Rate]]&lt;2.7,1,0)</f>
        <v>0</v>
      </c>
      <c r="Q947" s="6">
        <f>VLOOKUP($C947,'County Data Only'!$A$2:$F$93,4,FALSE)</f>
        <v>1210</v>
      </c>
      <c r="R947" s="6">
        <f>IF(AND(Table1[[#This Row],[Census Tract Access to Primary Care]]&lt;=2000,Table1[[#This Row],[Census Tract Access to Primary Care]]&lt;&gt;0),1,0)</f>
        <v>1</v>
      </c>
      <c r="S947" s="6">
        <f>VLOOKUP($C947,'County Data Only'!$A$2:$F$93,5,FALSE)</f>
        <v>6.8072880509999996</v>
      </c>
      <c r="T947" s="3">
        <f>VLOOKUP($C947,'County Data Only'!$A$2:$F$93,6,FALSE)</f>
        <v>-0.58027989999999996</v>
      </c>
      <c r="U947">
        <f>IF(AND(Table1[[#This Row],[Census Tract Population Growth 2010 - 2020]]&gt;=5,Table1[[#This Row],[Census Tract Population Growth 2020 - 2021]]&gt;0),1,0)</f>
        <v>0</v>
      </c>
      <c r="V947" s="3">
        <f>SUM(Table1[[#This Row],[High Income Point Value]],Table1[[#This Row],[Life Expectancy Point Value]],Table1[[#This Row],["R/ECAP" (Point Value)]],Table1[[#This Row],[Low Poverty Point Value]])</f>
        <v>1</v>
      </c>
      <c r="W947" s="3">
        <f>SUM(Table1[[#This Row],[Census Tract Low Unemployment Point Value]],Table1[[#This Row],[Census Tract Access to Primary Care Point Value]])</f>
        <v>1</v>
      </c>
    </row>
    <row r="948" spans="1:23" x14ac:dyDescent="0.25">
      <c r="A948" t="s">
        <v>1089</v>
      </c>
      <c r="B948">
        <v>18097370306</v>
      </c>
      <c r="C948" t="s">
        <v>1794</v>
      </c>
      <c r="D948" t="s">
        <v>2779</v>
      </c>
      <c r="E948" s="7">
        <f t="shared" si="28"/>
        <v>2</v>
      </c>
      <c r="F948" s="3">
        <f t="shared" si="29"/>
        <v>0</v>
      </c>
      <c r="G948">
        <v>0</v>
      </c>
      <c r="H948" s="6">
        <v>76390</v>
      </c>
      <c r="I948" s="6">
        <f>IF(AND(Table1[[#This Row],[High Income]]&gt;=71082,Table1[[#This Row],[QCT Status]]=0),1,0)</f>
        <v>1</v>
      </c>
      <c r="J948" s="4">
        <v>73.3</v>
      </c>
      <c r="K948" s="6">
        <f>IF(Table1[[#This Row],[Life Expectancy]]&gt;77.4,1,0)</f>
        <v>0</v>
      </c>
      <c r="L948" s="4">
        <v>0</v>
      </c>
      <c r="M948" s="4">
        <v>7.4</v>
      </c>
      <c r="N948" s="4">
        <f>IF(AND(Table1[[#This Row],[Low Poverty]]&lt;=6.3,Table1[[#This Row],[QCT Status]]=0),1,0)</f>
        <v>0</v>
      </c>
      <c r="O948" s="3">
        <f>VLOOKUP(C948,'County Data Only'!$A$2:$F$93,3,FALSE)</f>
        <v>3</v>
      </c>
      <c r="P948" s="3">
        <f>IF(Table1[[#This Row],[Census Tract Low Unemployment Rate]]&lt;2.7,1,0)</f>
        <v>0</v>
      </c>
      <c r="Q948" s="6">
        <f>VLOOKUP($C948,'County Data Only'!$A$2:$F$93,4,FALSE)</f>
        <v>1210</v>
      </c>
      <c r="R948" s="6">
        <f>IF(AND(Table1[[#This Row],[Census Tract Access to Primary Care]]&lt;=2000,Table1[[#This Row],[Census Tract Access to Primary Care]]&lt;&gt;0),1,0)</f>
        <v>1</v>
      </c>
      <c r="S948" s="6">
        <f>VLOOKUP($C948,'County Data Only'!$A$2:$F$93,5,FALSE)</f>
        <v>6.8072880509999996</v>
      </c>
      <c r="T948" s="3">
        <f>VLOOKUP($C948,'County Data Only'!$A$2:$F$93,6,FALSE)</f>
        <v>-0.58027989999999996</v>
      </c>
      <c r="U948">
        <f>IF(AND(Table1[[#This Row],[Census Tract Population Growth 2010 - 2020]]&gt;=5,Table1[[#This Row],[Census Tract Population Growth 2020 - 2021]]&gt;0),1,0)</f>
        <v>0</v>
      </c>
      <c r="V948" s="3">
        <f>SUM(Table1[[#This Row],[High Income Point Value]],Table1[[#This Row],[Life Expectancy Point Value]],Table1[[#This Row],["R/ECAP" (Point Value)]],Table1[[#This Row],[Low Poverty Point Value]])</f>
        <v>1</v>
      </c>
      <c r="W948" s="3">
        <f>SUM(Table1[[#This Row],[Census Tract Low Unemployment Point Value]],Table1[[#This Row],[Census Tract Access to Primary Care Point Value]])</f>
        <v>1</v>
      </c>
    </row>
    <row r="949" spans="1:23" x14ac:dyDescent="0.25">
      <c r="A949" t="s">
        <v>954</v>
      </c>
      <c r="B949">
        <v>18097330212</v>
      </c>
      <c r="C949" t="s">
        <v>1794</v>
      </c>
      <c r="D949" t="s">
        <v>2644</v>
      </c>
      <c r="E949" s="7">
        <f t="shared" si="28"/>
        <v>2</v>
      </c>
      <c r="F949" s="3">
        <f t="shared" si="29"/>
        <v>0</v>
      </c>
      <c r="G949">
        <v>0</v>
      </c>
      <c r="H949" s="4">
        <v>63714</v>
      </c>
      <c r="I949" s="3">
        <f>IF(AND(Table1[[#This Row],[High Income]]&gt;=71082,Table1[[#This Row],[QCT Status]]=0),1,0)</f>
        <v>0</v>
      </c>
      <c r="J949" s="6">
        <v>78</v>
      </c>
      <c r="K949" s="6">
        <f>IF(Table1[[#This Row],[Life Expectancy]]&gt;77.4,1,0)</f>
        <v>1</v>
      </c>
      <c r="L949" s="4">
        <v>0</v>
      </c>
      <c r="M949" s="4">
        <v>9.3000000000000007</v>
      </c>
      <c r="N949" s="4">
        <f>IF(AND(Table1[[#This Row],[Low Poverty]]&lt;=6.3,Table1[[#This Row],[QCT Status]]=0),1,0)</f>
        <v>0</v>
      </c>
      <c r="O949" s="3">
        <f>VLOOKUP(C949,'County Data Only'!$A$2:$F$93,3,FALSE)</f>
        <v>3</v>
      </c>
      <c r="P949" s="3">
        <f>IF(Table1[[#This Row],[Census Tract Low Unemployment Rate]]&lt;2.7,1,0)</f>
        <v>0</v>
      </c>
      <c r="Q949" s="6">
        <f>VLOOKUP($C949,'County Data Only'!$A$2:$F$93,4,FALSE)</f>
        <v>1210</v>
      </c>
      <c r="R949" s="6">
        <f>IF(AND(Table1[[#This Row],[Census Tract Access to Primary Care]]&lt;=2000,Table1[[#This Row],[Census Tract Access to Primary Care]]&lt;&gt;0),1,0)</f>
        <v>1</v>
      </c>
      <c r="S949" s="6">
        <f>VLOOKUP($C949,'County Data Only'!$A$2:$F$93,5,FALSE)</f>
        <v>6.8072880509999996</v>
      </c>
      <c r="T949" s="3">
        <f>VLOOKUP($C949,'County Data Only'!$A$2:$F$93,6,FALSE)</f>
        <v>-0.58027989999999996</v>
      </c>
      <c r="U949">
        <f>IF(AND(Table1[[#This Row],[Census Tract Population Growth 2010 - 2020]]&gt;=5,Table1[[#This Row],[Census Tract Population Growth 2020 - 2021]]&gt;0),1,0)</f>
        <v>0</v>
      </c>
      <c r="V949" s="3">
        <f>SUM(Table1[[#This Row],[High Income Point Value]],Table1[[#This Row],[Life Expectancy Point Value]],Table1[[#This Row],["R/ECAP" (Point Value)]],Table1[[#This Row],[Low Poverty Point Value]])</f>
        <v>1</v>
      </c>
      <c r="W949" s="3">
        <f>SUM(Table1[[#This Row],[Census Tract Low Unemployment Point Value]],Table1[[#This Row],[Census Tract Access to Primary Care Point Value]])</f>
        <v>1</v>
      </c>
    </row>
    <row r="950" spans="1:23" x14ac:dyDescent="0.25">
      <c r="A950" t="s">
        <v>1072</v>
      </c>
      <c r="B950">
        <v>18097360700</v>
      </c>
      <c r="C950" t="s">
        <v>1794</v>
      </c>
      <c r="D950" t="s">
        <v>2762</v>
      </c>
      <c r="E950" s="7">
        <f t="shared" si="28"/>
        <v>2</v>
      </c>
      <c r="F950" s="3">
        <f t="shared" si="29"/>
        <v>0</v>
      </c>
      <c r="G950">
        <v>0</v>
      </c>
      <c r="H950" s="6">
        <v>71786</v>
      </c>
      <c r="I950" s="6">
        <f>IF(AND(Table1[[#This Row],[High Income]]&gt;=71082,Table1[[#This Row],[QCT Status]]=0),1,0)</f>
        <v>1</v>
      </c>
      <c r="J950" s="4">
        <v>76.7</v>
      </c>
      <c r="K950" s="6">
        <f>IF(Table1[[#This Row],[Life Expectancy]]&gt;77.4,1,0)</f>
        <v>0</v>
      </c>
      <c r="L950" s="4">
        <v>0</v>
      </c>
      <c r="M950" s="4">
        <v>9.4</v>
      </c>
      <c r="N950" s="4">
        <f>IF(AND(Table1[[#This Row],[Low Poverty]]&lt;=6.3,Table1[[#This Row],[QCT Status]]=0),1,0)</f>
        <v>0</v>
      </c>
      <c r="O950" s="3">
        <f>VLOOKUP(C950,'County Data Only'!$A$2:$F$93,3,FALSE)</f>
        <v>3</v>
      </c>
      <c r="P950" s="3">
        <f>IF(Table1[[#This Row],[Census Tract Low Unemployment Rate]]&lt;2.7,1,0)</f>
        <v>0</v>
      </c>
      <c r="Q950" s="6">
        <f>VLOOKUP($C950,'County Data Only'!$A$2:$F$93,4,FALSE)</f>
        <v>1210</v>
      </c>
      <c r="R950" s="6">
        <f>IF(AND(Table1[[#This Row],[Census Tract Access to Primary Care]]&lt;=2000,Table1[[#This Row],[Census Tract Access to Primary Care]]&lt;&gt;0),1,0)</f>
        <v>1</v>
      </c>
      <c r="S950" s="6">
        <f>VLOOKUP($C950,'County Data Only'!$A$2:$F$93,5,FALSE)</f>
        <v>6.8072880509999996</v>
      </c>
      <c r="T950" s="3">
        <f>VLOOKUP($C950,'County Data Only'!$A$2:$F$93,6,FALSE)</f>
        <v>-0.58027989999999996</v>
      </c>
      <c r="U950">
        <f>IF(AND(Table1[[#This Row],[Census Tract Population Growth 2010 - 2020]]&gt;=5,Table1[[#This Row],[Census Tract Population Growth 2020 - 2021]]&gt;0),1,0)</f>
        <v>0</v>
      </c>
      <c r="V950" s="3">
        <f>SUM(Table1[[#This Row],[High Income Point Value]],Table1[[#This Row],[Life Expectancy Point Value]],Table1[[#This Row],["R/ECAP" (Point Value)]],Table1[[#This Row],[Low Poverty Point Value]])</f>
        <v>1</v>
      </c>
      <c r="W950" s="3">
        <f>SUM(Table1[[#This Row],[Census Tract Low Unemployment Point Value]],Table1[[#This Row],[Census Tract Access to Primary Care Point Value]])</f>
        <v>1</v>
      </c>
    </row>
    <row r="951" spans="1:23" x14ac:dyDescent="0.25">
      <c r="A951" t="s">
        <v>930</v>
      </c>
      <c r="B951">
        <v>18097321700</v>
      </c>
      <c r="C951" t="s">
        <v>1794</v>
      </c>
      <c r="D951" t="s">
        <v>2620</v>
      </c>
      <c r="E951" s="7">
        <f t="shared" si="28"/>
        <v>2</v>
      </c>
      <c r="F951" s="3">
        <f t="shared" si="29"/>
        <v>0</v>
      </c>
      <c r="G951">
        <v>0</v>
      </c>
      <c r="H951" s="4">
        <v>62779</v>
      </c>
      <c r="I951" s="3">
        <f>IF(AND(Table1[[#This Row],[High Income]]&gt;=71082,Table1[[#This Row],[QCT Status]]=0),1,0)</f>
        <v>0</v>
      </c>
      <c r="J951" s="6">
        <v>79.5</v>
      </c>
      <c r="K951" s="6">
        <f>IF(Table1[[#This Row],[Life Expectancy]]&gt;77.4,1,0)</f>
        <v>1</v>
      </c>
      <c r="L951" s="4">
        <v>0</v>
      </c>
      <c r="M951" s="4">
        <v>9.4</v>
      </c>
      <c r="N951" s="4">
        <f>IF(AND(Table1[[#This Row],[Low Poverty]]&lt;=6.3,Table1[[#This Row],[QCT Status]]=0),1,0)</f>
        <v>0</v>
      </c>
      <c r="O951" s="3">
        <f>VLOOKUP(C951,'County Data Only'!$A$2:$F$93,3,FALSE)</f>
        <v>3</v>
      </c>
      <c r="P951" s="3">
        <f>IF(Table1[[#This Row],[Census Tract Low Unemployment Rate]]&lt;2.7,1,0)</f>
        <v>0</v>
      </c>
      <c r="Q951" s="6">
        <f>VLOOKUP($C951,'County Data Only'!$A$2:$F$93,4,FALSE)</f>
        <v>1210</v>
      </c>
      <c r="R951" s="6">
        <f>IF(AND(Table1[[#This Row],[Census Tract Access to Primary Care]]&lt;=2000,Table1[[#This Row],[Census Tract Access to Primary Care]]&lt;&gt;0),1,0)</f>
        <v>1</v>
      </c>
      <c r="S951" s="6">
        <f>VLOOKUP($C951,'County Data Only'!$A$2:$F$93,5,FALSE)</f>
        <v>6.8072880509999996</v>
      </c>
      <c r="T951" s="3">
        <f>VLOOKUP($C951,'County Data Only'!$A$2:$F$93,6,FALSE)</f>
        <v>-0.58027989999999996</v>
      </c>
      <c r="U951">
        <f>IF(AND(Table1[[#This Row],[Census Tract Population Growth 2010 - 2020]]&gt;=5,Table1[[#This Row],[Census Tract Population Growth 2020 - 2021]]&gt;0),1,0)</f>
        <v>0</v>
      </c>
      <c r="V951" s="3">
        <f>SUM(Table1[[#This Row],[High Income Point Value]],Table1[[#This Row],[Life Expectancy Point Value]],Table1[[#This Row],["R/ECAP" (Point Value)]],Table1[[#This Row],[Low Poverty Point Value]])</f>
        <v>1</v>
      </c>
      <c r="W951" s="3">
        <f>SUM(Table1[[#This Row],[Census Tract Low Unemployment Point Value]],Table1[[#This Row],[Census Tract Access to Primary Care Point Value]])</f>
        <v>1</v>
      </c>
    </row>
    <row r="952" spans="1:23" x14ac:dyDescent="0.25">
      <c r="A952" t="s">
        <v>897</v>
      </c>
      <c r="B952">
        <v>18097310308</v>
      </c>
      <c r="C952" t="s">
        <v>1794</v>
      </c>
      <c r="D952" t="s">
        <v>2587</v>
      </c>
      <c r="E952" s="7">
        <f t="shared" si="28"/>
        <v>2</v>
      </c>
      <c r="F952" s="3">
        <f t="shared" si="29"/>
        <v>0</v>
      </c>
      <c r="G952">
        <v>0</v>
      </c>
      <c r="H952" s="4">
        <v>60027</v>
      </c>
      <c r="I952" s="3">
        <f>IF(AND(Table1[[#This Row],[High Income]]&gt;=71082,Table1[[#This Row],[QCT Status]]=0),1,0)</f>
        <v>0</v>
      </c>
      <c r="J952" s="6">
        <v>81.5</v>
      </c>
      <c r="K952" s="6">
        <f>IF(Table1[[#This Row],[Life Expectancy]]&gt;77.4,1,0)</f>
        <v>1</v>
      </c>
      <c r="L952" s="4">
        <v>0</v>
      </c>
      <c r="M952" s="4">
        <v>9.6</v>
      </c>
      <c r="N952" s="4">
        <f>IF(AND(Table1[[#This Row],[Low Poverty]]&lt;=6.3,Table1[[#This Row],[QCT Status]]=0),1,0)</f>
        <v>0</v>
      </c>
      <c r="O952" s="3">
        <f>VLOOKUP(C952,'County Data Only'!$A$2:$F$93,3,FALSE)</f>
        <v>3</v>
      </c>
      <c r="P952" s="3">
        <f>IF(Table1[[#This Row],[Census Tract Low Unemployment Rate]]&lt;2.7,1,0)</f>
        <v>0</v>
      </c>
      <c r="Q952" s="6">
        <f>VLOOKUP($C952,'County Data Only'!$A$2:$F$93,4,FALSE)</f>
        <v>1210</v>
      </c>
      <c r="R952" s="6">
        <f>IF(AND(Table1[[#This Row],[Census Tract Access to Primary Care]]&lt;=2000,Table1[[#This Row],[Census Tract Access to Primary Care]]&lt;&gt;0),1,0)</f>
        <v>1</v>
      </c>
      <c r="S952" s="6">
        <f>VLOOKUP($C952,'County Data Only'!$A$2:$F$93,5,FALSE)</f>
        <v>6.8072880509999996</v>
      </c>
      <c r="T952" s="3">
        <f>VLOOKUP($C952,'County Data Only'!$A$2:$F$93,6,FALSE)</f>
        <v>-0.58027989999999996</v>
      </c>
      <c r="U952">
        <f>IF(AND(Table1[[#This Row],[Census Tract Population Growth 2010 - 2020]]&gt;=5,Table1[[#This Row],[Census Tract Population Growth 2020 - 2021]]&gt;0),1,0)</f>
        <v>0</v>
      </c>
      <c r="V952" s="3">
        <f>SUM(Table1[[#This Row],[High Income Point Value]],Table1[[#This Row],[Life Expectancy Point Value]],Table1[[#This Row],["R/ECAP" (Point Value)]],Table1[[#This Row],[Low Poverty Point Value]])</f>
        <v>1</v>
      </c>
      <c r="W952" s="3">
        <f>SUM(Table1[[#This Row],[Census Tract Low Unemployment Point Value]],Table1[[#This Row],[Census Tract Access to Primary Care Point Value]])</f>
        <v>1</v>
      </c>
    </row>
    <row r="953" spans="1:23" x14ac:dyDescent="0.25">
      <c r="A953" t="s">
        <v>996</v>
      </c>
      <c r="B953">
        <v>18097342000</v>
      </c>
      <c r="C953" t="s">
        <v>1794</v>
      </c>
      <c r="D953" t="s">
        <v>2686</v>
      </c>
      <c r="E953" s="7">
        <f t="shared" si="28"/>
        <v>2</v>
      </c>
      <c r="F953" s="3">
        <f t="shared" si="29"/>
        <v>0</v>
      </c>
      <c r="G953">
        <v>0</v>
      </c>
      <c r="H953" s="4">
        <v>59333</v>
      </c>
      <c r="I953" s="3">
        <f>IF(AND(Table1[[#This Row],[High Income]]&gt;=71082,Table1[[#This Row],[QCT Status]]=0),1,0)</f>
        <v>0</v>
      </c>
      <c r="J953" s="6">
        <v>77.599999999999994</v>
      </c>
      <c r="K953" s="6">
        <f>IF(Table1[[#This Row],[Life Expectancy]]&gt;77.4,1,0)</f>
        <v>1</v>
      </c>
      <c r="L953" s="4">
        <v>0</v>
      </c>
      <c r="M953" s="4">
        <v>9.6999999999999993</v>
      </c>
      <c r="N953" s="4">
        <f>IF(AND(Table1[[#This Row],[Low Poverty]]&lt;=6.3,Table1[[#This Row],[QCT Status]]=0),1,0)</f>
        <v>0</v>
      </c>
      <c r="O953" s="3">
        <f>VLOOKUP(C953,'County Data Only'!$A$2:$F$93,3,FALSE)</f>
        <v>3</v>
      </c>
      <c r="P953" s="3">
        <f>IF(Table1[[#This Row],[Census Tract Low Unemployment Rate]]&lt;2.7,1,0)</f>
        <v>0</v>
      </c>
      <c r="Q953" s="6">
        <f>VLOOKUP($C953,'County Data Only'!$A$2:$F$93,4,FALSE)</f>
        <v>1210</v>
      </c>
      <c r="R953" s="6">
        <f>IF(AND(Table1[[#This Row],[Census Tract Access to Primary Care]]&lt;=2000,Table1[[#This Row],[Census Tract Access to Primary Care]]&lt;&gt;0),1,0)</f>
        <v>1</v>
      </c>
      <c r="S953" s="6">
        <f>VLOOKUP($C953,'County Data Only'!$A$2:$F$93,5,FALSE)</f>
        <v>6.8072880509999996</v>
      </c>
      <c r="T953" s="3">
        <f>VLOOKUP($C953,'County Data Only'!$A$2:$F$93,6,FALSE)</f>
        <v>-0.58027989999999996</v>
      </c>
      <c r="U953">
        <f>IF(AND(Table1[[#This Row],[Census Tract Population Growth 2010 - 2020]]&gt;=5,Table1[[#This Row],[Census Tract Population Growth 2020 - 2021]]&gt;0),1,0)</f>
        <v>0</v>
      </c>
      <c r="V953" s="3">
        <f>SUM(Table1[[#This Row],[High Income Point Value]],Table1[[#This Row],[Life Expectancy Point Value]],Table1[[#This Row],["R/ECAP" (Point Value)]],Table1[[#This Row],[Low Poverty Point Value]])</f>
        <v>1</v>
      </c>
      <c r="W953" s="3">
        <f>SUM(Table1[[#This Row],[Census Tract Low Unemployment Point Value]],Table1[[#This Row],[Census Tract Access to Primary Care Point Value]])</f>
        <v>1</v>
      </c>
    </row>
    <row r="954" spans="1:23" x14ac:dyDescent="0.25">
      <c r="A954" t="s">
        <v>885</v>
      </c>
      <c r="B954">
        <v>18097310105</v>
      </c>
      <c r="C954" t="s">
        <v>1794</v>
      </c>
      <c r="D954" t="s">
        <v>2575</v>
      </c>
      <c r="E954" s="7">
        <f t="shared" si="28"/>
        <v>2</v>
      </c>
      <c r="F954" s="3">
        <f t="shared" si="29"/>
        <v>0</v>
      </c>
      <c r="G954">
        <v>0</v>
      </c>
      <c r="H954" s="4">
        <v>54766</v>
      </c>
      <c r="I954" s="3">
        <f>IF(AND(Table1[[#This Row],[High Income]]&gt;=71082,Table1[[#This Row],[QCT Status]]=0),1,0)</f>
        <v>0</v>
      </c>
      <c r="J954" s="6">
        <v>80.099999999999994</v>
      </c>
      <c r="K954" s="6">
        <f>IF(Table1[[#This Row],[Life Expectancy]]&gt;77.4,1,0)</f>
        <v>1</v>
      </c>
      <c r="L954" s="4">
        <v>0</v>
      </c>
      <c r="M954" s="4">
        <v>10.1</v>
      </c>
      <c r="N954" s="4">
        <f>IF(AND(Table1[[#This Row],[Low Poverty]]&lt;=6.3,Table1[[#This Row],[QCT Status]]=0),1,0)</f>
        <v>0</v>
      </c>
      <c r="O954" s="3">
        <f>VLOOKUP(C954,'County Data Only'!$A$2:$F$93,3,FALSE)</f>
        <v>3</v>
      </c>
      <c r="P954" s="3">
        <f>IF(Table1[[#This Row],[Census Tract Low Unemployment Rate]]&lt;2.7,1,0)</f>
        <v>0</v>
      </c>
      <c r="Q954" s="6">
        <f>VLOOKUP($C954,'County Data Only'!$A$2:$F$93,4,FALSE)</f>
        <v>1210</v>
      </c>
      <c r="R954" s="6">
        <f>IF(AND(Table1[[#This Row],[Census Tract Access to Primary Care]]&lt;=2000,Table1[[#This Row],[Census Tract Access to Primary Care]]&lt;&gt;0),1,0)</f>
        <v>1</v>
      </c>
      <c r="S954" s="6">
        <f>VLOOKUP($C954,'County Data Only'!$A$2:$F$93,5,FALSE)</f>
        <v>6.8072880509999996</v>
      </c>
      <c r="T954" s="3">
        <f>VLOOKUP($C954,'County Data Only'!$A$2:$F$93,6,FALSE)</f>
        <v>-0.58027989999999996</v>
      </c>
      <c r="U954">
        <f>IF(AND(Table1[[#This Row],[Census Tract Population Growth 2010 - 2020]]&gt;=5,Table1[[#This Row],[Census Tract Population Growth 2020 - 2021]]&gt;0),1,0)</f>
        <v>0</v>
      </c>
      <c r="V954" s="3">
        <f>SUM(Table1[[#This Row],[High Income Point Value]],Table1[[#This Row],[Life Expectancy Point Value]],Table1[[#This Row],["R/ECAP" (Point Value)]],Table1[[#This Row],[Low Poverty Point Value]])</f>
        <v>1</v>
      </c>
      <c r="W954" s="3">
        <f>SUM(Table1[[#This Row],[Census Tract Low Unemployment Point Value]],Table1[[#This Row],[Census Tract Access to Primary Care Point Value]])</f>
        <v>1</v>
      </c>
    </row>
    <row r="955" spans="1:23" x14ac:dyDescent="0.25">
      <c r="A955" t="s">
        <v>1077</v>
      </c>
      <c r="B955">
        <v>18097361200</v>
      </c>
      <c r="C955" t="s">
        <v>1794</v>
      </c>
      <c r="D955" t="s">
        <v>2767</v>
      </c>
      <c r="E955" s="7">
        <f t="shared" si="28"/>
        <v>2</v>
      </c>
      <c r="F955" s="3">
        <f t="shared" si="29"/>
        <v>0</v>
      </c>
      <c r="G955">
        <v>0</v>
      </c>
      <c r="H955" s="4">
        <v>47663</v>
      </c>
      <c r="I955" s="3">
        <f>IF(AND(Table1[[#This Row],[High Income]]&gt;=71082,Table1[[#This Row],[QCT Status]]=0),1,0)</f>
        <v>0</v>
      </c>
      <c r="J955" s="6">
        <v>77.634799999999998</v>
      </c>
      <c r="K955" s="6">
        <f>IF(Table1[[#This Row],[Life Expectancy]]&gt;77.4,1,0)</f>
        <v>1</v>
      </c>
      <c r="L955" s="4">
        <v>0</v>
      </c>
      <c r="M955" s="4">
        <v>10.7</v>
      </c>
      <c r="N955" s="4">
        <f>IF(AND(Table1[[#This Row],[Low Poverty]]&lt;=6.3,Table1[[#This Row],[QCT Status]]=0),1,0)</f>
        <v>0</v>
      </c>
      <c r="O955" s="3">
        <f>VLOOKUP(C955,'County Data Only'!$A$2:$F$93,3,FALSE)</f>
        <v>3</v>
      </c>
      <c r="P955" s="3">
        <f>IF(Table1[[#This Row],[Census Tract Low Unemployment Rate]]&lt;2.7,1,0)</f>
        <v>0</v>
      </c>
      <c r="Q955" s="6">
        <f>VLOOKUP($C955,'County Data Only'!$A$2:$F$93,4,FALSE)</f>
        <v>1210</v>
      </c>
      <c r="R955" s="6">
        <f>IF(AND(Table1[[#This Row],[Census Tract Access to Primary Care]]&lt;=2000,Table1[[#This Row],[Census Tract Access to Primary Care]]&lt;&gt;0),1,0)</f>
        <v>1</v>
      </c>
      <c r="S955" s="6">
        <f>VLOOKUP($C955,'County Data Only'!$A$2:$F$93,5,FALSE)</f>
        <v>6.8072880509999996</v>
      </c>
      <c r="T955" s="3">
        <f>VLOOKUP($C955,'County Data Only'!$A$2:$F$93,6,FALSE)</f>
        <v>-0.58027989999999996</v>
      </c>
      <c r="U955">
        <f>IF(AND(Table1[[#This Row],[Census Tract Population Growth 2010 - 2020]]&gt;=5,Table1[[#This Row],[Census Tract Population Growth 2020 - 2021]]&gt;0),1,0)</f>
        <v>0</v>
      </c>
      <c r="V955" s="3">
        <f>SUM(Table1[[#This Row],[High Income Point Value]],Table1[[#This Row],[Life Expectancy Point Value]],Table1[[#This Row],["R/ECAP" (Point Value)]],Table1[[#This Row],[Low Poverty Point Value]])</f>
        <v>1</v>
      </c>
      <c r="W955" s="3">
        <f>SUM(Table1[[#This Row],[Census Tract Low Unemployment Point Value]],Table1[[#This Row],[Census Tract Access to Primary Care Point Value]])</f>
        <v>1</v>
      </c>
    </row>
    <row r="956" spans="1:23" x14ac:dyDescent="0.25">
      <c r="A956" t="s">
        <v>1014</v>
      </c>
      <c r="B956">
        <v>18097351600</v>
      </c>
      <c r="C956" t="s">
        <v>1794</v>
      </c>
      <c r="D956" t="s">
        <v>2704</v>
      </c>
      <c r="E956" s="7">
        <f t="shared" si="28"/>
        <v>2</v>
      </c>
      <c r="F956" s="3">
        <f t="shared" si="29"/>
        <v>0</v>
      </c>
      <c r="G956">
        <v>0</v>
      </c>
      <c r="H956" s="6">
        <v>76494</v>
      </c>
      <c r="I956" s="6">
        <f>IF(AND(Table1[[#This Row],[High Income]]&gt;=71082,Table1[[#This Row],[QCT Status]]=0),1,0)</f>
        <v>1</v>
      </c>
      <c r="J956" s="4">
        <v>70.3</v>
      </c>
      <c r="K956" s="6">
        <f>IF(Table1[[#This Row],[Life Expectancy]]&gt;77.4,1,0)</f>
        <v>0</v>
      </c>
      <c r="L956" s="4">
        <v>0</v>
      </c>
      <c r="M956" s="4">
        <v>10.8</v>
      </c>
      <c r="N956" s="4">
        <f>IF(AND(Table1[[#This Row],[Low Poverty]]&lt;=6.3,Table1[[#This Row],[QCT Status]]=0),1,0)</f>
        <v>0</v>
      </c>
      <c r="O956" s="3">
        <f>VLOOKUP(C956,'County Data Only'!$A$2:$F$93,3,FALSE)</f>
        <v>3</v>
      </c>
      <c r="P956" s="3">
        <f>IF(Table1[[#This Row],[Census Tract Low Unemployment Rate]]&lt;2.7,1,0)</f>
        <v>0</v>
      </c>
      <c r="Q956" s="6">
        <f>VLOOKUP($C956,'County Data Only'!$A$2:$F$93,4,FALSE)</f>
        <v>1210</v>
      </c>
      <c r="R956" s="6">
        <f>IF(AND(Table1[[#This Row],[Census Tract Access to Primary Care]]&lt;=2000,Table1[[#This Row],[Census Tract Access to Primary Care]]&lt;&gt;0),1,0)</f>
        <v>1</v>
      </c>
      <c r="S956" s="6">
        <f>VLOOKUP($C956,'County Data Only'!$A$2:$F$93,5,FALSE)</f>
        <v>6.8072880509999996</v>
      </c>
      <c r="T956" s="3">
        <f>VLOOKUP($C956,'County Data Only'!$A$2:$F$93,6,FALSE)</f>
        <v>-0.58027989999999996</v>
      </c>
      <c r="U956">
        <f>IF(AND(Table1[[#This Row],[Census Tract Population Growth 2010 - 2020]]&gt;=5,Table1[[#This Row],[Census Tract Population Growth 2020 - 2021]]&gt;0),1,0)</f>
        <v>0</v>
      </c>
      <c r="V956" s="3">
        <f>SUM(Table1[[#This Row],[High Income Point Value]],Table1[[#This Row],[Life Expectancy Point Value]],Table1[[#This Row],["R/ECAP" (Point Value)]],Table1[[#This Row],[Low Poverty Point Value]])</f>
        <v>1</v>
      </c>
      <c r="W956" s="3">
        <f>SUM(Table1[[#This Row],[Census Tract Low Unemployment Point Value]],Table1[[#This Row],[Census Tract Access to Primary Care Point Value]])</f>
        <v>1</v>
      </c>
    </row>
    <row r="957" spans="1:23" x14ac:dyDescent="0.25">
      <c r="A957" t="s">
        <v>892</v>
      </c>
      <c r="B957">
        <v>18097310201</v>
      </c>
      <c r="C957" t="s">
        <v>1794</v>
      </c>
      <c r="D957" t="s">
        <v>2582</v>
      </c>
      <c r="E957" s="7">
        <f t="shared" si="28"/>
        <v>2</v>
      </c>
      <c r="F957" s="3">
        <f t="shared" si="29"/>
        <v>0</v>
      </c>
      <c r="G957">
        <v>0</v>
      </c>
      <c r="H957" s="4">
        <v>56500</v>
      </c>
      <c r="I957" s="3">
        <f>IF(AND(Table1[[#This Row],[High Income]]&gt;=71082,Table1[[#This Row],[QCT Status]]=0),1,0)</f>
        <v>0</v>
      </c>
      <c r="J957" s="6">
        <v>79</v>
      </c>
      <c r="K957" s="6">
        <f>IF(Table1[[#This Row],[Life Expectancy]]&gt;77.4,1,0)</f>
        <v>1</v>
      </c>
      <c r="L957" s="4">
        <v>0</v>
      </c>
      <c r="M957" s="4">
        <v>11.1</v>
      </c>
      <c r="N957" s="4">
        <f>IF(AND(Table1[[#This Row],[Low Poverty]]&lt;=6.3,Table1[[#This Row],[QCT Status]]=0),1,0)</f>
        <v>0</v>
      </c>
      <c r="O957" s="3">
        <f>VLOOKUP(C957,'County Data Only'!$A$2:$F$93,3,FALSE)</f>
        <v>3</v>
      </c>
      <c r="P957" s="3">
        <f>IF(Table1[[#This Row],[Census Tract Low Unemployment Rate]]&lt;2.7,1,0)</f>
        <v>0</v>
      </c>
      <c r="Q957" s="6">
        <f>VLOOKUP($C957,'County Data Only'!$A$2:$F$93,4,FALSE)</f>
        <v>1210</v>
      </c>
      <c r="R957" s="6">
        <f>IF(AND(Table1[[#This Row],[Census Tract Access to Primary Care]]&lt;=2000,Table1[[#This Row],[Census Tract Access to Primary Care]]&lt;&gt;0),1,0)</f>
        <v>1</v>
      </c>
      <c r="S957" s="6">
        <f>VLOOKUP($C957,'County Data Only'!$A$2:$F$93,5,FALSE)</f>
        <v>6.8072880509999996</v>
      </c>
      <c r="T957" s="3">
        <f>VLOOKUP($C957,'County Data Only'!$A$2:$F$93,6,FALSE)</f>
        <v>-0.58027989999999996</v>
      </c>
      <c r="U957">
        <f>IF(AND(Table1[[#This Row],[Census Tract Population Growth 2010 - 2020]]&gt;=5,Table1[[#This Row],[Census Tract Population Growth 2020 - 2021]]&gt;0),1,0)</f>
        <v>0</v>
      </c>
      <c r="V957" s="3">
        <f>SUM(Table1[[#This Row],[High Income Point Value]],Table1[[#This Row],[Life Expectancy Point Value]],Table1[[#This Row],["R/ECAP" (Point Value)]],Table1[[#This Row],[Low Poverty Point Value]])</f>
        <v>1</v>
      </c>
      <c r="W957" s="3">
        <f>SUM(Table1[[#This Row],[Census Tract Low Unemployment Point Value]],Table1[[#This Row],[Census Tract Access to Primary Care Point Value]])</f>
        <v>1</v>
      </c>
    </row>
    <row r="958" spans="1:23" x14ac:dyDescent="0.25">
      <c r="A958" t="s">
        <v>888</v>
      </c>
      <c r="B958">
        <v>18097310110</v>
      </c>
      <c r="C958" t="s">
        <v>1794</v>
      </c>
      <c r="D958" t="s">
        <v>2578</v>
      </c>
      <c r="E958" s="7">
        <f t="shared" si="28"/>
        <v>2</v>
      </c>
      <c r="F958" s="3">
        <f t="shared" si="29"/>
        <v>0</v>
      </c>
      <c r="G958">
        <v>0</v>
      </c>
      <c r="H958" s="4">
        <v>52218</v>
      </c>
      <c r="I958" s="3">
        <f>IF(AND(Table1[[#This Row],[High Income]]&gt;=71082,Table1[[#This Row],[QCT Status]]=0),1,0)</f>
        <v>0</v>
      </c>
      <c r="J958" s="6">
        <v>78.8</v>
      </c>
      <c r="K958" s="6">
        <f>IF(Table1[[#This Row],[Life Expectancy]]&gt;77.4,1,0)</f>
        <v>1</v>
      </c>
      <c r="L958" s="4">
        <v>0</v>
      </c>
      <c r="M958" s="4">
        <v>12.2</v>
      </c>
      <c r="N958" s="4">
        <f>IF(AND(Table1[[#This Row],[Low Poverty]]&lt;=6.3,Table1[[#This Row],[QCT Status]]=0),1,0)</f>
        <v>0</v>
      </c>
      <c r="O958" s="3">
        <f>VLOOKUP(C958,'County Data Only'!$A$2:$F$93,3,FALSE)</f>
        <v>3</v>
      </c>
      <c r="P958" s="3">
        <f>IF(Table1[[#This Row],[Census Tract Low Unemployment Rate]]&lt;2.7,1,0)</f>
        <v>0</v>
      </c>
      <c r="Q958" s="6">
        <f>VLOOKUP($C958,'County Data Only'!$A$2:$F$93,4,FALSE)</f>
        <v>1210</v>
      </c>
      <c r="R958" s="6">
        <f>IF(AND(Table1[[#This Row],[Census Tract Access to Primary Care]]&lt;=2000,Table1[[#This Row],[Census Tract Access to Primary Care]]&lt;&gt;0),1,0)</f>
        <v>1</v>
      </c>
      <c r="S958" s="6">
        <f>VLOOKUP($C958,'County Data Only'!$A$2:$F$93,5,FALSE)</f>
        <v>6.8072880509999996</v>
      </c>
      <c r="T958" s="3">
        <f>VLOOKUP($C958,'County Data Only'!$A$2:$F$93,6,FALSE)</f>
        <v>-0.58027989999999996</v>
      </c>
      <c r="U958">
        <f>IF(AND(Table1[[#This Row],[Census Tract Population Growth 2010 - 2020]]&gt;=5,Table1[[#This Row],[Census Tract Population Growth 2020 - 2021]]&gt;0),1,0)</f>
        <v>0</v>
      </c>
      <c r="V958" s="3">
        <f>SUM(Table1[[#This Row],[High Income Point Value]],Table1[[#This Row],[Life Expectancy Point Value]],Table1[[#This Row],["R/ECAP" (Point Value)]],Table1[[#This Row],[Low Poverty Point Value]])</f>
        <v>1</v>
      </c>
      <c r="W958" s="3">
        <f>SUM(Table1[[#This Row],[Census Tract Low Unemployment Point Value]],Table1[[#This Row],[Census Tract Access to Primary Care Point Value]])</f>
        <v>1</v>
      </c>
    </row>
    <row r="959" spans="1:23" x14ac:dyDescent="0.25">
      <c r="A959" t="s">
        <v>972</v>
      </c>
      <c r="B959">
        <v>18097340113</v>
      </c>
      <c r="C959" t="s">
        <v>1794</v>
      </c>
      <c r="D959" t="s">
        <v>2662</v>
      </c>
      <c r="E959" s="7">
        <f t="shared" si="28"/>
        <v>2</v>
      </c>
      <c r="F959" s="3">
        <f t="shared" si="29"/>
        <v>0</v>
      </c>
      <c r="G959">
        <v>0</v>
      </c>
      <c r="H959" s="4">
        <v>45711</v>
      </c>
      <c r="I959" s="3">
        <f>IF(AND(Table1[[#This Row],[High Income]]&gt;=71082,Table1[[#This Row],[QCT Status]]=0),1,0)</f>
        <v>0</v>
      </c>
      <c r="J959" s="6">
        <v>77.5</v>
      </c>
      <c r="K959" s="6">
        <f>IF(Table1[[#This Row],[Life Expectancy]]&gt;77.4,1,0)</f>
        <v>1</v>
      </c>
      <c r="L959" s="4">
        <v>0</v>
      </c>
      <c r="M959" s="4">
        <v>12.2</v>
      </c>
      <c r="N959" s="4">
        <f>IF(AND(Table1[[#This Row],[Low Poverty]]&lt;=6.3,Table1[[#This Row],[QCT Status]]=0),1,0)</f>
        <v>0</v>
      </c>
      <c r="O959" s="3">
        <f>VLOOKUP(C959,'County Data Only'!$A$2:$F$93,3,FALSE)</f>
        <v>3</v>
      </c>
      <c r="P959" s="3">
        <f>IF(Table1[[#This Row],[Census Tract Low Unemployment Rate]]&lt;2.7,1,0)</f>
        <v>0</v>
      </c>
      <c r="Q959" s="6">
        <f>VLOOKUP($C959,'County Data Only'!$A$2:$F$93,4,FALSE)</f>
        <v>1210</v>
      </c>
      <c r="R959" s="6">
        <f>IF(AND(Table1[[#This Row],[Census Tract Access to Primary Care]]&lt;=2000,Table1[[#This Row],[Census Tract Access to Primary Care]]&lt;&gt;0),1,0)</f>
        <v>1</v>
      </c>
      <c r="S959" s="6">
        <f>VLOOKUP($C959,'County Data Only'!$A$2:$F$93,5,FALSE)</f>
        <v>6.8072880509999996</v>
      </c>
      <c r="T959" s="3">
        <f>VLOOKUP($C959,'County Data Only'!$A$2:$F$93,6,FALSE)</f>
        <v>-0.58027989999999996</v>
      </c>
      <c r="U959">
        <f>IF(AND(Table1[[#This Row],[Census Tract Population Growth 2010 - 2020]]&gt;=5,Table1[[#This Row],[Census Tract Population Growth 2020 - 2021]]&gt;0),1,0)</f>
        <v>0</v>
      </c>
      <c r="V959" s="3">
        <f>SUM(Table1[[#This Row],[High Income Point Value]],Table1[[#This Row],[Life Expectancy Point Value]],Table1[[#This Row],["R/ECAP" (Point Value)]],Table1[[#This Row],[Low Poverty Point Value]])</f>
        <v>1</v>
      </c>
      <c r="W959" s="3">
        <f>SUM(Table1[[#This Row],[Census Tract Low Unemployment Point Value]],Table1[[#This Row],[Census Tract Access to Primary Care Point Value]])</f>
        <v>1</v>
      </c>
    </row>
    <row r="960" spans="1:23" x14ac:dyDescent="0.25">
      <c r="A960" t="s">
        <v>903</v>
      </c>
      <c r="B960">
        <v>18097320106</v>
      </c>
      <c r="C960" t="s">
        <v>1794</v>
      </c>
      <c r="D960" t="s">
        <v>2593</v>
      </c>
      <c r="E960" s="7">
        <f t="shared" si="28"/>
        <v>2</v>
      </c>
      <c r="F960" s="3">
        <f t="shared" si="29"/>
        <v>0</v>
      </c>
      <c r="G960">
        <v>0</v>
      </c>
      <c r="H960" s="4">
        <v>61618</v>
      </c>
      <c r="I960" s="3">
        <f>IF(AND(Table1[[#This Row],[High Income]]&gt;=71082,Table1[[#This Row],[QCT Status]]=0),1,0)</f>
        <v>0</v>
      </c>
      <c r="J960" s="6">
        <v>84.4</v>
      </c>
      <c r="K960" s="6">
        <f>IF(Table1[[#This Row],[Life Expectancy]]&gt;77.4,1,0)</f>
        <v>1</v>
      </c>
      <c r="L960" s="4">
        <v>0</v>
      </c>
      <c r="M960" s="4">
        <v>12.3</v>
      </c>
      <c r="N960" s="4">
        <f>IF(AND(Table1[[#This Row],[Low Poverty]]&lt;=6.3,Table1[[#This Row],[QCT Status]]=0),1,0)</f>
        <v>0</v>
      </c>
      <c r="O960" s="3">
        <f>VLOOKUP(C960,'County Data Only'!$A$2:$F$93,3,FALSE)</f>
        <v>3</v>
      </c>
      <c r="P960" s="3">
        <f>IF(Table1[[#This Row],[Census Tract Low Unemployment Rate]]&lt;2.7,1,0)</f>
        <v>0</v>
      </c>
      <c r="Q960" s="6">
        <f>VLOOKUP($C960,'County Data Only'!$A$2:$F$93,4,FALSE)</f>
        <v>1210</v>
      </c>
      <c r="R960" s="6">
        <f>IF(AND(Table1[[#This Row],[Census Tract Access to Primary Care]]&lt;=2000,Table1[[#This Row],[Census Tract Access to Primary Care]]&lt;&gt;0),1,0)</f>
        <v>1</v>
      </c>
      <c r="S960" s="6">
        <f>VLOOKUP($C960,'County Data Only'!$A$2:$F$93,5,FALSE)</f>
        <v>6.8072880509999996</v>
      </c>
      <c r="T960" s="3">
        <f>VLOOKUP($C960,'County Data Only'!$A$2:$F$93,6,FALSE)</f>
        <v>-0.58027989999999996</v>
      </c>
      <c r="U960">
        <f>IF(AND(Table1[[#This Row],[Census Tract Population Growth 2010 - 2020]]&gt;=5,Table1[[#This Row],[Census Tract Population Growth 2020 - 2021]]&gt;0),1,0)</f>
        <v>0</v>
      </c>
      <c r="V960" s="3">
        <f>SUM(Table1[[#This Row],[High Income Point Value]],Table1[[#This Row],[Life Expectancy Point Value]],Table1[[#This Row],["R/ECAP" (Point Value)]],Table1[[#This Row],[Low Poverty Point Value]])</f>
        <v>1</v>
      </c>
      <c r="W960" s="3">
        <f>SUM(Table1[[#This Row],[Census Tract Low Unemployment Point Value]],Table1[[#This Row],[Census Tract Access to Primary Care Point Value]])</f>
        <v>1</v>
      </c>
    </row>
    <row r="961" spans="1:23" x14ac:dyDescent="0.25">
      <c r="A961" t="s">
        <v>1029</v>
      </c>
      <c r="B961">
        <v>18097354400</v>
      </c>
      <c r="C961" t="s">
        <v>1794</v>
      </c>
      <c r="D961" t="s">
        <v>2719</v>
      </c>
      <c r="E961" s="7">
        <f t="shared" si="28"/>
        <v>2</v>
      </c>
      <c r="F961" s="3">
        <f t="shared" si="29"/>
        <v>0</v>
      </c>
      <c r="G961">
        <v>0</v>
      </c>
      <c r="H961" s="4">
        <v>61938</v>
      </c>
      <c r="I961" s="3">
        <f>IF(AND(Table1[[#This Row],[High Income]]&gt;=71082,Table1[[#This Row],[QCT Status]]=0),1,0)</f>
        <v>0</v>
      </c>
      <c r="J961" s="6">
        <v>79</v>
      </c>
      <c r="K961" s="6">
        <f>IF(Table1[[#This Row],[Life Expectancy]]&gt;77.4,1,0)</f>
        <v>1</v>
      </c>
      <c r="L961" s="4">
        <v>0</v>
      </c>
      <c r="M961" s="4">
        <v>12.4</v>
      </c>
      <c r="N961" s="4">
        <f>IF(AND(Table1[[#This Row],[Low Poverty]]&lt;=6.3,Table1[[#This Row],[QCT Status]]=0),1,0)</f>
        <v>0</v>
      </c>
      <c r="O961" s="3">
        <f>VLOOKUP(C961,'County Data Only'!$A$2:$F$93,3,FALSE)</f>
        <v>3</v>
      </c>
      <c r="P961" s="3">
        <f>IF(Table1[[#This Row],[Census Tract Low Unemployment Rate]]&lt;2.7,1,0)</f>
        <v>0</v>
      </c>
      <c r="Q961" s="6">
        <f>VLOOKUP($C961,'County Data Only'!$A$2:$F$93,4,FALSE)</f>
        <v>1210</v>
      </c>
      <c r="R961" s="6">
        <f>IF(AND(Table1[[#This Row],[Census Tract Access to Primary Care]]&lt;=2000,Table1[[#This Row],[Census Tract Access to Primary Care]]&lt;&gt;0),1,0)</f>
        <v>1</v>
      </c>
      <c r="S961" s="6">
        <f>VLOOKUP($C961,'County Data Only'!$A$2:$F$93,5,FALSE)</f>
        <v>6.8072880509999996</v>
      </c>
      <c r="T961" s="3">
        <f>VLOOKUP($C961,'County Data Only'!$A$2:$F$93,6,FALSE)</f>
        <v>-0.58027989999999996</v>
      </c>
      <c r="U961">
        <f>IF(AND(Table1[[#This Row],[Census Tract Population Growth 2010 - 2020]]&gt;=5,Table1[[#This Row],[Census Tract Population Growth 2020 - 2021]]&gt;0),1,0)</f>
        <v>0</v>
      </c>
      <c r="V961" s="3">
        <f>SUM(Table1[[#This Row],[High Income Point Value]],Table1[[#This Row],[Life Expectancy Point Value]],Table1[[#This Row],["R/ECAP" (Point Value)]],Table1[[#This Row],[Low Poverty Point Value]])</f>
        <v>1</v>
      </c>
      <c r="W961" s="3">
        <f>SUM(Table1[[#This Row],[Census Tract Low Unemployment Point Value]],Table1[[#This Row],[Census Tract Access to Primary Care Point Value]])</f>
        <v>1</v>
      </c>
    </row>
    <row r="962" spans="1:23" x14ac:dyDescent="0.25">
      <c r="A962" t="s">
        <v>943</v>
      </c>
      <c r="B962">
        <v>18097330105</v>
      </c>
      <c r="C962" t="s">
        <v>1794</v>
      </c>
      <c r="D962" t="s">
        <v>2633</v>
      </c>
      <c r="E962" s="7">
        <f t="shared" ref="E962:E1025" si="30">SUM(V962,W962)</f>
        <v>2</v>
      </c>
      <c r="F962" s="3">
        <f t="shared" ref="F962:F1025" si="31">IF(AND(S962&gt;=5,T962&gt;0),1,0)</f>
        <v>0</v>
      </c>
      <c r="G962">
        <v>0</v>
      </c>
      <c r="H962" s="4">
        <v>53673</v>
      </c>
      <c r="I962" s="3">
        <f>IF(AND(Table1[[#This Row],[High Income]]&gt;=71082,Table1[[#This Row],[QCT Status]]=0),1,0)</f>
        <v>0</v>
      </c>
      <c r="J962" s="6">
        <v>79.999099999999999</v>
      </c>
      <c r="K962" s="6">
        <f>IF(Table1[[#This Row],[Life Expectancy]]&gt;77.4,1,0)</f>
        <v>1</v>
      </c>
      <c r="L962" s="4">
        <v>0</v>
      </c>
      <c r="M962" s="4">
        <v>12.5</v>
      </c>
      <c r="N962" s="4">
        <f>IF(AND(Table1[[#This Row],[Low Poverty]]&lt;=6.3,Table1[[#This Row],[QCT Status]]=0),1,0)</f>
        <v>0</v>
      </c>
      <c r="O962" s="3">
        <f>VLOOKUP(C962,'County Data Only'!$A$2:$F$93,3,FALSE)</f>
        <v>3</v>
      </c>
      <c r="P962" s="3">
        <f>IF(Table1[[#This Row],[Census Tract Low Unemployment Rate]]&lt;2.7,1,0)</f>
        <v>0</v>
      </c>
      <c r="Q962" s="6">
        <f>VLOOKUP($C962,'County Data Only'!$A$2:$F$93,4,FALSE)</f>
        <v>1210</v>
      </c>
      <c r="R962" s="6">
        <f>IF(AND(Table1[[#This Row],[Census Tract Access to Primary Care]]&lt;=2000,Table1[[#This Row],[Census Tract Access to Primary Care]]&lt;&gt;0),1,0)</f>
        <v>1</v>
      </c>
      <c r="S962" s="6">
        <f>VLOOKUP($C962,'County Data Only'!$A$2:$F$93,5,FALSE)</f>
        <v>6.8072880509999996</v>
      </c>
      <c r="T962" s="3">
        <f>VLOOKUP($C962,'County Data Only'!$A$2:$F$93,6,FALSE)</f>
        <v>-0.58027989999999996</v>
      </c>
      <c r="U962">
        <f>IF(AND(Table1[[#This Row],[Census Tract Population Growth 2010 - 2020]]&gt;=5,Table1[[#This Row],[Census Tract Population Growth 2020 - 2021]]&gt;0),1,0)</f>
        <v>0</v>
      </c>
      <c r="V962" s="3">
        <f>SUM(Table1[[#This Row],[High Income Point Value]],Table1[[#This Row],[Life Expectancy Point Value]],Table1[[#This Row],["R/ECAP" (Point Value)]],Table1[[#This Row],[Low Poverty Point Value]])</f>
        <v>1</v>
      </c>
      <c r="W962" s="3">
        <f>SUM(Table1[[#This Row],[Census Tract Low Unemployment Point Value]],Table1[[#This Row],[Census Tract Access to Primary Care Point Value]])</f>
        <v>1</v>
      </c>
    </row>
    <row r="963" spans="1:23" x14ac:dyDescent="0.25">
      <c r="A963" t="s">
        <v>900</v>
      </c>
      <c r="B963">
        <v>18097310311</v>
      </c>
      <c r="C963" t="s">
        <v>1794</v>
      </c>
      <c r="D963" t="s">
        <v>2590</v>
      </c>
      <c r="E963" s="7">
        <f t="shared" si="30"/>
        <v>2</v>
      </c>
      <c r="F963" s="3">
        <f t="shared" si="31"/>
        <v>0</v>
      </c>
      <c r="G963">
        <v>0</v>
      </c>
      <c r="H963" s="4">
        <v>69673</v>
      </c>
      <c r="I963" s="3">
        <f>IF(AND(Table1[[#This Row],[High Income]]&gt;=71082,Table1[[#This Row],[QCT Status]]=0),1,0)</f>
        <v>0</v>
      </c>
      <c r="J963" s="6">
        <v>78.7</v>
      </c>
      <c r="K963" s="6">
        <f>IF(Table1[[#This Row],[Life Expectancy]]&gt;77.4,1,0)</f>
        <v>1</v>
      </c>
      <c r="L963" s="4">
        <v>0</v>
      </c>
      <c r="M963" s="4">
        <v>13.1</v>
      </c>
      <c r="N963" s="4">
        <f>IF(AND(Table1[[#This Row],[Low Poverty]]&lt;=6.3,Table1[[#This Row],[QCT Status]]=0),1,0)</f>
        <v>0</v>
      </c>
      <c r="O963" s="3">
        <f>VLOOKUP(C963,'County Data Only'!$A$2:$F$93,3,FALSE)</f>
        <v>3</v>
      </c>
      <c r="P963" s="3">
        <f>IF(Table1[[#This Row],[Census Tract Low Unemployment Rate]]&lt;2.7,1,0)</f>
        <v>0</v>
      </c>
      <c r="Q963" s="6">
        <f>VLOOKUP($C963,'County Data Only'!$A$2:$F$93,4,FALSE)</f>
        <v>1210</v>
      </c>
      <c r="R963" s="6">
        <f>IF(AND(Table1[[#This Row],[Census Tract Access to Primary Care]]&lt;=2000,Table1[[#This Row],[Census Tract Access to Primary Care]]&lt;&gt;0),1,0)</f>
        <v>1</v>
      </c>
      <c r="S963" s="6">
        <f>VLOOKUP($C963,'County Data Only'!$A$2:$F$93,5,FALSE)</f>
        <v>6.8072880509999996</v>
      </c>
      <c r="T963" s="3">
        <f>VLOOKUP($C963,'County Data Only'!$A$2:$F$93,6,FALSE)</f>
        <v>-0.58027989999999996</v>
      </c>
      <c r="U963">
        <f>IF(AND(Table1[[#This Row],[Census Tract Population Growth 2010 - 2020]]&gt;=5,Table1[[#This Row],[Census Tract Population Growth 2020 - 2021]]&gt;0),1,0)</f>
        <v>0</v>
      </c>
      <c r="V963" s="3">
        <f>SUM(Table1[[#This Row],[High Income Point Value]],Table1[[#This Row],[Life Expectancy Point Value]],Table1[[#This Row],["R/ECAP" (Point Value)]],Table1[[#This Row],[Low Poverty Point Value]])</f>
        <v>1</v>
      </c>
      <c r="W963" s="3">
        <f>SUM(Table1[[#This Row],[Census Tract Low Unemployment Point Value]],Table1[[#This Row],[Census Tract Access to Primary Care Point Value]])</f>
        <v>1</v>
      </c>
    </row>
    <row r="964" spans="1:23" x14ac:dyDescent="0.25">
      <c r="A964" t="s">
        <v>906</v>
      </c>
      <c r="B964">
        <v>18097320109</v>
      </c>
      <c r="C964" t="s">
        <v>1794</v>
      </c>
      <c r="D964" t="s">
        <v>2596</v>
      </c>
      <c r="E964" s="7">
        <f t="shared" si="30"/>
        <v>2</v>
      </c>
      <c r="F964" s="3">
        <f t="shared" si="31"/>
        <v>0</v>
      </c>
      <c r="G964">
        <v>0</v>
      </c>
      <c r="H964" s="4">
        <v>56486</v>
      </c>
      <c r="I964" s="3">
        <f>IF(AND(Table1[[#This Row],[High Income]]&gt;=71082,Table1[[#This Row],[QCT Status]]=0),1,0)</f>
        <v>0</v>
      </c>
      <c r="J964" s="6">
        <v>80.900000000000006</v>
      </c>
      <c r="K964" s="6">
        <f>IF(Table1[[#This Row],[Life Expectancy]]&gt;77.4,1,0)</f>
        <v>1</v>
      </c>
      <c r="L964" s="4">
        <v>0</v>
      </c>
      <c r="M964" s="4">
        <v>13.7</v>
      </c>
      <c r="N964" s="4">
        <f>IF(AND(Table1[[#This Row],[Low Poverty]]&lt;=6.3,Table1[[#This Row],[QCT Status]]=0),1,0)</f>
        <v>0</v>
      </c>
      <c r="O964" s="3">
        <f>VLOOKUP(C964,'County Data Only'!$A$2:$F$93,3,FALSE)</f>
        <v>3</v>
      </c>
      <c r="P964" s="3">
        <f>IF(Table1[[#This Row],[Census Tract Low Unemployment Rate]]&lt;2.7,1,0)</f>
        <v>0</v>
      </c>
      <c r="Q964" s="6">
        <f>VLOOKUP($C964,'County Data Only'!$A$2:$F$93,4,FALSE)</f>
        <v>1210</v>
      </c>
      <c r="R964" s="6">
        <f>IF(AND(Table1[[#This Row],[Census Tract Access to Primary Care]]&lt;=2000,Table1[[#This Row],[Census Tract Access to Primary Care]]&lt;&gt;0),1,0)</f>
        <v>1</v>
      </c>
      <c r="S964" s="6">
        <f>VLOOKUP($C964,'County Data Only'!$A$2:$F$93,5,FALSE)</f>
        <v>6.8072880509999996</v>
      </c>
      <c r="T964" s="3">
        <f>VLOOKUP($C964,'County Data Only'!$A$2:$F$93,6,FALSE)</f>
        <v>-0.58027989999999996</v>
      </c>
      <c r="U964">
        <f>IF(AND(Table1[[#This Row],[Census Tract Population Growth 2010 - 2020]]&gt;=5,Table1[[#This Row],[Census Tract Population Growth 2020 - 2021]]&gt;0),1,0)</f>
        <v>0</v>
      </c>
      <c r="V964" s="3">
        <f>SUM(Table1[[#This Row],[High Income Point Value]],Table1[[#This Row],[Life Expectancy Point Value]],Table1[[#This Row],["R/ECAP" (Point Value)]],Table1[[#This Row],[Low Poverty Point Value]])</f>
        <v>1</v>
      </c>
      <c r="W964" s="3">
        <f>SUM(Table1[[#This Row],[Census Tract Low Unemployment Point Value]],Table1[[#This Row],[Census Tract Access to Primary Care Point Value]])</f>
        <v>1</v>
      </c>
    </row>
    <row r="965" spans="1:23" x14ac:dyDescent="0.25">
      <c r="A965" t="s">
        <v>1015</v>
      </c>
      <c r="B965">
        <v>18097351700</v>
      </c>
      <c r="C965" t="s">
        <v>1794</v>
      </c>
      <c r="D965" t="s">
        <v>2705</v>
      </c>
      <c r="E965" s="7">
        <f t="shared" si="30"/>
        <v>2</v>
      </c>
      <c r="F965" s="3">
        <f t="shared" si="31"/>
        <v>0</v>
      </c>
      <c r="G965">
        <v>0</v>
      </c>
      <c r="H965" s="6">
        <v>72013</v>
      </c>
      <c r="I965" s="6">
        <f>IF(AND(Table1[[#This Row],[High Income]]&gt;=71082,Table1[[#This Row],[QCT Status]]=0),1,0)</f>
        <v>1</v>
      </c>
      <c r="J965" s="4">
        <v>71.8</v>
      </c>
      <c r="K965" s="6">
        <f>IF(Table1[[#This Row],[Life Expectancy]]&gt;77.4,1,0)</f>
        <v>0</v>
      </c>
      <c r="L965" s="4">
        <v>0</v>
      </c>
      <c r="M965" s="4">
        <v>14</v>
      </c>
      <c r="N965" s="4">
        <f>IF(AND(Table1[[#This Row],[Low Poverty]]&lt;=6.3,Table1[[#This Row],[QCT Status]]=0),1,0)</f>
        <v>0</v>
      </c>
      <c r="O965" s="3">
        <f>VLOOKUP(C965,'County Data Only'!$A$2:$F$93,3,FALSE)</f>
        <v>3</v>
      </c>
      <c r="P965" s="3">
        <f>IF(Table1[[#This Row],[Census Tract Low Unemployment Rate]]&lt;2.7,1,0)</f>
        <v>0</v>
      </c>
      <c r="Q965" s="6">
        <f>VLOOKUP($C965,'County Data Only'!$A$2:$F$93,4,FALSE)</f>
        <v>1210</v>
      </c>
      <c r="R965" s="6">
        <f>IF(AND(Table1[[#This Row],[Census Tract Access to Primary Care]]&lt;=2000,Table1[[#This Row],[Census Tract Access to Primary Care]]&lt;&gt;0),1,0)</f>
        <v>1</v>
      </c>
      <c r="S965" s="6">
        <f>VLOOKUP($C965,'County Data Only'!$A$2:$F$93,5,FALSE)</f>
        <v>6.8072880509999996</v>
      </c>
      <c r="T965" s="3">
        <f>VLOOKUP($C965,'County Data Only'!$A$2:$F$93,6,FALSE)</f>
        <v>-0.58027989999999996</v>
      </c>
      <c r="U965">
        <f>IF(AND(Table1[[#This Row],[Census Tract Population Growth 2010 - 2020]]&gt;=5,Table1[[#This Row],[Census Tract Population Growth 2020 - 2021]]&gt;0),1,0)</f>
        <v>0</v>
      </c>
      <c r="V965" s="3">
        <f>SUM(Table1[[#This Row],[High Income Point Value]],Table1[[#This Row],[Life Expectancy Point Value]],Table1[[#This Row],["R/ECAP" (Point Value)]],Table1[[#This Row],[Low Poverty Point Value]])</f>
        <v>1</v>
      </c>
      <c r="W965" s="3">
        <f>SUM(Table1[[#This Row],[Census Tract Low Unemployment Point Value]],Table1[[#This Row],[Census Tract Access to Primary Care Point Value]])</f>
        <v>1</v>
      </c>
    </row>
    <row r="966" spans="1:23" x14ac:dyDescent="0.25">
      <c r="A966" t="s">
        <v>902</v>
      </c>
      <c r="B966">
        <v>18097320105</v>
      </c>
      <c r="C966" t="s">
        <v>1794</v>
      </c>
      <c r="D966" t="s">
        <v>2592</v>
      </c>
      <c r="E966" s="7">
        <f t="shared" si="30"/>
        <v>2</v>
      </c>
      <c r="F966" s="3">
        <f t="shared" si="31"/>
        <v>0</v>
      </c>
      <c r="G966">
        <v>0</v>
      </c>
      <c r="H966" s="4">
        <v>60238</v>
      </c>
      <c r="I966" s="3">
        <f>IF(AND(Table1[[#This Row],[High Income]]&gt;=71082,Table1[[#This Row],[QCT Status]]=0),1,0)</f>
        <v>0</v>
      </c>
      <c r="J966" s="6">
        <v>77.931200000000004</v>
      </c>
      <c r="K966" s="6">
        <f>IF(Table1[[#This Row],[Life Expectancy]]&gt;77.4,1,0)</f>
        <v>1</v>
      </c>
      <c r="L966" s="4">
        <v>0</v>
      </c>
      <c r="M966" s="4">
        <v>14.4</v>
      </c>
      <c r="N966" s="4">
        <f>IF(AND(Table1[[#This Row],[Low Poverty]]&lt;=6.3,Table1[[#This Row],[QCT Status]]=0),1,0)</f>
        <v>0</v>
      </c>
      <c r="O966" s="3">
        <f>VLOOKUP(C966,'County Data Only'!$A$2:$F$93,3,FALSE)</f>
        <v>3</v>
      </c>
      <c r="P966" s="3">
        <f>IF(Table1[[#This Row],[Census Tract Low Unemployment Rate]]&lt;2.7,1,0)</f>
        <v>0</v>
      </c>
      <c r="Q966" s="6">
        <f>VLOOKUP($C966,'County Data Only'!$A$2:$F$93,4,FALSE)</f>
        <v>1210</v>
      </c>
      <c r="R966" s="6">
        <f>IF(AND(Table1[[#This Row],[Census Tract Access to Primary Care]]&lt;=2000,Table1[[#This Row],[Census Tract Access to Primary Care]]&lt;&gt;0),1,0)</f>
        <v>1</v>
      </c>
      <c r="S966" s="6">
        <f>VLOOKUP($C966,'County Data Only'!$A$2:$F$93,5,FALSE)</f>
        <v>6.8072880509999996</v>
      </c>
      <c r="T966" s="3">
        <f>VLOOKUP($C966,'County Data Only'!$A$2:$F$93,6,FALSE)</f>
        <v>-0.58027989999999996</v>
      </c>
      <c r="U966">
        <f>IF(AND(Table1[[#This Row],[Census Tract Population Growth 2010 - 2020]]&gt;=5,Table1[[#This Row],[Census Tract Population Growth 2020 - 2021]]&gt;0),1,0)</f>
        <v>0</v>
      </c>
      <c r="V966" s="3">
        <f>SUM(Table1[[#This Row],[High Income Point Value]],Table1[[#This Row],[Life Expectancy Point Value]],Table1[[#This Row],["R/ECAP" (Point Value)]],Table1[[#This Row],[Low Poverty Point Value]])</f>
        <v>1</v>
      </c>
      <c r="W966" s="3">
        <f>SUM(Table1[[#This Row],[Census Tract Low Unemployment Point Value]],Table1[[#This Row],[Census Tract Access to Primary Care Point Value]])</f>
        <v>1</v>
      </c>
    </row>
    <row r="967" spans="1:23" x14ac:dyDescent="0.25">
      <c r="A967" t="s">
        <v>889</v>
      </c>
      <c r="B967">
        <v>18097310111</v>
      </c>
      <c r="C967" t="s">
        <v>1794</v>
      </c>
      <c r="D967" t="s">
        <v>2579</v>
      </c>
      <c r="E967" s="7">
        <f t="shared" si="30"/>
        <v>2</v>
      </c>
      <c r="F967" s="3">
        <f t="shared" si="31"/>
        <v>0</v>
      </c>
      <c r="G967">
        <v>0</v>
      </c>
      <c r="H967" s="4">
        <v>43347</v>
      </c>
      <c r="I967" s="3">
        <f>IF(AND(Table1[[#This Row],[High Income]]&gt;=71082,Table1[[#This Row],[QCT Status]]=0),1,0)</f>
        <v>0</v>
      </c>
      <c r="J967" s="6">
        <v>78.8</v>
      </c>
      <c r="K967" s="6">
        <f>IF(Table1[[#This Row],[Life Expectancy]]&gt;77.4,1,0)</f>
        <v>1</v>
      </c>
      <c r="L967" s="4">
        <v>0</v>
      </c>
      <c r="M967" s="4">
        <v>15.4</v>
      </c>
      <c r="N967" s="4">
        <f>IF(AND(Table1[[#This Row],[Low Poverty]]&lt;=6.3,Table1[[#This Row],[QCT Status]]=0),1,0)</f>
        <v>0</v>
      </c>
      <c r="O967" s="3">
        <f>VLOOKUP(C967,'County Data Only'!$A$2:$F$93,3,FALSE)</f>
        <v>3</v>
      </c>
      <c r="P967" s="3">
        <f>IF(Table1[[#This Row],[Census Tract Low Unemployment Rate]]&lt;2.7,1,0)</f>
        <v>0</v>
      </c>
      <c r="Q967" s="6">
        <f>VLOOKUP($C967,'County Data Only'!$A$2:$F$93,4,FALSE)</f>
        <v>1210</v>
      </c>
      <c r="R967" s="6">
        <f>IF(AND(Table1[[#This Row],[Census Tract Access to Primary Care]]&lt;=2000,Table1[[#This Row],[Census Tract Access to Primary Care]]&lt;&gt;0),1,0)</f>
        <v>1</v>
      </c>
      <c r="S967" s="6">
        <f>VLOOKUP($C967,'County Data Only'!$A$2:$F$93,5,FALSE)</f>
        <v>6.8072880509999996</v>
      </c>
      <c r="T967" s="3">
        <f>VLOOKUP($C967,'County Data Only'!$A$2:$F$93,6,FALSE)</f>
        <v>-0.58027989999999996</v>
      </c>
      <c r="U967">
        <f>IF(AND(Table1[[#This Row],[Census Tract Population Growth 2010 - 2020]]&gt;=5,Table1[[#This Row],[Census Tract Population Growth 2020 - 2021]]&gt;0),1,0)</f>
        <v>0</v>
      </c>
      <c r="V967" s="3">
        <f>SUM(Table1[[#This Row],[High Income Point Value]],Table1[[#This Row],[Life Expectancy Point Value]],Table1[[#This Row],["R/ECAP" (Point Value)]],Table1[[#This Row],[Low Poverty Point Value]])</f>
        <v>1</v>
      </c>
      <c r="W967" s="3">
        <f>SUM(Table1[[#This Row],[Census Tract Low Unemployment Point Value]],Table1[[#This Row],[Census Tract Access to Primary Care Point Value]])</f>
        <v>1</v>
      </c>
    </row>
    <row r="968" spans="1:23" x14ac:dyDescent="0.25">
      <c r="A968" t="s">
        <v>916</v>
      </c>
      <c r="B968">
        <v>18097320500</v>
      </c>
      <c r="C968" t="s">
        <v>1794</v>
      </c>
      <c r="D968" t="s">
        <v>2606</v>
      </c>
      <c r="E968" s="7">
        <f t="shared" si="30"/>
        <v>2</v>
      </c>
      <c r="F968" s="3">
        <f t="shared" si="31"/>
        <v>0</v>
      </c>
      <c r="G968">
        <v>0</v>
      </c>
      <c r="H968" s="4">
        <v>58345</v>
      </c>
      <c r="I968" s="3">
        <f>IF(AND(Table1[[#This Row],[High Income]]&gt;=71082,Table1[[#This Row],[QCT Status]]=0),1,0)</f>
        <v>0</v>
      </c>
      <c r="J968" s="6">
        <v>81.900000000000006</v>
      </c>
      <c r="K968" s="6">
        <f>IF(Table1[[#This Row],[Life Expectancy]]&gt;77.4,1,0)</f>
        <v>1</v>
      </c>
      <c r="L968" s="4">
        <v>0</v>
      </c>
      <c r="M968" s="4">
        <v>15.7</v>
      </c>
      <c r="N968" s="4">
        <f>IF(AND(Table1[[#This Row],[Low Poverty]]&lt;=6.3,Table1[[#This Row],[QCT Status]]=0),1,0)</f>
        <v>0</v>
      </c>
      <c r="O968" s="3">
        <f>VLOOKUP(C968,'County Data Only'!$A$2:$F$93,3,FALSE)</f>
        <v>3</v>
      </c>
      <c r="P968" s="3">
        <f>IF(Table1[[#This Row],[Census Tract Low Unemployment Rate]]&lt;2.7,1,0)</f>
        <v>0</v>
      </c>
      <c r="Q968" s="6">
        <f>VLOOKUP($C968,'County Data Only'!$A$2:$F$93,4,FALSE)</f>
        <v>1210</v>
      </c>
      <c r="R968" s="6">
        <f>IF(AND(Table1[[#This Row],[Census Tract Access to Primary Care]]&lt;=2000,Table1[[#This Row],[Census Tract Access to Primary Care]]&lt;&gt;0),1,0)</f>
        <v>1</v>
      </c>
      <c r="S968" s="6">
        <f>VLOOKUP($C968,'County Data Only'!$A$2:$F$93,5,FALSE)</f>
        <v>6.8072880509999996</v>
      </c>
      <c r="T968" s="3">
        <f>VLOOKUP($C968,'County Data Only'!$A$2:$F$93,6,FALSE)</f>
        <v>-0.58027989999999996</v>
      </c>
      <c r="U968">
        <f>IF(AND(Table1[[#This Row],[Census Tract Population Growth 2010 - 2020]]&gt;=5,Table1[[#This Row],[Census Tract Population Growth 2020 - 2021]]&gt;0),1,0)</f>
        <v>0</v>
      </c>
      <c r="V968" s="3">
        <f>SUM(Table1[[#This Row],[High Income Point Value]],Table1[[#This Row],[Life Expectancy Point Value]],Table1[[#This Row],["R/ECAP" (Point Value)]],Table1[[#This Row],[Low Poverty Point Value]])</f>
        <v>1</v>
      </c>
      <c r="W968" s="3">
        <f>SUM(Table1[[#This Row],[Census Tract Low Unemployment Point Value]],Table1[[#This Row],[Census Tract Access to Primary Care Point Value]])</f>
        <v>1</v>
      </c>
    </row>
    <row r="969" spans="1:23" x14ac:dyDescent="0.25">
      <c r="A969" t="s">
        <v>1107</v>
      </c>
      <c r="B969">
        <v>18097381003</v>
      </c>
      <c r="C969" t="s">
        <v>1794</v>
      </c>
      <c r="D969" t="s">
        <v>2797</v>
      </c>
      <c r="E969" s="7">
        <f t="shared" si="30"/>
        <v>2</v>
      </c>
      <c r="F969" s="3">
        <f t="shared" si="31"/>
        <v>0</v>
      </c>
      <c r="G969">
        <v>0</v>
      </c>
      <c r="H969" s="4">
        <v>45769</v>
      </c>
      <c r="I969" s="3">
        <f>IF(AND(Table1[[#This Row],[High Income]]&gt;=71082,Table1[[#This Row],[QCT Status]]=0),1,0)</f>
        <v>0</v>
      </c>
      <c r="J969" s="6">
        <v>77.5</v>
      </c>
      <c r="K969" s="6">
        <f>IF(Table1[[#This Row],[Life Expectancy]]&gt;77.4,1,0)</f>
        <v>1</v>
      </c>
      <c r="L969" s="4">
        <v>0</v>
      </c>
      <c r="M969" s="4">
        <v>16.100000000000001</v>
      </c>
      <c r="N969" s="4">
        <f>IF(AND(Table1[[#This Row],[Low Poverty]]&lt;=6.3,Table1[[#This Row],[QCT Status]]=0),1,0)</f>
        <v>0</v>
      </c>
      <c r="O969" s="3">
        <f>VLOOKUP(C969,'County Data Only'!$A$2:$F$93,3,FALSE)</f>
        <v>3</v>
      </c>
      <c r="P969" s="3">
        <f>IF(Table1[[#This Row],[Census Tract Low Unemployment Rate]]&lt;2.7,1,0)</f>
        <v>0</v>
      </c>
      <c r="Q969" s="6">
        <f>VLOOKUP($C969,'County Data Only'!$A$2:$F$93,4,FALSE)</f>
        <v>1210</v>
      </c>
      <c r="R969" s="6">
        <f>IF(AND(Table1[[#This Row],[Census Tract Access to Primary Care]]&lt;=2000,Table1[[#This Row],[Census Tract Access to Primary Care]]&lt;&gt;0),1,0)</f>
        <v>1</v>
      </c>
      <c r="S969" s="6">
        <f>VLOOKUP($C969,'County Data Only'!$A$2:$F$93,5,FALSE)</f>
        <v>6.8072880509999996</v>
      </c>
      <c r="T969" s="3">
        <f>VLOOKUP($C969,'County Data Only'!$A$2:$F$93,6,FALSE)</f>
        <v>-0.58027989999999996</v>
      </c>
      <c r="U969">
        <f>IF(AND(Table1[[#This Row],[Census Tract Population Growth 2010 - 2020]]&gt;=5,Table1[[#This Row],[Census Tract Population Growth 2020 - 2021]]&gt;0),1,0)</f>
        <v>0</v>
      </c>
      <c r="V969" s="3">
        <f>SUM(Table1[[#This Row],[High Income Point Value]],Table1[[#This Row],[Life Expectancy Point Value]],Table1[[#This Row],["R/ECAP" (Point Value)]],Table1[[#This Row],[Low Poverty Point Value]])</f>
        <v>1</v>
      </c>
      <c r="W969" s="3">
        <f>SUM(Table1[[#This Row],[Census Tract Low Unemployment Point Value]],Table1[[#This Row],[Census Tract Access to Primary Care Point Value]])</f>
        <v>1</v>
      </c>
    </row>
    <row r="970" spans="1:23" x14ac:dyDescent="0.25">
      <c r="A970" t="s">
        <v>894</v>
      </c>
      <c r="B970">
        <v>18097310204</v>
      </c>
      <c r="C970" t="s">
        <v>1794</v>
      </c>
      <c r="D970" t="s">
        <v>2584</v>
      </c>
      <c r="E970" s="7">
        <f t="shared" si="30"/>
        <v>2</v>
      </c>
      <c r="F970" s="3">
        <f t="shared" si="31"/>
        <v>0</v>
      </c>
      <c r="G970">
        <v>0</v>
      </c>
      <c r="H970" s="4">
        <v>69390</v>
      </c>
      <c r="I970" s="3">
        <f>IF(AND(Table1[[#This Row],[High Income]]&gt;=71082,Table1[[#This Row],[QCT Status]]=0),1,0)</f>
        <v>0</v>
      </c>
      <c r="J970" s="6">
        <v>78.033000000000001</v>
      </c>
      <c r="K970" s="6">
        <f>IF(Table1[[#This Row],[Life Expectancy]]&gt;77.4,1,0)</f>
        <v>1</v>
      </c>
      <c r="L970" s="4">
        <v>0</v>
      </c>
      <c r="M970" s="4">
        <v>16.2</v>
      </c>
      <c r="N970" s="4">
        <f>IF(AND(Table1[[#This Row],[Low Poverty]]&lt;=6.3,Table1[[#This Row],[QCT Status]]=0),1,0)</f>
        <v>0</v>
      </c>
      <c r="O970" s="3">
        <f>VLOOKUP(C970,'County Data Only'!$A$2:$F$93,3,FALSE)</f>
        <v>3</v>
      </c>
      <c r="P970" s="3">
        <f>IF(Table1[[#This Row],[Census Tract Low Unemployment Rate]]&lt;2.7,1,0)</f>
        <v>0</v>
      </c>
      <c r="Q970" s="6">
        <f>VLOOKUP($C970,'County Data Only'!$A$2:$F$93,4,FALSE)</f>
        <v>1210</v>
      </c>
      <c r="R970" s="6">
        <f>IF(AND(Table1[[#This Row],[Census Tract Access to Primary Care]]&lt;=2000,Table1[[#This Row],[Census Tract Access to Primary Care]]&lt;&gt;0),1,0)</f>
        <v>1</v>
      </c>
      <c r="S970" s="6">
        <f>VLOOKUP($C970,'County Data Only'!$A$2:$F$93,5,FALSE)</f>
        <v>6.8072880509999996</v>
      </c>
      <c r="T970" s="3">
        <f>VLOOKUP($C970,'County Data Only'!$A$2:$F$93,6,FALSE)</f>
        <v>-0.58027989999999996</v>
      </c>
      <c r="U970">
        <f>IF(AND(Table1[[#This Row],[Census Tract Population Growth 2010 - 2020]]&gt;=5,Table1[[#This Row],[Census Tract Population Growth 2020 - 2021]]&gt;0),1,0)</f>
        <v>0</v>
      </c>
      <c r="V970" s="3">
        <f>SUM(Table1[[#This Row],[High Income Point Value]],Table1[[#This Row],[Life Expectancy Point Value]],Table1[[#This Row],["R/ECAP" (Point Value)]],Table1[[#This Row],[Low Poverty Point Value]])</f>
        <v>1</v>
      </c>
      <c r="W970" s="3">
        <f>SUM(Table1[[#This Row],[Census Tract Low Unemployment Point Value]],Table1[[#This Row],[Census Tract Access to Primary Care Point Value]])</f>
        <v>1</v>
      </c>
    </row>
    <row r="971" spans="1:23" x14ac:dyDescent="0.25">
      <c r="A971" t="s">
        <v>1027</v>
      </c>
      <c r="B971">
        <v>18097354201</v>
      </c>
      <c r="C971" t="s">
        <v>1794</v>
      </c>
      <c r="D971" t="s">
        <v>2717</v>
      </c>
      <c r="E971" s="7">
        <f t="shared" si="30"/>
        <v>2</v>
      </c>
      <c r="F971" s="3">
        <f t="shared" si="31"/>
        <v>0</v>
      </c>
      <c r="G971">
        <v>0</v>
      </c>
      <c r="H971" s="6">
        <v>73997</v>
      </c>
      <c r="I971" s="6">
        <f>IF(AND(Table1[[#This Row],[High Income]]&gt;=71082,Table1[[#This Row],[QCT Status]]=0),1,0)</f>
        <v>1</v>
      </c>
      <c r="J971" s="4">
        <v>76.099999999999994</v>
      </c>
      <c r="K971" s="6">
        <f>IF(Table1[[#This Row],[Life Expectancy]]&gt;77.4,1,0)</f>
        <v>0</v>
      </c>
      <c r="L971" s="4">
        <v>0</v>
      </c>
      <c r="M971" s="4">
        <v>20.399999999999999</v>
      </c>
      <c r="N971" s="4">
        <f>IF(AND(Table1[[#This Row],[Low Poverty]]&lt;=6.3,Table1[[#This Row],[QCT Status]]=0),1,0)</f>
        <v>0</v>
      </c>
      <c r="O971" s="3">
        <f>VLOOKUP(C971,'County Data Only'!$A$2:$F$93,3,FALSE)</f>
        <v>3</v>
      </c>
      <c r="P971" s="3">
        <f>IF(Table1[[#This Row],[Census Tract Low Unemployment Rate]]&lt;2.7,1,0)</f>
        <v>0</v>
      </c>
      <c r="Q971" s="6">
        <f>VLOOKUP($C971,'County Data Only'!$A$2:$F$93,4,FALSE)</f>
        <v>1210</v>
      </c>
      <c r="R971" s="6">
        <f>IF(AND(Table1[[#This Row],[Census Tract Access to Primary Care]]&lt;=2000,Table1[[#This Row],[Census Tract Access to Primary Care]]&lt;&gt;0),1,0)</f>
        <v>1</v>
      </c>
      <c r="S971" s="6">
        <f>VLOOKUP($C971,'County Data Only'!$A$2:$F$93,5,FALSE)</f>
        <v>6.8072880509999996</v>
      </c>
      <c r="T971" s="3">
        <f>VLOOKUP($C971,'County Data Only'!$A$2:$F$93,6,FALSE)</f>
        <v>-0.58027989999999996</v>
      </c>
      <c r="U971">
        <f>IF(AND(Table1[[#This Row],[Census Tract Population Growth 2010 - 2020]]&gt;=5,Table1[[#This Row],[Census Tract Population Growth 2020 - 2021]]&gt;0),1,0)</f>
        <v>0</v>
      </c>
      <c r="V971" s="3">
        <f>SUM(Table1[[#This Row],[High Income Point Value]],Table1[[#This Row],[Life Expectancy Point Value]],Table1[[#This Row],["R/ECAP" (Point Value)]],Table1[[#This Row],[Low Poverty Point Value]])</f>
        <v>1</v>
      </c>
      <c r="W971" s="3">
        <f>SUM(Table1[[#This Row],[Census Tract Low Unemployment Point Value]],Table1[[#This Row],[Census Tract Access to Primary Care Point Value]])</f>
        <v>1</v>
      </c>
    </row>
    <row r="972" spans="1:23" x14ac:dyDescent="0.25">
      <c r="A972" t="s">
        <v>1136</v>
      </c>
      <c r="B972">
        <v>18097391002</v>
      </c>
      <c r="C972" t="s">
        <v>1794</v>
      </c>
      <c r="D972" t="s">
        <v>2826</v>
      </c>
      <c r="E972" s="7">
        <f t="shared" si="30"/>
        <v>2</v>
      </c>
      <c r="F972" s="3">
        <f t="shared" si="31"/>
        <v>0</v>
      </c>
      <c r="G972">
        <v>0</v>
      </c>
      <c r="H972" s="6">
        <v>73287</v>
      </c>
      <c r="I972" s="6">
        <f>IF(AND(Table1[[#This Row],[High Income]]&gt;=71082,Table1[[#This Row],[QCT Status]]=0),1,0)</f>
        <v>1</v>
      </c>
      <c r="J972" s="4">
        <v>70.5</v>
      </c>
      <c r="K972" s="6">
        <f>IF(Table1[[#This Row],[Life Expectancy]]&gt;77.4,1,0)</f>
        <v>0</v>
      </c>
      <c r="L972" s="4">
        <v>0</v>
      </c>
      <c r="M972" s="4">
        <v>23.2</v>
      </c>
      <c r="N972" s="4">
        <f>IF(AND(Table1[[#This Row],[Low Poverty]]&lt;=6.3,Table1[[#This Row],[QCT Status]]=0),1,0)</f>
        <v>0</v>
      </c>
      <c r="O972" s="3">
        <f>VLOOKUP(C972,'County Data Only'!$A$2:$F$93,3,FALSE)</f>
        <v>3</v>
      </c>
      <c r="P972" s="3">
        <f>IF(Table1[[#This Row],[Census Tract Low Unemployment Rate]]&lt;2.7,1,0)</f>
        <v>0</v>
      </c>
      <c r="Q972" s="6">
        <f>VLOOKUP($C972,'County Data Only'!$A$2:$F$93,4,FALSE)</f>
        <v>1210</v>
      </c>
      <c r="R972" s="6">
        <f>IF(AND(Table1[[#This Row],[Census Tract Access to Primary Care]]&lt;=2000,Table1[[#This Row],[Census Tract Access to Primary Care]]&lt;&gt;0),1,0)</f>
        <v>1</v>
      </c>
      <c r="S972" s="6">
        <f>VLOOKUP($C972,'County Data Only'!$A$2:$F$93,5,FALSE)</f>
        <v>6.8072880509999996</v>
      </c>
      <c r="T972" s="3">
        <f>VLOOKUP($C972,'County Data Only'!$A$2:$F$93,6,FALSE)</f>
        <v>-0.58027989999999996</v>
      </c>
      <c r="U972">
        <f>IF(AND(Table1[[#This Row],[Census Tract Population Growth 2010 - 2020]]&gt;=5,Table1[[#This Row],[Census Tract Population Growth 2020 - 2021]]&gt;0),1,0)</f>
        <v>0</v>
      </c>
      <c r="V972" s="3">
        <f>SUM(Table1[[#This Row],[High Income Point Value]],Table1[[#This Row],[Life Expectancy Point Value]],Table1[[#This Row],["R/ECAP" (Point Value)]],Table1[[#This Row],[Low Poverty Point Value]])</f>
        <v>1</v>
      </c>
      <c r="W972" s="3">
        <f>SUM(Table1[[#This Row],[Census Tract Low Unemployment Point Value]],Table1[[#This Row],[Census Tract Access to Primary Care Point Value]])</f>
        <v>1</v>
      </c>
    </row>
    <row r="973" spans="1:23" x14ac:dyDescent="0.25">
      <c r="A973" t="s">
        <v>1091</v>
      </c>
      <c r="B973">
        <v>18097380102</v>
      </c>
      <c r="C973" t="s">
        <v>1794</v>
      </c>
      <c r="D973" t="s">
        <v>2781</v>
      </c>
      <c r="E973" s="7">
        <f t="shared" si="30"/>
        <v>2</v>
      </c>
      <c r="F973" s="3">
        <f t="shared" si="31"/>
        <v>0</v>
      </c>
      <c r="G973">
        <v>0</v>
      </c>
      <c r="H973" s="4">
        <v>62908</v>
      </c>
      <c r="I973" s="3">
        <f>IF(AND(Table1[[#This Row],[High Income]]&gt;=71082,Table1[[#This Row],[QCT Status]]=0),1,0)</f>
        <v>0</v>
      </c>
      <c r="J973" s="6">
        <v>78.5</v>
      </c>
      <c r="K973" s="6">
        <f>IF(Table1[[#This Row],[Life Expectancy]]&gt;77.4,1,0)</f>
        <v>1</v>
      </c>
      <c r="L973" s="4">
        <v>0</v>
      </c>
      <c r="M973" s="4">
        <v>50.6</v>
      </c>
      <c r="N973" s="4">
        <f>IF(AND(Table1[[#This Row],[Low Poverty]]&lt;=6.3,Table1[[#This Row],[QCT Status]]=0),1,0)</f>
        <v>0</v>
      </c>
      <c r="O973" s="3">
        <f>VLOOKUP(C973,'County Data Only'!$A$2:$F$93,3,FALSE)</f>
        <v>3</v>
      </c>
      <c r="P973" s="3">
        <f>IF(Table1[[#This Row],[Census Tract Low Unemployment Rate]]&lt;2.7,1,0)</f>
        <v>0</v>
      </c>
      <c r="Q973" s="6">
        <f>VLOOKUP($C973,'County Data Only'!$A$2:$F$93,4,FALSE)</f>
        <v>1210</v>
      </c>
      <c r="R973" s="6">
        <f>IF(AND(Table1[[#This Row],[Census Tract Access to Primary Care]]&lt;=2000,Table1[[#This Row],[Census Tract Access to Primary Care]]&lt;&gt;0),1,0)</f>
        <v>1</v>
      </c>
      <c r="S973" s="6">
        <f>VLOOKUP($C973,'County Data Only'!$A$2:$F$93,5,FALSE)</f>
        <v>6.8072880509999996</v>
      </c>
      <c r="T973" s="3">
        <f>VLOOKUP($C973,'County Data Only'!$A$2:$F$93,6,FALSE)</f>
        <v>-0.58027989999999996</v>
      </c>
      <c r="U973">
        <f>IF(AND(Table1[[#This Row],[Census Tract Population Growth 2010 - 2020]]&gt;=5,Table1[[#This Row],[Census Tract Population Growth 2020 - 2021]]&gt;0),1,0)</f>
        <v>0</v>
      </c>
      <c r="V973" s="3">
        <f>SUM(Table1[[#This Row],[High Income Point Value]],Table1[[#This Row],[Life Expectancy Point Value]],Table1[[#This Row],["R/ECAP" (Point Value)]],Table1[[#This Row],[Low Poverty Point Value]])</f>
        <v>1</v>
      </c>
      <c r="W973" s="3">
        <f>SUM(Table1[[#This Row],[Census Tract Low Unemployment Point Value]],Table1[[#This Row],[Census Tract Access to Primary Care Point Value]])</f>
        <v>1</v>
      </c>
    </row>
    <row r="974" spans="1:23" x14ac:dyDescent="0.25">
      <c r="A974" t="s">
        <v>940</v>
      </c>
      <c r="B974">
        <v>18097322602</v>
      </c>
      <c r="C974" t="s">
        <v>1794</v>
      </c>
      <c r="D974" t="s">
        <v>2630</v>
      </c>
      <c r="E974" s="8">
        <f t="shared" si="30"/>
        <v>1</v>
      </c>
      <c r="F974" s="3">
        <f t="shared" si="31"/>
        <v>0</v>
      </c>
      <c r="G974" s="14">
        <v>1</v>
      </c>
      <c r="H974" s="4">
        <v>54038</v>
      </c>
      <c r="I974" s="3">
        <f>IF(AND(Table1[[#This Row],[High Income]]&gt;=71082,Table1[[#This Row],[QCT Status]]=0),1,0)</f>
        <v>0</v>
      </c>
      <c r="J974" s="4">
        <v>74.5</v>
      </c>
      <c r="K974" s="3">
        <f>IF(Table1[[#This Row],[Life Expectancy]]&gt;77.4,1,0)</f>
        <v>0</v>
      </c>
      <c r="L974" s="4">
        <v>0</v>
      </c>
      <c r="M974" s="6">
        <v>4.8</v>
      </c>
      <c r="N974" s="6">
        <f>IF(AND(Table1[[#This Row],[Low Poverty]]&lt;=6.3,Table1[[#This Row],[QCT Status]]=0),1,0)</f>
        <v>0</v>
      </c>
      <c r="O974" s="3">
        <f>VLOOKUP(C974,'County Data Only'!$A$2:$F$93,3,FALSE)</f>
        <v>3</v>
      </c>
      <c r="P974" s="3">
        <f>IF(Table1[[#This Row],[Census Tract Low Unemployment Rate]]&lt;2.7,1,0)</f>
        <v>0</v>
      </c>
      <c r="Q974" s="6">
        <f>VLOOKUP($C974,'County Data Only'!$A$2:$F$93,4,FALSE)</f>
        <v>1210</v>
      </c>
      <c r="R974" s="6">
        <f>IF(AND(Table1[[#This Row],[Census Tract Access to Primary Care]]&lt;=2000,Table1[[#This Row],[Census Tract Access to Primary Care]]&lt;&gt;0),1,0)</f>
        <v>1</v>
      </c>
      <c r="S974" s="6">
        <f>VLOOKUP($C974,'County Data Only'!$A$2:$F$93,5,FALSE)</f>
        <v>6.8072880509999996</v>
      </c>
      <c r="T974" s="3">
        <f>VLOOKUP($C974,'County Data Only'!$A$2:$F$93,6,FALSE)</f>
        <v>-0.58027989999999996</v>
      </c>
      <c r="U974">
        <f>IF(AND(Table1[[#This Row],[Census Tract Population Growth 2010 - 2020]]&gt;=5,Table1[[#This Row],[Census Tract Population Growth 2020 - 2021]]&gt;0),1,0)</f>
        <v>0</v>
      </c>
      <c r="V974" s="3">
        <f>SUM(Table1[[#This Row],[High Income Point Value]],Table1[[#This Row],[Life Expectancy Point Value]],Table1[[#This Row],["R/ECAP" (Point Value)]],Table1[[#This Row],[Low Poverty Point Value]])</f>
        <v>0</v>
      </c>
      <c r="W974" s="3">
        <f>SUM(Table1[[#This Row],[Census Tract Low Unemployment Point Value]],Table1[[#This Row],[Census Tract Access to Primary Care Point Value]])</f>
        <v>1</v>
      </c>
    </row>
    <row r="975" spans="1:23" x14ac:dyDescent="0.25">
      <c r="A975" t="s">
        <v>1003</v>
      </c>
      <c r="B975">
        <v>18097350100</v>
      </c>
      <c r="C975" t="s">
        <v>1794</v>
      </c>
      <c r="D975" t="s">
        <v>2693</v>
      </c>
      <c r="E975" s="8">
        <f t="shared" si="30"/>
        <v>1</v>
      </c>
      <c r="F975" s="3">
        <f t="shared" si="31"/>
        <v>0</v>
      </c>
      <c r="G975" s="14">
        <v>1</v>
      </c>
      <c r="H975" s="4">
        <v>41842</v>
      </c>
      <c r="I975" s="3">
        <f>IF(AND(Table1[[#This Row],[High Income]]&gt;=71082,Table1[[#This Row],[QCT Status]]=0),1,0)</f>
        <v>0</v>
      </c>
      <c r="J975" s="4">
        <v>70.099999999999994</v>
      </c>
      <c r="K975" s="3">
        <f>IF(Table1[[#This Row],[Life Expectancy]]&gt;77.4,1,0)</f>
        <v>0</v>
      </c>
      <c r="L975" s="4">
        <v>0</v>
      </c>
      <c r="M975" s="6">
        <v>5.9</v>
      </c>
      <c r="N975" s="3">
        <f>IF(AND(Table1[[#This Row],[Low Poverty]]&lt;=6.3,Table1[[#This Row],[QCT Status]]=0),1,0)</f>
        <v>0</v>
      </c>
      <c r="O975" s="3">
        <f>VLOOKUP(C975,'County Data Only'!$A$2:$F$93,3,FALSE)</f>
        <v>3</v>
      </c>
      <c r="P975" s="3">
        <f>IF(Table1[[#This Row],[Census Tract Low Unemployment Rate]]&lt;2.7,1,0)</f>
        <v>0</v>
      </c>
      <c r="Q975" s="6">
        <f>VLOOKUP($C975,'County Data Only'!$A$2:$F$93,4,FALSE)</f>
        <v>1210</v>
      </c>
      <c r="R975" s="6">
        <f>IF(AND(Table1[[#This Row],[Census Tract Access to Primary Care]]&lt;=2000,Table1[[#This Row],[Census Tract Access to Primary Care]]&lt;&gt;0),1,0)</f>
        <v>1</v>
      </c>
      <c r="S975" s="6">
        <f>VLOOKUP($C975,'County Data Only'!$A$2:$F$93,5,FALSE)</f>
        <v>6.8072880509999996</v>
      </c>
      <c r="T975" s="3">
        <f>VLOOKUP($C975,'County Data Only'!$A$2:$F$93,6,FALSE)</f>
        <v>-0.58027989999999996</v>
      </c>
      <c r="U975">
        <f>IF(AND(Table1[[#This Row],[Census Tract Population Growth 2010 - 2020]]&gt;=5,Table1[[#This Row],[Census Tract Population Growth 2020 - 2021]]&gt;0),1,0)</f>
        <v>0</v>
      </c>
      <c r="V975" s="3">
        <f>SUM(Table1[[#This Row],[High Income Point Value]],Table1[[#This Row],[Life Expectancy Point Value]],Table1[[#This Row],["R/ECAP" (Point Value)]],Table1[[#This Row],[Low Poverty Point Value]])</f>
        <v>0</v>
      </c>
      <c r="W975" s="3">
        <f>SUM(Table1[[#This Row],[Census Tract Low Unemployment Point Value]],Table1[[#This Row],[Census Tract Access to Primary Care Point Value]])</f>
        <v>1</v>
      </c>
    </row>
    <row r="976" spans="1:23" x14ac:dyDescent="0.25">
      <c r="A976" t="s">
        <v>986</v>
      </c>
      <c r="B976">
        <v>18097340904</v>
      </c>
      <c r="C976" t="s">
        <v>1794</v>
      </c>
      <c r="D976" t="s">
        <v>2676</v>
      </c>
      <c r="E976" s="8">
        <f t="shared" si="30"/>
        <v>1</v>
      </c>
      <c r="F976" s="3">
        <f t="shared" si="31"/>
        <v>0</v>
      </c>
      <c r="G976" s="14">
        <v>1</v>
      </c>
      <c r="H976" s="4">
        <v>47190</v>
      </c>
      <c r="I976" s="3">
        <f>IF(AND(Table1[[#This Row],[High Income]]&gt;=71082,Table1[[#This Row],[QCT Status]]=0),1,0)</f>
        <v>0</v>
      </c>
      <c r="J976" s="4">
        <v>77.099999999999994</v>
      </c>
      <c r="K976" s="3">
        <f>IF(Table1[[#This Row],[Life Expectancy]]&gt;77.4,1,0)</f>
        <v>0</v>
      </c>
      <c r="L976" s="4">
        <v>0</v>
      </c>
      <c r="M976" s="4">
        <v>7.7</v>
      </c>
      <c r="N976" s="4">
        <f>IF(AND(Table1[[#This Row],[Low Poverty]]&lt;=6.3,Table1[[#This Row],[QCT Status]]=0),1,0)</f>
        <v>0</v>
      </c>
      <c r="O976" s="3">
        <f>VLOOKUP(C976,'County Data Only'!$A$2:$F$93,3,FALSE)</f>
        <v>3</v>
      </c>
      <c r="P976" s="3">
        <f>IF(Table1[[#This Row],[Census Tract Low Unemployment Rate]]&lt;2.7,1,0)</f>
        <v>0</v>
      </c>
      <c r="Q976" s="6">
        <f>VLOOKUP($C976,'County Data Only'!$A$2:$F$93,4,FALSE)</f>
        <v>1210</v>
      </c>
      <c r="R976" s="6">
        <f>IF(AND(Table1[[#This Row],[Census Tract Access to Primary Care]]&lt;=2000,Table1[[#This Row],[Census Tract Access to Primary Care]]&lt;&gt;0),1,0)</f>
        <v>1</v>
      </c>
      <c r="S976" s="6">
        <f>VLOOKUP($C976,'County Data Only'!$A$2:$F$93,5,FALSE)</f>
        <v>6.8072880509999996</v>
      </c>
      <c r="T976" s="3">
        <f>VLOOKUP($C976,'County Data Only'!$A$2:$F$93,6,FALSE)</f>
        <v>-0.58027989999999996</v>
      </c>
      <c r="U976">
        <f>IF(AND(Table1[[#This Row],[Census Tract Population Growth 2010 - 2020]]&gt;=5,Table1[[#This Row],[Census Tract Population Growth 2020 - 2021]]&gt;0),1,0)</f>
        <v>0</v>
      </c>
      <c r="V976" s="3">
        <f>SUM(Table1[[#This Row],[High Income Point Value]],Table1[[#This Row],[Life Expectancy Point Value]],Table1[[#This Row],["R/ECAP" (Point Value)]],Table1[[#This Row],[Low Poverty Point Value]])</f>
        <v>0</v>
      </c>
      <c r="W976" s="3">
        <f>SUM(Table1[[#This Row],[Census Tract Low Unemployment Point Value]],Table1[[#This Row],[Census Tract Access to Primary Care Point Value]])</f>
        <v>1</v>
      </c>
    </row>
    <row r="977" spans="1:23" x14ac:dyDescent="0.25">
      <c r="A977" t="s">
        <v>959</v>
      </c>
      <c r="B977">
        <v>18097330701</v>
      </c>
      <c r="C977" t="s">
        <v>1794</v>
      </c>
      <c r="D977" t="s">
        <v>2649</v>
      </c>
      <c r="E977" s="8">
        <f t="shared" si="30"/>
        <v>1</v>
      </c>
      <c r="F977" s="3">
        <f t="shared" si="31"/>
        <v>0</v>
      </c>
      <c r="G977" s="14">
        <v>1</v>
      </c>
      <c r="H977" s="4">
        <v>37424</v>
      </c>
      <c r="I977" s="3">
        <f>IF(AND(Table1[[#This Row],[High Income]]&gt;=71082,Table1[[#This Row],[QCT Status]]=0),1,0)</f>
        <v>0</v>
      </c>
      <c r="J977" s="4">
        <v>75.3</v>
      </c>
      <c r="K977" s="3">
        <f>IF(Table1[[#This Row],[Life Expectancy]]&gt;77.4,1,0)</f>
        <v>0</v>
      </c>
      <c r="L977" s="4">
        <v>0</v>
      </c>
      <c r="M977" s="4">
        <v>8.8000000000000007</v>
      </c>
      <c r="N977" s="4">
        <f>IF(AND(Table1[[#This Row],[Low Poverty]]&lt;=6.3,Table1[[#This Row],[QCT Status]]=0),1,0)</f>
        <v>0</v>
      </c>
      <c r="O977" s="3">
        <f>VLOOKUP(C977,'County Data Only'!$A$2:$F$93,3,FALSE)</f>
        <v>3</v>
      </c>
      <c r="P977" s="3">
        <f>IF(Table1[[#This Row],[Census Tract Low Unemployment Rate]]&lt;2.7,1,0)</f>
        <v>0</v>
      </c>
      <c r="Q977" s="6">
        <f>VLOOKUP($C977,'County Data Only'!$A$2:$F$93,4,FALSE)</f>
        <v>1210</v>
      </c>
      <c r="R977" s="6">
        <f>IF(AND(Table1[[#This Row],[Census Tract Access to Primary Care]]&lt;=2000,Table1[[#This Row],[Census Tract Access to Primary Care]]&lt;&gt;0),1,0)</f>
        <v>1</v>
      </c>
      <c r="S977" s="6">
        <f>VLOOKUP($C977,'County Data Only'!$A$2:$F$93,5,FALSE)</f>
        <v>6.8072880509999996</v>
      </c>
      <c r="T977" s="3">
        <f>VLOOKUP($C977,'County Data Only'!$A$2:$F$93,6,FALSE)</f>
        <v>-0.58027989999999996</v>
      </c>
      <c r="U977">
        <f>IF(AND(Table1[[#This Row],[Census Tract Population Growth 2010 - 2020]]&gt;=5,Table1[[#This Row],[Census Tract Population Growth 2020 - 2021]]&gt;0),1,0)</f>
        <v>0</v>
      </c>
      <c r="V977" s="3">
        <f>SUM(Table1[[#This Row],[High Income Point Value]],Table1[[#This Row],[Life Expectancy Point Value]],Table1[[#This Row],["R/ECAP" (Point Value)]],Table1[[#This Row],[Low Poverty Point Value]])</f>
        <v>0</v>
      </c>
      <c r="W977" s="3">
        <f>SUM(Table1[[#This Row],[Census Tract Low Unemployment Point Value]],Table1[[#This Row],[Census Tract Access to Primary Care Point Value]])</f>
        <v>1</v>
      </c>
    </row>
    <row r="978" spans="1:23" x14ac:dyDescent="0.25">
      <c r="A978" t="s">
        <v>992</v>
      </c>
      <c r="B978">
        <v>18097341702</v>
      </c>
      <c r="C978" t="s">
        <v>1794</v>
      </c>
      <c r="D978" t="s">
        <v>2682</v>
      </c>
      <c r="E978" s="8">
        <f t="shared" si="30"/>
        <v>1</v>
      </c>
      <c r="F978" s="3">
        <f t="shared" si="31"/>
        <v>0</v>
      </c>
      <c r="G978" s="14">
        <v>1</v>
      </c>
      <c r="H978" s="4">
        <v>45195</v>
      </c>
      <c r="I978" s="3">
        <f>IF(AND(Table1[[#This Row],[High Income]]&gt;=71082,Table1[[#This Row],[QCT Status]]=0),1,0)</f>
        <v>0</v>
      </c>
      <c r="J978" s="4">
        <v>69.5</v>
      </c>
      <c r="K978" s="3">
        <f>IF(Table1[[#This Row],[Life Expectancy]]&gt;77.4,1,0)</f>
        <v>0</v>
      </c>
      <c r="L978" s="4">
        <v>0</v>
      </c>
      <c r="M978" s="4">
        <v>10.9</v>
      </c>
      <c r="N978" s="4">
        <f>IF(AND(Table1[[#This Row],[Low Poverty]]&lt;=6.3,Table1[[#This Row],[QCT Status]]=0),1,0)</f>
        <v>0</v>
      </c>
      <c r="O978" s="3">
        <f>VLOOKUP(C978,'County Data Only'!$A$2:$F$93,3,FALSE)</f>
        <v>3</v>
      </c>
      <c r="P978" s="3">
        <f>IF(Table1[[#This Row],[Census Tract Low Unemployment Rate]]&lt;2.7,1,0)</f>
        <v>0</v>
      </c>
      <c r="Q978" s="6">
        <f>VLOOKUP($C978,'County Data Only'!$A$2:$F$93,4,FALSE)</f>
        <v>1210</v>
      </c>
      <c r="R978" s="6">
        <f>IF(AND(Table1[[#This Row],[Census Tract Access to Primary Care]]&lt;=2000,Table1[[#This Row],[Census Tract Access to Primary Care]]&lt;&gt;0),1,0)</f>
        <v>1</v>
      </c>
      <c r="S978" s="6">
        <f>VLOOKUP($C978,'County Data Only'!$A$2:$F$93,5,FALSE)</f>
        <v>6.8072880509999996</v>
      </c>
      <c r="T978" s="3">
        <f>VLOOKUP($C978,'County Data Only'!$A$2:$F$93,6,FALSE)</f>
        <v>-0.58027989999999996</v>
      </c>
      <c r="U978">
        <f>IF(AND(Table1[[#This Row],[Census Tract Population Growth 2010 - 2020]]&gt;=5,Table1[[#This Row],[Census Tract Population Growth 2020 - 2021]]&gt;0),1,0)</f>
        <v>0</v>
      </c>
      <c r="V978" s="3">
        <f>SUM(Table1[[#This Row],[High Income Point Value]],Table1[[#This Row],[Life Expectancy Point Value]],Table1[[#This Row],["R/ECAP" (Point Value)]],Table1[[#This Row],[Low Poverty Point Value]])</f>
        <v>0</v>
      </c>
      <c r="W978" s="3">
        <f>SUM(Table1[[#This Row],[Census Tract Low Unemployment Point Value]],Table1[[#This Row],[Census Tract Access to Primary Care Point Value]])</f>
        <v>1</v>
      </c>
    </row>
    <row r="979" spans="1:23" x14ac:dyDescent="0.25">
      <c r="A979" t="s">
        <v>1041</v>
      </c>
      <c r="B979">
        <v>18097355900</v>
      </c>
      <c r="C979" t="s">
        <v>1794</v>
      </c>
      <c r="D979" t="s">
        <v>2731</v>
      </c>
      <c r="E979" s="8">
        <f t="shared" si="30"/>
        <v>1</v>
      </c>
      <c r="F979" s="3">
        <f t="shared" si="31"/>
        <v>0</v>
      </c>
      <c r="G979" s="14">
        <v>1</v>
      </c>
      <c r="H979" s="4">
        <v>66250</v>
      </c>
      <c r="I979" s="3">
        <f>IF(AND(Table1[[#This Row],[High Income]]&gt;=71082,Table1[[#This Row],[QCT Status]]=0),1,0)</f>
        <v>0</v>
      </c>
      <c r="J979" s="4">
        <v>69.900000000000006</v>
      </c>
      <c r="K979" s="3">
        <f>IF(Table1[[#This Row],[Life Expectancy]]&gt;77.4,1,0)</f>
        <v>0</v>
      </c>
      <c r="L979" s="4">
        <v>0</v>
      </c>
      <c r="M979" s="4">
        <v>12.2</v>
      </c>
      <c r="N979" s="4">
        <f>IF(AND(Table1[[#This Row],[Low Poverty]]&lt;=6.3,Table1[[#This Row],[QCT Status]]=0),1,0)</f>
        <v>0</v>
      </c>
      <c r="O979" s="3">
        <f>VLOOKUP(C979,'County Data Only'!$A$2:$F$93,3,FALSE)</f>
        <v>3</v>
      </c>
      <c r="P979" s="3">
        <f>IF(Table1[[#This Row],[Census Tract Low Unemployment Rate]]&lt;2.7,1,0)</f>
        <v>0</v>
      </c>
      <c r="Q979" s="6">
        <f>VLOOKUP($C979,'County Data Only'!$A$2:$F$93,4,FALSE)</f>
        <v>1210</v>
      </c>
      <c r="R979" s="6">
        <f>IF(AND(Table1[[#This Row],[Census Tract Access to Primary Care]]&lt;=2000,Table1[[#This Row],[Census Tract Access to Primary Care]]&lt;&gt;0),1,0)</f>
        <v>1</v>
      </c>
      <c r="S979" s="6">
        <f>VLOOKUP($C979,'County Data Only'!$A$2:$F$93,5,FALSE)</f>
        <v>6.8072880509999996</v>
      </c>
      <c r="T979" s="3">
        <f>VLOOKUP($C979,'County Data Only'!$A$2:$F$93,6,FALSE)</f>
        <v>-0.58027989999999996</v>
      </c>
      <c r="U979">
        <f>IF(AND(Table1[[#This Row],[Census Tract Population Growth 2010 - 2020]]&gt;=5,Table1[[#This Row],[Census Tract Population Growth 2020 - 2021]]&gt;0),1,0)</f>
        <v>0</v>
      </c>
      <c r="V979" s="3">
        <f>SUM(Table1[[#This Row],[High Income Point Value]],Table1[[#This Row],[Life Expectancy Point Value]],Table1[[#This Row],["R/ECAP" (Point Value)]],Table1[[#This Row],[Low Poverty Point Value]])</f>
        <v>0</v>
      </c>
      <c r="W979" s="3">
        <f>SUM(Table1[[#This Row],[Census Tract Low Unemployment Point Value]],Table1[[#This Row],[Census Tract Access to Primary Care Point Value]])</f>
        <v>1</v>
      </c>
    </row>
    <row r="980" spans="1:23" x14ac:dyDescent="0.25">
      <c r="A980" t="s">
        <v>1112</v>
      </c>
      <c r="B980">
        <v>18097381204</v>
      </c>
      <c r="C980" t="s">
        <v>1794</v>
      </c>
      <c r="D980" t="s">
        <v>2802</v>
      </c>
      <c r="E980" s="8">
        <f t="shared" si="30"/>
        <v>1</v>
      </c>
      <c r="F980" s="3">
        <f t="shared" si="31"/>
        <v>0</v>
      </c>
      <c r="G980" s="14">
        <v>1</v>
      </c>
      <c r="H980" s="4">
        <v>29536</v>
      </c>
      <c r="I980" s="3">
        <f>IF(AND(Table1[[#This Row],[High Income]]&gt;=71082,Table1[[#This Row],[QCT Status]]=0),1,0)</f>
        <v>0</v>
      </c>
      <c r="J980" s="4">
        <v>68.599999999999994</v>
      </c>
      <c r="K980" s="3">
        <f>IF(Table1[[#This Row],[Life Expectancy]]&gt;77.4,1,0)</f>
        <v>0</v>
      </c>
      <c r="L980" s="4">
        <v>0</v>
      </c>
      <c r="M980" s="4">
        <v>12.8</v>
      </c>
      <c r="N980" s="4">
        <f>IF(AND(Table1[[#This Row],[Low Poverty]]&lt;=6.3,Table1[[#This Row],[QCT Status]]=0),1,0)</f>
        <v>0</v>
      </c>
      <c r="O980" s="3">
        <f>VLOOKUP(C980,'County Data Only'!$A$2:$F$93,3,FALSE)</f>
        <v>3</v>
      </c>
      <c r="P980" s="3">
        <f>IF(Table1[[#This Row],[Census Tract Low Unemployment Rate]]&lt;2.7,1,0)</f>
        <v>0</v>
      </c>
      <c r="Q980" s="6">
        <f>VLOOKUP($C980,'County Data Only'!$A$2:$F$93,4,FALSE)</f>
        <v>1210</v>
      </c>
      <c r="R980" s="6">
        <f>IF(AND(Table1[[#This Row],[Census Tract Access to Primary Care]]&lt;=2000,Table1[[#This Row],[Census Tract Access to Primary Care]]&lt;&gt;0),1,0)</f>
        <v>1</v>
      </c>
      <c r="S980" s="6">
        <f>VLOOKUP($C980,'County Data Only'!$A$2:$F$93,5,FALSE)</f>
        <v>6.8072880509999996</v>
      </c>
      <c r="T980" s="3">
        <f>VLOOKUP($C980,'County Data Only'!$A$2:$F$93,6,FALSE)</f>
        <v>-0.58027989999999996</v>
      </c>
      <c r="U980">
        <f>IF(AND(Table1[[#This Row],[Census Tract Population Growth 2010 - 2020]]&gt;=5,Table1[[#This Row],[Census Tract Population Growth 2020 - 2021]]&gt;0),1,0)</f>
        <v>0</v>
      </c>
      <c r="V980" s="3">
        <f>SUM(Table1[[#This Row],[High Income Point Value]],Table1[[#This Row],[Life Expectancy Point Value]],Table1[[#This Row],["R/ECAP" (Point Value)]],Table1[[#This Row],[Low Poverty Point Value]])</f>
        <v>0</v>
      </c>
      <c r="W980" s="3">
        <f>SUM(Table1[[#This Row],[Census Tract Low Unemployment Point Value]],Table1[[#This Row],[Census Tract Access to Primary Care Point Value]])</f>
        <v>1</v>
      </c>
    </row>
    <row r="981" spans="1:23" x14ac:dyDescent="0.25">
      <c r="A981" t="s">
        <v>1085</v>
      </c>
      <c r="B981">
        <v>18097370204</v>
      </c>
      <c r="C981" t="s">
        <v>1794</v>
      </c>
      <c r="D981" t="s">
        <v>2775</v>
      </c>
      <c r="E981" s="8">
        <f t="shared" si="30"/>
        <v>1</v>
      </c>
      <c r="F981" s="3">
        <f t="shared" si="31"/>
        <v>0</v>
      </c>
      <c r="G981" s="14">
        <v>1</v>
      </c>
      <c r="H981" s="4">
        <v>38365</v>
      </c>
      <c r="I981" s="3">
        <f>IF(AND(Table1[[#This Row],[High Income]]&gt;=71082,Table1[[#This Row],[QCT Status]]=0),1,0)</f>
        <v>0</v>
      </c>
      <c r="J981" s="4">
        <v>71</v>
      </c>
      <c r="K981" s="3">
        <f>IF(Table1[[#This Row],[Life Expectancy]]&gt;77.4,1,0)</f>
        <v>0</v>
      </c>
      <c r="L981" s="4">
        <v>0</v>
      </c>
      <c r="M981" s="4">
        <v>13.1</v>
      </c>
      <c r="N981" s="4">
        <f>IF(AND(Table1[[#This Row],[Low Poverty]]&lt;=6.3,Table1[[#This Row],[QCT Status]]=0),1,0)</f>
        <v>0</v>
      </c>
      <c r="O981" s="3">
        <f>VLOOKUP(C981,'County Data Only'!$A$2:$F$93,3,FALSE)</f>
        <v>3</v>
      </c>
      <c r="P981" s="3">
        <f>IF(Table1[[#This Row],[Census Tract Low Unemployment Rate]]&lt;2.7,1,0)</f>
        <v>0</v>
      </c>
      <c r="Q981" s="6">
        <f>VLOOKUP($C981,'County Data Only'!$A$2:$F$93,4,FALSE)</f>
        <v>1210</v>
      </c>
      <c r="R981" s="6">
        <f>IF(AND(Table1[[#This Row],[Census Tract Access to Primary Care]]&lt;=2000,Table1[[#This Row],[Census Tract Access to Primary Care]]&lt;&gt;0),1,0)</f>
        <v>1</v>
      </c>
      <c r="S981" s="6">
        <f>VLOOKUP($C981,'County Data Only'!$A$2:$F$93,5,FALSE)</f>
        <v>6.8072880509999996</v>
      </c>
      <c r="T981" s="3">
        <f>VLOOKUP($C981,'County Data Only'!$A$2:$F$93,6,FALSE)</f>
        <v>-0.58027989999999996</v>
      </c>
      <c r="U981">
        <f>IF(AND(Table1[[#This Row],[Census Tract Population Growth 2010 - 2020]]&gt;=5,Table1[[#This Row],[Census Tract Population Growth 2020 - 2021]]&gt;0),1,0)</f>
        <v>0</v>
      </c>
      <c r="V981" s="3">
        <f>SUM(Table1[[#This Row],[High Income Point Value]],Table1[[#This Row],[Life Expectancy Point Value]],Table1[[#This Row],["R/ECAP" (Point Value)]],Table1[[#This Row],[Low Poverty Point Value]])</f>
        <v>0</v>
      </c>
      <c r="W981" s="3">
        <f>SUM(Table1[[#This Row],[Census Tract Low Unemployment Point Value]],Table1[[#This Row],[Census Tract Access to Primary Care Point Value]])</f>
        <v>1</v>
      </c>
    </row>
    <row r="982" spans="1:23" x14ac:dyDescent="0.25">
      <c r="A982" t="s">
        <v>905</v>
      </c>
      <c r="B982">
        <v>18097320108</v>
      </c>
      <c r="C982" t="s">
        <v>1794</v>
      </c>
      <c r="D982" t="s">
        <v>2595</v>
      </c>
      <c r="E982" s="8">
        <f t="shared" si="30"/>
        <v>1</v>
      </c>
      <c r="F982" s="3">
        <f t="shared" si="31"/>
        <v>0</v>
      </c>
      <c r="G982" s="14">
        <v>1</v>
      </c>
      <c r="H982" s="4">
        <v>32868</v>
      </c>
      <c r="I982" s="3">
        <f>IF(AND(Table1[[#This Row],[High Income]]&gt;=71082,Table1[[#This Row],[QCT Status]]=0),1,0)</f>
        <v>0</v>
      </c>
      <c r="J982" s="4">
        <v>73.599999999999994</v>
      </c>
      <c r="K982" s="3">
        <f>IF(Table1[[#This Row],[Life Expectancy]]&gt;77.4,1,0)</f>
        <v>0</v>
      </c>
      <c r="L982" s="4">
        <v>0</v>
      </c>
      <c r="M982" s="4">
        <v>13.9</v>
      </c>
      <c r="N982" s="4">
        <f>IF(AND(Table1[[#This Row],[Low Poverty]]&lt;=6.3,Table1[[#This Row],[QCT Status]]=0),1,0)</f>
        <v>0</v>
      </c>
      <c r="O982" s="3">
        <f>VLOOKUP(C982,'County Data Only'!$A$2:$F$93,3,FALSE)</f>
        <v>3</v>
      </c>
      <c r="P982" s="3">
        <f>IF(Table1[[#This Row],[Census Tract Low Unemployment Rate]]&lt;2.7,1,0)</f>
        <v>0</v>
      </c>
      <c r="Q982" s="6">
        <f>VLOOKUP($C982,'County Data Only'!$A$2:$F$93,4,FALSE)</f>
        <v>1210</v>
      </c>
      <c r="R982" s="6">
        <f>IF(AND(Table1[[#This Row],[Census Tract Access to Primary Care]]&lt;=2000,Table1[[#This Row],[Census Tract Access to Primary Care]]&lt;&gt;0),1,0)</f>
        <v>1</v>
      </c>
      <c r="S982" s="6">
        <f>VLOOKUP($C982,'County Data Only'!$A$2:$F$93,5,FALSE)</f>
        <v>6.8072880509999996</v>
      </c>
      <c r="T982" s="3">
        <f>VLOOKUP($C982,'County Data Only'!$A$2:$F$93,6,FALSE)</f>
        <v>-0.58027989999999996</v>
      </c>
      <c r="U982">
        <f>IF(AND(Table1[[#This Row],[Census Tract Population Growth 2010 - 2020]]&gt;=5,Table1[[#This Row],[Census Tract Population Growth 2020 - 2021]]&gt;0),1,0)</f>
        <v>0</v>
      </c>
      <c r="V982" s="3">
        <f>SUM(Table1[[#This Row],[High Income Point Value]],Table1[[#This Row],[Life Expectancy Point Value]],Table1[[#This Row],["R/ECAP" (Point Value)]],Table1[[#This Row],[Low Poverty Point Value]])</f>
        <v>0</v>
      </c>
      <c r="W982" s="3">
        <f>SUM(Table1[[#This Row],[Census Tract Low Unemployment Point Value]],Table1[[#This Row],[Census Tract Access to Primary Care Point Value]])</f>
        <v>1</v>
      </c>
    </row>
    <row r="983" spans="1:23" x14ac:dyDescent="0.25">
      <c r="A983" t="s">
        <v>1102</v>
      </c>
      <c r="B983">
        <v>18097380700</v>
      </c>
      <c r="C983" t="s">
        <v>1794</v>
      </c>
      <c r="D983" t="s">
        <v>2792</v>
      </c>
      <c r="E983" s="8">
        <f t="shared" si="30"/>
        <v>1</v>
      </c>
      <c r="F983" s="3">
        <f t="shared" si="31"/>
        <v>0</v>
      </c>
      <c r="G983" s="14">
        <v>1</v>
      </c>
      <c r="H983" s="4">
        <v>50970</v>
      </c>
      <c r="I983" s="3">
        <f>IF(AND(Table1[[#This Row],[High Income]]&gt;=71082,Table1[[#This Row],[QCT Status]]=0),1,0)</f>
        <v>0</v>
      </c>
      <c r="J983" s="4">
        <v>74.501999999999995</v>
      </c>
      <c r="K983" s="3">
        <f>IF(Table1[[#This Row],[Life Expectancy]]&gt;77.4,1,0)</f>
        <v>0</v>
      </c>
      <c r="L983" s="4">
        <v>0</v>
      </c>
      <c r="M983" s="4">
        <v>14.2</v>
      </c>
      <c r="N983" s="4">
        <f>IF(AND(Table1[[#This Row],[Low Poverty]]&lt;=6.3,Table1[[#This Row],[QCT Status]]=0),1,0)</f>
        <v>0</v>
      </c>
      <c r="O983" s="3">
        <f>VLOOKUP(C983,'County Data Only'!$A$2:$F$93,3,FALSE)</f>
        <v>3</v>
      </c>
      <c r="P983" s="3">
        <f>IF(Table1[[#This Row],[Census Tract Low Unemployment Rate]]&lt;2.7,1,0)</f>
        <v>0</v>
      </c>
      <c r="Q983" s="6">
        <f>VLOOKUP($C983,'County Data Only'!$A$2:$F$93,4,FALSE)</f>
        <v>1210</v>
      </c>
      <c r="R983" s="6">
        <f>IF(AND(Table1[[#This Row],[Census Tract Access to Primary Care]]&lt;=2000,Table1[[#This Row],[Census Tract Access to Primary Care]]&lt;&gt;0),1,0)</f>
        <v>1</v>
      </c>
      <c r="S983" s="6">
        <f>VLOOKUP($C983,'County Data Only'!$A$2:$F$93,5,FALSE)</f>
        <v>6.8072880509999996</v>
      </c>
      <c r="T983" s="3">
        <f>VLOOKUP($C983,'County Data Only'!$A$2:$F$93,6,FALSE)</f>
        <v>-0.58027989999999996</v>
      </c>
      <c r="U983">
        <f>IF(AND(Table1[[#This Row],[Census Tract Population Growth 2010 - 2020]]&gt;=5,Table1[[#This Row],[Census Tract Population Growth 2020 - 2021]]&gt;0),1,0)</f>
        <v>0</v>
      </c>
      <c r="V983" s="3">
        <f>SUM(Table1[[#This Row],[High Income Point Value]],Table1[[#This Row],[Life Expectancy Point Value]],Table1[[#This Row],["R/ECAP" (Point Value)]],Table1[[#This Row],[Low Poverty Point Value]])</f>
        <v>0</v>
      </c>
      <c r="W983" s="3">
        <f>SUM(Table1[[#This Row],[Census Tract Low Unemployment Point Value]],Table1[[#This Row],[Census Tract Access to Primary Care Point Value]])</f>
        <v>1</v>
      </c>
    </row>
    <row r="984" spans="1:23" x14ac:dyDescent="0.25">
      <c r="A984" t="s">
        <v>952</v>
      </c>
      <c r="B984">
        <v>18097330210</v>
      </c>
      <c r="C984" t="s">
        <v>1794</v>
      </c>
      <c r="D984" t="s">
        <v>2642</v>
      </c>
      <c r="E984" s="8">
        <f t="shared" si="30"/>
        <v>1</v>
      </c>
      <c r="F984" s="3">
        <f t="shared" si="31"/>
        <v>0</v>
      </c>
      <c r="G984" s="14">
        <v>1</v>
      </c>
      <c r="H984" s="6">
        <v>72545</v>
      </c>
      <c r="I984" s="6">
        <f>IF(AND(Table1[[#This Row],[High Income]]&gt;=71082,Table1[[#This Row],[QCT Status]]=0),1,0)</f>
        <v>0</v>
      </c>
      <c r="J984" s="4">
        <v>75</v>
      </c>
      <c r="K984" s="6">
        <f>IF(Table1[[#This Row],[Life Expectancy]]&gt;77.4,1,0)</f>
        <v>0</v>
      </c>
      <c r="L984" s="4">
        <v>0</v>
      </c>
      <c r="M984" s="4">
        <v>15.6</v>
      </c>
      <c r="N984" s="4">
        <f>IF(AND(Table1[[#This Row],[Low Poverty]]&lt;=6.3,Table1[[#This Row],[QCT Status]]=0),1,0)</f>
        <v>0</v>
      </c>
      <c r="O984" s="3">
        <f>VLOOKUP(C984,'County Data Only'!$A$2:$F$93,3,FALSE)</f>
        <v>3</v>
      </c>
      <c r="P984" s="3">
        <f>IF(Table1[[#This Row],[Census Tract Low Unemployment Rate]]&lt;2.7,1,0)</f>
        <v>0</v>
      </c>
      <c r="Q984" s="6">
        <f>VLOOKUP($C984,'County Data Only'!$A$2:$F$93,4,FALSE)</f>
        <v>1210</v>
      </c>
      <c r="R984" s="6">
        <f>IF(AND(Table1[[#This Row],[Census Tract Access to Primary Care]]&lt;=2000,Table1[[#This Row],[Census Tract Access to Primary Care]]&lt;&gt;0),1,0)</f>
        <v>1</v>
      </c>
      <c r="S984" s="6">
        <f>VLOOKUP($C984,'County Data Only'!$A$2:$F$93,5,FALSE)</f>
        <v>6.8072880509999996</v>
      </c>
      <c r="T984" s="3">
        <f>VLOOKUP($C984,'County Data Only'!$A$2:$F$93,6,FALSE)</f>
        <v>-0.58027989999999996</v>
      </c>
      <c r="U984">
        <f>IF(AND(Table1[[#This Row],[Census Tract Population Growth 2010 - 2020]]&gt;=5,Table1[[#This Row],[Census Tract Population Growth 2020 - 2021]]&gt;0),1,0)</f>
        <v>0</v>
      </c>
      <c r="V984" s="3">
        <f>SUM(Table1[[#This Row],[High Income Point Value]],Table1[[#This Row],[Life Expectancy Point Value]],Table1[[#This Row],["R/ECAP" (Point Value)]],Table1[[#This Row],[Low Poverty Point Value]])</f>
        <v>0</v>
      </c>
      <c r="W984" s="3">
        <f>SUM(Table1[[#This Row],[Census Tract Low Unemployment Point Value]],Table1[[#This Row],[Census Tract Access to Primary Care Point Value]])</f>
        <v>1</v>
      </c>
    </row>
    <row r="985" spans="1:23" x14ac:dyDescent="0.25">
      <c r="A985" t="s">
        <v>1016</v>
      </c>
      <c r="B985">
        <v>18097351900</v>
      </c>
      <c r="C985" t="s">
        <v>1794</v>
      </c>
      <c r="D985" t="s">
        <v>2706</v>
      </c>
      <c r="E985" s="8">
        <f t="shared" si="30"/>
        <v>1</v>
      </c>
      <c r="F985" s="3">
        <f t="shared" si="31"/>
        <v>0</v>
      </c>
      <c r="G985" s="14">
        <v>1</v>
      </c>
      <c r="H985" s="4">
        <v>35931</v>
      </c>
      <c r="I985" s="3">
        <f>IF(AND(Table1[[#This Row],[High Income]]&gt;=71082,Table1[[#This Row],[QCT Status]]=0),1,0)</f>
        <v>0</v>
      </c>
      <c r="J985" s="4">
        <v>71.7</v>
      </c>
      <c r="K985" s="3">
        <f>IF(Table1[[#This Row],[Life Expectancy]]&gt;77.4,1,0)</f>
        <v>0</v>
      </c>
      <c r="L985" s="4">
        <v>0</v>
      </c>
      <c r="M985" s="4">
        <v>15.7</v>
      </c>
      <c r="N985" s="4">
        <f>IF(AND(Table1[[#This Row],[Low Poverty]]&lt;=6.3,Table1[[#This Row],[QCT Status]]=0),1,0)</f>
        <v>0</v>
      </c>
      <c r="O985" s="3">
        <f>VLOOKUP(C985,'County Data Only'!$A$2:$F$93,3,FALSE)</f>
        <v>3</v>
      </c>
      <c r="P985" s="3">
        <f>IF(Table1[[#This Row],[Census Tract Low Unemployment Rate]]&lt;2.7,1,0)</f>
        <v>0</v>
      </c>
      <c r="Q985" s="6">
        <f>VLOOKUP($C985,'County Data Only'!$A$2:$F$93,4,FALSE)</f>
        <v>1210</v>
      </c>
      <c r="R985" s="6">
        <f>IF(AND(Table1[[#This Row],[Census Tract Access to Primary Care]]&lt;=2000,Table1[[#This Row],[Census Tract Access to Primary Care]]&lt;&gt;0),1,0)</f>
        <v>1</v>
      </c>
      <c r="S985" s="6">
        <f>VLOOKUP($C985,'County Data Only'!$A$2:$F$93,5,FALSE)</f>
        <v>6.8072880509999996</v>
      </c>
      <c r="T985" s="3">
        <f>VLOOKUP($C985,'County Data Only'!$A$2:$F$93,6,FALSE)</f>
        <v>-0.58027989999999996</v>
      </c>
      <c r="U985">
        <f>IF(AND(Table1[[#This Row],[Census Tract Population Growth 2010 - 2020]]&gt;=5,Table1[[#This Row],[Census Tract Population Growth 2020 - 2021]]&gt;0),1,0)</f>
        <v>0</v>
      </c>
      <c r="V985" s="3">
        <f>SUM(Table1[[#This Row],[High Income Point Value]],Table1[[#This Row],[Life Expectancy Point Value]],Table1[[#This Row],["R/ECAP" (Point Value)]],Table1[[#This Row],[Low Poverty Point Value]])</f>
        <v>0</v>
      </c>
      <c r="W985" s="3">
        <f>SUM(Table1[[#This Row],[Census Tract Low Unemployment Point Value]],Table1[[#This Row],[Census Tract Access to Primary Care Point Value]])</f>
        <v>1</v>
      </c>
    </row>
    <row r="986" spans="1:23" x14ac:dyDescent="0.25">
      <c r="A986" t="s">
        <v>957</v>
      </c>
      <c r="B986">
        <v>18097330500</v>
      </c>
      <c r="C986" t="s">
        <v>1794</v>
      </c>
      <c r="D986" t="s">
        <v>2647</v>
      </c>
      <c r="E986" s="8">
        <f t="shared" si="30"/>
        <v>1</v>
      </c>
      <c r="F986" s="3">
        <f t="shared" si="31"/>
        <v>0</v>
      </c>
      <c r="G986" s="14">
        <v>1</v>
      </c>
      <c r="H986" s="4">
        <v>52471</v>
      </c>
      <c r="I986" s="3">
        <f>IF(AND(Table1[[#This Row],[High Income]]&gt;=71082,Table1[[#This Row],[QCT Status]]=0),1,0)</f>
        <v>0</v>
      </c>
      <c r="J986" s="4">
        <v>75.488200000000006</v>
      </c>
      <c r="K986" s="3">
        <f>IF(Table1[[#This Row],[Life Expectancy]]&gt;77.4,1,0)</f>
        <v>0</v>
      </c>
      <c r="L986" s="4">
        <v>0</v>
      </c>
      <c r="M986" s="4">
        <v>16</v>
      </c>
      <c r="N986" s="4">
        <f>IF(AND(Table1[[#This Row],[Low Poverty]]&lt;=6.3,Table1[[#This Row],[QCT Status]]=0),1,0)</f>
        <v>0</v>
      </c>
      <c r="O986" s="3">
        <f>VLOOKUP(C986,'County Data Only'!$A$2:$F$93,3,FALSE)</f>
        <v>3</v>
      </c>
      <c r="P986" s="3">
        <f>IF(Table1[[#This Row],[Census Tract Low Unemployment Rate]]&lt;2.7,1,0)</f>
        <v>0</v>
      </c>
      <c r="Q986" s="6">
        <f>VLOOKUP($C986,'County Data Only'!$A$2:$F$93,4,FALSE)</f>
        <v>1210</v>
      </c>
      <c r="R986" s="6">
        <f>IF(AND(Table1[[#This Row],[Census Tract Access to Primary Care]]&lt;=2000,Table1[[#This Row],[Census Tract Access to Primary Care]]&lt;&gt;0),1,0)</f>
        <v>1</v>
      </c>
      <c r="S986" s="6">
        <f>VLOOKUP($C986,'County Data Only'!$A$2:$F$93,5,FALSE)</f>
        <v>6.8072880509999996</v>
      </c>
      <c r="T986" s="3">
        <f>VLOOKUP($C986,'County Data Only'!$A$2:$F$93,6,FALSE)</f>
        <v>-0.58027989999999996</v>
      </c>
      <c r="U986">
        <f>IF(AND(Table1[[#This Row],[Census Tract Population Growth 2010 - 2020]]&gt;=5,Table1[[#This Row],[Census Tract Population Growth 2020 - 2021]]&gt;0),1,0)</f>
        <v>0</v>
      </c>
      <c r="V986" s="3">
        <f>SUM(Table1[[#This Row],[High Income Point Value]],Table1[[#This Row],[Life Expectancy Point Value]],Table1[[#This Row],["R/ECAP" (Point Value)]],Table1[[#This Row],[Low Poverty Point Value]])</f>
        <v>0</v>
      </c>
      <c r="W986" s="3">
        <f>SUM(Table1[[#This Row],[Census Tract Low Unemployment Point Value]],Table1[[#This Row],[Census Tract Access to Primary Care Point Value]])</f>
        <v>1</v>
      </c>
    </row>
    <row r="987" spans="1:23" x14ac:dyDescent="0.25">
      <c r="A987" t="s">
        <v>1096</v>
      </c>
      <c r="B987">
        <v>18097380402</v>
      </c>
      <c r="C987" t="s">
        <v>1794</v>
      </c>
      <c r="D987" t="s">
        <v>2786</v>
      </c>
      <c r="E987" s="8">
        <f t="shared" si="30"/>
        <v>1</v>
      </c>
      <c r="F987" s="3">
        <f t="shared" si="31"/>
        <v>0</v>
      </c>
      <c r="G987" s="14">
        <v>1</v>
      </c>
      <c r="H987" s="4">
        <v>40941</v>
      </c>
      <c r="I987" s="3">
        <f>IF(AND(Table1[[#This Row],[High Income]]&gt;=71082,Table1[[#This Row],[QCT Status]]=0),1,0)</f>
        <v>0</v>
      </c>
      <c r="J987" s="4">
        <v>75.099999999999994</v>
      </c>
      <c r="K987" s="3">
        <f>IF(Table1[[#This Row],[Life Expectancy]]&gt;77.4,1,0)</f>
        <v>0</v>
      </c>
      <c r="L987" s="4">
        <v>0</v>
      </c>
      <c r="M987" s="4">
        <v>16.3</v>
      </c>
      <c r="N987" s="4">
        <f>IF(AND(Table1[[#This Row],[Low Poverty]]&lt;=6.3,Table1[[#This Row],[QCT Status]]=0),1,0)</f>
        <v>0</v>
      </c>
      <c r="O987" s="3">
        <f>VLOOKUP(C987,'County Data Only'!$A$2:$F$93,3,FALSE)</f>
        <v>3</v>
      </c>
      <c r="P987" s="3">
        <f>IF(Table1[[#This Row],[Census Tract Low Unemployment Rate]]&lt;2.7,1,0)</f>
        <v>0</v>
      </c>
      <c r="Q987" s="6">
        <f>VLOOKUP($C987,'County Data Only'!$A$2:$F$93,4,FALSE)</f>
        <v>1210</v>
      </c>
      <c r="R987" s="6">
        <f>IF(AND(Table1[[#This Row],[Census Tract Access to Primary Care]]&lt;=2000,Table1[[#This Row],[Census Tract Access to Primary Care]]&lt;&gt;0),1,0)</f>
        <v>1</v>
      </c>
      <c r="S987" s="6">
        <f>VLOOKUP($C987,'County Data Only'!$A$2:$F$93,5,FALSE)</f>
        <v>6.8072880509999996</v>
      </c>
      <c r="T987" s="3">
        <f>VLOOKUP($C987,'County Data Only'!$A$2:$F$93,6,FALSE)</f>
        <v>-0.58027989999999996</v>
      </c>
      <c r="U987">
        <f>IF(AND(Table1[[#This Row],[Census Tract Population Growth 2010 - 2020]]&gt;=5,Table1[[#This Row],[Census Tract Population Growth 2020 - 2021]]&gt;0),1,0)</f>
        <v>0</v>
      </c>
      <c r="V987" s="3">
        <f>SUM(Table1[[#This Row],[High Income Point Value]],Table1[[#This Row],[Life Expectancy Point Value]],Table1[[#This Row],["R/ECAP" (Point Value)]],Table1[[#This Row],[Low Poverty Point Value]])</f>
        <v>0</v>
      </c>
      <c r="W987" s="3">
        <f>SUM(Table1[[#This Row],[Census Tract Low Unemployment Point Value]],Table1[[#This Row],[Census Tract Access to Primary Care Point Value]])</f>
        <v>1</v>
      </c>
    </row>
    <row r="988" spans="1:23" x14ac:dyDescent="0.25">
      <c r="A988" t="s">
        <v>1131</v>
      </c>
      <c r="B988">
        <v>18097390700</v>
      </c>
      <c r="C988" t="s">
        <v>1794</v>
      </c>
      <c r="D988" t="s">
        <v>2821</v>
      </c>
      <c r="E988" s="8">
        <f t="shared" si="30"/>
        <v>1</v>
      </c>
      <c r="F988" s="3">
        <f t="shared" si="31"/>
        <v>0</v>
      </c>
      <c r="G988" s="14">
        <v>1</v>
      </c>
      <c r="H988" s="4">
        <v>50736</v>
      </c>
      <c r="I988" s="3">
        <f>IF(AND(Table1[[#This Row],[High Income]]&gt;=71082,Table1[[#This Row],[QCT Status]]=0),1,0)</f>
        <v>0</v>
      </c>
      <c r="J988" s="4">
        <v>75.3</v>
      </c>
      <c r="K988" s="3">
        <f>IF(Table1[[#This Row],[Life Expectancy]]&gt;77.4,1,0)</f>
        <v>0</v>
      </c>
      <c r="L988" s="4">
        <v>0</v>
      </c>
      <c r="M988" s="4">
        <v>16.600000000000001</v>
      </c>
      <c r="N988" s="4">
        <f>IF(AND(Table1[[#This Row],[Low Poverty]]&lt;=6.3,Table1[[#This Row],[QCT Status]]=0),1,0)</f>
        <v>0</v>
      </c>
      <c r="O988" s="3">
        <f>VLOOKUP(C988,'County Data Only'!$A$2:$F$93,3,FALSE)</f>
        <v>3</v>
      </c>
      <c r="P988" s="3">
        <f>IF(Table1[[#This Row],[Census Tract Low Unemployment Rate]]&lt;2.7,1,0)</f>
        <v>0</v>
      </c>
      <c r="Q988" s="6">
        <f>VLOOKUP($C988,'County Data Only'!$A$2:$F$93,4,FALSE)</f>
        <v>1210</v>
      </c>
      <c r="R988" s="6">
        <f>IF(AND(Table1[[#This Row],[Census Tract Access to Primary Care]]&lt;=2000,Table1[[#This Row],[Census Tract Access to Primary Care]]&lt;&gt;0),1,0)</f>
        <v>1</v>
      </c>
      <c r="S988" s="6">
        <f>VLOOKUP($C988,'County Data Only'!$A$2:$F$93,5,FALSE)</f>
        <v>6.8072880509999996</v>
      </c>
      <c r="T988" s="3">
        <f>VLOOKUP($C988,'County Data Only'!$A$2:$F$93,6,FALSE)</f>
        <v>-0.58027989999999996</v>
      </c>
      <c r="U988">
        <f>IF(AND(Table1[[#This Row],[Census Tract Population Growth 2010 - 2020]]&gt;=5,Table1[[#This Row],[Census Tract Population Growth 2020 - 2021]]&gt;0),1,0)</f>
        <v>0</v>
      </c>
      <c r="V988" s="3">
        <f>SUM(Table1[[#This Row],[High Income Point Value]],Table1[[#This Row],[Life Expectancy Point Value]],Table1[[#This Row],["R/ECAP" (Point Value)]],Table1[[#This Row],[Low Poverty Point Value]])</f>
        <v>0</v>
      </c>
      <c r="W988" s="3">
        <f>SUM(Table1[[#This Row],[Census Tract Low Unemployment Point Value]],Table1[[#This Row],[Census Tract Access to Primary Care Point Value]])</f>
        <v>1</v>
      </c>
    </row>
    <row r="989" spans="1:23" x14ac:dyDescent="0.25">
      <c r="A989" t="s">
        <v>999</v>
      </c>
      <c r="B989">
        <v>18097342300</v>
      </c>
      <c r="C989" t="s">
        <v>1794</v>
      </c>
      <c r="D989" t="s">
        <v>2689</v>
      </c>
      <c r="E989" s="8">
        <f t="shared" si="30"/>
        <v>1</v>
      </c>
      <c r="F989" s="3">
        <f t="shared" si="31"/>
        <v>0</v>
      </c>
      <c r="G989" s="14">
        <v>1</v>
      </c>
      <c r="H989" s="4">
        <v>44813</v>
      </c>
      <c r="I989" s="3">
        <f>IF(AND(Table1[[#This Row],[High Income]]&gt;=71082,Table1[[#This Row],[QCT Status]]=0),1,0)</f>
        <v>0</v>
      </c>
      <c r="J989" s="4">
        <v>70.611999999999995</v>
      </c>
      <c r="K989" s="3">
        <f>IF(Table1[[#This Row],[Life Expectancy]]&gt;77.4,1,0)</f>
        <v>0</v>
      </c>
      <c r="L989" s="4">
        <v>0</v>
      </c>
      <c r="M989" s="4">
        <v>17.3</v>
      </c>
      <c r="N989" s="4">
        <f>IF(AND(Table1[[#This Row],[Low Poverty]]&lt;=6.3,Table1[[#This Row],[QCT Status]]=0),1,0)</f>
        <v>0</v>
      </c>
      <c r="O989" s="3">
        <f>VLOOKUP(C989,'County Data Only'!$A$2:$F$93,3,FALSE)</f>
        <v>3</v>
      </c>
      <c r="P989" s="3">
        <f>IF(Table1[[#This Row],[Census Tract Low Unemployment Rate]]&lt;2.7,1,0)</f>
        <v>0</v>
      </c>
      <c r="Q989" s="6">
        <f>VLOOKUP($C989,'County Data Only'!$A$2:$F$93,4,FALSE)</f>
        <v>1210</v>
      </c>
      <c r="R989" s="6">
        <f>IF(AND(Table1[[#This Row],[Census Tract Access to Primary Care]]&lt;=2000,Table1[[#This Row],[Census Tract Access to Primary Care]]&lt;&gt;0),1,0)</f>
        <v>1</v>
      </c>
      <c r="S989" s="6">
        <f>VLOOKUP($C989,'County Data Only'!$A$2:$F$93,5,FALSE)</f>
        <v>6.8072880509999996</v>
      </c>
      <c r="T989" s="3">
        <f>VLOOKUP($C989,'County Data Only'!$A$2:$F$93,6,FALSE)</f>
        <v>-0.58027989999999996</v>
      </c>
      <c r="U989">
        <f>IF(AND(Table1[[#This Row],[Census Tract Population Growth 2010 - 2020]]&gt;=5,Table1[[#This Row],[Census Tract Population Growth 2020 - 2021]]&gt;0),1,0)</f>
        <v>0</v>
      </c>
      <c r="V989" s="3">
        <f>SUM(Table1[[#This Row],[High Income Point Value]],Table1[[#This Row],[Life Expectancy Point Value]],Table1[[#This Row],["R/ECAP" (Point Value)]],Table1[[#This Row],[Low Poverty Point Value]])</f>
        <v>0</v>
      </c>
      <c r="W989" s="3">
        <f>SUM(Table1[[#This Row],[Census Tract Low Unemployment Point Value]],Table1[[#This Row],[Census Tract Access to Primary Care Point Value]])</f>
        <v>1</v>
      </c>
    </row>
    <row r="990" spans="1:23" x14ac:dyDescent="0.25">
      <c r="A990" t="s">
        <v>1052</v>
      </c>
      <c r="B990">
        <v>18097357602</v>
      </c>
      <c r="C990" t="s">
        <v>1794</v>
      </c>
      <c r="D990" t="s">
        <v>2742</v>
      </c>
      <c r="E990" s="8">
        <f t="shared" si="30"/>
        <v>1</v>
      </c>
      <c r="F990" s="3">
        <f t="shared" si="31"/>
        <v>0</v>
      </c>
      <c r="G990" s="14">
        <v>1</v>
      </c>
      <c r="H990" s="4">
        <v>39813</v>
      </c>
      <c r="I990" s="3">
        <f>IF(AND(Table1[[#This Row],[High Income]]&gt;=71082,Table1[[#This Row],[QCT Status]]=0),1,0)</f>
        <v>0</v>
      </c>
      <c r="J990" s="4">
        <v>69.599999999999994</v>
      </c>
      <c r="K990" s="3">
        <f>IF(Table1[[#This Row],[Life Expectancy]]&gt;77.4,1,0)</f>
        <v>0</v>
      </c>
      <c r="L990" s="4">
        <v>0</v>
      </c>
      <c r="M990" s="4">
        <v>17.600000000000001</v>
      </c>
      <c r="N990" s="4">
        <f>IF(AND(Table1[[#This Row],[Low Poverty]]&lt;=6.3,Table1[[#This Row],[QCT Status]]=0),1,0)</f>
        <v>0</v>
      </c>
      <c r="O990" s="3">
        <f>VLOOKUP(C990,'County Data Only'!$A$2:$F$93,3,FALSE)</f>
        <v>3</v>
      </c>
      <c r="P990" s="3">
        <f>IF(Table1[[#This Row],[Census Tract Low Unemployment Rate]]&lt;2.7,1,0)</f>
        <v>0</v>
      </c>
      <c r="Q990" s="6">
        <f>VLOOKUP($C990,'County Data Only'!$A$2:$F$93,4,FALSE)</f>
        <v>1210</v>
      </c>
      <c r="R990" s="6">
        <f>IF(AND(Table1[[#This Row],[Census Tract Access to Primary Care]]&lt;=2000,Table1[[#This Row],[Census Tract Access to Primary Care]]&lt;&gt;0),1,0)</f>
        <v>1</v>
      </c>
      <c r="S990" s="6">
        <f>VLOOKUP($C990,'County Data Only'!$A$2:$F$93,5,FALSE)</f>
        <v>6.8072880509999996</v>
      </c>
      <c r="T990" s="3">
        <f>VLOOKUP($C990,'County Data Only'!$A$2:$F$93,6,FALSE)</f>
        <v>-0.58027989999999996</v>
      </c>
      <c r="U990">
        <f>IF(AND(Table1[[#This Row],[Census Tract Population Growth 2010 - 2020]]&gt;=5,Table1[[#This Row],[Census Tract Population Growth 2020 - 2021]]&gt;0),1,0)</f>
        <v>0</v>
      </c>
      <c r="V990" s="3">
        <f>SUM(Table1[[#This Row],[High Income Point Value]],Table1[[#This Row],[Life Expectancy Point Value]],Table1[[#This Row],["R/ECAP" (Point Value)]],Table1[[#This Row],[Low Poverty Point Value]])</f>
        <v>0</v>
      </c>
      <c r="W990" s="3">
        <f>SUM(Table1[[#This Row],[Census Tract Low Unemployment Point Value]],Table1[[#This Row],[Census Tract Access to Primary Care Point Value]])</f>
        <v>1</v>
      </c>
    </row>
    <row r="991" spans="1:23" x14ac:dyDescent="0.25">
      <c r="A991" t="s">
        <v>985</v>
      </c>
      <c r="B991">
        <v>18097340903</v>
      </c>
      <c r="C991" t="s">
        <v>1794</v>
      </c>
      <c r="D991" t="s">
        <v>2675</v>
      </c>
      <c r="E991" s="8">
        <f t="shared" si="30"/>
        <v>1</v>
      </c>
      <c r="F991" s="3">
        <f t="shared" si="31"/>
        <v>0</v>
      </c>
      <c r="G991" s="14">
        <v>1</v>
      </c>
      <c r="H991" s="4">
        <v>47443</v>
      </c>
      <c r="I991" s="3">
        <f>IF(AND(Table1[[#This Row],[High Income]]&gt;=71082,Table1[[#This Row],[QCT Status]]=0),1,0)</f>
        <v>0</v>
      </c>
      <c r="J991" s="4">
        <v>77.099999999999994</v>
      </c>
      <c r="K991" s="3">
        <f>IF(Table1[[#This Row],[Life Expectancy]]&gt;77.4,1,0)</f>
        <v>0</v>
      </c>
      <c r="L991" s="4">
        <v>0</v>
      </c>
      <c r="M991" s="4">
        <v>18.2</v>
      </c>
      <c r="N991" s="4">
        <f>IF(AND(Table1[[#This Row],[Low Poverty]]&lt;=6.3,Table1[[#This Row],[QCT Status]]=0),1,0)</f>
        <v>0</v>
      </c>
      <c r="O991" s="3">
        <f>VLOOKUP(C991,'County Data Only'!$A$2:$F$93,3,FALSE)</f>
        <v>3</v>
      </c>
      <c r="P991" s="3">
        <f>IF(Table1[[#This Row],[Census Tract Low Unemployment Rate]]&lt;2.7,1,0)</f>
        <v>0</v>
      </c>
      <c r="Q991" s="6">
        <f>VLOOKUP($C991,'County Data Only'!$A$2:$F$93,4,FALSE)</f>
        <v>1210</v>
      </c>
      <c r="R991" s="6">
        <f>IF(AND(Table1[[#This Row],[Census Tract Access to Primary Care]]&lt;=2000,Table1[[#This Row],[Census Tract Access to Primary Care]]&lt;&gt;0),1,0)</f>
        <v>1</v>
      </c>
      <c r="S991" s="6">
        <f>VLOOKUP($C991,'County Data Only'!$A$2:$F$93,5,FALSE)</f>
        <v>6.8072880509999996</v>
      </c>
      <c r="T991" s="3">
        <f>VLOOKUP($C991,'County Data Only'!$A$2:$F$93,6,FALSE)</f>
        <v>-0.58027989999999996</v>
      </c>
      <c r="U991">
        <f>IF(AND(Table1[[#This Row],[Census Tract Population Growth 2010 - 2020]]&gt;=5,Table1[[#This Row],[Census Tract Population Growth 2020 - 2021]]&gt;0),1,0)</f>
        <v>0</v>
      </c>
      <c r="V991" s="3">
        <f>SUM(Table1[[#This Row],[High Income Point Value]],Table1[[#This Row],[Life Expectancy Point Value]],Table1[[#This Row],["R/ECAP" (Point Value)]],Table1[[#This Row],[Low Poverty Point Value]])</f>
        <v>0</v>
      </c>
      <c r="W991" s="3">
        <f>SUM(Table1[[#This Row],[Census Tract Low Unemployment Point Value]],Table1[[#This Row],[Census Tract Access to Primary Care Point Value]])</f>
        <v>1</v>
      </c>
    </row>
    <row r="992" spans="1:23" x14ac:dyDescent="0.25">
      <c r="A992" t="s">
        <v>1100</v>
      </c>
      <c r="B992">
        <v>18097380502</v>
      </c>
      <c r="C992" t="s">
        <v>1794</v>
      </c>
      <c r="D992" t="s">
        <v>2790</v>
      </c>
      <c r="E992" s="8">
        <f t="shared" si="30"/>
        <v>1</v>
      </c>
      <c r="F992" s="3">
        <f t="shared" si="31"/>
        <v>0</v>
      </c>
      <c r="G992" s="14">
        <v>1</v>
      </c>
      <c r="H992" s="4">
        <v>42894</v>
      </c>
      <c r="I992" s="3">
        <f>IF(AND(Table1[[#This Row],[High Income]]&gt;=71082,Table1[[#This Row],[QCT Status]]=0),1,0)</f>
        <v>0</v>
      </c>
      <c r="J992" s="4">
        <v>75.099999999999994</v>
      </c>
      <c r="K992" s="3">
        <f>IF(Table1[[#This Row],[Life Expectancy]]&gt;77.4,1,0)</f>
        <v>0</v>
      </c>
      <c r="L992" s="4">
        <v>0</v>
      </c>
      <c r="M992" s="4">
        <v>18.2</v>
      </c>
      <c r="N992" s="4">
        <f>IF(AND(Table1[[#This Row],[Low Poverty]]&lt;=6.3,Table1[[#This Row],[QCT Status]]=0),1,0)</f>
        <v>0</v>
      </c>
      <c r="O992" s="3">
        <f>VLOOKUP(C992,'County Data Only'!$A$2:$F$93,3,FALSE)</f>
        <v>3</v>
      </c>
      <c r="P992" s="3">
        <f>IF(Table1[[#This Row],[Census Tract Low Unemployment Rate]]&lt;2.7,1,0)</f>
        <v>0</v>
      </c>
      <c r="Q992" s="6">
        <f>VLOOKUP($C992,'County Data Only'!$A$2:$F$93,4,FALSE)</f>
        <v>1210</v>
      </c>
      <c r="R992" s="6">
        <f>IF(AND(Table1[[#This Row],[Census Tract Access to Primary Care]]&lt;=2000,Table1[[#This Row],[Census Tract Access to Primary Care]]&lt;&gt;0),1,0)</f>
        <v>1</v>
      </c>
      <c r="S992" s="6">
        <f>VLOOKUP($C992,'County Data Only'!$A$2:$F$93,5,FALSE)</f>
        <v>6.8072880509999996</v>
      </c>
      <c r="T992" s="3">
        <f>VLOOKUP($C992,'County Data Only'!$A$2:$F$93,6,FALSE)</f>
        <v>-0.58027989999999996</v>
      </c>
      <c r="U992">
        <f>IF(AND(Table1[[#This Row],[Census Tract Population Growth 2010 - 2020]]&gt;=5,Table1[[#This Row],[Census Tract Population Growth 2020 - 2021]]&gt;0),1,0)</f>
        <v>0</v>
      </c>
      <c r="V992" s="3">
        <f>SUM(Table1[[#This Row],[High Income Point Value]],Table1[[#This Row],[Life Expectancy Point Value]],Table1[[#This Row],["R/ECAP" (Point Value)]],Table1[[#This Row],[Low Poverty Point Value]])</f>
        <v>0</v>
      </c>
      <c r="W992" s="3">
        <f>SUM(Table1[[#This Row],[Census Tract Low Unemployment Point Value]],Table1[[#This Row],[Census Tract Access to Primary Care Point Value]])</f>
        <v>1</v>
      </c>
    </row>
    <row r="993" spans="1:23" x14ac:dyDescent="0.25">
      <c r="A993" t="s">
        <v>1094</v>
      </c>
      <c r="B993">
        <v>18097380301</v>
      </c>
      <c r="C993" t="s">
        <v>1794</v>
      </c>
      <c r="D993" t="s">
        <v>2784</v>
      </c>
      <c r="E993" s="8">
        <f t="shared" si="30"/>
        <v>1</v>
      </c>
      <c r="F993" s="3">
        <f t="shared" si="31"/>
        <v>0</v>
      </c>
      <c r="G993" s="14">
        <v>1</v>
      </c>
      <c r="H993" s="4">
        <v>33971</v>
      </c>
      <c r="I993" s="3">
        <f>IF(AND(Table1[[#This Row],[High Income]]&gt;=71082,Table1[[#This Row],[QCT Status]]=0),1,0)</f>
        <v>0</v>
      </c>
      <c r="J993" s="4">
        <v>70.099999999999994</v>
      </c>
      <c r="K993" s="3">
        <f>IF(Table1[[#This Row],[Life Expectancy]]&gt;77.4,1,0)</f>
        <v>0</v>
      </c>
      <c r="L993" s="4">
        <v>0</v>
      </c>
      <c r="M993" s="4">
        <v>18.7</v>
      </c>
      <c r="N993" s="4">
        <f>IF(AND(Table1[[#This Row],[Low Poverty]]&lt;=6.3,Table1[[#This Row],[QCT Status]]=0),1,0)</f>
        <v>0</v>
      </c>
      <c r="O993" s="3">
        <f>VLOOKUP(C993,'County Data Only'!$A$2:$F$93,3,FALSE)</f>
        <v>3</v>
      </c>
      <c r="P993" s="3">
        <f>IF(Table1[[#This Row],[Census Tract Low Unemployment Rate]]&lt;2.7,1,0)</f>
        <v>0</v>
      </c>
      <c r="Q993" s="6">
        <f>VLOOKUP($C993,'County Data Only'!$A$2:$F$93,4,FALSE)</f>
        <v>1210</v>
      </c>
      <c r="R993" s="6">
        <f>IF(AND(Table1[[#This Row],[Census Tract Access to Primary Care]]&lt;=2000,Table1[[#This Row],[Census Tract Access to Primary Care]]&lt;&gt;0),1,0)</f>
        <v>1</v>
      </c>
      <c r="S993" s="6">
        <f>VLOOKUP($C993,'County Data Only'!$A$2:$F$93,5,FALSE)</f>
        <v>6.8072880509999996</v>
      </c>
      <c r="T993" s="3">
        <f>VLOOKUP($C993,'County Data Only'!$A$2:$F$93,6,FALSE)</f>
        <v>-0.58027989999999996</v>
      </c>
      <c r="U993">
        <f>IF(AND(Table1[[#This Row],[Census Tract Population Growth 2010 - 2020]]&gt;=5,Table1[[#This Row],[Census Tract Population Growth 2020 - 2021]]&gt;0),1,0)</f>
        <v>0</v>
      </c>
      <c r="V993" s="3">
        <f>SUM(Table1[[#This Row],[High Income Point Value]],Table1[[#This Row],[Life Expectancy Point Value]],Table1[[#This Row],["R/ECAP" (Point Value)]],Table1[[#This Row],[Low Poverty Point Value]])</f>
        <v>0</v>
      </c>
      <c r="W993" s="3">
        <f>SUM(Table1[[#This Row],[Census Tract Low Unemployment Point Value]],Table1[[#This Row],[Census Tract Access to Primary Care Point Value]])</f>
        <v>1</v>
      </c>
    </row>
    <row r="994" spans="1:23" x14ac:dyDescent="0.25">
      <c r="A994" t="s">
        <v>969</v>
      </c>
      <c r="B994">
        <v>18097340108</v>
      </c>
      <c r="C994" t="s">
        <v>1794</v>
      </c>
      <c r="D994" t="s">
        <v>2659</v>
      </c>
      <c r="E994" s="8">
        <f t="shared" si="30"/>
        <v>1</v>
      </c>
      <c r="F994" s="3">
        <f t="shared" si="31"/>
        <v>0</v>
      </c>
      <c r="G994" s="14">
        <v>1</v>
      </c>
      <c r="H994" s="4">
        <v>37269</v>
      </c>
      <c r="I994" s="3">
        <f>IF(AND(Table1[[#This Row],[High Income]]&gt;=71082,Table1[[#This Row],[QCT Status]]=0),1,0)</f>
        <v>0</v>
      </c>
      <c r="J994" s="4">
        <v>71.8</v>
      </c>
      <c r="K994" s="3">
        <f>IF(Table1[[#This Row],[Life Expectancy]]&gt;77.4,1,0)</f>
        <v>0</v>
      </c>
      <c r="L994" s="4">
        <v>0</v>
      </c>
      <c r="M994" s="4">
        <v>19.100000000000001</v>
      </c>
      <c r="N994" s="4">
        <f>IF(AND(Table1[[#This Row],[Low Poverty]]&lt;=6.3,Table1[[#This Row],[QCT Status]]=0),1,0)</f>
        <v>0</v>
      </c>
      <c r="O994" s="3">
        <f>VLOOKUP(C994,'County Data Only'!$A$2:$F$93,3,FALSE)</f>
        <v>3</v>
      </c>
      <c r="P994" s="3">
        <f>IF(Table1[[#This Row],[Census Tract Low Unemployment Rate]]&lt;2.7,1,0)</f>
        <v>0</v>
      </c>
      <c r="Q994" s="6">
        <f>VLOOKUP($C994,'County Data Only'!$A$2:$F$93,4,FALSE)</f>
        <v>1210</v>
      </c>
      <c r="R994" s="6">
        <f>IF(AND(Table1[[#This Row],[Census Tract Access to Primary Care]]&lt;=2000,Table1[[#This Row],[Census Tract Access to Primary Care]]&lt;&gt;0),1,0)</f>
        <v>1</v>
      </c>
      <c r="S994" s="6">
        <f>VLOOKUP($C994,'County Data Only'!$A$2:$F$93,5,FALSE)</f>
        <v>6.8072880509999996</v>
      </c>
      <c r="T994" s="3">
        <f>VLOOKUP($C994,'County Data Only'!$A$2:$F$93,6,FALSE)</f>
        <v>-0.58027989999999996</v>
      </c>
      <c r="U994">
        <f>IF(AND(Table1[[#This Row],[Census Tract Population Growth 2010 - 2020]]&gt;=5,Table1[[#This Row],[Census Tract Population Growth 2020 - 2021]]&gt;0),1,0)</f>
        <v>0</v>
      </c>
      <c r="V994" s="3">
        <f>SUM(Table1[[#This Row],[High Income Point Value]],Table1[[#This Row],[Life Expectancy Point Value]],Table1[[#This Row],["R/ECAP" (Point Value)]],Table1[[#This Row],[Low Poverty Point Value]])</f>
        <v>0</v>
      </c>
      <c r="W994" s="3">
        <f>SUM(Table1[[#This Row],[Census Tract Low Unemployment Point Value]],Table1[[#This Row],[Census Tract Access to Primary Care Point Value]])</f>
        <v>1</v>
      </c>
    </row>
    <row r="995" spans="1:23" x14ac:dyDescent="0.25">
      <c r="A995" t="s">
        <v>997</v>
      </c>
      <c r="B995">
        <v>18097342101</v>
      </c>
      <c r="C995" t="s">
        <v>1794</v>
      </c>
      <c r="D995" t="s">
        <v>2687</v>
      </c>
      <c r="E995" s="8">
        <f t="shared" si="30"/>
        <v>1</v>
      </c>
      <c r="F995" s="3">
        <f t="shared" si="31"/>
        <v>0</v>
      </c>
      <c r="G995" s="14">
        <v>1</v>
      </c>
      <c r="H995" s="4">
        <v>54174</v>
      </c>
      <c r="I995" s="3">
        <f>IF(AND(Table1[[#This Row],[High Income]]&gt;=71082,Table1[[#This Row],[QCT Status]]=0),1,0)</f>
        <v>0</v>
      </c>
      <c r="J995" s="4">
        <v>74.430000000000007</v>
      </c>
      <c r="K995" s="3">
        <f>IF(Table1[[#This Row],[Life Expectancy]]&gt;77.4,1,0)</f>
        <v>0</v>
      </c>
      <c r="L995" s="4">
        <v>0</v>
      </c>
      <c r="M995" s="4">
        <v>19.399999999999999</v>
      </c>
      <c r="N995" s="4">
        <f>IF(AND(Table1[[#This Row],[Low Poverty]]&lt;=6.3,Table1[[#This Row],[QCT Status]]=0),1,0)</f>
        <v>0</v>
      </c>
      <c r="O995" s="3">
        <f>VLOOKUP(C995,'County Data Only'!$A$2:$F$93,3,FALSE)</f>
        <v>3</v>
      </c>
      <c r="P995" s="3">
        <f>IF(Table1[[#This Row],[Census Tract Low Unemployment Rate]]&lt;2.7,1,0)</f>
        <v>0</v>
      </c>
      <c r="Q995" s="6">
        <f>VLOOKUP($C995,'County Data Only'!$A$2:$F$93,4,FALSE)</f>
        <v>1210</v>
      </c>
      <c r="R995" s="6">
        <f>IF(AND(Table1[[#This Row],[Census Tract Access to Primary Care]]&lt;=2000,Table1[[#This Row],[Census Tract Access to Primary Care]]&lt;&gt;0),1,0)</f>
        <v>1</v>
      </c>
      <c r="S995" s="6">
        <f>VLOOKUP($C995,'County Data Only'!$A$2:$F$93,5,FALSE)</f>
        <v>6.8072880509999996</v>
      </c>
      <c r="T995" s="3">
        <f>VLOOKUP($C995,'County Data Only'!$A$2:$F$93,6,FALSE)</f>
        <v>-0.58027989999999996</v>
      </c>
      <c r="U995">
        <f>IF(AND(Table1[[#This Row],[Census Tract Population Growth 2010 - 2020]]&gt;=5,Table1[[#This Row],[Census Tract Population Growth 2020 - 2021]]&gt;0),1,0)</f>
        <v>0</v>
      </c>
      <c r="V995" s="3">
        <f>SUM(Table1[[#This Row],[High Income Point Value]],Table1[[#This Row],[Life Expectancy Point Value]],Table1[[#This Row],["R/ECAP" (Point Value)]],Table1[[#This Row],[Low Poverty Point Value]])</f>
        <v>0</v>
      </c>
      <c r="W995" s="3">
        <f>SUM(Table1[[#This Row],[Census Tract Low Unemployment Point Value]],Table1[[#This Row],[Census Tract Access to Primary Care Point Value]])</f>
        <v>1</v>
      </c>
    </row>
    <row r="996" spans="1:23" x14ac:dyDescent="0.25">
      <c r="A996" t="s">
        <v>1111</v>
      </c>
      <c r="B996">
        <v>18097381203</v>
      </c>
      <c r="C996" t="s">
        <v>1794</v>
      </c>
      <c r="D996" t="s">
        <v>2801</v>
      </c>
      <c r="E996" s="8">
        <f t="shared" si="30"/>
        <v>1</v>
      </c>
      <c r="F996" s="3">
        <f t="shared" si="31"/>
        <v>0</v>
      </c>
      <c r="G996" s="14">
        <v>1</v>
      </c>
      <c r="H996" s="4">
        <v>29855</v>
      </c>
      <c r="I996" s="3">
        <f>IF(AND(Table1[[#This Row],[High Income]]&gt;=71082,Table1[[#This Row],[QCT Status]]=0),1,0)</f>
        <v>0</v>
      </c>
      <c r="J996" s="4">
        <v>77.099999999999994</v>
      </c>
      <c r="K996" s="3">
        <f>IF(Table1[[#This Row],[Life Expectancy]]&gt;77.4,1,0)</f>
        <v>0</v>
      </c>
      <c r="L996" s="4">
        <v>0</v>
      </c>
      <c r="M996" s="4">
        <v>19.399999999999999</v>
      </c>
      <c r="N996" s="4">
        <f>IF(AND(Table1[[#This Row],[Low Poverty]]&lt;=6.3,Table1[[#This Row],[QCT Status]]=0),1,0)</f>
        <v>0</v>
      </c>
      <c r="O996" s="3">
        <f>VLOOKUP(C996,'County Data Only'!$A$2:$F$93,3,FALSE)</f>
        <v>3</v>
      </c>
      <c r="P996" s="3">
        <f>IF(Table1[[#This Row],[Census Tract Low Unemployment Rate]]&lt;2.7,1,0)</f>
        <v>0</v>
      </c>
      <c r="Q996" s="6">
        <f>VLOOKUP($C996,'County Data Only'!$A$2:$F$93,4,FALSE)</f>
        <v>1210</v>
      </c>
      <c r="R996" s="6">
        <f>IF(AND(Table1[[#This Row],[Census Tract Access to Primary Care]]&lt;=2000,Table1[[#This Row],[Census Tract Access to Primary Care]]&lt;&gt;0),1,0)</f>
        <v>1</v>
      </c>
      <c r="S996" s="6">
        <f>VLOOKUP($C996,'County Data Only'!$A$2:$F$93,5,FALSE)</f>
        <v>6.8072880509999996</v>
      </c>
      <c r="T996" s="3">
        <f>VLOOKUP($C996,'County Data Only'!$A$2:$F$93,6,FALSE)</f>
        <v>-0.58027989999999996</v>
      </c>
      <c r="U996">
        <f>IF(AND(Table1[[#This Row],[Census Tract Population Growth 2010 - 2020]]&gt;=5,Table1[[#This Row],[Census Tract Population Growth 2020 - 2021]]&gt;0),1,0)</f>
        <v>0</v>
      </c>
      <c r="V996" s="3">
        <f>SUM(Table1[[#This Row],[High Income Point Value]],Table1[[#This Row],[Life Expectancy Point Value]],Table1[[#This Row],["R/ECAP" (Point Value)]],Table1[[#This Row],[Low Poverty Point Value]])</f>
        <v>0</v>
      </c>
      <c r="W996" s="3">
        <f>SUM(Table1[[#This Row],[Census Tract Low Unemployment Point Value]],Table1[[#This Row],[Census Tract Access to Primary Care Point Value]])</f>
        <v>1</v>
      </c>
    </row>
    <row r="997" spans="1:23" x14ac:dyDescent="0.25">
      <c r="A997" t="s">
        <v>995</v>
      </c>
      <c r="B997">
        <v>18097341904</v>
      </c>
      <c r="C997" t="s">
        <v>1794</v>
      </c>
      <c r="D997" t="s">
        <v>2685</v>
      </c>
      <c r="E997" s="8">
        <f t="shared" si="30"/>
        <v>1</v>
      </c>
      <c r="F997" s="3">
        <f t="shared" si="31"/>
        <v>0</v>
      </c>
      <c r="G997" s="14">
        <v>1</v>
      </c>
      <c r="H997" s="4">
        <v>36618</v>
      </c>
      <c r="I997" s="3">
        <f>IF(AND(Table1[[#This Row],[High Income]]&gt;=71082,Table1[[#This Row],[QCT Status]]=0),1,0)</f>
        <v>0</v>
      </c>
      <c r="K997" s="3">
        <f>IF(Table1[[#This Row],[Life Expectancy]]&gt;77.4,1,0)</f>
        <v>0</v>
      </c>
      <c r="L997" s="4">
        <v>0</v>
      </c>
      <c r="M997" s="4">
        <v>20</v>
      </c>
      <c r="N997" s="4">
        <f>IF(AND(Table1[[#This Row],[Low Poverty]]&lt;=6.3,Table1[[#This Row],[QCT Status]]=0),1,0)</f>
        <v>0</v>
      </c>
      <c r="O997" s="3">
        <f>VLOOKUP(C997,'County Data Only'!$A$2:$F$93,3,FALSE)</f>
        <v>3</v>
      </c>
      <c r="P997" s="3">
        <f>IF(Table1[[#This Row],[Census Tract Low Unemployment Rate]]&lt;2.7,1,0)</f>
        <v>0</v>
      </c>
      <c r="Q997" s="6">
        <f>VLOOKUP($C997,'County Data Only'!$A$2:$F$93,4,FALSE)</f>
        <v>1210</v>
      </c>
      <c r="R997" s="6">
        <f>IF(AND(Table1[[#This Row],[Census Tract Access to Primary Care]]&lt;=2000,Table1[[#This Row],[Census Tract Access to Primary Care]]&lt;&gt;0),1,0)</f>
        <v>1</v>
      </c>
      <c r="S997" s="6">
        <f>VLOOKUP($C997,'County Data Only'!$A$2:$F$93,5,FALSE)</f>
        <v>6.8072880509999996</v>
      </c>
      <c r="T997" s="3">
        <f>VLOOKUP($C997,'County Data Only'!$A$2:$F$93,6,FALSE)</f>
        <v>-0.58027989999999996</v>
      </c>
      <c r="U997">
        <f>IF(AND(Table1[[#This Row],[Census Tract Population Growth 2010 - 2020]]&gt;=5,Table1[[#This Row],[Census Tract Population Growth 2020 - 2021]]&gt;0),1,0)</f>
        <v>0</v>
      </c>
      <c r="V997" s="3">
        <f>SUM(Table1[[#This Row],[High Income Point Value]],Table1[[#This Row],[Life Expectancy Point Value]],Table1[[#This Row],["R/ECAP" (Point Value)]],Table1[[#This Row],[Low Poverty Point Value]])</f>
        <v>0</v>
      </c>
      <c r="W997" s="3">
        <f>SUM(Table1[[#This Row],[Census Tract Low Unemployment Point Value]],Table1[[#This Row],[Census Tract Access to Primary Care Point Value]])</f>
        <v>1</v>
      </c>
    </row>
    <row r="998" spans="1:23" x14ac:dyDescent="0.25">
      <c r="A998" t="s">
        <v>1053</v>
      </c>
      <c r="B998">
        <v>18097357800</v>
      </c>
      <c r="C998" t="s">
        <v>1794</v>
      </c>
      <c r="D998" t="s">
        <v>2743</v>
      </c>
      <c r="E998" s="8">
        <f t="shared" si="30"/>
        <v>1</v>
      </c>
      <c r="F998" s="3">
        <f t="shared" si="31"/>
        <v>0</v>
      </c>
      <c r="G998" s="14">
        <v>1</v>
      </c>
      <c r="H998" s="4">
        <v>36118</v>
      </c>
      <c r="I998" s="3">
        <f>IF(AND(Table1[[#This Row],[High Income]]&gt;=71082,Table1[[#This Row],[QCT Status]]=0),1,0)</f>
        <v>0</v>
      </c>
      <c r="J998" s="4">
        <v>69.3</v>
      </c>
      <c r="K998" s="3">
        <f>IF(Table1[[#This Row],[Life Expectancy]]&gt;77.4,1,0)</f>
        <v>0</v>
      </c>
      <c r="L998" s="4">
        <v>0</v>
      </c>
      <c r="M998" s="4">
        <v>20.100000000000001</v>
      </c>
      <c r="N998" s="4">
        <f>IF(AND(Table1[[#This Row],[Low Poverty]]&lt;=6.3,Table1[[#This Row],[QCT Status]]=0),1,0)</f>
        <v>0</v>
      </c>
      <c r="O998" s="3">
        <f>VLOOKUP(C998,'County Data Only'!$A$2:$F$93,3,FALSE)</f>
        <v>3</v>
      </c>
      <c r="P998" s="3">
        <f>IF(Table1[[#This Row],[Census Tract Low Unemployment Rate]]&lt;2.7,1,0)</f>
        <v>0</v>
      </c>
      <c r="Q998" s="6">
        <f>VLOOKUP($C998,'County Data Only'!$A$2:$F$93,4,FALSE)</f>
        <v>1210</v>
      </c>
      <c r="R998" s="6">
        <f>IF(AND(Table1[[#This Row],[Census Tract Access to Primary Care]]&lt;=2000,Table1[[#This Row],[Census Tract Access to Primary Care]]&lt;&gt;0),1,0)</f>
        <v>1</v>
      </c>
      <c r="S998" s="6">
        <f>VLOOKUP($C998,'County Data Only'!$A$2:$F$93,5,FALSE)</f>
        <v>6.8072880509999996</v>
      </c>
      <c r="T998" s="3">
        <f>VLOOKUP($C998,'County Data Only'!$A$2:$F$93,6,FALSE)</f>
        <v>-0.58027989999999996</v>
      </c>
      <c r="U998">
        <f>IF(AND(Table1[[#This Row],[Census Tract Population Growth 2010 - 2020]]&gt;=5,Table1[[#This Row],[Census Tract Population Growth 2020 - 2021]]&gt;0),1,0)</f>
        <v>0</v>
      </c>
      <c r="V998" s="3">
        <f>SUM(Table1[[#This Row],[High Income Point Value]],Table1[[#This Row],[Life Expectancy Point Value]],Table1[[#This Row],["R/ECAP" (Point Value)]],Table1[[#This Row],[Low Poverty Point Value]])</f>
        <v>0</v>
      </c>
      <c r="W998" s="3">
        <f>SUM(Table1[[#This Row],[Census Tract Low Unemployment Point Value]],Table1[[#This Row],[Census Tract Access to Primary Care Point Value]])</f>
        <v>1</v>
      </c>
    </row>
    <row r="999" spans="1:23" x14ac:dyDescent="0.25">
      <c r="A999" t="s">
        <v>1073</v>
      </c>
      <c r="B999">
        <v>18097360800</v>
      </c>
      <c r="C999" t="s">
        <v>1794</v>
      </c>
      <c r="D999" t="s">
        <v>2763</v>
      </c>
      <c r="E999" s="8">
        <f t="shared" si="30"/>
        <v>1</v>
      </c>
      <c r="F999" s="3">
        <f t="shared" si="31"/>
        <v>0</v>
      </c>
      <c r="G999" s="14">
        <v>1</v>
      </c>
      <c r="H999" s="4">
        <v>32483</v>
      </c>
      <c r="I999" s="3">
        <f>IF(AND(Table1[[#This Row],[High Income]]&gt;=71082,Table1[[#This Row],[QCT Status]]=0),1,0)</f>
        <v>0</v>
      </c>
      <c r="J999" s="4">
        <v>70.7</v>
      </c>
      <c r="K999" s="3">
        <f>IF(Table1[[#This Row],[Life Expectancy]]&gt;77.4,1,0)</f>
        <v>0</v>
      </c>
      <c r="L999" s="4">
        <v>0</v>
      </c>
      <c r="M999" s="4">
        <v>20.100000000000001</v>
      </c>
      <c r="N999" s="4">
        <f>IF(AND(Table1[[#This Row],[Low Poverty]]&lt;=6.3,Table1[[#This Row],[QCT Status]]=0),1,0)</f>
        <v>0</v>
      </c>
      <c r="O999" s="3">
        <f>VLOOKUP(C999,'County Data Only'!$A$2:$F$93,3,FALSE)</f>
        <v>3</v>
      </c>
      <c r="P999" s="3">
        <f>IF(Table1[[#This Row],[Census Tract Low Unemployment Rate]]&lt;2.7,1,0)</f>
        <v>0</v>
      </c>
      <c r="Q999" s="6">
        <f>VLOOKUP($C999,'County Data Only'!$A$2:$F$93,4,FALSE)</f>
        <v>1210</v>
      </c>
      <c r="R999" s="6">
        <f>IF(AND(Table1[[#This Row],[Census Tract Access to Primary Care]]&lt;=2000,Table1[[#This Row],[Census Tract Access to Primary Care]]&lt;&gt;0),1,0)</f>
        <v>1</v>
      </c>
      <c r="S999" s="6">
        <f>VLOOKUP($C999,'County Data Only'!$A$2:$F$93,5,FALSE)</f>
        <v>6.8072880509999996</v>
      </c>
      <c r="T999" s="3">
        <f>VLOOKUP($C999,'County Data Only'!$A$2:$F$93,6,FALSE)</f>
        <v>-0.58027989999999996</v>
      </c>
      <c r="U999">
        <f>IF(AND(Table1[[#This Row],[Census Tract Population Growth 2010 - 2020]]&gt;=5,Table1[[#This Row],[Census Tract Population Growth 2020 - 2021]]&gt;0),1,0)</f>
        <v>0</v>
      </c>
      <c r="V999" s="3">
        <f>SUM(Table1[[#This Row],[High Income Point Value]],Table1[[#This Row],[Life Expectancy Point Value]],Table1[[#This Row],["R/ECAP" (Point Value)]],Table1[[#This Row],[Low Poverty Point Value]])</f>
        <v>0</v>
      </c>
      <c r="W999" s="3">
        <f>SUM(Table1[[#This Row],[Census Tract Low Unemployment Point Value]],Table1[[#This Row],[Census Tract Access to Primary Care Point Value]])</f>
        <v>1</v>
      </c>
    </row>
    <row r="1000" spans="1:23" x14ac:dyDescent="0.25">
      <c r="A1000" t="s">
        <v>953</v>
      </c>
      <c r="B1000">
        <v>18097330211</v>
      </c>
      <c r="C1000" t="s">
        <v>1794</v>
      </c>
      <c r="D1000" t="s">
        <v>2643</v>
      </c>
      <c r="E1000" s="8">
        <f t="shared" si="30"/>
        <v>1</v>
      </c>
      <c r="F1000" s="3">
        <f t="shared" si="31"/>
        <v>0</v>
      </c>
      <c r="G1000" s="14">
        <v>1</v>
      </c>
      <c r="H1000" s="4">
        <v>26593</v>
      </c>
      <c r="I1000" s="3">
        <f>IF(AND(Table1[[#This Row],[High Income]]&gt;=71082,Table1[[#This Row],[QCT Status]]=0),1,0)</f>
        <v>0</v>
      </c>
      <c r="J1000" s="4">
        <v>75</v>
      </c>
      <c r="K1000" s="3">
        <f>IF(Table1[[#This Row],[Life Expectancy]]&gt;77.4,1,0)</f>
        <v>0</v>
      </c>
      <c r="L1000" s="4">
        <v>0</v>
      </c>
      <c r="M1000" s="4">
        <v>20.399999999999999</v>
      </c>
      <c r="N1000" s="4">
        <f>IF(AND(Table1[[#This Row],[Low Poverty]]&lt;=6.3,Table1[[#This Row],[QCT Status]]=0),1,0)</f>
        <v>0</v>
      </c>
      <c r="O1000" s="3">
        <f>VLOOKUP(C1000,'County Data Only'!$A$2:$F$93,3,FALSE)</f>
        <v>3</v>
      </c>
      <c r="P1000" s="3">
        <f>IF(Table1[[#This Row],[Census Tract Low Unemployment Rate]]&lt;2.7,1,0)</f>
        <v>0</v>
      </c>
      <c r="Q1000" s="6">
        <f>VLOOKUP($C1000,'County Data Only'!$A$2:$F$93,4,FALSE)</f>
        <v>1210</v>
      </c>
      <c r="R1000" s="6">
        <f>IF(AND(Table1[[#This Row],[Census Tract Access to Primary Care]]&lt;=2000,Table1[[#This Row],[Census Tract Access to Primary Care]]&lt;&gt;0),1,0)</f>
        <v>1</v>
      </c>
      <c r="S1000" s="6">
        <f>VLOOKUP($C1000,'County Data Only'!$A$2:$F$93,5,FALSE)</f>
        <v>6.8072880509999996</v>
      </c>
      <c r="T1000" s="3">
        <f>VLOOKUP($C1000,'County Data Only'!$A$2:$F$93,6,FALSE)</f>
        <v>-0.58027989999999996</v>
      </c>
      <c r="U1000">
        <f>IF(AND(Table1[[#This Row],[Census Tract Population Growth 2010 - 2020]]&gt;=5,Table1[[#This Row],[Census Tract Population Growth 2020 - 2021]]&gt;0),1,0)</f>
        <v>0</v>
      </c>
      <c r="V1000" s="3">
        <f>SUM(Table1[[#This Row],[High Income Point Value]],Table1[[#This Row],[Life Expectancy Point Value]],Table1[[#This Row],["R/ECAP" (Point Value)]],Table1[[#This Row],[Low Poverty Point Value]])</f>
        <v>0</v>
      </c>
      <c r="W1000" s="3">
        <f>SUM(Table1[[#This Row],[Census Tract Low Unemployment Point Value]],Table1[[#This Row],[Census Tract Access to Primary Care Point Value]])</f>
        <v>1</v>
      </c>
    </row>
    <row r="1001" spans="1:23" x14ac:dyDescent="0.25">
      <c r="A1001" t="s">
        <v>979</v>
      </c>
      <c r="B1001">
        <v>18097340400</v>
      </c>
      <c r="C1001" t="s">
        <v>1794</v>
      </c>
      <c r="D1001" t="s">
        <v>2669</v>
      </c>
      <c r="E1001" s="8">
        <f t="shared" si="30"/>
        <v>1</v>
      </c>
      <c r="F1001" s="3">
        <f t="shared" si="31"/>
        <v>0</v>
      </c>
      <c r="G1001" s="14">
        <v>1</v>
      </c>
      <c r="H1001" s="4">
        <v>43815</v>
      </c>
      <c r="I1001" s="3">
        <f>IF(AND(Table1[[#This Row],[High Income]]&gt;=71082,Table1[[#This Row],[QCT Status]]=0),1,0)</f>
        <v>0</v>
      </c>
      <c r="J1001" s="4">
        <v>71.5</v>
      </c>
      <c r="K1001" s="3">
        <f>IF(Table1[[#This Row],[Life Expectancy]]&gt;77.4,1,0)</f>
        <v>0</v>
      </c>
      <c r="L1001" s="4">
        <v>0</v>
      </c>
      <c r="M1001" s="4">
        <v>20.7</v>
      </c>
      <c r="N1001" s="4">
        <f>IF(AND(Table1[[#This Row],[Low Poverty]]&lt;=6.3,Table1[[#This Row],[QCT Status]]=0),1,0)</f>
        <v>0</v>
      </c>
      <c r="O1001" s="3">
        <f>VLOOKUP(C1001,'County Data Only'!$A$2:$F$93,3,FALSE)</f>
        <v>3</v>
      </c>
      <c r="P1001" s="3">
        <f>IF(Table1[[#This Row],[Census Tract Low Unemployment Rate]]&lt;2.7,1,0)</f>
        <v>0</v>
      </c>
      <c r="Q1001" s="6">
        <f>VLOOKUP($C1001,'County Data Only'!$A$2:$F$93,4,FALSE)</f>
        <v>1210</v>
      </c>
      <c r="R1001" s="6">
        <f>IF(AND(Table1[[#This Row],[Census Tract Access to Primary Care]]&lt;=2000,Table1[[#This Row],[Census Tract Access to Primary Care]]&lt;&gt;0),1,0)</f>
        <v>1</v>
      </c>
      <c r="S1001" s="6">
        <f>VLOOKUP($C1001,'County Data Only'!$A$2:$F$93,5,FALSE)</f>
        <v>6.8072880509999996</v>
      </c>
      <c r="T1001" s="3">
        <f>VLOOKUP($C1001,'County Data Only'!$A$2:$F$93,6,FALSE)</f>
        <v>-0.58027989999999996</v>
      </c>
      <c r="U1001">
        <f>IF(AND(Table1[[#This Row],[Census Tract Population Growth 2010 - 2020]]&gt;=5,Table1[[#This Row],[Census Tract Population Growth 2020 - 2021]]&gt;0),1,0)</f>
        <v>0</v>
      </c>
      <c r="V1001" s="3">
        <f>SUM(Table1[[#This Row],[High Income Point Value]],Table1[[#This Row],[Life Expectancy Point Value]],Table1[[#This Row],["R/ECAP" (Point Value)]],Table1[[#This Row],[Low Poverty Point Value]])</f>
        <v>0</v>
      </c>
      <c r="W1001" s="3">
        <f>SUM(Table1[[#This Row],[Census Tract Low Unemployment Point Value]],Table1[[#This Row],[Census Tract Access to Primary Care Point Value]])</f>
        <v>1</v>
      </c>
    </row>
    <row r="1002" spans="1:23" x14ac:dyDescent="0.25">
      <c r="A1002" t="s">
        <v>1116</v>
      </c>
      <c r="B1002">
        <v>18097390102</v>
      </c>
      <c r="C1002" t="s">
        <v>1794</v>
      </c>
      <c r="D1002" t="s">
        <v>2806</v>
      </c>
      <c r="E1002" s="8">
        <f t="shared" si="30"/>
        <v>1</v>
      </c>
      <c r="F1002" s="3">
        <f t="shared" si="31"/>
        <v>0</v>
      </c>
      <c r="G1002" s="14">
        <v>1</v>
      </c>
      <c r="H1002" s="4">
        <v>37839</v>
      </c>
      <c r="I1002" s="3">
        <f>IF(AND(Table1[[#This Row],[High Income]]&gt;=71082,Table1[[#This Row],[QCT Status]]=0),1,0)</f>
        <v>0</v>
      </c>
      <c r="J1002" s="4">
        <v>75.589500000000001</v>
      </c>
      <c r="K1002" s="3">
        <f>IF(Table1[[#This Row],[Life Expectancy]]&gt;77.4,1,0)</f>
        <v>0</v>
      </c>
      <c r="L1002" s="4">
        <v>0</v>
      </c>
      <c r="M1002" s="4">
        <v>21</v>
      </c>
      <c r="N1002" s="4">
        <f>IF(AND(Table1[[#This Row],[Low Poverty]]&lt;=6.3,Table1[[#This Row],[QCT Status]]=0),1,0)</f>
        <v>0</v>
      </c>
      <c r="O1002" s="3">
        <f>VLOOKUP(C1002,'County Data Only'!$A$2:$F$93,3,FALSE)</f>
        <v>3</v>
      </c>
      <c r="P1002" s="3">
        <f>IF(Table1[[#This Row],[Census Tract Low Unemployment Rate]]&lt;2.7,1,0)</f>
        <v>0</v>
      </c>
      <c r="Q1002" s="6">
        <f>VLOOKUP($C1002,'County Data Only'!$A$2:$F$93,4,FALSE)</f>
        <v>1210</v>
      </c>
      <c r="R1002" s="6">
        <f>IF(AND(Table1[[#This Row],[Census Tract Access to Primary Care]]&lt;=2000,Table1[[#This Row],[Census Tract Access to Primary Care]]&lt;&gt;0),1,0)</f>
        <v>1</v>
      </c>
      <c r="S1002" s="6">
        <f>VLOOKUP($C1002,'County Data Only'!$A$2:$F$93,5,FALSE)</f>
        <v>6.8072880509999996</v>
      </c>
      <c r="T1002" s="3">
        <f>VLOOKUP($C1002,'County Data Only'!$A$2:$F$93,6,FALSE)</f>
        <v>-0.58027989999999996</v>
      </c>
      <c r="U1002">
        <f>IF(AND(Table1[[#This Row],[Census Tract Population Growth 2010 - 2020]]&gt;=5,Table1[[#This Row],[Census Tract Population Growth 2020 - 2021]]&gt;0),1,0)</f>
        <v>0</v>
      </c>
      <c r="V1002" s="3">
        <f>SUM(Table1[[#This Row],[High Income Point Value]],Table1[[#This Row],[Life Expectancy Point Value]],Table1[[#This Row],["R/ECAP" (Point Value)]],Table1[[#This Row],[Low Poverty Point Value]])</f>
        <v>0</v>
      </c>
      <c r="W1002" s="3">
        <f>SUM(Table1[[#This Row],[Census Tract Low Unemployment Point Value]],Table1[[#This Row],[Census Tract Access to Primary Care Point Value]])</f>
        <v>1</v>
      </c>
    </row>
    <row r="1003" spans="1:23" x14ac:dyDescent="0.25">
      <c r="A1003" t="s">
        <v>901</v>
      </c>
      <c r="B1003">
        <v>18097310312</v>
      </c>
      <c r="C1003" t="s">
        <v>1794</v>
      </c>
      <c r="D1003" t="s">
        <v>2591</v>
      </c>
      <c r="E1003" s="8">
        <f t="shared" si="30"/>
        <v>1</v>
      </c>
      <c r="F1003" s="3">
        <f t="shared" si="31"/>
        <v>0</v>
      </c>
      <c r="G1003" s="14">
        <v>1</v>
      </c>
      <c r="H1003" s="4">
        <v>43484</v>
      </c>
      <c r="I1003" s="3">
        <f>IF(AND(Table1[[#This Row],[High Income]]&gt;=71082,Table1[[#This Row],[QCT Status]]=0),1,0)</f>
        <v>0</v>
      </c>
      <c r="J1003" s="4">
        <v>76.599999999999994</v>
      </c>
      <c r="K1003" s="3">
        <f>IF(Table1[[#This Row],[Life Expectancy]]&gt;77.4,1,0)</f>
        <v>0</v>
      </c>
      <c r="L1003" s="4">
        <v>0</v>
      </c>
      <c r="M1003" s="4">
        <v>21.8</v>
      </c>
      <c r="N1003" s="4">
        <f>IF(AND(Table1[[#This Row],[Low Poverty]]&lt;=6.3,Table1[[#This Row],[QCT Status]]=0),1,0)</f>
        <v>0</v>
      </c>
      <c r="O1003" s="3">
        <f>VLOOKUP(C1003,'County Data Only'!$A$2:$F$93,3,FALSE)</f>
        <v>3</v>
      </c>
      <c r="P1003" s="3">
        <f>IF(Table1[[#This Row],[Census Tract Low Unemployment Rate]]&lt;2.7,1,0)</f>
        <v>0</v>
      </c>
      <c r="Q1003" s="6">
        <f>VLOOKUP($C1003,'County Data Only'!$A$2:$F$93,4,FALSE)</f>
        <v>1210</v>
      </c>
      <c r="R1003" s="6">
        <f>IF(AND(Table1[[#This Row],[Census Tract Access to Primary Care]]&lt;=2000,Table1[[#This Row],[Census Tract Access to Primary Care]]&lt;&gt;0),1,0)</f>
        <v>1</v>
      </c>
      <c r="S1003" s="6">
        <f>VLOOKUP($C1003,'County Data Only'!$A$2:$F$93,5,FALSE)</f>
        <v>6.8072880509999996</v>
      </c>
      <c r="T1003" s="3">
        <f>VLOOKUP($C1003,'County Data Only'!$A$2:$F$93,6,FALSE)</f>
        <v>-0.58027989999999996</v>
      </c>
      <c r="U1003">
        <f>IF(AND(Table1[[#This Row],[Census Tract Population Growth 2010 - 2020]]&gt;=5,Table1[[#This Row],[Census Tract Population Growth 2020 - 2021]]&gt;0),1,0)</f>
        <v>0</v>
      </c>
      <c r="V1003" s="3">
        <f>SUM(Table1[[#This Row],[High Income Point Value]],Table1[[#This Row],[Life Expectancy Point Value]],Table1[[#This Row],["R/ECAP" (Point Value)]],Table1[[#This Row],[Low Poverty Point Value]])</f>
        <v>0</v>
      </c>
      <c r="W1003" s="3">
        <f>SUM(Table1[[#This Row],[Census Tract Low Unemployment Point Value]],Table1[[#This Row],[Census Tract Access to Primary Care Point Value]])</f>
        <v>1</v>
      </c>
    </row>
    <row r="1004" spans="1:23" x14ac:dyDescent="0.25">
      <c r="A1004" t="s">
        <v>968</v>
      </c>
      <c r="B1004">
        <v>18097340102</v>
      </c>
      <c r="C1004" t="s">
        <v>1794</v>
      </c>
      <c r="D1004" t="s">
        <v>2658</v>
      </c>
      <c r="E1004" s="8">
        <f t="shared" si="30"/>
        <v>1</v>
      </c>
      <c r="F1004" s="3">
        <f t="shared" si="31"/>
        <v>0</v>
      </c>
      <c r="G1004" s="14">
        <v>1</v>
      </c>
      <c r="H1004" s="4">
        <v>34924</v>
      </c>
      <c r="I1004" s="3">
        <f>IF(AND(Table1[[#This Row],[High Income]]&gt;=71082,Table1[[#This Row],[QCT Status]]=0),1,0)</f>
        <v>0</v>
      </c>
      <c r="J1004" s="4">
        <v>75</v>
      </c>
      <c r="K1004" s="3">
        <f>IF(Table1[[#This Row],[Life Expectancy]]&gt;77.4,1,0)</f>
        <v>0</v>
      </c>
      <c r="L1004" s="4">
        <v>0</v>
      </c>
      <c r="M1004" s="4">
        <v>21.9</v>
      </c>
      <c r="N1004" s="4">
        <f>IF(AND(Table1[[#This Row],[Low Poverty]]&lt;=6.3,Table1[[#This Row],[QCT Status]]=0),1,0)</f>
        <v>0</v>
      </c>
      <c r="O1004" s="3">
        <f>VLOOKUP(C1004,'County Data Only'!$A$2:$F$93,3,FALSE)</f>
        <v>3</v>
      </c>
      <c r="P1004" s="3">
        <f>IF(Table1[[#This Row],[Census Tract Low Unemployment Rate]]&lt;2.7,1,0)</f>
        <v>0</v>
      </c>
      <c r="Q1004" s="6">
        <f>VLOOKUP($C1004,'County Data Only'!$A$2:$F$93,4,FALSE)</f>
        <v>1210</v>
      </c>
      <c r="R1004" s="6">
        <f>IF(AND(Table1[[#This Row],[Census Tract Access to Primary Care]]&lt;=2000,Table1[[#This Row],[Census Tract Access to Primary Care]]&lt;&gt;0),1,0)</f>
        <v>1</v>
      </c>
      <c r="S1004" s="6">
        <f>VLOOKUP($C1004,'County Data Only'!$A$2:$F$93,5,FALSE)</f>
        <v>6.8072880509999996</v>
      </c>
      <c r="T1004" s="3">
        <f>VLOOKUP($C1004,'County Data Only'!$A$2:$F$93,6,FALSE)</f>
        <v>-0.58027989999999996</v>
      </c>
      <c r="U1004">
        <f>IF(AND(Table1[[#This Row],[Census Tract Population Growth 2010 - 2020]]&gt;=5,Table1[[#This Row],[Census Tract Population Growth 2020 - 2021]]&gt;0),1,0)</f>
        <v>0</v>
      </c>
      <c r="V1004" s="3">
        <f>SUM(Table1[[#This Row],[High Income Point Value]],Table1[[#This Row],[Life Expectancy Point Value]],Table1[[#This Row],["R/ECAP" (Point Value)]],Table1[[#This Row],[Low Poverty Point Value]])</f>
        <v>0</v>
      </c>
      <c r="W1004" s="3">
        <f>SUM(Table1[[#This Row],[Census Tract Low Unemployment Point Value]],Table1[[#This Row],[Census Tract Access to Primary Care Point Value]])</f>
        <v>1</v>
      </c>
    </row>
    <row r="1005" spans="1:23" x14ac:dyDescent="0.25">
      <c r="A1005" t="s">
        <v>981</v>
      </c>
      <c r="B1005">
        <v>18097340600</v>
      </c>
      <c r="C1005" t="s">
        <v>1794</v>
      </c>
      <c r="D1005" t="s">
        <v>2671</v>
      </c>
      <c r="E1005" s="8">
        <f t="shared" si="30"/>
        <v>1</v>
      </c>
      <c r="F1005" s="3">
        <f t="shared" si="31"/>
        <v>0</v>
      </c>
      <c r="G1005" s="14">
        <v>1</v>
      </c>
      <c r="H1005" s="4">
        <v>44759</v>
      </c>
      <c r="I1005" s="3">
        <f>IF(AND(Table1[[#This Row],[High Income]]&gt;=71082,Table1[[#This Row],[QCT Status]]=0),1,0)</f>
        <v>0</v>
      </c>
      <c r="J1005" s="4">
        <v>71.998400000000004</v>
      </c>
      <c r="K1005" s="3">
        <f>IF(Table1[[#This Row],[Life Expectancy]]&gt;77.4,1,0)</f>
        <v>0</v>
      </c>
      <c r="L1005" s="4">
        <v>0</v>
      </c>
      <c r="M1005" s="4">
        <v>22.1</v>
      </c>
      <c r="N1005" s="4">
        <f>IF(AND(Table1[[#This Row],[Low Poverty]]&lt;=6.3,Table1[[#This Row],[QCT Status]]=0),1,0)</f>
        <v>0</v>
      </c>
      <c r="O1005" s="3">
        <f>VLOOKUP(C1005,'County Data Only'!$A$2:$F$93,3,FALSE)</f>
        <v>3</v>
      </c>
      <c r="P1005" s="3">
        <f>IF(Table1[[#This Row],[Census Tract Low Unemployment Rate]]&lt;2.7,1,0)</f>
        <v>0</v>
      </c>
      <c r="Q1005" s="6">
        <f>VLOOKUP($C1005,'County Data Only'!$A$2:$F$93,4,FALSE)</f>
        <v>1210</v>
      </c>
      <c r="R1005" s="6">
        <f>IF(AND(Table1[[#This Row],[Census Tract Access to Primary Care]]&lt;=2000,Table1[[#This Row],[Census Tract Access to Primary Care]]&lt;&gt;0),1,0)</f>
        <v>1</v>
      </c>
      <c r="S1005" s="6">
        <f>VLOOKUP($C1005,'County Data Only'!$A$2:$F$93,5,FALSE)</f>
        <v>6.8072880509999996</v>
      </c>
      <c r="T1005" s="3">
        <f>VLOOKUP($C1005,'County Data Only'!$A$2:$F$93,6,FALSE)</f>
        <v>-0.58027989999999996</v>
      </c>
      <c r="U1005">
        <f>IF(AND(Table1[[#This Row],[Census Tract Population Growth 2010 - 2020]]&gt;=5,Table1[[#This Row],[Census Tract Population Growth 2020 - 2021]]&gt;0),1,0)</f>
        <v>0</v>
      </c>
      <c r="V1005" s="3">
        <f>SUM(Table1[[#This Row],[High Income Point Value]],Table1[[#This Row],[Life Expectancy Point Value]],Table1[[#This Row],["R/ECAP" (Point Value)]],Table1[[#This Row],[Low Poverty Point Value]])</f>
        <v>0</v>
      </c>
      <c r="W1005" s="3">
        <f>SUM(Table1[[#This Row],[Census Tract Low Unemployment Point Value]],Table1[[#This Row],[Census Tract Access to Primary Care Point Value]])</f>
        <v>1</v>
      </c>
    </row>
    <row r="1006" spans="1:23" x14ac:dyDescent="0.25">
      <c r="A1006" t="s">
        <v>1018</v>
      </c>
      <c r="B1006">
        <v>18097352300</v>
      </c>
      <c r="C1006" t="s">
        <v>1794</v>
      </c>
      <c r="D1006" t="s">
        <v>2708</v>
      </c>
      <c r="E1006" s="8">
        <f t="shared" si="30"/>
        <v>1</v>
      </c>
      <c r="F1006" s="3">
        <f t="shared" si="31"/>
        <v>0</v>
      </c>
      <c r="G1006" s="14">
        <v>1</v>
      </c>
      <c r="H1006" s="4">
        <v>29320</v>
      </c>
      <c r="I1006" s="3">
        <f>IF(AND(Table1[[#This Row],[High Income]]&gt;=71082,Table1[[#This Row],[QCT Status]]=0),1,0)</f>
        <v>0</v>
      </c>
      <c r="J1006" s="4">
        <v>67.8</v>
      </c>
      <c r="K1006" s="3">
        <f>IF(Table1[[#This Row],[Life Expectancy]]&gt;77.4,1,0)</f>
        <v>0</v>
      </c>
      <c r="L1006" s="3">
        <v>0</v>
      </c>
      <c r="M1006" s="4">
        <v>22.8</v>
      </c>
      <c r="N1006" s="4">
        <f>IF(AND(Table1[[#This Row],[Low Poverty]]&lt;=6.3,Table1[[#This Row],[QCT Status]]=0),1,0)</f>
        <v>0</v>
      </c>
      <c r="O1006" s="3">
        <f>VLOOKUP(C1006,'County Data Only'!$A$2:$F$93,3,FALSE)</f>
        <v>3</v>
      </c>
      <c r="P1006" s="3">
        <f>IF(Table1[[#This Row],[Census Tract Low Unemployment Rate]]&lt;2.7,1,0)</f>
        <v>0</v>
      </c>
      <c r="Q1006" s="6">
        <f>VLOOKUP($C1006,'County Data Only'!$A$2:$F$93,4,FALSE)</f>
        <v>1210</v>
      </c>
      <c r="R1006" s="6">
        <f>IF(AND(Table1[[#This Row],[Census Tract Access to Primary Care]]&lt;=2000,Table1[[#This Row],[Census Tract Access to Primary Care]]&lt;&gt;0),1,0)</f>
        <v>1</v>
      </c>
      <c r="S1006" s="6">
        <f>VLOOKUP($C1006,'County Data Only'!$A$2:$F$93,5,FALSE)</f>
        <v>6.8072880509999996</v>
      </c>
      <c r="T1006" s="3">
        <f>VLOOKUP($C1006,'County Data Only'!$A$2:$F$93,6,FALSE)</f>
        <v>-0.58027989999999996</v>
      </c>
      <c r="U1006">
        <f>IF(AND(Table1[[#This Row],[Census Tract Population Growth 2010 - 2020]]&gt;=5,Table1[[#This Row],[Census Tract Population Growth 2020 - 2021]]&gt;0),1,0)</f>
        <v>0</v>
      </c>
      <c r="V1006" s="3">
        <f>SUM(Table1[[#This Row],[High Income Point Value]],Table1[[#This Row],[Life Expectancy Point Value]],Table1[[#This Row],["R/ECAP" (Point Value)]],Table1[[#This Row],[Low Poverty Point Value]])</f>
        <v>0</v>
      </c>
      <c r="W1006" s="3">
        <f>SUM(Table1[[#This Row],[Census Tract Low Unemployment Point Value]],Table1[[#This Row],[Census Tract Access to Primary Care Point Value]])</f>
        <v>1</v>
      </c>
    </row>
    <row r="1007" spans="1:23" x14ac:dyDescent="0.25">
      <c r="A1007" t="s">
        <v>1047</v>
      </c>
      <c r="B1007">
        <v>18097357200</v>
      </c>
      <c r="C1007" t="s">
        <v>1794</v>
      </c>
      <c r="D1007" t="s">
        <v>2737</v>
      </c>
      <c r="E1007" s="8">
        <f t="shared" si="30"/>
        <v>1</v>
      </c>
      <c r="F1007" s="3">
        <f t="shared" si="31"/>
        <v>0</v>
      </c>
      <c r="G1007" s="14">
        <v>1</v>
      </c>
      <c r="H1007" s="4">
        <v>32155</v>
      </c>
      <c r="I1007" s="3">
        <f>IF(AND(Table1[[#This Row],[High Income]]&gt;=71082,Table1[[#This Row],[QCT Status]]=0),1,0)</f>
        <v>0</v>
      </c>
      <c r="J1007" s="4">
        <v>67.099999999999994</v>
      </c>
      <c r="K1007" s="3">
        <f>IF(Table1[[#This Row],[Life Expectancy]]&gt;77.4,1,0)</f>
        <v>0</v>
      </c>
      <c r="L1007" s="4">
        <v>0</v>
      </c>
      <c r="M1007" s="4">
        <v>22.9</v>
      </c>
      <c r="N1007" s="4">
        <f>IF(AND(Table1[[#This Row],[Low Poverty]]&lt;=6.3,Table1[[#This Row],[QCT Status]]=0),1,0)</f>
        <v>0</v>
      </c>
      <c r="O1007" s="3">
        <f>VLOOKUP(C1007,'County Data Only'!$A$2:$F$93,3,FALSE)</f>
        <v>3</v>
      </c>
      <c r="P1007" s="3">
        <f>IF(Table1[[#This Row],[Census Tract Low Unemployment Rate]]&lt;2.7,1,0)</f>
        <v>0</v>
      </c>
      <c r="Q1007" s="6">
        <f>VLOOKUP($C1007,'County Data Only'!$A$2:$F$93,4,FALSE)</f>
        <v>1210</v>
      </c>
      <c r="R1007" s="6">
        <f>IF(AND(Table1[[#This Row],[Census Tract Access to Primary Care]]&lt;=2000,Table1[[#This Row],[Census Tract Access to Primary Care]]&lt;&gt;0),1,0)</f>
        <v>1</v>
      </c>
      <c r="S1007" s="6">
        <f>VLOOKUP($C1007,'County Data Only'!$A$2:$F$93,5,FALSE)</f>
        <v>6.8072880509999996</v>
      </c>
      <c r="T1007" s="3">
        <f>VLOOKUP($C1007,'County Data Only'!$A$2:$F$93,6,FALSE)</f>
        <v>-0.58027989999999996</v>
      </c>
      <c r="U1007">
        <f>IF(AND(Table1[[#This Row],[Census Tract Population Growth 2010 - 2020]]&gt;=5,Table1[[#This Row],[Census Tract Population Growth 2020 - 2021]]&gt;0),1,0)</f>
        <v>0</v>
      </c>
      <c r="V1007" s="3">
        <f>SUM(Table1[[#This Row],[High Income Point Value]],Table1[[#This Row],[Life Expectancy Point Value]],Table1[[#This Row],["R/ECAP" (Point Value)]],Table1[[#This Row],[Low Poverty Point Value]])</f>
        <v>0</v>
      </c>
      <c r="W1007" s="3">
        <f>SUM(Table1[[#This Row],[Census Tract Low Unemployment Point Value]],Table1[[#This Row],[Census Tract Access to Primary Care Point Value]])</f>
        <v>1</v>
      </c>
    </row>
    <row r="1008" spans="1:23" x14ac:dyDescent="0.25">
      <c r="A1008" t="s">
        <v>960</v>
      </c>
      <c r="B1008">
        <v>18097330702</v>
      </c>
      <c r="C1008" t="s">
        <v>1794</v>
      </c>
      <c r="D1008" t="s">
        <v>2650</v>
      </c>
      <c r="E1008" s="8">
        <f t="shared" si="30"/>
        <v>1</v>
      </c>
      <c r="F1008" s="3">
        <f t="shared" si="31"/>
        <v>0</v>
      </c>
      <c r="G1008" s="14">
        <v>1</v>
      </c>
      <c r="H1008" s="4">
        <v>38231</v>
      </c>
      <c r="I1008" s="3">
        <f>IF(AND(Table1[[#This Row],[High Income]]&gt;=71082,Table1[[#This Row],[QCT Status]]=0),1,0)</f>
        <v>0</v>
      </c>
      <c r="J1008" s="4">
        <v>75.3</v>
      </c>
      <c r="K1008" s="3">
        <f>IF(Table1[[#This Row],[Life Expectancy]]&gt;77.4,1,0)</f>
        <v>0</v>
      </c>
      <c r="L1008" s="4">
        <v>0</v>
      </c>
      <c r="M1008" s="4">
        <v>23.1</v>
      </c>
      <c r="N1008" s="4">
        <f>IF(AND(Table1[[#This Row],[Low Poverty]]&lt;=6.3,Table1[[#This Row],[QCT Status]]=0),1,0)</f>
        <v>0</v>
      </c>
      <c r="O1008" s="3">
        <f>VLOOKUP(C1008,'County Data Only'!$A$2:$F$93,3,FALSE)</f>
        <v>3</v>
      </c>
      <c r="P1008" s="3">
        <f>IF(Table1[[#This Row],[Census Tract Low Unemployment Rate]]&lt;2.7,1,0)</f>
        <v>0</v>
      </c>
      <c r="Q1008" s="6">
        <f>VLOOKUP($C1008,'County Data Only'!$A$2:$F$93,4,FALSE)</f>
        <v>1210</v>
      </c>
      <c r="R1008" s="6">
        <f>IF(AND(Table1[[#This Row],[Census Tract Access to Primary Care]]&lt;=2000,Table1[[#This Row],[Census Tract Access to Primary Care]]&lt;&gt;0),1,0)</f>
        <v>1</v>
      </c>
      <c r="S1008" s="6">
        <f>VLOOKUP($C1008,'County Data Only'!$A$2:$F$93,5,FALSE)</f>
        <v>6.8072880509999996</v>
      </c>
      <c r="T1008" s="3">
        <f>VLOOKUP($C1008,'County Data Only'!$A$2:$F$93,6,FALSE)</f>
        <v>-0.58027989999999996</v>
      </c>
      <c r="U1008">
        <f>IF(AND(Table1[[#This Row],[Census Tract Population Growth 2010 - 2020]]&gt;=5,Table1[[#This Row],[Census Tract Population Growth 2020 - 2021]]&gt;0),1,0)</f>
        <v>0</v>
      </c>
      <c r="V1008" s="3">
        <f>SUM(Table1[[#This Row],[High Income Point Value]],Table1[[#This Row],[Life Expectancy Point Value]],Table1[[#This Row],["R/ECAP" (Point Value)]],Table1[[#This Row],[Low Poverty Point Value]])</f>
        <v>0</v>
      </c>
      <c r="W1008" s="3">
        <f>SUM(Table1[[#This Row],[Census Tract Low Unemployment Point Value]],Table1[[#This Row],[Census Tract Access to Primary Care Point Value]])</f>
        <v>1</v>
      </c>
    </row>
    <row r="1009" spans="1:23" x14ac:dyDescent="0.25">
      <c r="A1009" t="s">
        <v>1056</v>
      </c>
      <c r="B1009">
        <v>18097358100</v>
      </c>
      <c r="C1009" t="s">
        <v>1794</v>
      </c>
      <c r="D1009" t="s">
        <v>2746</v>
      </c>
      <c r="E1009" s="8">
        <f t="shared" si="30"/>
        <v>1</v>
      </c>
      <c r="F1009" s="3">
        <f t="shared" si="31"/>
        <v>0</v>
      </c>
      <c r="G1009" s="14">
        <v>1</v>
      </c>
      <c r="H1009" s="4">
        <v>42228</v>
      </c>
      <c r="I1009" s="3">
        <f>IF(AND(Table1[[#This Row],[High Income]]&gt;=71082,Table1[[#This Row],[QCT Status]]=0),1,0)</f>
        <v>0</v>
      </c>
      <c r="J1009" s="4">
        <v>68.006900000000002</v>
      </c>
      <c r="K1009" s="3">
        <f>IF(Table1[[#This Row],[Life Expectancy]]&gt;77.4,1,0)</f>
        <v>0</v>
      </c>
      <c r="L1009" s="4">
        <v>0</v>
      </c>
      <c r="M1009" s="4">
        <v>23.2</v>
      </c>
      <c r="N1009" s="4">
        <f>IF(AND(Table1[[#This Row],[Low Poverty]]&lt;=6.3,Table1[[#This Row],[QCT Status]]=0),1,0)</f>
        <v>0</v>
      </c>
      <c r="O1009" s="3">
        <f>VLOOKUP(C1009,'County Data Only'!$A$2:$F$93,3,FALSE)</f>
        <v>3</v>
      </c>
      <c r="P1009" s="3">
        <f>IF(Table1[[#This Row],[Census Tract Low Unemployment Rate]]&lt;2.7,1,0)</f>
        <v>0</v>
      </c>
      <c r="Q1009" s="6">
        <f>VLOOKUP($C1009,'County Data Only'!$A$2:$F$93,4,FALSE)</f>
        <v>1210</v>
      </c>
      <c r="R1009" s="6">
        <f>IF(AND(Table1[[#This Row],[Census Tract Access to Primary Care]]&lt;=2000,Table1[[#This Row],[Census Tract Access to Primary Care]]&lt;&gt;0),1,0)</f>
        <v>1</v>
      </c>
      <c r="S1009" s="6">
        <f>VLOOKUP($C1009,'County Data Only'!$A$2:$F$93,5,FALSE)</f>
        <v>6.8072880509999996</v>
      </c>
      <c r="T1009" s="3">
        <f>VLOOKUP($C1009,'County Data Only'!$A$2:$F$93,6,FALSE)</f>
        <v>-0.58027989999999996</v>
      </c>
      <c r="U1009">
        <f>IF(AND(Table1[[#This Row],[Census Tract Population Growth 2010 - 2020]]&gt;=5,Table1[[#This Row],[Census Tract Population Growth 2020 - 2021]]&gt;0),1,0)</f>
        <v>0</v>
      </c>
      <c r="V1009" s="3">
        <f>SUM(Table1[[#This Row],[High Income Point Value]],Table1[[#This Row],[Life Expectancy Point Value]],Table1[[#This Row],["R/ECAP" (Point Value)]],Table1[[#This Row],[Low Poverty Point Value]])</f>
        <v>0</v>
      </c>
      <c r="W1009" s="3">
        <f>SUM(Table1[[#This Row],[Census Tract Low Unemployment Point Value]],Table1[[#This Row],[Census Tract Access to Primary Care Point Value]])</f>
        <v>1</v>
      </c>
    </row>
    <row r="1010" spans="1:23" x14ac:dyDescent="0.25">
      <c r="A1010" t="s">
        <v>1001</v>
      </c>
      <c r="B1010">
        <v>18097342500</v>
      </c>
      <c r="C1010" t="s">
        <v>1794</v>
      </c>
      <c r="D1010" t="s">
        <v>2691</v>
      </c>
      <c r="E1010" s="8">
        <f t="shared" si="30"/>
        <v>1</v>
      </c>
      <c r="F1010" s="3">
        <f t="shared" si="31"/>
        <v>0</v>
      </c>
      <c r="G1010" s="14">
        <v>1</v>
      </c>
      <c r="H1010" s="4">
        <v>35507</v>
      </c>
      <c r="I1010" s="3">
        <f>IF(AND(Table1[[#This Row],[High Income]]&gt;=71082,Table1[[#This Row],[QCT Status]]=0),1,0)</f>
        <v>0</v>
      </c>
      <c r="J1010" s="4">
        <v>73</v>
      </c>
      <c r="K1010" s="3">
        <f>IF(Table1[[#This Row],[Life Expectancy]]&gt;77.4,1,0)</f>
        <v>0</v>
      </c>
      <c r="L1010" s="4">
        <v>0</v>
      </c>
      <c r="M1010" s="4">
        <v>23.5</v>
      </c>
      <c r="N1010" s="4">
        <f>IF(AND(Table1[[#This Row],[Low Poverty]]&lt;=6.3,Table1[[#This Row],[QCT Status]]=0),1,0)</f>
        <v>0</v>
      </c>
      <c r="O1010" s="3">
        <f>VLOOKUP(C1010,'County Data Only'!$A$2:$F$93,3,FALSE)</f>
        <v>3</v>
      </c>
      <c r="P1010" s="3">
        <f>IF(Table1[[#This Row],[Census Tract Low Unemployment Rate]]&lt;2.7,1,0)</f>
        <v>0</v>
      </c>
      <c r="Q1010" s="6">
        <f>VLOOKUP($C1010,'County Data Only'!$A$2:$F$93,4,FALSE)</f>
        <v>1210</v>
      </c>
      <c r="R1010" s="6">
        <f>IF(AND(Table1[[#This Row],[Census Tract Access to Primary Care]]&lt;=2000,Table1[[#This Row],[Census Tract Access to Primary Care]]&lt;&gt;0),1,0)</f>
        <v>1</v>
      </c>
      <c r="S1010" s="6">
        <f>VLOOKUP($C1010,'County Data Only'!$A$2:$F$93,5,FALSE)</f>
        <v>6.8072880509999996</v>
      </c>
      <c r="T1010" s="3">
        <f>VLOOKUP($C1010,'County Data Only'!$A$2:$F$93,6,FALSE)</f>
        <v>-0.58027989999999996</v>
      </c>
      <c r="U1010">
        <f>IF(AND(Table1[[#This Row],[Census Tract Population Growth 2010 - 2020]]&gt;=5,Table1[[#This Row],[Census Tract Population Growth 2020 - 2021]]&gt;0),1,0)</f>
        <v>0</v>
      </c>
      <c r="V1010" s="3">
        <f>SUM(Table1[[#This Row],[High Income Point Value]],Table1[[#This Row],[Life Expectancy Point Value]],Table1[[#This Row],["R/ECAP" (Point Value)]],Table1[[#This Row],[Low Poverty Point Value]])</f>
        <v>0</v>
      </c>
      <c r="W1010" s="3">
        <f>SUM(Table1[[#This Row],[Census Tract Low Unemployment Point Value]],Table1[[#This Row],[Census Tract Access to Primary Care Point Value]])</f>
        <v>1</v>
      </c>
    </row>
    <row r="1011" spans="1:23" x14ac:dyDescent="0.25">
      <c r="A1011" t="s">
        <v>1059</v>
      </c>
      <c r="B1011">
        <v>18097360201</v>
      </c>
      <c r="C1011" t="s">
        <v>1794</v>
      </c>
      <c r="D1011" t="s">
        <v>2749</v>
      </c>
      <c r="E1011" s="8">
        <f t="shared" si="30"/>
        <v>1</v>
      </c>
      <c r="F1011" s="3">
        <f t="shared" si="31"/>
        <v>0</v>
      </c>
      <c r="G1011" s="14">
        <v>1</v>
      </c>
      <c r="H1011" s="4">
        <v>33488</v>
      </c>
      <c r="I1011" s="3">
        <f>IF(AND(Table1[[#This Row],[High Income]]&gt;=71082,Table1[[#This Row],[QCT Status]]=0),1,0)</f>
        <v>0</v>
      </c>
      <c r="J1011" s="4">
        <v>71.599999999999994</v>
      </c>
      <c r="K1011" s="3">
        <f>IF(Table1[[#This Row],[Life Expectancy]]&gt;77.4,1,0)</f>
        <v>0</v>
      </c>
      <c r="L1011" s="4">
        <v>0</v>
      </c>
      <c r="M1011" s="4">
        <v>23.6</v>
      </c>
      <c r="N1011" s="4">
        <f>IF(AND(Table1[[#This Row],[Low Poverty]]&lt;=6.3,Table1[[#This Row],[QCT Status]]=0),1,0)</f>
        <v>0</v>
      </c>
      <c r="O1011" s="3">
        <f>VLOOKUP(C1011,'County Data Only'!$A$2:$F$93,3,FALSE)</f>
        <v>3</v>
      </c>
      <c r="P1011" s="3">
        <f>IF(Table1[[#This Row],[Census Tract Low Unemployment Rate]]&lt;2.7,1,0)</f>
        <v>0</v>
      </c>
      <c r="Q1011" s="6">
        <f>VLOOKUP($C1011,'County Data Only'!$A$2:$F$93,4,FALSE)</f>
        <v>1210</v>
      </c>
      <c r="R1011" s="6">
        <f>IF(AND(Table1[[#This Row],[Census Tract Access to Primary Care]]&lt;=2000,Table1[[#This Row],[Census Tract Access to Primary Care]]&lt;&gt;0),1,0)</f>
        <v>1</v>
      </c>
      <c r="S1011" s="6">
        <f>VLOOKUP($C1011,'County Data Only'!$A$2:$F$93,5,FALSE)</f>
        <v>6.8072880509999996</v>
      </c>
      <c r="T1011" s="3">
        <f>VLOOKUP($C1011,'County Data Only'!$A$2:$F$93,6,FALSE)</f>
        <v>-0.58027989999999996</v>
      </c>
      <c r="U1011">
        <f>IF(AND(Table1[[#This Row],[Census Tract Population Growth 2010 - 2020]]&gt;=5,Table1[[#This Row],[Census Tract Population Growth 2020 - 2021]]&gt;0),1,0)</f>
        <v>0</v>
      </c>
      <c r="V1011" s="3">
        <f>SUM(Table1[[#This Row],[High Income Point Value]],Table1[[#This Row],[Life Expectancy Point Value]],Table1[[#This Row],["R/ECAP" (Point Value)]],Table1[[#This Row],[Low Poverty Point Value]])</f>
        <v>0</v>
      </c>
      <c r="W1011" s="3">
        <f>SUM(Table1[[#This Row],[Census Tract Low Unemployment Point Value]],Table1[[#This Row],[Census Tract Access to Primary Care Point Value]])</f>
        <v>1</v>
      </c>
    </row>
    <row r="1012" spans="1:23" x14ac:dyDescent="0.25">
      <c r="A1012" t="s">
        <v>998</v>
      </c>
      <c r="B1012">
        <v>18097342200</v>
      </c>
      <c r="C1012" t="s">
        <v>1794</v>
      </c>
      <c r="D1012" t="s">
        <v>2688</v>
      </c>
      <c r="E1012" s="8">
        <f t="shared" si="30"/>
        <v>1</v>
      </c>
      <c r="F1012" s="3">
        <f t="shared" si="31"/>
        <v>0</v>
      </c>
      <c r="G1012" s="14">
        <v>1</v>
      </c>
      <c r="H1012" s="4">
        <v>41949</v>
      </c>
      <c r="I1012" s="3">
        <f>IF(AND(Table1[[#This Row],[High Income]]&gt;=71082,Table1[[#This Row],[QCT Status]]=0),1,0)</f>
        <v>0</v>
      </c>
      <c r="J1012" s="4">
        <v>73.000399999999999</v>
      </c>
      <c r="K1012" s="3">
        <f>IF(Table1[[#This Row],[Life Expectancy]]&gt;77.4,1,0)</f>
        <v>0</v>
      </c>
      <c r="L1012" s="4">
        <v>0</v>
      </c>
      <c r="M1012" s="4">
        <v>23.7</v>
      </c>
      <c r="N1012" s="4">
        <f>IF(AND(Table1[[#This Row],[Low Poverty]]&lt;=6.3,Table1[[#This Row],[QCT Status]]=0),1,0)</f>
        <v>0</v>
      </c>
      <c r="O1012" s="3">
        <f>VLOOKUP(C1012,'County Data Only'!$A$2:$F$93,3,FALSE)</f>
        <v>3</v>
      </c>
      <c r="P1012" s="3">
        <f>IF(Table1[[#This Row],[Census Tract Low Unemployment Rate]]&lt;2.7,1,0)</f>
        <v>0</v>
      </c>
      <c r="Q1012" s="6">
        <f>VLOOKUP($C1012,'County Data Only'!$A$2:$F$93,4,FALSE)</f>
        <v>1210</v>
      </c>
      <c r="R1012" s="6">
        <f>IF(AND(Table1[[#This Row],[Census Tract Access to Primary Care]]&lt;=2000,Table1[[#This Row],[Census Tract Access to Primary Care]]&lt;&gt;0),1,0)</f>
        <v>1</v>
      </c>
      <c r="S1012" s="6">
        <f>VLOOKUP($C1012,'County Data Only'!$A$2:$F$93,5,FALSE)</f>
        <v>6.8072880509999996</v>
      </c>
      <c r="T1012" s="3">
        <f>VLOOKUP($C1012,'County Data Only'!$A$2:$F$93,6,FALSE)</f>
        <v>-0.58027989999999996</v>
      </c>
      <c r="U1012">
        <f>IF(AND(Table1[[#This Row],[Census Tract Population Growth 2010 - 2020]]&gt;=5,Table1[[#This Row],[Census Tract Population Growth 2020 - 2021]]&gt;0),1,0)</f>
        <v>0</v>
      </c>
      <c r="V1012" s="3">
        <f>SUM(Table1[[#This Row],[High Income Point Value]],Table1[[#This Row],[Life Expectancy Point Value]],Table1[[#This Row],["R/ECAP" (Point Value)]],Table1[[#This Row],[Low Poverty Point Value]])</f>
        <v>0</v>
      </c>
      <c r="W1012" s="3">
        <f>SUM(Table1[[#This Row],[Census Tract Low Unemployment Point Value]],Table1[[#This Row],[Census Tract Access to Primary Care Point Value]])</f>
        <v>1</v>
      </c>
    </row>
    <row r="1013" spans="1:23" x14ac:dyDescent="0.25">
      <c r="A1013" t="s">
        <v>921</v>
      </c>
      <c r="B1013">
        <v>18097320902</v>
      </c>
      <c r="C1013" t="s">
        <v>1794</v>
      </c>
      <c r="D1013" t="s">
        <v>2611</v>
      </c>
      <c r="E1013" s="8">
        <f t="shared" si="30"/>
        <v>1</v>
      </c>
      <c r="F1013" s="3">
        <f t="shared" si="31"/>
        <v>0</v>
      </c>
      <c r="G1013" s="14">
        <v>1</v>
      </c>
      <c r="H1013" s="4">
        <v>36659</v>
      </c>
      <c r="I1013" s="3">
        <f>IF(AND(Table1[[#This Row],[High Income]]&gt;=71082,Table1[[#This Row],[QCT Status]]=0),1,0)</f>
        <v>0</v>
      </c>
      <c r="J1013" s="4">
        <v>77.3</v>
      </c>
      <c r="K1013" s="3">
        <f>IF(Table1[[#This Row],[Life Expectancy]]&gt;77.4,1,0)</f>
        <v>0</v>
      </c>
      <c r="L1013" s="4">
        <v>0</v>
      </c>
      <c r="M1013" s="4">
        <v>24.1</v>
      </c>
      <c r="N1013" s="4">
        <f>IF(AND(Table1[[#This Row],[Low Poverty]]&lt;=6.3,Table1[[#This Row],[QCT Status]]=0),1,0)</f>
        <v>0</v>
      </c>
      <c r="O1013" s="3">
        <f>VLOOKUP(C1013,'County Data Only'!$A$2:$F$93,3,FALSE)</f>
        <v>3</v>
      </c>
      <c r="P1013" s="3">
        <f>IF(Table1[[#This Row],[Census Tract Low Unemployment Rate]]&lt;2.7,1,0)</f>
        <v>0</v>
      </c>
      <c r="Q1013" s="6">
        <f>VLOOKUP($C1013,'County Data Only'!$A$2:$F$93,4,FALSE)</f>
        <v>1210</v>
      </c>
      <c r="R1013" s="6">
        <f>IF(AND(Table1[[#This Row],[Census Tract Access to Primary Care]]&lt;=2000,Table1[[#This Row],[Census Tract Access to Primary Care]]&lt;&gt;0),1,0)</f>
        <v>1</v>
      </c>
      <c r="S1013" s="6">
        <f>VLOOKUP($C1013,'County Data Only'!$A$2:$F$93,5,FALSE)</f>
        <v>6.8072880509999996</v>
      </c>
      <c r="T1013" s="3">
        <f>VLOOKUP($C1013,'County Data Only'!$A$2:$F$93,6,FALSE)</f>
        <v>-0.58027989999999996</v>
      </c>
      <c r="U1013">
        <f>IF(AND(Table1[[#This Row],[Census Tract Population Growth 2010 - 2020]]&gt;=5,Table1[[#This Row],[Census Tract Population Growth 2020 - 2021]]&gt;0),1,0)</f>
        <v>0</v>
      </c>
      <c r="V1013" s="3">
        <f>SUM(Table1[[#This Row],[High Income Point Value]],Table1[[#This Row],[Life Expectancy Point Value]],Table1[[#This Row],["R/ECAP" (Point Value)]],Table1[[#This Row],[Low Poverty Point Value]])</f>
        <v>0</v>
      </c>
      <c r="W1013" s="3">
        <f>SUM(Table1[[#This Row],[Census Tract Low Unemployment Point Value]],Table1[[#This Row],[Census Tract Access to Primary Care Point Value]])</f>
        <v>1</v>
      </c>
    </row>
    <row r="1014" spans="1:23" x14ac:dyDescent="0.25">
      <c r="A1014" t="s">
        <v>896</v>
      </c>
      <c r="B1014">
        <v>18097310306</v>
      </c>
      <c r="C1014" t="s">
        <v>1794</v>
      </c>
      <c r="D1014" t="s">
        <v>2586</v>
      </c>
      <c r="E1014" s="8">
        <f t="shared" si="30"/>
        <v>1</v>
      </c>
      <c r="F1014" s="3">
        <f t="shared" si="31"/>
        <v>0</v>
      </c>
      <c r="G1014" s="14">
        <v>1</v>
      </c>
      <c r="H1014" s="4">
        <v>43377</v>
      </c>
      <c r="I1014" s="3">
        <f>IF(AND(Table1[[#This Row],[High Income]]&gt;=71082,Table1[[#This Row],[QCT Status]]=0),1,0)</f>
        <v>0</v>
      </c>
      <c r="J1014" s="4">
        <v>77.099999999999994</v>
      </c>
      <c r="K1014" s="3">
        <f>IF(Table1[[#This Row],[Life Expectancy]]&gt;77.4,1,0)</f>
        <v>0</v>
      </c>
      <c r="L1014" s="4">
        <v>0</v>
      </c>
      <c r="M1014" s="4">
        <v>24.2</v>
      </c>
      <c r="N1014" s="4">
        <f>IF(AND(Table1[[#This Row],[Low Poverty]]&lt;=6.3,Table1[[#This Row],[QCT Status]]=0),1,0)</f>
        <v>0</v>
      </c>
      <c r="O1014" s="3">
        <f>VLOOKUP(C1014,'County Data Only'!$A$2:$F$93,3,FALSE)</f>
        <v>3</v>
      </c>
      <c r="P1014" s="3">
        <f>IF(Table1[[#This Row],[Census Tract Low Unemployment Rate]]&lt;2.7,1,0)</f>
        <v>0</v>
      </c>
      <c r="Q1014" s="6">
        <f>VLOOKUP($C1014,'County Data Only'!$A$2:$F$93,4,FALSE)</f>
        <v>1210</v>
      </c>
      <c r="R1014" s="6">
        <f>IF(AND(Table1[[#This Row],[Census Tract Access to Primary Care]]&lt;=2000,Table1[[#This Row],[Census Tract Access to Primary Care]]&lt;&gt;0),1,0)</f>
        <v>1</v>
      </c>
      <c r="S1014" s="6">
        <f>VLOOKUP($C1014,'County Data Only'!$A$2:$F$93,5,FALSE)</f>
        <v>6.8072880509999996</v>
      </c>
      <c r="T1014" s="3">
        <f>VLOOKUP($C1014,'County Data Only'!$A$2:$F$93,6,FALSE)</f>
        <v>-0.58027989999999996</v>
      </c>
      <c r="U1014">
        <f>IF(AND(Table1[[#This Row],[Census Tract Population Growth 2010 - 2020]]&gt;=5,Table1[[#This Row],[Census Tract Population Growth 2020 - 2021]]&gt;0),1,0)</f>
        <v>0</v>
      </c>
      <c r="V1014" s="3">
        <f>SUM(Table1[[#This Row],[High Income Point Value]],Table1[[#This Row],[Life Expectancy Point Value]],Table1[[#This Row],["R/ECAP" (Point Value)]],Table1[[#This Row],[Low Poverty Point Value]])</f>
        <v>0</v>
      </c>
      <c r="W1014" s="3">
        <f>SUM(Table1[[#This Row],[Census Tract Low Unemployment Point Value]],Table1[[#This Row],[Census Tract Access to Primary Care Point Value]])</f>
        <v>1</v>
      </c>
    </row>
    <row r="1015" spans="1:23" x14ac:dyDescent="0.25">
      <c r="A1015" t="s">
        <v>1013</v>
      </c>
      <c r="B1015">
        <v>18097351500</v>
      </c>
      <c r="C1015" t="s">
        <v>1794</v>
      </c>
      <c r="D1015" t="s">
        <v>2703</v>
      </c>
      <c r="E1015" s="8">
        <f t="shared" si="30"/>
        <v>1</v>
      </c>
      <c r="F1015" s="3">
        <f t="shared" si="31"/>
        <v>0</v>
      </c>
      <c r="G1015" s="14">
        <v>1</v>
      </c>
      <c r="H1015" s="4">
        <v>41019</v>
      </c>
      <c r="I1015" s="3">
        <f>IF(AND(Table1[[#This Row],[High Income]]&gt;=71082,Table1[[#This Row],[QCT Status]]=0),1,0)</f>
        <v>0</v>
      </c>
      <c r="J1015" s="4">
        <v>69.8</v>
      </c>
      <c r="K1015" s="3">
        <f>IF(Table1[[#This Row],[Life Expectancy]]&gt;77.4,1,0)</f>
        <v>0</v>
      </c>
      <c r="L1015" s="4">
        <v>0</v>
      </c>
      <c r="M1015" s="4">
        <v>24.4</v>
      </c>
      <c r="N1015" s="4">
        <f>IF(AND(Table1[[#This Row],[Low Poverty]]&lt;=6.3,Table1[[#This Row],[QCT Status]]=0),1,0)</f>
        <v>0</v>
      </c>
      <c r="O1015" s="3">
        <f>VLOOKUP(C1015,'County Data Only'!$A$2:$F$93,3,FALSE)</f>
        <v>3</v>
      </c>
      <c r="P1015" s="3">
        <f>IF(Table1[[#This Row],[Census Tract Low Unemployment Rate]]&lt;2.7,1,0)</f>
        <v>0</v>
      </c>
      <c r="Q1015" s="6">
        <f>VLOOKUP($C1015,'County Data Only'!$A$2:$F$93,4,FALSE)</f>
        <v>1210</v>
      </c>
      <c r="R1015" s="6">
        <f>IF(AND(Table1[[#This Row],[Census Tract Access to Primary Care]]&lt;=2000,Table1[[#This Row],[Census Tract Access to Primary Care]]&lt;&gt;0),1,0)</f>
        <v>1</v>
      </c>
      <c r="S1015" s="6">
        <f>VLOOKUP($C1015,'County Data Only'!$A$2:$F$93,5,FALSE)</f>
        <v>6.8072880509999996</v>
      </c>
      <c r="T1015" s="3">
        <f>VLOOKUP($C1015,'County Data Only'!$A$2:$F$93,6,FALSE)</f>
        <v>-0.58027989999999996</v>
      </c>
      <c r="U1015">
        <f>IF(AND(Table1[[#This Row],[Census Tract Population Growth 2010 - 2020]]&gt;=5,Table1[[#This Row],[Census Tract Population Growth 2020 - 2021]]&gt;0),1,0)</f>
        <v>0</v>
      </c>
      <c r="V1015" s="3">
        <f>SUM(Table1[[#This Row],[High Income Point Value]],Table1[[#This Row],[Life Expectancy Point Value]],Table1[[#This Row],["R/ECAP" (Point Value)]],Table1[[#This Row],[Low Poverty Point Value]])</f>
        <v>0</v>
      </c>
      <c r="W1015" s="3">
        <f>SUM(Table1[[#This Row],[Census Tract Low Unemployment Point Value]],Table1[[#This Row],[Census Tract Access to Primary Care Point Value]])</f>
        <v>1</v>
      </c>
    </row>
    <row r="1016" spans="1:23" x14ac:dyDescent="0.25">
      <c r="A1016" t="s">
        <v>994</v>
      </c>
      <c r="B1016">
        <v>18097341903</v>
      </c>
      <c r="C1016" t="s">
        <v>1794</v>
      </c>
      <c r="D1016" t="s">
        <v>2684</v>
      </c>
      <c r="E1016" s="8">
        <f t="shared" si="30"/>
        <v>1</v>
      </c>
      <c r="F1016" s="3">
        <f t="shared" si="31"/>
        <v>0</v>
      </c>
      <c r="G1016" s="14">
        <v>1</v>
      </c>
      <c r="H1016" s="4">
        <v>34612</v>
      </c>
      <c r="I1016" s="3">
        <f>IF(AND(Table1[[#This Row],[High Income]]&gt;=71082,Table1[[#This Row],[QCT Status]]=0),1,0)</f>
        <v>0</v>
      </c>
      <c r="J1016" s="4">
        <v>72.064899999999994</v>
      </c>
      <c r="K1016" s="3">
        <f>IF(Table1[[#This Row],[Life Expectancy]]&gt;77.4,1,0)</f>
        <v>0</v>
      </c>
      <c r="L1016" s="4">
        <v>0</v>
      </c>
      <c r="M1016" s="4">
        <v>24.8</v>
      </c>
      <c r="N1016" s="4">
        <f>IF(AND(Table1[[#This Row],[Low Poverty]]&lt;=6.3,Table1[[#This Row],[QCT Status]]=0),1,0)</f>
        <v>0</v>
      </c>
      <c r="O1016" s="3">
        <f>VLOOKUP(C1016,'County Data Only'!$A$2:$F$93,3,FALSE)</f>
        <v>3</v>
      </c>
      <c r="P1016" s="3">
        <f>IF(Table1[[#This Row],[Census Tract Low Unemployment Rate]]&lt;2.7,1,0)</f>
        <v>0</v>
      </c>
      <c r="Q1016" s="6">
        <f>VLOOKUP($C1016,'County Data Only'!$A$2:$F$93,4,FALSE)</f>
        <v>1210</v>
      </c>
      <c r="R1016" s="6">
        <f>IF(AND(Table1[[#This Row],[Census Tract Access to Primary Care]]&lt;=2000,Table1[[#This Row],[Census Tract Access to Primary Care]]&lt;&gt;0),1,0)</f>
        <v>1</v>
      </c>
      <c r="S1016" s="6">
        <f>VLOOKUP($C1016,'County Data Only'!$A$2:$F$93,5,FALSE)</f>
        <v>6.8072880509999996</v>
      </c>
      <c r="T1016" s="3">
        <f>VLOOKUP($C1016,'County Data Only'!$A$2:$F$93,6,FALSE)</f>
        <v>-0.58027989999999996</v>
      </c>
      <c r="U1016">
        <f>IF(AND(Table1[[#This Row],[Census Tract Population Growth 2010 - 2020]]&gt;=5,Table1[[#This Row],[Census Tract Population Growth 2020 - 2021]]&gt;0),1,0)</f>
        <v>0</v>
      </c>
      <c r="V1016" s="3">
        <f>SUM(Table1[[#This Row],[High Income Point Value]],Table1[[#This Row],[Life Expectancy Point Value]],Table1[[#This Row],["R/ECAP" (Point Value)]],Table1[[#This Row],[Low Poverty Point Value]])</f>
        <v>0</v>
      </c>
      <c r="W1016" s="3">
        <f>SUM(Table1[[#This Row],[Census Tract Low Unemployment Point Value]],Table1[[#This Row],[Census Tract Access to Primary Care Point Value]])</f>
        <v>1</v>
      </c>
    </row>
    <row r="1017" spans="1:23" x14ac:dyDescent="0.25">
      <c r="A1017" t="s">
        <v>1051</v>
      </c>
      <c r="B1017">
        <v>18097357601</v>
      </c>
      <c r="C1017" t="s">
        <v>1794</v>
      </c>
      <c r="D1017" t="s">
        <v>2741</v>
      </c>
      <c r="E1017" s="8">
        <f t="shared" si="30"/>
        <v>1</v>
      </c>
      <c r="F1017" s="3">
        <f t="shared" si="31"/>
        <v>0</v>
      </c>
      <c r="G1017" s="14">
        <v>1</v>
      </c>
      <c r="H1017" s="4">
        <v>31615</v>
      </c>
      <c r="I1017" s="3">
        <f>IF(AND(Table1[[#This Row],[High Income]]&gt;=71082,Table1[[#This Row],[QCT Status]]=0),1,0)</f>
        <v>0</v>
      </c>
      <c r="J1017" s="4">
        <v>69.599999999999994</v>
      </c>
      <c r="K1017" s="3">
        <f>IF(Table1[[#This Row],[Life Expectancy]]&gt;77.4,1,0)</f>
        <v>0</v>
      </c>
      <c r="L1017" s="4">
        <v>0</v>
      </c>
      <c r="M1017" s="4">
        <v>24.9</v>
      </c>
      <c r="N1017" s="4">
        <f>IF(AND(Table1[[#This Row],[Low Poverty]]&lt;=6.3,Table1[[#This Row],[QCT Status]]=0),1,0)</f>
        <v>0</v>
      </c>
      <c r="O1017" s="3">
        <f>VLOOKUP(C1017,'County Data Only'!$A$2:$F$93,3,FALSE)</f>
        <v>3</v>
      </c>
      <c r="P1017" s="3">
        <f>IF(Table1[[#This Row],[Census Tract Low Unemployment Rate]]&lt;2.7,1,0)</f>
        <v>0</v>
      </c>
      <c r="Q1017" s="6">
        <f>VLOOKUP($C1017,'County Data Only'!$A$2:$F$93,4,FALSE)</f>
        <v>1210</v>
      </c>
      <c r="R1017" s="6">
        <f>IF(AND(Table1[[#This Row],[Census Tract Access to Primary Care]]&lt;=2000,Table1[[#This Row],[Census Tract Access to Primary Care]]&lt;&gt;0),1,0)</f>
        <v>1</v>
      </c>
      <c r="S1017" s="6">
        <f>VLOOKUP($C1017,'County Data Only'!$A$2:$F$93,5,FALSE)</f>
        <v>6.8072880509999996</v>
      </c>
      <c r="T1017" s="3">
        <f>VLOOKUP($C1017,'County Data Only'!$A$2:$F$93,6,FALSE)</f>
        <v>-0.58027989999999996</v>
      </c>
      <c r="U1017">
        <f>IF(AND(Table1[[#This Row],[Census Tract Population Growth 2010 - 2020]]&gt;=5,Table1[[#This Row],[Census Tract Population Growth 2020 - 2021]]&gt;0),1,0)</f>
        <v>0</v>
      </c>
      <c r="V1017" s="3">
        <f>SUM(Table1[[#This Row],[High Income Point Value]],Table1[[#This Row],[Life Expectancy Point Value]],Table1[[#This Row],["R/ECAP" (Point Value)]],Table1[[#This Row],[Low Poverty Point Value]])</f>
        <v>0</v>
      </c>
      <c r="W1017" s="3">
        <f>SUM(Table1[[#This Row],[Census Tract Low Unemployment Point Value]],Table1[[#This Row],[Census Tract Access to Primary Care Point Value]])</f>
        <v>1</v>
      </c>
    </row>
    <row r="1018" spans="1:23" x14ac:dyDescent="0.25">
      <c r="A1018" t="s">
        <v>982</v>
      </c>
      <c r="B1018">
        <v>18097340700</v>
      </c>
      <c r="C1018" t="s">
        <v>1794</v>
      </c>
      <c r="D1018" t="s">
        <v>2672</v>
      </c>
      <c r="E1018" s="8">
        <f t="shared" si="30"/>
        <v>1</v>
      </c>
      <c r="F1018" s="3">
        <f t="shared" si="31"/>
        <v>0</v>
      </c>
      <c r="G1018" s="14">
        <v>1</v>
      </c>
      <c r="H1018" s="4">
        <v>38656</v>
      </c>
      <c r="I1018" s="3">
        <f>IF(AND(Table1[[#This Row],[High Income]]&gt;=71082,Table1[[#This Row],[QCT Status]]=0),1,0)</f>
        <v>0</v>
      </c>
      <c r="J1018" s="4">
        <v>71.5</v>
      </c>
      <c r="K1018" s="3">
        <f>IF(Table1[[#This Row],[Life Expectancy]]&gt;77.4,1,0)</f>
        <v>0</v>
      </c>
      <c r="L1018" s="4">
        <v>0</v>
      </c>
      <c r="M1018" s="4">
        <v>25.4</v>
      </c>
      <c r="N1018" s="4">
        <f>IF(AND(Table1[[#This Row],[Low Poverty]]&lt;=6.3,Table1[[#This Row],[QCT Status]]=0),1,0)</f>
        <v>0</v>
      </c>
      <c r="O1018" s="3">
        <f>VLOOKUP(C1018,'County Data Only'!$A$2:$F$93,3,FALSE)</f>
        <v>3</v>
      </c>
      <c r="P1018" s="3">
        <f>IF(Table1[[#This Row],[Census Tract Low Unemployment Rate]]&lt;2.7,1,0)</f>
        <v>0</v>
      </c>
      <c r="Q1018" s="6">
        <f>VLOOKUP($C1018,'County Data Only'!$A$2:$F$93,4,FALSE)</f>
        <v>1210</v>
      </c>
      <c r="R1018" s="6">
        <f>IF(AND(Table1[[#This Row],[Census Tract Access to Primary Care]]&lt;=2000,Table1[[#This Row],[Census Tract Access to Primary Care]]&lt;&gt;0),1,0)</f>
        <v>1</v>
      </c>
      <c r="S1018" s="6">
        <f>VLOOKUP($C1018,'County Data Only'!$A$2:$F$93,5,FALSE)</f>
        <v>6.8072880509999996</v>
      </c>
      <c r="T1018" s="3">
        <f>VLOOKUP($C1018,'County Data Only'!$A$2:$F$93,6,FALSE)</f>
        <v>-0.58027989999999996</v>
      </c>
      <c r="U1018">
        <f>IF(AND(Table1[[#This Row],[Census Tract Population Growth 2010 - 2020]]&gt;=5,Table1[[#This Row],[Census Tract Population Growth 2020 - 2021]]&gt;0),1,0)</f>
        <v>0</v>
      </c>
      <c r="V1018" s="3">
        <f>SUM(Table1[[#This Row],[High Income Point Value]],Table1[[#This Row],[Life Expectancy Point Value]],Table1[[#This Row],["R/ECAP" (Point Value)]],Table1[[#This Row],[Low Poverty Point Value]])</f>
        <v>0</v>
      </c>
      <c r="W1018" s="3">
        <f>SUM(Table1[[#This Row],[Census Tract Low Unemployment Point Value]],Table1[[#This Row],[Census Tract Access to Primary Care Point Value]])</f>
        <v>1</v>
      </c>
    </row>
    <row r="1019" spans="1:23" x14ac:dyDescent="0.25">
      <c r="A1019" t="s">
        <v>1045</v>
      </c>
      <c r="B1019">
        <v>18097357000</v>
      </c>
      <c r="C1019" t="s">
        <v>1794</v>
      </c>
      <c r="D1019" t="s">
        <v>2735</v>
      </c>
      <c r="E1019" s="8">
        <f t="shared" si="30"/>
        <v>1</v>
      </c>
      <c r="F1019" s="3">
        <f t="shared" si="31"/>
        <v>0</v>
      </c>
      <c r="G1019" s="14">
        <v>1</v>
      </c>
      <c r="H1019" s="4">
        <v>39097</v>
      </c>
      <c r="I1019" s="3">
        <f>IF(AND(Table1[[#This Row],[High Income]]&gt;=71082,Table1[[#This Row],[QCT Status]]=0),1,0)</f>
        <v>0</v>
      </c>
      <c r="J1019" s="4">
        <v>71</v>
      </c>
      <c r="K1019" s="3">
        <f>IF(Table1[[#This Row],[Life Expectancy]]&gt;77.4,1,0)</f>
        <v>0</v>
      </c>
      <c r="L1019" s="4">
        <v>0</v>
      </c>
      <c r="M1019" s="4">
        <v>25.5</v>
      </c>
      <c r="N1019" s="4">
        <f>IF(AND(Table1[[#This Row],[Low Poverty]]&lt;=6.3,Table1[[#This Row],[QCT Status]]=0),1,0)</f>
        <v>0</v>
      </c>
      <c r="O1019" s="3">
        <f>VLOOKUP(C1019,'County Data Only'!$A$2:$F$93,3,FALSE)</f>
        <v>3</v>
      </c>
      <c r="P1019" s="3">
        <f>IF(Table1[[#This Row],[Census Tract Low Unemployment Rate]]&lt;2.7,1,0)</f>
        <v>0</v>
      </c>
      <c r="Q1019" s="6">
        <f>VLOOKUP($C1019,'County Data Only'!$A$2:$F$93,4,FALSE)</f>
        <v>1210</v>
      </c>
      <c r="R1019" s="6">
        <f>IF(AND(Table1[[#This Row],[Census Tract Access to Primary Care]]&lt;=2000,Table1[[#This Row],[Census Tract Access to Primary Care]]&lt;&gt;0),1,0)</f>
        <v>1</v>
      </c>
      <c r="S1019" s="6">
        <f>VLOOKUP($C1019,'County Data Only'!$A$2:$F$93,5,FALSE)</f>
        <v>6.8072880509999996</v>
      </c>
      <c r="T1019" s="3">
        <f>VLOOKUP($C1019,'County Data Only'!$A$2:$F$93,6,FALSE)</f>
        <v>-0.58027989999999996</v>
      </c>
      <c r="U1019">
        <f>IF(AND(Table1[[#This Row],[Census Tract Population Growth 2010 - 2020]]&gt;=5,Table1[[#This Row],[Census Tract Population Growth 2020 - 2021]]&gt;0),1,0)</f>
        <v>0</v>
      </c>
      <c r="V1019" s="3">
        <f>SUM(Table1[[#This Row],[High Income Point Value]],Table1[[#This Row],[Life Expectancy Point Value]],Table1[[#This Row],["R/ECAP" (Point Value)]],Table1[[#This Row],[Low Poverty Point Value]])</f>
        <v>0</v>
      </c>
      <c r="W1019" s="3">
        <f>SUM(Table1[[#This Row],[Census Tract Low Unemployment Point Value]],Table1[[#This Row],[Census Tract Access to Primary Care Point Value]])</f>
        <v>1</v>
      </c>
    </row>
    <row r="1020" spans="1:23" x14ac:dyDescent="0.25">
      <c r="A1020" t="s">
        <v>1044</v>
      </c>
      <c r="B1020">
        <v>18097356900</v>
      </c>
      <c r="C1020" t="s">
        <v>1794</v>
      </c>
      <c r="D1020" t="s">
        <v>2734</v>
      </c>
      <c r="E1020" s="8">
        <f t="shared" si="30"/>
        <v>1</v>
      </c>
      <c r="F1020" s="3">
        <f t="shared" si="31"/>
        <v>0</v>
      </c>
      <c r="G1020" s="14">
        <v>1</v>
      </c>
      <c r="H1020" s="4">
        <v>32500</v>
      </c>
      <c r="I1020" s="3">
        <f>IF(AND(Table1[[#This Row],[High Income]]&gt;=71082,Table1[[#This Row],[QCT Status]]=0),1,0)</f>
        <v>0</v>
      </c>
      <c r="J1020" s="4">
        <v>76.588099999999997</v>
      </c>
      <c r="K1020" s="3">
        <f>IF(Table1[[#This Row],[Life Expectancy]]&gt;77.4,1,0)</f>
        <v>0</v>
      </c>
      <c r="L1020" s="4">
        <v>0</v>
      </c>
      <c r="M1020" s="4">
        <v>25.9</v>
      </c>
      <c r="N1020" s="4">
        <f>IF(AND(Table1[[#This Row],[Low Poverty]]&lt;=6.3,Table1[[#This Row],[QCT Status]]=0),1,0)</f>
        <v>0</v>
      </c>
      <c r="O1020" s="3">
        <f>VLOOKUP(C1020,'County Data Only'!$A$2:$F$93,3,FALSE)</f>
        <v>3</v>
      </c>
      <c r="P1020" s="3">
        <f>IF(Table1[[#This Row],[Census Tract Low Unemployment Rate]]&lt;2.7,1,0)</f>
        <v>0</v>
      </c>
      <c r="Q1020" s="6">
        <f>VLOOKUP($C1020,'County Data Only'!$A$2:$F$93,4,FALSE)</f>
        <v>1210</v>
      </c>
      <c r="R1020" s="6">
        <f>IF(AND(Table1[[#This Row],[Census Tract Access to Primary Care]]&lt;=2000,Table1[[#This Row],[Census Tract Access to Primary Care]]&lt;&gt;0),1,0)</f>
        <v>1</v>
      </c>
      <c r="S1020" s="6">
        <f>VLOOKUP($C1020,'County Data Only'!$A$2:$F$93,5,FALSE)</f>
        <v>6.8072880509999996</v>
      </c>
      <c r="T1020" s="3">
        <f>VLOOKUP($C1020,'County Data Only'!$A$2:$F$93,6,FALSE)</f>
        <v>-0.58027989999999996</v>
      </c>
      <c r="U1020">
        <f>IF(AND(Table1[[#This Row],[Census Tract Population Growth 2010 - 2020]]&gt;=5,Table1[[#This Row],[Census Tract Population Growth 2020 - 2021]]&gt;0),1,0)</f>
        <v>0</v>
      </c>
      <c r="V1020" s="3">
        <f>SUM(Table1[[#This Row],[High Income Point Value]],Table1[[#This Row],[Life Expectancy Point Value]],Table1[[#This Row],["R/ECAP" (Point Value)]],Table1[[#This Row],[Low Poverty Point Value]])</f>
        <v>0</v>
      </c>
      <c r="W1020" s="3">
        <f>SUM(Table1[[#This Row],[Census Tract Low Unemployment Point Value]],Table1[[#This Row],[Census Tract Access to Primary Care Point Value]])</f>
        <v>1</v>
      </c>
    </row>
    <row r="1021" spans="1:23" x14ac:dyDescent="0.25">
      <c r="A1021" t="s">
        <v>1000</v>
      </c>
      <c r="B1021">
        <v>18097342400</v>
      </c>
      <c r="C1021" t="s">
        <v>1794</v>
      </c>
      <c r="D1021" t="s">
        <v>2690</v>
      </c>
      <c r="E1021" s="8">
        <f t="shared" si="30"/>
        <v>1</v>
      </c>
      <c r="F1021" s="3">
        <f t="shared" si="31"/>
        <v>0</v>
      </c>
      <c r="G1021" s="14">
        <v>1</v>
      </c>
      <c r="H1021" s="4">
        <v>54444</v>
      </c>
      <c r="I1021" s="3">
        <f>IF(AND(Table1[[#This Row],[High Income]]&gt;=71082,Table1[[#This Row],[QCT Status]]=0),1,0)</f>
        <v>0</v>
      </c>
      <c r="J1021" s="4">
        <v>67.5124</v>
      </c>
      <c r="K1021" s="3">
        <f>IF(Table1[[#This Row],[Life Expectancy]]&gt;77.4,1,0)</f>
        <v>0</v>
      </c>
      <c r="L1021" s="4">
        <v>0</v>
      </c>
      <c r="M1021" s="4">
        <v>26.2</v>
      </c>
      <c r="N1021" s="4">
        <f>IF(AND(Table1[[#This Row],[Low Poverty]]&lt;=6.3,Table1[[#This Row],[QCT Status]]=0),1,0)</f>
        <v>0</v>
      </c>
      <c r="O1021" s="3">
        <f>VLOOKUP(C1021,'County Data Only'!$A$2:$F$93,3,FALSE)</f>
        <v>3</v>
      </c>
      <c r="P1021" s="3">
        <f>IF(Table1[[#This Row],[Census Tract Low Unemployment Rate]]&lt;2.7,1,0)</f>
        <v>0</v>
      </c>
      <c r="Q1021" s="6">
        <f>VLOOKUP($C1021,'County Data Only'!$A$2:$F$93,4,FALSE)</f>
        <v>1210</v>
      </c>
      <c r="R1021" s="6">
        <f>IF(AND(Table1[[#This Row],[Census Tract Access to Primary Care]]&lt;=2000,Table1[[#This Row],[Census Tract Access to Primary Care]]&lt;&gt;0),1,0)</f>
        <v>1</v>
      </c>
      <c r="S1021" s="6">
        <f>VLOOKUP($C1021,'County Data Only'!$A$2:$F$93,5,FALSE)</f>
        <v>6.8072880509999996</v>
      </c>
      <c r="T1021" s="3">
        <f>VLOOKUP($C1021,'County Data Only'!$A$2:$F$93,6,FALSE)</f>
        <v>-0.58027989999999996</v>
      </c>
      <c r="U1021">
        <f>IF(AND(Table1[[#This Row],[Census Tract Population Growth 2010 - 2020]]&gt;=5,Table1[[#This Row],[Census Tract Population Growth 2020 - 2021]]&gt;0),1,0)</f>
        <v>0</v>
      </c>
      <c r="V1021" s="3">
        <f>SUM(Table1[[#This Row],[High Income Point Value]],Table1[[#This Row],[Life Expectancy Point Value]],Table1[[#This Row],["R/ECAP" (Point Value)]],Table1[[#This Row],[Low Poverty Point Value]])</f>
        <v>0</v>
      </c>
      <c r="W1021" s="3">
        <f>SUM(Table1[[#This Row],[Census Tract Low Unemployment Point Value]],Table1[[#This Row],[Census Tract Access to Primary Care Point Value]])</f>
        <v>1</v>
      </c>
    </row>
    <row r="1022" spans="1:23" x14ac:dyDescent="0.25">
      <c r="A1022" t="s">
        <v>1030</v>
      </c>
      <c r="B1022">
        <v>18097354500</v>
      </c>
      <c r="C1022" t="s">
        <v>1794</v>
      </c>
      <c r="D1022" t="s">
        <v>2720</v>
      </c>
      <c r="E1022" s="8">
        <f t="shared" si="30"/>
        <v>1</v>
      </c>
      <c r="F1022" s="3">
        <f t="shared" si="31"/>
        <v>0</v>
      </c>
      <c r="G1022" s="14">
        <v>1</v>
      </c>
      <c r="H1022" s="4">
        <v>40569</v>
      </c>
      <c r="I1022" s="3">
        <f>IF(AND(Table1[[#This Row],[High Income]]&gt;=71082,Table1[[#This Row],[QCT Status]]=0),1,0)</f>
        <v>0</v>
      </c>
      <c r="J1022" s="4">
        <v>76.599999999999994</v>
      </c>
      <c r="K1022" s="3">
        <f>IF(Table1[[#This Row],[Life Expectancy]]&gt;77.4,1,0)</f>
        <v>0</v>
      </c>
      <c r="L1022" s="4">
        <v>0</v>
      </c>
      <c r="M1022" s="4">
        <v>26.2</v>
      </c>
      <c r="N1022" s="4">
        <f>IF(AND(Table1[[#This Row],[Low Poverty]]&lt;=6.3,Table1[[#This Row],[QCT Status]]=0),1,0)</f>
        <v>0</v>
      </c>
      <c r="O1022" s="3">
        <f>VLOOKUP(C1022,'County Data Only'!$A$2:$F$93,3,FALSE)</f>
        <v>3</v>
      </c>
      <c r="P1022" s="3">
        <f>IF(Table1[[#This Row],[Census Tract Low Unemployment Rate]]&lt;2.7,1,0)</f>
        <v>0</v>
      </c>
      <c r="Q1022" s="6">
        <f>VLOOKUP($C1022,'County Data Only'!$A$2:$F$93,4,FALSE)</f>
        <v>1210</v>
      </c>
      <c r="R1022" s="6">
        <f>IF(AND(Table1[[#This Row],[Census Tract Access to Primary Care]]&lt;=2000,Table1[[#This Row],[Census Tract Access to Primary Care]]&lt;&gt;0),1,0)</f>
        <v>1</v>
      </c>
      <c r="S1022" s="6">
        <f>VLOOKUP($C1022,'County Data Only'!$A$2:$F$93,5,FALSE)</f>
        <v>6.8072880509999996</v>
      </c>
      <c r="T1022" s="3">
        <f>VLOOKUP($C1022,'County Data Only'!$A$2:$F$93,6,FALSE)</f>
        <v>-0.58027989999999996</v>
      </c>
      <c r="U1022">
        <f>IF(AND(Table1[[#This Row],[Census Tract Population Growth 2010 - 2020]]&gt;=5,Table1[[#This Row],[Census Tract Population Growth 2020 - 2021]]&gt;0),1,0)</f>
        <v>0</v>
      </c>
      <c r="V1022" s="3">
        <f>SUM(Table1[[#This Row],[High Income Point Value]],Table1[[#This Row],[Life Expectancy Point Value]],Table1[[#This Row],["R/ECAP" (Point Value)]],Table1[[#This Row],[Low Poverty Point Value]])</f>
        <v>0</v>
      </c>
      <c r="W1022" s="3">
        <f>SUM(Table1[[#This Row],[Census Tract Low Unemployment Point Value]],Table1[[#This Row],[Census Tract Access to Primary Care Point Value]])</f>
        <v>1</v>
      </c>
    </row>
    <row r="1023" spans="1:23" x14ac:dyDescent="0.25">
      <c r="A1023" t="s">
        <v>976</v>
      </c>
      <c r="B1023">
        <v>18097340202</v>
      </c>
      <c r="C1023" t="s">
        <v>1794</v>
      </c>
      <c r="D1023" t="s">
        <v>2666</v>
      </c>
      <c r="E1023" s="8">
        <f t="shared" si="30"/>
        <v>1</v>
      </c>
      <c r="F1023" s="3">
        <f t="shared" si="31"/>
        <v>0</v>
      </c>
      <c r="G1023" s="14">
        <v>1</v>
      </c>
      <c r="H1023" s="4">
        <v>38205</v>
      </c>
      <c r="I1023" s="3">
        <f>IF(AND(Table1[[#This Row],[High Income]]&gt;=71082,Table1[[#This Row],[QCT Status]]=0),1,0)</f>
        <v>0</v>
      </c>
      <c r="J1023" s="4">
        <v>74.099999999999994</v>
      </c>
      <c r="K1023" s="3">
        <f>IF(Table1[[#This Row],[Life Expectancy]]&gt;77.4,1,0)</f>
        <v>0</v>
      </c>
      <c r="L1023" s="4">
        <v>0</v>
      </c>
      <c r="M1023" s="4">
        <v>26.2</v>
      </c>
      <c r="N1023" s="4">
        <f>IF(AND(Table1[[#This Row],[Low Poverty]]&lt;=6.3,Table1[[#This Row],[QCT Status]]=0),1,0)</f>
        <v>0</v>
      </c>
      <c r="O1023" s="3">
        <f>VLOOKUP(C1023,'County Data Only'!$A$2:$F$93,3,FALSE)</f>
        <v>3</v>
      </c>
      <c r="P1023" s="3">
        <f>IF(Table1[[#This Row],[Census Tract Low Unemployment Rate]]&lt;2.7,1,0)</f>
        <v>0</v>
      </c>
      <c r="Q1023" s="6">
        <f>VLOOKUP($C1023,'County Data Only'!$A$2:$F$93,4,FALSE)</f>
        <v>1210</v>
      </c>
      <c r="R1023" s="6">
        <f>IF(AND(Table1[[#This Row],[Census Tract Access to Primary Care]]&lt;=2000,Table1[[#This Row],[Census Tract Access to Primary Care]]&lt;&gt;0),1,0)</f>
        <v>1</v>
      </c>
      <c r="S1023" s="6">
        <f>VLOOKUP($C1023,'County Data Only'!$A$2:$F$93,5,FALSE)</f>
        <v>6.8072880509999996</v>
      </c>
      <c r="T1023" s="3">
        <f>VLOOKUP($C1023,'County Data Only'!$A$2:$F$93,6,FALSE)</f>
        <v>-0.58027989999999996</v>
      </c>
      <c r="U1023">
        <f>IF(AND(Table1[[#This Row],[Census Tract Population Growth 2010 - 2020]]&gt;=5,Table1[[#This Row],[Census Tract Population Growth 2020 - 2021]]&gt;0),1,0)</f>
        <v>0</v>
      </c>
      <c r="V1023" s="3">
        <f>SUM(Table1[[#This Row],[High Income Point Value]],Table1[[#This Row],[Life Expectancy Point Value]],Table1[[#This Row],["R/ECAP" (Point Value)]],Table1[[#This Row],[Low Poverty Point Value]])</f>
        <v>0</v>
      </c>
      <c r="W1023" s="3">
        <f>SUM(Table1[[#This Row],[Census Tract Low Unemployment Point Value]],Table1[[#This Row],[Census Tract Access to Primary Care Point Value]])</f>
        <v>1</v>
      </c>
    </row>
    <row r="1024" spans="1:23" x14ac:dyDescent="0.25">
      <c r="A1024" t="s">
        <v>965</v>
      </c>
      <c r="B1024">
        <v>18097330900</v>
      </c>
      <c r="C1024" t="s">
        <v>1794</v>
      </c>
      <c r="D1024" t="s">
        <v>2655</v>
      </c>
      <c r="E1024" s="8">
        <f t="shared" si="30"/>
        <v>1</v>
      </c>
      <c r="F1024" s="3">
        <f t="shared" si="31"/>
        <v>0</v>
      </c>
      <c r="G1024" s="14">
        <v>1</v>
      </c>
      <c r="H1024" s="4">
        <v>33821</v>
      </c>
      <c r="I1024" s="3">
        <f>IF(AND(Table1[[#This Row],[High Income]]&gt;=71082,Table1[[#This Row],[QCT Status]]=0),1,0)</f>
        <v>0</v>
      </c>
      <c r="J1024" s="4">
        <v>71.599999999999994</v>
      </c>
      <c r="K1024" s="3">
        <f>IF(Table1[[#This Row],[Life Expectancy]]&gt;77.4,1,0)</f>
        <v>0</v>
      </c>
      <c r="L1024" s="4">
        <v>0</v>
      </c>
      <c r="M1024" s="4">
        <v>26.6</v>
      </c>
      <c r="N1024" s="4">
        <f>IF(AND(Table1[[#This Row],[Low Poverty]]&lt;=6.3,Table1[[#This Row],[QCT Status]]=0),1,0)</f>
        <v>0</v>
      </c>
      <c r="O1024" s="3">
        <f>VLOOKUP(C1024,'County Data Only'!$A$2:$F$93,3,FALSE)</f>
        <v>3</v>
      </c>
      <c r="P1024" s="3">
        <f>IF(Table1[[#This Row],[Census Tract Low Unemployment Rate]]&lt;2.7,1,0)</f>
        <v>0</v>
      </c>
      <c r="Q1024" s="6">
        <f>VLOOKUP($C1024,'County Data Only'!$A$2:$F$93,4,FALSE)</f>
        <v>1210</v>
      </c>
      <c r="R1024" s="6">
        <f>IF(AND(Table1[[#This Row],[Census Tract Access to Primary Care]]&lt;=2000,Table1[[#This Row],[Census Tract Access to Primary Care]]&lt;&gt;0),1,0)</f>
        <v>1</v>
      </c>
      <c r="S1024" s="6">
        <f>VLOOKUP($C1024,'County Data Only'!$A$2:$F$93,5,FALSE)</f>
        <v>6.8072880509999996</v>
      </c>
      <c r="T1024" s="3">
        <f>VLOOKUP($C1024,'County Data Only'!$A$2:$F$93,6,FALSE)</f>
        <v>-0.58027989999999996</v>
      </c>
      <c r="U1024">
        <f>IF(AND(Table1[[#This Row],[Census Tract Population Growth 2010 - 2020]]&gt;=5,Table1[[#This Row],[Census Tract Population Growth 2020 - 2021]]&gt;0),1,0)</f>
        <v>0</v>
      </c>
      <c r="V1024" s="3">
        <f>SUM(Table1[[#This Row],[High Income Point Value]],Table1[[#This Row],[Life Expectancy Point Value]],Table1[[#This Row],["R/ECAP" (Point Value)]],Table1[[#This Row],[Low Poverty Point Value]])</f>
        <v>0</v>
      </c>
      <c r="W1024" s="3">
        <f>SUM(Table1[[#This Row],[Census Tract Low Unemployment Point Value]],Table1[[#This Row],[Census Tract Access to Primary Care Point Value]])</f>
        <v>1</v>
      </c>
    </row>
    <row r="1025" spans="1:23" x14ac:dyDescent="0.25">
      <c r="A1025" t="s">
        <v>1063</v>
      </c>
      <c r="B1025">
        <v>18097360401</v>
      </c>
      <c r="C1025" t="s">
        <v>1794</v>
      </c>
      <c r="D1025" t="s">
        <v>2753</v>
      </c>
      <c r="E1025" s="8">
        <f t="shared" si="30"/>
        <v>1</v>
      </c>
      <c r="F1025" s="3">
        <f t="shared" si="31"/>
        <v>0</v>
      </c>
      <c r="G1025" s="14">
        <v>1</v>
      </c>
      <c r="H1025" s="4">
        <v>37226</v>
      </c>
      <c r="I1025" s="3">
        <f>IF(AND(Table1[[#This Row],[High Income]]&gt;=71082,Table1[[#This Row],[QCT Status]]=0),1,0)</f>
        <v>0</v>
      </c>
      <c r="J1025" s="4">
        <v>74.400000000000006</v>
      </c>
      <c r="K1025" s="3">
        <f>IF(Table1[[#This Row],[Life Expectancy]]&gt;77.4,1,0)</f>
        <v>0</v>
      </c>
      <c r="L1025" s="4">
        <v>0</v>
      </c>
      <c r="M1025" s="4">
        <v>27.5</v>
      </c>
      <c r="N1025" s="4">
        <f>IF(AND(Table1[[#This Row],[Low Poverty]]&lt;=6.3,Table1[[#This Row],[QCT Status]]=0),1,0)</f>
        <v>0</v>
      </c>
      <c r="O1025" s="3">
        <f>VLOOKUP(C1025,'County Data Only'!$A$2:$F$93,3,FALSE)</f>
        <v>3</v>
      </c>
      <c r="P1025" s="3">
        <f>IF(Table1[[#This Row],[Census Tract Low Unemployment Rate]]&lt;2.7,1,0)</f>
        <v>0</v>
      </c>
      <c r="Q1025" s="6">
        <f>VLOOKUP($C1025,'County Data Only'!$A$2:$F$93,4,FALSE)</f>
        <v>1210</v>
      </c>
      <c r="R1025" s="6">
        <f>IF(AND(Table1[[#This Row],[Census Tract Access to Primary Care]]&lt;=2000,Table1[[#This Row],[Census Tract Access to Primary Care]]&lt;&gt;0),1,0)</f>
        <v>1</v>
      </c>
      <c r="S1025" s="6">
        <f>VLOOKUP($C1025,'County Data Only'!$A$2:$F$93,5,FALSE)</f>
        <v>6.8072880509999996</v>
      </c>
      <c r="T1025" s="3">
        <f>VLOOKUP($C1025,'County Data Only'!$A$2:$F$93,6,FALSE)</f>
        <v>-0.58027989999999996</v>
      </c>
      <c r="U1025">
        <f>IF(AND(Table1[[#This Row],[Census Tract Population Growth 2010 - 2020]]&gt;=5,Table1[[#This Row],[Census Tract Population Growth 2020 - 2021]]&gt;0),1,0)</f>
        <v>0</v>
      </c>
      <c r="V1025" s="3">
        <f>SUM(Table1[[#This Row],[High Income Point Value]],Table1[[#This Row],[Life Expectancy Point Value]],Table1[[#This Row],["R/ECAP" (Point Value)]],Table1[[#This Row],[Low Poverty Point Value]])</f>
        <v>0</v>
      </c>
      <c r="W1025" s="3">
        <f>SUM(Table1[[#This Row],[Census Tract Low Unemployment Point Value]],Table1[[#This Row],[Census Tract Access to Primary Care Point Value]])</f>
        <v>1</v>
      </c>
    </row>
    <row r="1026" spans="1:23" x14ac:dyDescent="0.25">
      <c r="A1026" t="s">
        <v>1066</v>
      </c>
      <c r="B1026">
        <v>18097360406</v>
      </c>
      <c r="C1026" t="s">
        <v>1794</v>
      </c>
      <c r="D1026" t="s">
        <v>2756</v>
      </c>
      <c r="E1026" s="8">
        <f t="shared" ref="E1026:E1089" si="32">SUM(V1026,W1026)</f>
        <v>1</v>
      </c>
      <c r="F1026" s="3">
        <f t="shared" ref="F1026:F1089" si="33">IF(AND(S1026&gt;=5,T1026&gt;0),1,0)</f>
        <v>0</v>
      </c>
      <c r="G1026" s="14">
        <v>1</v>
      </c>
      <c r="H1026" s="4">
        <v>28413</v>
      </c>
      <c r="I1026" s="3">
        <f>IF(AND(Table1[[#This Row],[High Income]]&gt;=71082,Table1[[#This Row],[QCT Status]]=0),1,0)</f>
        <v>0</v>
      </c>
      <c r="K1026" s="3">
        <f>IF(Table1[[#This Row],[Life Expectancy]]&gt;77.4,1,0)</f>
        <v>0</v>
      </c>
      <c r="L1026" s="4">
        <v>0</v>
      </c>
      <c r="M1026" s="4">
        <v>28.5</v>
      </c>
      <c r="N1026" s="4">
        <f>IF(AND(Table1[[#This Row],[Low Poverty]]&lt;=6.3,Table1[[#This Row],[QCT Status]]=0),1,0)</f>
        <v>0</v>
      </c>
      <c r="O1026" s="3">
        <f>VLOOKUP(C1026,'County Data Only'!$A$2:$F$93,3,FALSE)</f>
        <v>3</v>
      </c>
      <c r="P1026" s="3">
        <f>IF(Table1[[#This Row],[Census Tract Low Unemployment Rate]]&lt;2.7,1,0)</f>
        <v>0</v>
      </c>
      <c r="Q1026" s="6">
        <f>VLOOKUP($C1026,'County Data Only'!$A$2:$F$93,4,FALSE)</f>
        <v>1210</v>
      </c>
      <c r="R1026" s="6">
        <f>IF(AND(Table1[[#This Row],[Census Tract Access to Primary Care]]&lt;=2000,Table1[[#This Row],[Census Tract Access to Primary Care]]&lt;&gt;0),1,0)</f>
        <v>1</v>
      </c>
      <c r="S1026" s="6">
        <f>VLOOKUP($C1026,'County Data Only'!$A$2:$F$93,5,FALSE)</f>
        <v>6.8072880509999996</v>
      </c>
      <c r="T1026" s="3">
        <f>VLOOKUP($C1026,'County Data Only'!$A$2:$F$93,6,FALSE)</f>
        <v>-0.58027989999999996</v>
      </c>
      <c r="U1026">
        <f>IF(AND(Table1[[#This Row],[Census Tract Population Growth 2010 - 2020]]&gt;=5,Table1[[#This Row],[Census Tract Population Growth 2020 - 2021]]&gt;0),1,0)</f>
        <v>0</v>
      </c>
      <c r="V1026" s="3">
        <f>SUM(Table1[[#This Row],[High Income Point Value]],Table1[[#This Row],[Life Expectancy Point Value]],Table1[[#This Row],["R/ECAP" (Point Value)]],Table1[[#This Row],[Low Poverty Point Value]])</f>
        <v>0</v>
      </c>
      <c r="W1026" s="3">
        <f>SUM(Table1[[#This Row],[Census Tract Low Unemployment Point Value]],Table1[[#This Row],[Census Tract Access to Primary Care Point Value]])</f>
        <v>1</v>
      </c>
    </row>
    <row r="1027" spans="1:23" x14ac:dyDescent="0.25">
      <c r="A1027" t="s">
        <v>1007</v>
      </c>
      <c r="B1027">
        <v>18097350600</v>
      </c>
      <c r="C1027" t="s">
        <v>1794</v>
      </c>
      <c r="D1027" t="s">
        <v>2697</v>
      </c>
      <c r="E1027" s="8">
        <f t="shared" si="32"/>
        <v>1</v>
      </c>
      <c r="F1027" s="3">
        <f t="shared" si="33"/>
        <v>0</v>
      </c>
      <c r="G1027" s="14">
        <v>1</v>
      </c>
      <c r="H1027" s="4">
        <v>27930</v>
      </c>
      <c r="I1027" s="3">
        <f>IF(AND(Table1[[#This Row],[High Income]]&gt;=71082,Table1[[#This Row],[QCT Status]]=0),1,0)</f>
        <v>0</v>
      </c>
      <c r="J1027" s="4">
        <v>68.8</v>
      </c>
      <c r="K1027" s="3">
        <f>IF(Table1[[#This Row],[Life Expectancy]]&gt;77.4,1,0)</f>
        <v>0</v>
      </c>
      <c r="L1027" s="4">
        <v>0</v>
      </c>
      <c r="M1027" s="4">
        <v>28.8</v>
      </c>
      <c r="N1027" s="4">
        <f>IF(AND(Table1[[#This Row],[Low Poverty]]&lt;=6.3,Table1[[#This Row],[QCT Status]]=0),1,0)</f>
        <v>0</v>
      </c>
      <c r="O1027" s="3">
        <f>VLOOKUP(C1027,'County Data Only'!$A$2:$F$93,3,FALSE)</f>
        <v>3</v>
      </c>
      <c r="P1027" s="3">
        <f>IF(Table1[[#This Row],[Census Tract Low Unemployment Rate]]&lt;2.7,1,0)</f>
        <v>0</v>
      </c>
      <c r="Q1027" s="6">
        <f>VLOOKUP($C1027,'County Data Only'!$A$2:$F$93,4,FALSE)</f>
        <v>1210</v>
      </c>
      <c r="R1027" s="6">
        <f>IF(AND(Table1[[#This Row],[Census Tract Access to Primary Care]]&lt;=2000,Table1[[#This Row],[Census Tract Access to Primary Care]]&lt;&gt;0),1,0)</f>
        <v>1</v>
      </c>
      <c r="S1027" s="6">
        <f>VLOOKUP($C1027,'County Data Only'!$A$2:$F$93,5,FALSE)</f>
        <v>6.8072880509999996</v>
      </c>
      <c r="T1027" s="3">
        <f>VLOOKUP($C1027,'County Data Only'!$A$2:$F$93,6,FALSE)</f>
        <v>-0.58027989999999996</v>
      </c>
      <c r="U1027">
        <f>IF(AND(Table1[[#This Row],[Census Tract Population Growth 2010 - 2020]]&gt;=5,Table1[[#This Row],[Census Tract Population Growth 2020 - 2021]]&gt;0),1,0)</f>
        <v>0</v>
      </c>
      <c r="V1027" s="3">
        <f>SUM(Table1[[#This Row],[High Income Point Value]],Table1[[#This Row],[Life Expectancy Point Value]],Table1[[#This Row],["R/ECAP" (Point Value)]],Table1[[#This Row],[Low Poverty Point Value]])</f>
        <v>0</v>
      </c>
      <c r="W1027" s="3">
        <f>SUM(Table1[[#This Row],[Census Tract Low Unemployment Point Value]],Table1[[#This Row],[Census Tract Access to Primary Care Point Value]])</f>
        <v>1</v>
      </c>
    </row>
    <row r="1028" spans="1:23" x14ac:dyDescent="0.25">
      <c r="A1028" t="s">
        <v>938</v>
      </c>
      <c r="B1028">
        <v>18097322500</v>
      </c>
      <c r="C1028" t="s">
        <v>1794</v>
      </c>
      <c r="D1028" t="s">
        <v>2628</v>
      </c>
      <c r="E1028" s="8">
        <f t="shared" si="32"/>
        <v>1</v>
      </c>
      <c r="F1028" s="3">
        <f t="shared" si="33"/>
        <v>0</v>
      </c>
      <c r="G1028" s="14">
        <v>1</v>
      </c>
      <c r="H1028" s="4">
        <v>26250</v>
      </c>
      <c r="I1028" s="3">
        <f>IF(AND(Table1[[#This Row],[High Income]]&gt;=71082,Table1[[#This Row],[QCT Status]]=0),1,0)</f>
        <v>0</v>
      </c>
      <c r="J1028" s="4">
        <v>69.8</v>
      </c>
      <c r="K1028" s="3">
        <f>IF(Table1[[#This Row],[Life Expectancy]]&gt;77.4,1,0)</f>
        <v>0</v>
      </c>
      <c r="L1028" s="4">
        <v>0</v>
      </c>
      <c r="M1028" s="4">
        <v>29.2</v>
      </c>
      <c r="N1028" s="4">
        <f>IF(AND(Table1[[#This Row],[Low Poverty]]&lt;=6.3,Table1[[#This Row],[QCT Status]]=0),1,0)</f>
        <v>0</v>
      </c>
      <c r="O1028" s="3">
        <f>VLOOKUP(C1028,'County Data Only'!$A$2:$F$93,3,FALSE)</f>
        <v>3</v>
      </c>
      <c r="P1028" s="3">
        <f>IF(Table1[[#This Row],[Census Tract Low Unemployment Rate]]&lt;2.7,1,0)</f>
        <v>0</v>
      </c>
      <c r="Q1028" s="6">
        <f>VLOOKUP($C1028,'County Data Only'!$A$2:$F$93,4,FALSE)</f>
        <v>1210</v>
      </c>
      <c r="R1028" s="6">
        <f>IF(AND(Table1[[#This Row],[Census Tract Access to Primary Care]]&lt;=2000,Table1[[#This Row],[Census Tract Access to Primary Care]]&lt;&gt;0),1,0)</f>
        <v>1</v>
      </c>
      <c r="S1028" s="6">
        <f>VLOOKUP($C1028,'County Data Only'!$A$2:$F$93,5,FALSE)</f>
        <v>6.8072880509999996</v>
      </c>
      <c r="T1028" s="3">
        <f>VLOOKUP($C1028,'County Data Only'!$A$2:$F$93,6,FALSE)</f>
        <v>-0.58027989999999996</v>
      </c>
      <c r="U1028">
        <f>IF(AND(Table1[[#This Row],[Census Tract Population Growth 2010 - 2020]]&gt;=5,Table1[[#This Row],[Census Tract Population Growth 2020 - 2021]]&gt;0),1,0)</f>
        <v>0</v>
      </c>
      <c r="V1028" s="3">
        <f>SUM(Table1[[#This Row],[High Income Point Value]],Table1[[#This Row],[Life Expectancy Point Value]],Table1[[#This Row],["R/ECAP" (Point Value)]],Table1[[#This Row],[Low Poverty Point Value]])</f>
        <v>0</v>
      </c>
      <c r="W1028" s="3">
        <f>SUM(Table1[[#This Row],[Census Tract Low Unemployment Point Value]],Table1[[#This Row],[Census Tract Access to Primary Care Point Value]])</f>
        <v>1</v>
      </c>
    </row>
    <row r="1029" spans="1:23" x14ac:dyDescent="0.25">
      <c r="A1029" t="s">
        <v>1060</v>
      </c>
      <c r="B1029">
        <v>18097360202</v>
      </c>
      <c r="C1029" t="s">
        <v>1794</v>
      </c>
      <c r="D1029" t="s">
        <v>2750</v>
      </c>
      <c r="E1029" s="8">
        <f t="shared" si="32"/>
        <v>1</v>
      </c>
      <c r="F1029" s="3">
        <f t="shared" si="33"/>
        <v>0</v>
      </c>
      <c r="G1029" s="14">
        <v>1</v>
      </c>
      <c r="H1029" s="4">
        <v>31532</v>
      </c>
      <c r="I1029" s="3">
        <f>IF(AND(Table1[[#This Row],[High Income]]&gt;=71082,Table1[[#This Row],[QCT Status]]=0),1,0)</f>
        <v>0</v>
      </c>
      <c r="J1029" s="4">
        <v>76.599999999999994</v>
      </c>
      <c r="K1029" s="3">
        <f>IF(Table1[[#This Row],[Life Expectancy]]&gt;77.4,1,0)</f>
        <v>0</v>
      </c>
      <c r="L1029" s="4">
        <v>0</v>
      </c>
      <c r="M1029" s="4">
        <v>29.3</v>
      </c>
      <c r="N1029" s="4">
        <f>IF(AND(Table1[[#This Row],[Low Poverty]]&lt;=6.3,Table1[[#This Row],[QCT Status]]=0),1,0)</f>
        <v>0</v>
      </c>
      <c r="O1029" s="3">
        <f>VLOOKUP(C1029,'County Data Only'!$A$2:$F$93,3,FALSE)</f>
        <v>3</v>
      </c>
      <c r="P1029" s="3">
        <f>IF(Table1[[#This Row],[Census Tract Low Unemployment Rate]]&lt;2.7,1,0)</f>
        <v>0</v>
      </c>
      <c r="Q1029" s="6">
        <f>VLOOKUP($C1029,'County Data Only'!$A$2:$F$93,4,FALSE)</f>
        <v>1210</v>
      </c>
      <c r="R1029" s="6">
        <f>IF(AND(Table1[[#This Row],[Census Tract Access to Primary Care]]&lt;=2000,Table1[[#This Row],[Census Tract Access to Primary Care]]&lt;&gt;0),1,0)</f>
        <v>1</v>
      </c>
      <c r="S1029" s="6">
        <f>VLOOKUP($C1029,'County Data Only'!$A$2:$F$93,5,FALSE)</f>
        <v>6.8072880509999996</v>
      </c>
      <c r="T1029" s="3">
        <f>VLOOKUP($C1029,'County Data Only'!$A$2:$F$93,6,FALSE)</f>
        <v>-0.58027989999999996</v>
      </c>
      <c r="U1029">
        <f>IF(AND(Table1[[#This Row],[Census Tract Population Growth 2010 - 2020]]&gt;=5,Table1[[#This Row],[Census Tract Population Growth 2020 - 2021]]&gt;0),1,0)</f>
        <v>0</v>
      </c>
      <c r="V1029" s="3">
        <f>SUM(Table1[[#This Row],[High Income Point Value]],Table1[[#This Row],[Life Expectancy Point Value]],Table1[[#This Row],["R/ECAP" (Point Value)]],Table1[[#This Row],[Low Poverty Point Value]])</f>
        <v>0</v>
      </c>
      <c r="W1029" s="3">
        <f>SUM(Table1[[#This Row],[Census Tract Low Unemployment Point Value]],Table1[[#This Row],[Census Tract Access to Primary Care Point Value]])</f>
        <v>1</v>
      </c>
    </row>
    <row r="1030" spans="1:23" x14ac:dyDescent="0.25">
      <c r="A1030" t="s">
        <v>980</v>
      </c>
      <c r="B1030">
        <v>18097340500</v>
      </c>
      <c r="C1030" t="s">
        <v>1794</v>
      </c>
      <c r="D1030" t="s">
        <v>2670</v>
      </c>
      <c r="E1030" s="8">
        <f t="shared" si="32"/>
        <v>1</v>
      </c>
      <c r="F1030" s="3">
        <f t="shared" si="33"/>
        <v>0</v>
      </c>
      <c r="G1030" s="14">
        <v>1</v>
      </c>
      <c r="H1030" s="4">
        <v>34670</v>
      </c>
      <c r="I1030" s="3">
        <f>IF(AND(Table1[[#This Row],[High Income]]&gt;=71082,Table1[[#This Row],[QCT Status]]=0),1,0)</f>
        <v>0</v>
      </c>
      <c r="J1030" s="4">
        <v>73.5</v>
      </c>
      <c r="K1030" s="3">
        <f>IF(Table1[[#This Row],[Life Expectancy]]&gt;77.4,1,0)</f>
        <v>0</v>
      </c>
      <c r="L1030" s="4">
        <v>0</v>
      </c>
      <c r="M1030" s="4">
        <v>30.4</v>
      </c>
      <c r="N1030" s="4">
        <f>IF(AND(Table1[[#This Row],[Low Poverty]]&lt;=6.3,Table1[[#This Row],[QCT Status]]=0),1,0)</f>
        <v>0</v>
      </c>
      <c r="O1030" s="3">
        <f>VLOOKUP(C1030,'County Data Only'!$A$2:$F$93,3,FALSE)</f>
        <v>3</v>
      </c>
      <c r="P1030" s="3">
        <f>IF(Table1[[#This Row],[Census Tract Low Unemployment Rate]]&lt;2.7,1,0)</f>
        <v>0</v>
      </c>
      <c r="Q1030" s="6">
        <f>VLOOKUP($C1030,'County Data Only'!$A$2:$F$93,4,FALSE)</f>
        <v>1210</v>
      </c>
      <c r="R1030" s="6">
        <f>IF(AND(Table1[[#This Row],[Census Tract Access to Primary Care]]&lt;=2000,Table1[[#This Row],[Census Tract Access to Primary Care]]&lt;&gt;0),1,0)</f>
        <v>1</v>
      </c>
      <c r="S1030" s="6">
        <f>VLOOKUP($C1030,'County Data Only'!$A$2:$F$93,5,FALSE)</f>
        <v>6.8072880509999996</v>
      </c>
      <c r="T1030" s="3">
        <f>VLOOKUP($C1030,'County Data Only'!$A$2:$F$93,6,FALSE)</f>
        <v>-0.58027989999999996</v>
      </c>
      <c r="U1030">
        <f>IF(AND(Table1[[#This Row],[Census Tract Population Growth 2010 - 2020]]&gt;=5,Table1[[#This Row],[Census Tract Population Growth 2020 - 2021]]&gt;0),1,0)</f>
        <v>0</v>
      </c>
      <c r="V1030" s="3">
        <f>SUM(Table1[[#This Row],[High Income Point Value]],Table1[[#This Row],[Life Expectancy Point Value]],Table1[[#This Row],["R/ECAP" (Point Value)]],Table1[[#This Row],[Low Poverty Point Value]])</f>
        <v>0</v>
      </c>
      <c r="W1030" s="3">
        <f>SUM(Table1[[#This Row],[Census Tract Low Unemployment Point Value]],Table1[[#This Row],[Census Tract Access to Primary Care Point Value]])</f>
        <v>1</v>
      </c>
    </row>
    <row r="1031" spans="1:23" x14ac:dyDescent="0.25">
      <c r="A1031" t="s">
        <v>1039</v>
      </c>
      <c r="B1031">
        <v>18097355600</v>
      </c>
      <c r="C1031" t="s">
        <v>1794</v>
      </c>
      <c r="D1031" t="s">
        <v>2729</v>
      </c>
      <c r="E1031" s="8">
        <f t="shared" si="32"/>
        <v>1</v>
      </c>
      <c r="F1031" s="3">
        <f t="shared" si="33"/>
        <v>0</v>
      </c>
      <c r="G1031" s="14">
        <v>1</v>
      </c>
      <c r="H1031" s="4">
        <v>28924</v>
      </c>
      <c r="I1031" s="3">
        <f>IF(AND(Table1[[#This Row],[High Income]]&gt;=71082,Table1[[#This Row],[QCT Status]]=0),1,0)</f>
        <v>0</v>
      </c>
      <c r="J1031" s="4">
        <v>66.2</v>
      </c>
      <c r="K1031" s="3">
        <f>IF(Table1[[#This Row],[Life Expectancy]]&gt;77.4,1,0)</f>
        <v>0</v>
      </c>
      <c r="L1031" s="4">
        <v>0</v>
      </c>
      <c r="M1031" s="4">
        <v>30.4</v>
      </c>
      <c r="N1031" s="4">
        <f>IF(AND(Table1[[#This Row],[Low Poverty]]&lt;=6.3,Table1[[#This Row],[QCT Status]]=0),1,0)</f>
        <v>0</v>
      </c>
      <c r="O1031" s="3">
        <f>VLOOKUP(C1031,'County Data Only'!$A$2:$F$93,3,FALSE)</f>
        <v>3</v>
      </c>
      <c r="P1031" s="3">
        <f>IF(Table1[[#This Row],[Census Tract Low Unemployment Rate]]&lt;2.7,1,0)</f>
        <v>0</v>
      </c>
      <c r="Q1031" s="6">
        <f>VLOOKUP($C1031,'County Data Only'!$A$2:$F$93,4,FALSE)</f>
        <v>1210</v>
      </c>
      <c r="R1031" s="6">
        <f>IF(AND(Table1[[#This Row],[Census Tract Access to Primary Care]]&lt;=2000,Table1[[#This Row],[Census Tract Access to Primary Care]]&lt;&gt;0),1,0)</f>
        <v>1</v>
      </c>
      <c r="S1031" s="6">
        <f>VLOOKUP($C1031,'County Data Only'!$A$2:$F$93,5,FALSE)</f>
        <v>6.8072880509999996</v>
      </c>
      <c r="T1031" s="3">
        <f>VLOOKUP($C1031,'County Data Only'!$A$2:$F$93,6,FALSE)</f>
        <v>-0.58027989999999996</v>
      </c>
      <c r="U1031">
        <f>IF(AND(Table1[[#This Row],[Census Tract Population Growth 2010 - 2020]]&gt;=5,Table1[[#This Row],[Census Tract Population Growth 2020 - 2021]]&gt;0),1,0)</f>
        <v>0</v>
      </c>
      <c r="V1031" s="3">
        <f>SUM(Table1[[#This Row],[High Income Point Value]],Table1[[#This Row],[Life Expectancy Point Value]],Table1[[#This Row],["R/ECAP" (Point Value)]],Table1[[#This Row],[Low Poverty Point Value]])</f>
        <v>0</v>
      </c>
      <c r="W1031" s="3">
        <f>SUM(Table1[[#This Row],[Census Tract Low Unemployment Point Value]],Table1[[#This Row],[Census Tract Access to Primary Care Point Value]])</f>
        <v>1</v>
      </c>
    </row>
    <row r="1032" spans="1:23" x14ac:dyDescent="0.25">
      <c r="A1032" t="s">
        <v>1074</v>
      </c>
      <c r="B1032">
        <v>18097360900</v>
      </c>
      <c r="C1032" t="s">
        <v>1794</v>
      </c>
      <c r="D1032" t="s">
        <v>2764</v>
      </c>
      <c r="E1032" s="8">
        <f t="shared" si="32"/>
        <v>1</v>
      </c>
      <c r="F1032" s="3">
        <f t="shared" si="33"/>
        <v>0</v>
      </c>
      <c r="G1032" s="14">
        <v>1</v>
      </c>
      <c r="H1032" s="4">
        <v>30887</v>
      </c>
      <c r="I1032" s="3">
        <f>IF(AND(Table1[[#This Row],[High Income]]&gt;=71082,Table1[[#This Row],[QCT Status]]=0),1,0)</f>
        <v>0</v>
      </c>
      <c r="J1032" s="4">
        <v>70.3</v>
      </c>
      <c r="K1032" s="3">
        <f>IF(Table1[[#This Row],[Life Expectancy]]&gt;77.4,1,0)</f>
        <v>0</v>
      </c>
      <c r="L1032" s="4">
        <v>0</v>
      </c>
      <c r="M1032" s="4">
        <v>31.4</v>
      </c>
      <c r="N1032" s="4">
        <f>IF(AND(Table1[[#This Row],[Low Poverty]]&lt;=6.3,Table1[[#This Row],[QCT Status]]=0),1,0)</f>
        <v>0</v>
      </c>
      <c r="O1032" s="3">
        <f>VLOOKUP(C1032,'County Data Only'!$A$2:$F$93,3,FALSE)</f>
        <v>3</v>
      </c>
      <c r="P1032" s="3">
        <f>IF(Table1[[#This Row],[Census Tract Low Unemployment Rate]]&lt;2.7,1,0)</f>
        <v>0</v>
      </c>
      <c r="Q1032" s="6">
        <f>VLOOKUP($C1032,'County Data Only'!$A$2:$F$93,4,FALSE)</f>
        <v>1210</v>
      </c>
      <c r="R1032" s="6">
        <f>IF(AND(Table1[[#This Row],[Census Tract Access to Primary Care]]&lt;=2000,Table1[[#This Row],[Census Tract Access to Primary Care]]&lt;&gt;0),1,0)</f>
        <v>1</v>
      </c>
      <c r="S1032" s="6">
        <f>VLOOKUP($C1032,'County Data Only'!$A$2:$F$93,5,FALSE)</f>
        <v>6.8072880509999996</v>
      </c>
      <c r="T1032" s="3">
        <f>VLOOKUP($C1032,'County Data Only'!$A$2:$F$93,6,FALSE)</f>
        <v>-0.58027989999999996</v>
      </c>
      <c r="U1032">
        <f>IF(AND(Table1[[#This Row],[Census Tract Population Growth 2010 - 2020]]&gt;=5,Table1[[#This Row],[Census Tract Population Growth 2020 - 2021]]&gt;0),1,0)</f>
        <v>0</v>
      </c>
      <c r="V1032" s="3">
        <f>SUM(Table1[[#This Row],[High Income Point Value]],Table1[[#This Row],[Life Expectancy Point Value]],Table1[[#This Row],["R/ECAP" (Point Value)]],Table1[[#This Row],[Low Poverty Point Value]])</f>
        <v>0</v>
      </c>
      <c r="W1032" s="3">
        <f>SUM(Table1[[#This Row],[Census Tract Low Unemployment Point Value]],Table1[[#This Row],[Census Tract Access to Primary Care Point Value]])</f>
        <v>1</v>
      </c>
    </row>
    <row r="1033" spans="1:23" x14ac:dyDescent="0.25">
      <c r="A1033" t="s">
        <v>1049</v>
      </c>
      <c r="B1033">
        <v>18097357400</v>
      </c>
      <c r="C1033" t="s">
        <v>1794</v>
      </c>
      <c r="D1033" t="s">
        <v>2739</v>
      </c>
      <c r="E1033" s="8">
        <f t="shared" si="32"/>
        <v>1</v>
      </c>
      <c r="F1033" s="3">
        <f t="shared" si="33"/>
        <v>0</v>
      </c>
      <c r="G1033" s="14">
        <v>1</v>
      </c>
      <c r="H1033" s="4">
        <v>29590</v>
      </c>
      <c r="I1033" s="3">
        <f>IF(AND(Table1[[#This Row],[High Income]]&gt;=71082,Table1[[#This Row],[QCT Status]]=0),1,0)</f>
        <v>0</v>
      </c>
      <c r="J1033" s="4">
        <v>71.5</v>
      </c>
      <c r="K1033" s="3">
        <f>IF(Table1[[#This Row],[Life Expectancy]]&gt;77.4,1,0)</f>
        <v>0</v>
      </c>
      <c r="L1033" s="4">
        <v>0</v>
      </c>
      <c r="M1033" s="4">
        <v>31.9</v>
      </c>
      <c r="N1033" s="4">
        <f>IF(AND(Table1[[#This Row],[Low Poverty]]&lt;=6.3,Table1[[#This Row],[QCT Status]]=0),1,0)</f>
        <v>0</v>
      </c>
      <c r="O1033" s="3">
        <f>VLOOKUP(C1033,'County Data Only'!$A$2:$F$93,3,FALSE)</f>
        <v>3</v>
      </c>
      <c r="P1033" s="3">
        <f>IF(Table1[[#This Row],[Census Tract Low Unemployment Rate]]&lt;2.7,1,0)</f>
        <v>0</v>
      </c>
      <c r="Q1033" s="6">
        <f>VLOOKUP($C1033,'County Data Only'!$A$2:$F$93,4,FALSE)</f>
        <v>1210</v>
      </c>
      <c r="R1033" s="6">
        <f>IF(AND(Table1[[#This Row],[Census Tract Access to Primary Care]]&lt;=2000,Table1[[#This Row],[Census Tract Access to Primary Care]]&lt;&gt;0),1,0)</f>
        <v>1</v>
      </c>
      <c r="S1033" s="6">
        <f>VLOOKUP($C1033,'County Data Only'!$A$2:$F$93,5,FALSE)</f>
        <v>6.8072880509999996</v>
      </c>
      <c r="T1033" s="3">
        <f>VLOOKUP($C1033,'County Data Only'!$A$2:$F$93,6,FALSE)</f>
        <v>-0.58027989999999996</v>
      </c>
      <c r="U1033">
        <f>IF(AND(Table1[[#This Row],[Census Tract Population Growth 2010 - 2020]]&gt;=5,Table1[[#This Row],[Census Tract Population Growth 2020 - 2021]]&gt;0),1,0)</f>
        <v>0</v>
      </c>
      <c r="V1033" s="3">
        <f>SUM(Table1[[#This Row],[High Income Point Value]],Table1[[#This Row],[Life Expectancy Point Value]],Table1[[#This Row],["R/ECAP" (Point Value)]],Table1[[#This Row],[Low Poverty Point Value]])</f>
        <v>0</v>
      </c>
      <c r="W1033" s="3">
        <f>SUM(Table1[[#This Row],[Census Tract Low Unemployment Point Value]],Table1[[#This Row],[Census Tract Access to Primary Care Point Value]])</f>
        <v>1</v>
      </c>
    </row>
    <row r="1034" spans="1:23" x14ac:dyDescent="0.25">
      <c r="A1034" t="s">
        <v>1040</v>
      </c>
      <c r="B1034">
        <v>18097355700</v>
      </c>
      <c r="C1034" t="s">
        <v>1794</v>
      </c>
      <c r="D1034" t="s">
        <v>2730</v>
      </c>
      <c r="E1034" s="8">
        <f t="shared" si="32"/>
        <v>1</v>
      </c>
      <c r="F1034" s="3">
        <f t="shared" si="33"/>
        <v>0</v>
      </c>
      <c r="G1034" s="14">
        <v>1</v>
      </c>
      <c r="H1034" s="4">
        <v>27537</v>
      </c>
      <c r="I1034" s="3">
        <f>IF(AND(Table1[[#This Row],[High Income]]&gt;=71082,Table1[[#This Row],[QCT Status]]=0),1,0)</f>
        <v>0</v>
      </c>
      <c r="J1034" s="4">
        <v>70.099999999999994</v>
      </c>
      <c r="K1034" s="3">
        <f>IF(Table1[[#This Row],[Life Expectancy]]&gt;77.4,1,0)</f>
        <v>0</v>
      </c>
      <c r="L1034" s="4">
        <v>0</v>
      </c>
      <c r="M1034" s="4">
        <v>31.9</v>
      </c>
      <c r="N1034" s="4">
        <f>IF(AND(Table1[[#This Row],[Low Poverty]]&lt;=6.3,Table1[[#This Row],[QCT Status]]=0),1,0)</f>
        <v>0</v>
      </c>
      <c r="O1034" s="3">
        <f>VLOOKUP(C1034,'County Data Only'!$A$2:$F$93,3,FALSE)</f>
        <v>3</v>
      </c>
      <c r="P1034" s="3">
        <f>IF(Table1[[#This Row],[Census Tract Low Unemployment Rate]]&lt;2.7,1,0)</f>
        <v>0</v>
      </c>
      <c r="Q1034" s="6">
        <f>VLOOKUP($C1034,'County Data Only'!$A$2:$F$93,4,FALSE)</f>
        <v>1210</v>
      </c>
      <c r="R1034" s="6">
        <f>IF(AND(Table1[[#This Row],[Census Tract Access to Primary Care]]&lt;=2000,Table1[[#This Row],[Census Tract Access to Primary Care]]&lt;&gt;0),1,0)</f>
        <v>1</v>
      </c>
      <c r="S1034" s="6">
        <f>VLOOKUP($C1034,'County Data Only'!$A$2:$F$93,5,FALSE)</f>
        <v>6.8072880509999996</v>
      </c>
      <c r="T1034" s="3">
        <f>VLOOKUP($C1034,'County Data Only'!$A$2:$F$93,6,FALSE)</f>
        <v>-0.58027989999999996</v>
      </c>
      <c r="U1034">
        <f>IF(AND(Table1[[#This Row],[Census Tract Population Growth 2010 - 2020]]&gt;=5,Table1[[#This Row],[Census Tract Population Growth 2020 - 2021]]&gt;0),1,0)</f>
        <v>0</v>
      </c>
      <c r="V1034" s="3">
        <f>SUM(Table1[[#This Row],[High Income Point Value]],Table1[[#This Row],[Life Expectancy Point Value]],Table1[[#This Row],["R/ECAP" (Point Value)]],Table1[[#This Row],[Low Poverty Point Value]])</f>
        <v>0</v>
      </c>
      <c r="W1034" s="3">
        <f>SUM(Table1[[#This Row],[Census Tract Low Unemployment Point Value]],Table1[[#This Row],[Census Tract Access to Primary Care Point Value]])</f>
        <v>1</v>
      </c>
    </row>
    <row r="1035" spans="1:23" x14ac:dyDescent="0.25">
      <c r="A1035" t="s">
        <v>1037</v>
      </c>
      <c r="B1035">
        <v>18097355400</v>
      </c>
      <c r="C1035" t="s">
        <v>1794</v>
      </c>
      <c r="D1035" t="s">
        <v>2727</v>
      </c>
      <c r="E1035" s="8">
        <f t="shared" si="32"/>
        <v>1</v>
      </c>
      <c r="F1035" s="3">
        <f t="shared" si="33"/>
        <v>0</v>
      </c>
      <c r="G1035" s="14">
        <v>1</v>
      </c>
      <c r="H1035" s="4">
        <v>33194</v>
      </c>
      <c r="I1035" s="3">
        <f>IF(AND(Table1[[#This Row],[High Income]]&gt;=71082,Table1[[#This Row],[QCT Status]]=0),1,0)</f>
        <v>0</v>
      </c>
      <c r="J1035" s="4">
        <v>72.3</v>
      </c>
      <c r="K1035" s="3">
        <f>IF(Table1[[#This Row],[Life Expectancy]]&gt;77.4,1,0)</f>
        <v>0</v>
      </c>
      <c r="L1035" s="4">
        <v>0</v>
      </c>
      <c r="M1035" s="4">
        <v>32.200000000000003</v>
      </c>
      <c r="N1035" s="4">
        <f>IF(AND(Table1[[#This Row],[Low Poverty]]&lt;=6.3,Table1[[#This Row],[QCT Status]]=0),1,0)</f>
        <v>0</v>
      </c>
      <c r="O1035" s="3">
        <f>VLOOKUP(C1035,'County Data Only'!$A$2:$F$93,3,FALSE)</f>
        <v>3</v>
      </c>
      <c r="P1035" s="3">
        <f>IF(Table1[[#This Row],[Census Tract Low Unemployment Rate]]&lt;2.7,1,0)</f>
        <v>0</v>
      </c>
      <c r="Q1035" s="6">
        <f>VLOOKUP($C1035,'County Data Only'!$A$2:$F$93,4,FALSE)</f>
        <v>1210</v>
      </c>
      <c r="R1035" s="6">
        <f>IF(AND(Table1[[#This Row],[Census Tract Access to Primary Care]]&lt;=2000,Table1[[#This Row],[Census Tract Access to Primary Care]]&lt;&gt;0),1,0)</f>
        <v>1</v>
      </c>
      <c r="S1035" s="6">
        <f>VLOOKUP($C1035,'County Data Only'!$A$2:$F$93,5,FALSE)</f>
        <v>6.8072880509999996</v>
      </c>
      <c r="T1035" s="3">
        <f>VLOOKUP($C1035,'County Data Only'!$A$2:$F$93,6,FALSE)</f>
        <v>-0.58027989999999996</v>
      </c>
      <c r="U1035">
        <f>IF(AND(Table1[[#This Row],[Census Tract Population Growth 2010 - 2020]]&gt;=5,Table1[[#This Row],[Census Tract Population Growth 2020 - 2021]]&gt;0),1,0)</f>
        <v>0</v>
      </c>
      <c r="V1035" s="3">
        <f>SUM(Table1[[#This Row],[High Income Point Value]],Table1[[#This Row],[Life Expectancy Point Value]],Table1[[#This Row],["R/ECAP" (Point Value)]],Table1[[#This Row],[Low Poverty Point Value]])</f>
        <v>0</v>
      </c>
      <c r="W1035" s="3">
        <f>SUM(Table1[[#This Row],[Census Tract Low Unemployment Point Value]],Table1[[#This Row],[Census Tract Access to Primary Care Point Value]])</f>
        <v>1</v>
      </c>
    </row>
    <row r="1036" spans="1:23" x14ac:dyDescent="0.25">
      <c r="A1036" t="s">
        <v>1036</v>
      </c>
      <c r="B1036">
        <v>18097355300</v>
      </c>
      <c r="C1036" t="s">
        <v>1794</v>
      </c>
      <c r="D1036" t="s">
        <v>2726</v>
      </c>
      <c r="E1036" s="8">
        <f t="shared" si="32"/>
        <v>1</v>
      </c>
      <c r="F1036" s="3">
        <f t="shared" si="33"/>
        <v>0</v>
      </c>
      <c r="G1036" s="14">
        <v>1</v>
      </c>
      <c r="H1036" s="4">
        <v>37083</v>
      </c>
      <c r="I1036" s="3">
        <f>IF(AND(Table1[[#This Row],[High Income]]&gt;=71082,Table1[[#This Row],[QCT Status]]=0),1,0)</f>
        <v>0</v>
      </c>
      <c r="J1036" s="4">
        <v>70.2</v>
      </c>
      <c r="K1036" s="3">
        <f>IF(Table1[[#This Row],[Life Expectancy]]&gt;77.4,1,0)</f>
        <v>0</v>
      </c>
      <c r="L1036" s="4">
        <v>0</v>
      </c>
      <c r="M1036" s="4">
        <v>32.4</v>
      </c>
      <c r="N1036" s="4">
        <f>IF(AND(Table1[[#This Row],[Low Poverty]]&lt;=6.3,Table1[[#This Row],[QCT Status]]=0),1,0)</f>
        <v>0</v>
      </c>
      <c r="O1036" s="3">
        <f>VLOOKUP(C1036,'County Data Only'!$A$2:$F$93,3,FALSE)</f>
        <v>3</v>
      </c>
      <c r="P1036" s="3">
        <f>IF(Table1[[#This Row],[Census Tract Low Unemployment Rate]]&lt;2.7,1,0)</f>
        <v>0</v>
      </c>
      <c r="Q1036" s="6">
        <f>VLOOKUP($C1036,'County Data Only'!$A$2:$F$93,4,FALSE)</f>
        <v>1210</v>
      </c>
      <c r="R1036" s="6">
        <f>IF(AND(Table1[[#This Row],[Census Tract Access to Primary Care]]&lt;=2000,Table1[[#This Row],[Census Tract Access to Primary Care]]&lt;&gt;0),1,0)</f>
        <v>1</v>
      </c>
      <c r="S1036" s="6">
        <f>VLOOKUP($C1036,'County Data Only'!$A$2:$F$93,5,FALSE)</f>
        <v>6.8072880509999996</v>
      </c>
      <c r="T1036" s="3">
        <f>VLOOKUP($C1036,'County Data Only'!$A$2:$F$93,6,FALSE)</f>
        <v>-0.58027989999999996</v>
      </c>
      <c r="U1036">
        <f>IF(AND(Table1[[#This Row],[Census Tract Population Growth 2010 - 2020]]&gt;=5,Table1[[#This Row],[Census Tract Population Growth 2020 - 2021]]&gt;0),1,0)</f>
        <v>0</v>
      </c>
      <c r="V1036" s="3">
        <f>SUM(Table1[[#This Row],[High Income Point Value]],Table1[[#This Row],[Life Expectancy Point Value]],Table1[[#This Row],["R/ECAP" (Point Value)]],Table1[[#This Row],[Low Poverty Point Value]])</f>
        <v>0</v>
      </c>
      <c r="W1036" s="3">
        <f>SUM(Table1[[#This Row],[Census Tract Low Unemployment Point Value]],Table1[[#This Row],[Census Tract Access to Primary Care Point Value]])</f>
        <v>1</v>
      </c>
    </row>
    <row r="1037" spans="1:23" x14ac:dyDescent="0.25">
      <c r="A1037" t="s">
        <v>1002</v>
      </c>
      <c r="B1037">
        <v>18097342600</v>
      </c>
      <c r="C1037" t="s">
        <v>1794</v>
      </c>
      <c r="D1037" t="s">
        <v>2692</v>
      </c>
      <c r="E1037" s="8">
        <f t="shared" si="32"/>
        <v>1</v>
      </c>
      <c r="F1037" s="3">
        <f t="shared" si="33"/>
        <v>0</v>
      </c>
      <c r="G1037" s="14">
        <v>1</v>
      </c>
      <c r="H1037" s="4">
        <v>31859</v>
      </c>
      <c r="I1037" s="3">
        <f>IF(AND(Table1[[#This Row],[High Income]]&gt;=71082,Table1[[#This Row],[QCT Status]]=0),1,0)</f>
        <v>0</v>
      </c>
      <c r="J1037" s="4">
        <v>69.8</v>
      </c>
      <c r="K1037" s="3">
        <f>IF(Table1[[#This Row],[Life Expectancy]]&gt;77.4,1,0)</f>
        <v>0</v>
      </c>
      <c r="L1037" s="4">
        <v>0</v>
      </c>
      <c r="M1037" s="4">
        <v>32.799999999999997</v>
      </c>
      <c r="N1037" s="4">
        <f>IF(AND(Table1[[#This Row],[Low Poverty]]&lt;=6.3,Table1[[#This Row],[QCT Status]]=0),1,0)</f>
        <v>0</v>
      </c>
      <c r="O1037" s="3">
        <f>VLOOKUP(C1037,'County Data Only'!$A$2:$F$93,3,FALSE)</f>
        <v>3</v>
      </c>
      <c r="P1037" s="3">
        <f>IF(Table1[[#This Row],[Census Tract Low Unemployment Rate]]&lt;2.7,1,0)</f>
        <v>0</v>
      </c>
      <c r="Q1037" s="6">
        <f>VLOOKUP($C1037,'County Data Only'!$A$2:$F$93,4,FALSE)</f>
        <v>1210</v>
      </c>
      <c r="R1037" s="6">
        <f>IF(AND(Table1[[#This Row],[Census Tract Access to Primary Care]]&lt;=2000,Table1[[#This Row],[Census Tract Access to Primary Care]]&lt;&gt;0),1,0)</f>
        <v>1</v>
      </c>
      <c r="S1037" s="6">
        <f>VLOOKUP($C1037,'County Data Only'!$A$2:$F$93,5,FALSE)</f>
        <v>6.8072880509999996</v>
      </c>
      <c r="T1037" s="3">
        <f>VLOOKUP($C1037,'County Data Only'!$A$2:$F$93,6,FALSE)</f>
        <v>-0.58027989999999996</v>
      </c>
      <c r="U1037">
        <f>IF(AND(Table1[[#This Row],[Census Tract Population Growth 2010 - 2020]]&gt;=5,Table1[[#This Row],[Census Tract Population Growth 2020 - 2021]]&gt;0),1,0)</f>
        <v>0</v>
      </c>
      <c r="V1037" s="3">
        <f>SUM(Table1[[#This Row],[High Income Point Value]],Table1[[#This Row],[Life Expectancy Point Value]],Table1[[#This Row],["R/ECAP" (Point Value)]],Table1[[#This Row],[Low Poverty Point Value]])</f>
        <v>0</v>
      </c>
      <c r="W1037" s="3">
        <f>SUM(Table1[[#This Row],[Census Tract Low Unemployment Point Value]],Table1[[#This Row],[Census Tract Access to Primary Care Point Value]])</f>
        <v>1</v>
      </c>
    </row>
    <row r="1038" spans="1:23" x14ac:dyDescent="0.25">
      <c r="A1038" t="s">
        <v>1031</v>
      </c>
      <c r="B1038">
        <v>18097354700</v>
      </c>
      <c r="C1038" t="s">
        <v>1794</v>
      </c>
      <c r="D1038" t="s">
        <v>2721</v>
      </c>
      <c r="E1038" s="8">
        <f t="shared" si="32"/>
        <v>1</v>
      </c>
      <c r="F1038" s="3">
        <f t="shared" si="33"/>
        <v>0</v>
      </c>
      <c r="G1038" s="14">
        <v>1</v>
      </c>
      <c r="H1038" s="4">
        <v>25179</v>
      </c>
      <c r="I1038" s="3">
        <f>IF(AND(Table1[[#This Row],[High Income]]&gt;=71082,Table1[[#This Row],[QCT Status]]=0),1,0)</f>
        <v>0</v>
      </c>
      <c r="K1038" s="3">
        <f>IF(Table1[[#This Row],[Life Expectancy]]&gt;77.4,1,0)</f>
        <v>0</v>
      </c>
      <c r="L1038" s="4">
        <v>0</v>
      </c>
      <c r="M1038" s="4">
        <v>33.9</v>
      </c>
      <c r="N1038" s="4">
        <f>IF(AND(Table1[[#This Row],[Low Poverty]]&lt;=6.3,Table1[[#This Row],[QCT Status]]=0),1,0)</f>
        <v>0</v>
      </c>
      <c r="O1038" s="3">
        <f>VLOOKUP(C1038,'County Data Only'!$A$2:$F$93,3,FALSE)</f>
        <v>3</v>
      </c>
      <c r="P1038" s="3">
        <f>IF(Table1[[#This Row],[Census Tract Low Unemployment Rate]]&lt;2.7,1,0)</f>
        <v>0</v>
      </c>
      <c r="Q1038" s="6">
        <f>VLOOKUP($C1038,'County Data Only'!$A$2:$F$93,4,FALSE)</f>
        <v>1210</v>
      </c>
      <c r="R1038" s="6">
        <f>IF(AND(Table1[[#This Row],[Census Tract Access to Primary Care]]&lt;=2000,Table1[[#This Row],[Census Tract Access to Primary Care]]&lt;&gt;0),1,0)</f>
        <v>1</v>
      </c>
      <c r="S1038" s="6">
        <f>VLOOKUP($C1038,'County Data Only'!$A$2:$F$93,5,FALSE)</f>
        <v>6.8072880509999996</v>
      </c>
      <c r="T1038" s="3">
        <f>VLOOKUP($C1038,'County Data Only'!$A$2:$F$93,6,FALSE)</f>
        <v>-0.58027989999999996</v>
      </c>
      <c r="U1038">
        <f>IF(AND(Table1[[#This Row],[Census Tract Population Growth 2010 - 2020]]&gt;=5,Table1[[#This Row],[Census Tract Population Growth 2020 - 2021]]&gt;0),1,0)</f>
        <v>0</v>
      </c>
      <c r="V1038" s="3">
        <f>SUM(Table1[[#This Row],[High Income Point Value]],Table1[[#This Row],[Life Expectancy Point Value]],Table1[[#This Row],["R/ECAP" (Point Value)]],Table1[[#This Row],[Low Poverty Point Value]])</f>
        <v>0</v>
      </c>
      <c r="W1038" s="3">
        <f>SUM(Table1[[#This Row],[Census Tract Low Unemployment Point Value]],Table1[[#This Row],[Census Tract Access to Primary Care Point Value]])</f>
        <v>1</v>
      </c>
    </row>
    <row r="1039" spans="1:23" x14ac:dyDescent="0.25">
      <c r="A1039" t="s">
        <v>1084</v>
      </c>
      <c r="B1039">
        <v>18097370203</v>
      </c>
      <c r="C1039" t="s">
        <v>1794</v>
      </c>
      <c r="D1039" t="s">
        <v>2774</v>
      </c>
      <c r="E1039" s="8">
        <f t="shared" si="32"/>
        <v>1</v>
      </c>
      <c r="F1039" s="3">
        <f t="shared" si="33"/>
        <v>0</v>
      </c>
      <c r="G1039" s="14">
        <v>1</v>
      </c>
      <c r="H1039" s="4">
        <v>28774</v>
      </c>
      <c r="I1039" s="3">
        <f>IF(AND(Table1[[#This Row],[High Income]]&gt;=71082,Table1[[#This Row],[QCT Status]]=0),1,0)</f>
        <v>0</v>
      </c>
      <c r="J1039" s="4">
        <v>71.131900000000002</v>
      </c>
      <c r="K1039" s="3">
        <f>IF(Table1[[#This Row],[Life Expectancy]]&gt;77.4,1,0)</f>
        <v>0</v>
      </c>
      <c r="L1039" s="4">
        <v>0</v>
      </c>
      <c r="M1039" s="4">
        <v>34.9</v>
      </c>
      <c r="N1039" s="4">
        <f>IF(AND(Table1[[#This Row],[Low Poverty]]&lt;=6.3,Table1[[#This Row],[QCT Status]]=0),1,0)</f>
        <v>0</v>
      </c>
      <c r="O1039" s="3">
        <f>VLOOKUP(C1039,'County Data Only'!$A$2:$F$93,3,FALSE)</f>
        <v>3</v>
      </c>
      <c r="P1039" s="3">
        <f>IF(Table1[[#This Row],[Census Tract Low Unemployment Rate]]&lt;2.7,1,0)</f>
        <v>0</v>
      </c>
      <c r="Q1039" s="6">
        <f>VLOOKUP($C1039,'County Data Only'!$A$2:$F$93,4,FALSE)</f>
        <v>1210</v>
      </c>
      <c r="R1039" s="6">
        <f>IF(AND(Table1[[#This Row],[Census Tract Access to Primary Care]]&lt;=2000,Table1[[#This Row],[Census Tract Access to Primary Care]]&lt;&gt;0),1,0)</f>
        <v>1</v>
      </c>
      <c r="S1039" s="6">
        <f>VLOOKUP($C1039,'County Data Only'!$A$2:$F$93,5,FALSE)</f>
        <v>6.8072880509999996</v>
      </c>
      <c r="T1039" s="3">
        <f>VLOOKUP($C1039,'County Data Only'!$A$2:$F$93,6,FALSE)</f>
        <v>-0.58027989999999996</v>
      </c>
      <c r="U1039">
        <f>IF(AND(Table1[[#This Row],[Census Tract Population Growth 2010 - 2020]]&gt;=5,Table1[[#This Row],[Census Tract Population Growth 2020 - 2021]]&gt;0),1,0)</f>
        <v>0</v>
      </c>
      <c r="V1039" s="3">
        <f>SUM(Table1[[#This Row],[High Income Point Value]],Table1[[#This Row],[Life Expectancy Point Value]],Table1[[#This Row],["R/ECAP" (Point Value)]],Table1[[#This Row],[Low Poverty Point Value]])</f>
        <v>0</v>
      </c>
      <c r="W1039" s="3">
        <f>SUM(Table1[[#This Row],[Census Tract Low Unemployment Point Value]],Table1[[#This Row],[Census Tract Access to Primary Care Point Value]])</f>
        <v>1</v>
      </c>
    </row>
    <row r="1040" spans="1:23" x14ac:dyDescent="0.25">
      <c r="A1040" t="s">
        <v>1008</v>
      </c>
      <c r="B1040">
        <v>18097350700</v>
      </c>
      <c r="C1040" t="s">
        <v>1794</v>
      </c>
      <c r="D1040" t="s">
        <v>2698</v>
      </c>
      <c r="E1040" s="8">
        <f t="shared" si="32"/>
        <v>1</v>
      </c>
      <c r="F1040" s="3">
        <f t="shared" si="33"/>
        <v>0</v>
      </c>
      <c r="G1040" s="14">
        <v>1</v>
      </c>
      <c r="H1040" s="4">
        <v>15625</v>
      </c>
      <c r="I1040" s="3">
        <f>IF(AND(Table1[[#This Row],[High Income]]&gt;=71082,Table1[[#This Row],[QCT Status]]=0),1,0)</f>
        <v>0</v>
      </c>
      <c r="J1040" s="4">
        <v>64.599999999999994</v>
      </c>
      <c r="K1040" s="3">
        <f>IF(Table1[[#This Row],[Life Expectancy]]&gt;77.4,1,0)</f>
        <v>0</v>
      </c>
      <c r="L1040" s="4">
        <v>0</v>
      </c>
      <c r="M1040" s="4">
        <v>35</v>
      </c>
      <c r="N1040" s="4">
        <f>IF(AND(Table1[[#This Row],[Low Poverty]]&lt;=6.3,Table1[[#This Row],[QCT Status]]=0),1,0)</f>
        <v>0</v>
      </c>
      <c r="O1040" s="3">
        <f>VLOOKUP(C1040,'County Data Only'!$A$2:$F$93,3,FALSE)</f>
        <v>3</v>
      </c>
      <c r="P1040" s="3">
        <f>IF(Table1[[#This Row],[Census Tract Low Unemployment Rate]]&lt;2.7,1,0)</f>
        <v>0</v>
      </c>
      <c r="Q1040" s="6">
        <f>VLOOKUP($C1040,'County Data Only'!$A$2:$F$93,4,FALSE)</f>
        <v>1210</v>
      </c>
      <c r="R1040" s="6">
        <f>IF(AND(Table1[[#This Row],[Census Tract Access to Primary Care]]&lt;=2000,Table1[[#This Row],[Census Tract Access to Primary Care]]&lt;&gt;0),1,0)</f>
        <v>1</v>
      </c>
      <c r="S1040" s="6">
        <f>VLOOKUP($C1040,'County Data Only'!$A$2:$F$93,5,FALSE)</f>
        <v>6.8072880509999996</v>
      </c>
      <c r="T1040" s="3">
        <f>VLOOKUP($C1040,'County Data Only'!$A$2:$F$93,6,FALSE)</f>
        <v>-0.58027989999999996</v>
      </c>
      <c r="U1040">
        <f>IF(AND(Table1[[#This Row],[Census Tract Population Growth 2010 - 2020]]&gt;=5,Table1[[#This Row],[Census Tract Population Growth 2020 - 2021]]&gt;0),1,0)</f>
        <v>0</v>
      </c>
      <c r="V1040" s="3">
        <f>SUM(Table1[[#This Row],[High Income Point Value]],Table1[[#This Row],[Life Expectancy Point Value]],Table1[[#This Row],["R/ECAP" (Point Value)]],Table1[[#This Row],[Low Poverty Point Value]])</f>
        <v>0</v>
      </c>
      <c r="W1040" s="3">
        <f>SUM(Table1[[#This Row],[Census Tract Low Unemployment Point Value]],Table1[[#This Row],[Census Tract Access to Primary Care Point Value]])</f>
        <v>1</v>
      </c>
    </row>
    <row r="1041" spans="1:23" x14ac:dyDescent="0.25">
      <c r="A1041" t="s">
        <v>1095</v>
      </c>
      <c r="B1041">
        <v>18097380302</v>
      </c>
      <c r="C1041" t="s">
        <v>1794</v>
      </c>
      <c r="D1041" t="s">
        <v>2785</v>
      </c>
      <c r="E1041" s="8">
        <f t="shared" si="32"/>
        <v>1</v>
      </c>
      <c r="F1041" s="3">
        <f t="shared" si="33"/>
        <v>0</v>
      </c>
      <c r="G1041" s="14">
        <v>1</v>
      </c>
      <c r="H1041" s="4">
        <v>26967</v>
      </c>
      <c r="I1041" s="3">
        <f>IF(AND(Table1[[#This Row],[High Income]]&gt;=71082,Table1[[#This Row],[QCT Status]]=0),1,0)</f>
        <v>0</v>
      </c>
      <c r="J1041" s="4">
        <v>70.099999999999994</v>
      </c>
      <c r="K1041" s="3">
        <f>IF(Table1[[#This Row],[Life Expectancy]]&gt;77.4,1,0)</f>
        <v>0</v>
      </c>
      <c r="L1041" s="4">
        <v>0</v>
      </c>
      <c r="M1041" s="4">
        <v>35.200000000000003</v>
      </c>
      <c r="N1041" s="4">
        <f>IF(AND(Table1[[#This Row],[Low Poverty]]&lt;=6.3,Table1[[#This Row],[QCT Status]]=0),1,0)</f>
        <v>0</v>
      </c>
      <c r="O1041" s="3">
        <f>VLOOKUP(C1041,'County Data Only'!$A$2:$F$93,3,FALSE)</f>
        <v>3</v>
      </c>
      <c r="P1041" s="3">
        <f>IF(Table1[[#This Row],[Census Tract Low Unemployment Rate]]&lt;2.7,1,0)</f>
        <v>0</v>
      </c>
      <c r="Q1041" s="6">
        <f>VLOOKUP($C1041,'County Data Only'!$A$2:$F$93,4,FALSE)</f>
        <v>1210</v>
      </c>
      <c r="R1041" s="6">
        <f>IF(AND(Table1[[#This Row],[Census Tract Access to Primary Care]]&lt;=2000,Table1[[#This Row],[Census Tract Access to Primary Care]]&lt;&gt;0),1,0)</f>
        <v>1</v>
      </c>
      <c r="S1041" s="6">
        <f>VLOOKUP($C1041,'County Data Only'!$A$2:$F$93,5,FALSE)</f>
        <v>6.8072880509999996</v>
      </c>
      <c r="T1041" s="3">
        <f>VLOOKUP($C1041,'County Data Only'!$A$2:$F$93,6,FALSE)</f>
        <v>-0.58027989999999996</v>
      </c>
      <c r="U1041">
        <f>IF(AND(Table1[[#This Row],[Census Tract Population Growth 2010 - 2020]]&gt;=5,Table1[[#This Row],[Census Tract Population Growth 2020 - 2021]]&gt;0),1,0)</f>
        <v>0</v>
      </c>
      <c r="V1041" s="3">
        <f>SUM(Table1[[#This Row],[High Income Point Value]],Table1[[#This Row],[Life Expectancy Point Value]],Table1[[#This Row],["R/ECAP" (Point Value)]],Table1[[#This Row],[Low Poverty Point Value]])</f>
        <v>0</v>
      </c>
      <c r="W1041" s="3">
        <f>SUM(Table1[[#This Row],[Census Tract Low Unemployment Point Value]],Table1[[#This Row],[Census Tract Access to Primary Care Point Value]])</f>
        <v>1</v>
      </c>
    </row>
    <row r="1042" spans="1:23" x14ac:dyDescent="0.25">
      <c r="A1042" t="s">
        <v>989</v>
      </c>
      <c r="B1042">
        <v>18097341200</v>
      </c>
      <c r="C1042" t="s">
        <v>1794</v>
      </c>
      <c r="D1042" t="s">
        <v>2679</v>
      </c>
      <c r="E1042" s="8">
        <f t="shared" si="32"/>
        <v>1</v>
      </c>
      <c r="F1042" s="3">
        <f t="shared" si="33"/>
        <v>0</v>
      </c>
      <c r="G1042" s="14">
        <v>1</v>
      </c>
      <c r="H1042" s="4">
        <v>32756</v>
      </c>
      <c r="I1042" s="3">
        <f>IF(AND(Table1[[#This Row],[High Income]]&gt;=71082,Table1[[#This Row],[QCT Status]]=0),1,0)</f>
        <v>0</v>
      </c>
      <c r="J1042" s="4">
        <v>69.400000000000006</v>
      </c>
      <c r="K1042" s="3">
        <f>IF(Table1[[#This Row],[Life Expectancy]]&gt;77.4,1,0)</f>
        <v>0</v>
      </c>
      <c r="L1042" s="4">
        <v>0</v>
      </c>
      <c r="M1042" s="4">
        <v>35.9</v>
      </c>
      <c r="N1042" s="4">
        <f>IF(AND(Table1[[#This Row],[Low Poverty]]&lt;=6.3,Table1[[#This Row],[QCT Status]]=0),1,0)</f>
        <v>0</v>
      </c>
      <c r="O1042" s="3">
        <f>VLOOKUP(C1042,'County Data Only'!$A$2:$F$93,3,FALSE)</f>
        <v>3</v>
      </c>
      <c r="P1042" s="3">
        <f>IF(Table1[[#This Row],[Census Tract Low Unemployment Rate]]&lt;2.7,1,0)</f>
        <v>0</v>
      </c>
      <c r="Q1042" s="6">
        <f>VLOOKUP($C1042,'County Data Only'!$A$2:$F$93,4,FALSE)</f>
        <v>1210</v>
      </c>
      <c r="R1042" s="6">
        <f>IF(AND(Table1[[#This Row],[Census Tract Access to Primary Care]]&lt;=2000,Table1[[#This Row],[Census Tract Access to Primary Care]]&lt;&gt;0),1,0)</f>
        <v>1</v>
      </c>
      <c r="S1042" s="6">
        <f>VLOOKUP($C1042,'County Data Only'!$A$2:$F$93,5,FALSE)</f>
        <v>6.8072880509999996</v>
      </c>
      <c r="T1042" s="3">
        <f>VLOOKUP($C1042,'County Data Only'!$A$2:$F$93,6,FALSE)</f>
        <v>-0.58027989999999996</v>
      </c>
      <c r="U1042">
        <f>IF(AND(Table1[[#This Row],[Census Tract Population Growth 2010 - 2020]]&gt;=5,Table1[[#This Row],[Census Tract Population Growth 2020 - 2021]]&gt;0),1,0)</f>
        <v>0</v>
      </c>
      <c r="V1042" s="3">
        <f>SUM(Table1[[#This Row],[High Income Point Value]],Table1[[#This Row],[Life Expectancy Point Value]],Table1[[#This Row],["R/ECAP" (Point Value)]],Table1[[#This Row],[Low Poverty Point Value]])</f>
        <v>0</v>
      </c>
      <c r="W1042" s="3">
        <f>SUM(Table1[[#This Row],[Census Tract Low Unemployment Point Value]],Table1[[#This Row],[Census Tract Access to Primary Care Point Value]])</f>
        <v>1</v>
      </c>
    </row>
    <row r="1043" spans="1:23" x14ac:dyDescent="0.25">
      <c r="A1043" t="s">
        <v>1043</v>
      </c>
      <c r="B1043">
        <v>18097356400</v>
      </c>
      <c r="C1043" t="s">
        <v>1794</v>
      </c>
      <c r="D1043" t="s">
        <v>2733</v>
      </c>
      <c r="E1043" s="8">
        <f t="shared" si="32"/>
        <v>1</v>
      </c>
      <c r="F1043" s="3">
        <f t="shared" si="33"/>
        <v>0</v>
      </c>
      <c r="G1043" s="14">
        <v>1</v>
      </c>
      <c r="H1043" s="4">
        <v>33021</v>
      </c>
      <c r="I1043" s="3">
        <f>IF(AND(Table1[[#This Row],[High Income]]&gt;=71082,Table1[[#This Row],[QCT Status]]=0),1,0)</f>
        <v>0</v>
      </c>
      <c r="J1043" s="4">
        <v>72.3</v>
      </c>
      <c r="K1043" s="3">
        <f>IF(Table1[[#This Row],[Life Expectancy]]&gt;77.4,1,0)</f>
        <v>0</v>
      </c>
      <c r="L1043" s="4">
        <v>0</v>
      </c>
      <c r="M1043" s="4">
        <v>36.299999999999997</v>
      </c>
      <c r="N1043" s="4">
        <f>IF(AND(Table1[[#This Row],[Low Poverty]]&lt;=6.3,Table1[[#This Row],[QCT Status]]=0),1,0)</f>
        <v>0</v>
      </c>
      <c r="O1043" s="3">
        <f>VLOOKUP(C1043,'County Data Only'!$A$2:$F$93,3,FALSE)</f>
        <v>3</v>
      </c>
      <c r="P1043" s="3">
        <f>IF(Table1[[#This Row],[Census Tract Low Unemployment Rate]]&lt;2.7,1,0)</f>
        <v>0</v>
      </c>
      <c r="Q1043" s="6">
        <f>VLOOKUP($C1043,'County Data Only'!$A$2:$F$93,4,FALSE)</f>
        <v>1210</v>
      </c>
      <c r="R1043" s="6">
        <f>IF(AND(Table1[[#This Row],[Census Tract Access to Primary Care]]&lt;=2000,Table1[[#This Row],[Census Tract Access to Primary Care]]&lt;&gt;0),1,0)</f>
        <v>1</v>
      </c>
      <c r="S1043" s="6">
        <f>VLOOKUP($C1043,'County Data Only'!$A$2:$F$93,5,FALSE)</f>
        <v>6.8072880509999996</v>
      </c>
      <c r="T1043" s="3">
        <f>VLOOKUP($C1043,'County Data Only'!$A$2:$F$93,6,FALSE)</f>
        <v>-0.58027989999999996</v>
      </c>
      <c r="U1043">
        <f>IF(AND(Table1[[#This Row],[Census Tract Population Growth 2010 - 2020]]&gt;=5,Table1[[#This Row],[Census Tract Population Growth 2020 - 2021]]&gt;0),1,0)</f>
        <v>0</v>
      </c>
      <c r="V1043" s="3">
        <f>SUM(Table1[[#This Row],[High Income Point Value]],Table1[[#This Row],[Life Expectancy Point Value]],Table1[[#This Row],["R/ECAP" (Point Value)]],Table1[[#This Row],[Low Poverty Point Value]])</f>
        <v>0</v>
      </c>
      <c r="W1043" s="3">
        <f>SUM(Table1[[#This Row],[Census Tract Low Unemployment Point Value]],Table1[[#This Row],[Census Tract Access to Primary Care Point Value]])</f>
        <v>1</v>
      </c>
    </row>
    <row r="1044" spans="1:23" x14ac:dyDescent="0.25">
      <c r="A1044" t="s">
        <v>1055</v>
      </c>
      <c r="B1044">
        <v>18097358000</v>
      </c>
      <c r="C1044" t="s">
        <v>1794</v>
      </c>
      <c r="D1044" t="s">
        <v>2745</v>
      </c>
      <c r="E1044" s="8">
        <f t="shared" si="32"/>
        <v>1</v>
      </c>
      <c r="F1044" s="3">
        <f t="shared" si="33"/>
        <v>0</v>
      </c>
      <c r="G1044" s="14">
        <v>1</v>
      </c>
      <c r="H1044" s="4">
        <v>22321</v>
      </c>
      <c r="I1044" s="3">
        <f>IF(AND(Table1[[#This Row],[High Income]]&gt;=71082,Table1[[#This Row],[QCT Status]]=0),1,0)</f>
        <v>0</v>
      </c>
      <c r="K1044" s="3">
        <f>IF(Table1[[#This Row],[Life Expectancy]]&gt;77.4,1,0)</f>
        <v>0</v>
      </c>
      <c r="L1044" s="4">
        <v>0</v>
      </c>
      <c r="M1044" s="4">
        <v>39.6</v>
      </c>
      <c r="N1044" s="4">
        <f>IF(AND(Table1[[#This Row],[Low Poverty]]&lt;=6.3,Table1[[#This Row],[QCT Status]]=0),1,0)</f>
        <v>0</v>
      </c>
      <c r="O1044" s="3">
        <f>VLOOKUP(C1044,'County Data Only'!$A$2:$F$93,3,FALSE)</f>
        <v>3</v>
      </c>
      <c r="P1044" s="3">
        <f>IF(Table1[[#This Row],[Census Tract Low Unemployment Rate]]&lt;2.7,1,0)</f>
        <v>0</v>
      </c>
      <c r="Q1044" s="6">
        <f>VLOOKUP($C1044,'County Data Only'!$A$2:$F$93,4,FALSE)</f>
        <v>1210</v>
      </c>
      <c r="R1044" s="6">
        <f>IF(AND(Table1[[#This Row],[Census Tract Access to Primary Care]]&lt;=2000,Table1[[#This Row],[Census Tract Access to Primary Care]]&lt;&gt;0),1,0)</f>
        <v>1</v>
      </c>
      <c r="S1044" s="6">
        <f>VLOOKUP($C1044,'County Data Only'!$A$2:$F$93,5,FALSE)</f>
        <v>6.8072880509999996</v>
      </c>
      <c r="T1044" s="3">
        <f>VLOOKUP($C1044,'County Data Only'!$A$2:$F$93,6,FALSE)</f>
        <v>-0.58027989999999996</v>
      </c>
      <c r="U1044">
        <f>IF(AND(Table1[[#This Row],[Census Tract Population Growth 2010 - 2020]]&gt;=5,Table1[[#This Row],[Census Tract Population Growth 2020 - 2021]]&gt;0),1,0)</f>
        <v>0</v>
      </c>
      <c r="V1044" s="3">
        <f>SUM(Table1[[#This Row],[High Income Point Value]],Table1[[#This Row],[Life Expectancy Point Value]],Table1[[#This Row],["R/ECAP" (Point Value)]],Table1[[#This Row],[Low Poverty Point Value]])</f>
        <v>0</v>
      </c>
      <c r="W1044" s="3">
        <f>SUM(Table1[[#This Row],[Census Tract Low Unemployment Point Value]],Table1[[#This Row],[Census Tract Access to Primary Care Point Value]])</f>
        <v>1</v>
      </c>
    </row>
    <row r="1045" spans="1:23" x14ac:dyDescent="0.25">
      <c r="A1045" t="s">
        <v>1021</v>
      </c>
      <c r="B1045">
        <v>18097352600</v>
      </c>
      <c r="C1045" t="s">
        <v>1794</v>
      </c>
      <c r="D1045" t="s">
        <v>2711</v>
      </c>
      <c r="E1045" s="8">
        <f t="shared" si="32"/>
        <v>1</v>
      </c>
      <c r="F1045" s="3">
        <f t="shared" si="33"/>
        <v>0</v>
      </c>
      <c r="G1045" s="14">
        <v>1</v>
      </c>
      <c r="H1045" s="4">
        <v>27984</v>
      </c>
      <c r="I1045" s="3">
        <f>IF(AND(Table1[[#This Row],[High Income]]&gt;=71082,Table1[[#This Row],[QCT Status]]=0),1,0)</f>
        <v>0</v>
      </c>
      <c r="J1045" s="4">
        <v>67.099999999999994</v>
      </c>
      <c r="K1045" s="3">
        <f>IF(Table1[[#This Row],[Life Expectancy]]&gt;77.4,1,0)</f>
        <v>0</v>
      </c>
      <c r="L1045" s="4">
        <v>0</v>
      </c>
      <c r="M1045" s="4">
        <v>40.1</v>
      </c>
      <c r="N1045" s="4">
        <f>IF(AND(Table1[[#This Row],[Low Poverty]]&lt;=6.3,Table1[[#This Row],[QCT Status]]=0),1,0)</f>
        <v>0</v>
      </c>
      <c r="O1045" s="3">
        <f>VLOOKUP(C1045,'County Data Only'!$A$2:$F$93,3,FALSE)</f>
        <v>3</v>
      </c>
      <c r="P1045" s="3">
        <f>IF(Table1[[#This Row],[Census Tract Low Unemployment Rate]]&lt;2.7,1,0)</f>
        <v>0</v>
      </c>
      <c r="Q1045" s="6">
        <f>VLOOKUP($C1045,'County Data Only'!$A$2:$F$93,4,FALSE)</f>
        <v>1210</v>
      </c>
      <c r="R1045" s="6">
        <f>IF(AND(Table1[[#This Row],[Census Tract Access to Primary Care]]&lt;=2000,Table1[[#This Row],[Census Tract Access to Primary Care]]&lt;&gt;0),1,0)</f>
        <v>1</v>
      </c>
      <c r="S1045" s="6">
        <f>VLOOKUP($C1045,'County Data Only'!$A$2:$F$93,5,FALSE)</f>
        <v>6.8072880509999996</v>
      </c>
      <c r="T1045" s="3">
        <f>VLOOKUP($C1045,'County Data Only'!$A$2:$F$93,6,FALSE)</f>
        <v>-0.58027989999999996</v>
      </c>
      <c r="U1045">
        <f>IF(AND(Table1[[#This Row],[Census Tract Population Growth 2010 - 2020]]&gt;=5,Table1[[#This Row],[Census Tract Population Growth 2020 - 2021]]&gt;0),1,0)</f>
        <v>0</v>
      </c>
      <c r="V1045" s="3">
        <f>SUM(Table1[[#This Row],[High Income Point Value]],Table1[[#This Row],[Life Expectancy Point Value]],Table1[[#This Row],["R/ECAP" (Point Value)]],Table1[[#This Row],[Low Poverty Point Value]])</f>
        <v>0</v>
      </c>
      <c r="W1045" s="3">
        <f>SUM(Table1[[#This Row],[Census Tract Low Unemployment Point Value]],Table1[[#This Row],[Census Tract Access to Primary Care Point Value]])</f>
        <v>1</v>
      </c>
    </row>
    <row r="1046" spans="1:23" x14ac:dyDescent="0.25">
      <c r="A1046" t="s">
        <v>990</v>
      </c>
      <c r="B1046">
        <v>18097341600</v>
      </c>
      <c r="C1046" t="s">
        <v>1794</v>
      </c>
      <c r="D1046" t="s">
        <v>2680</v>
      </c>
      <c r="E1046" s="8">
        <f t="shared" si="32"/>
        <v>1</v>
      </c>
      <c r="F1046" s="3">
        <f t="shared" si="33"/>
        <v>0</v>
      </c>
      <c r="G1046" s="14">
        <v>1</v>
      </c>
      <c r="H1046" s="4">
        <v>22965</v>
      </c>
      <c r="I1046" s="3">
        <f>IF(AND(Table1[[#This Row],[High Income]]&gt;=71082,Table1[[#This Row],[QCT Status]]=0),1,0)</f>
        <v>0</v>
      </c>
      <c r="J1046" s="4">
        <v>67.400000000000006</v>
      </c>
      <c r="K1046" s="3">
        <f>IF(Table1[[#This Row],[Life Expectancy]]&gt;77.4,1,0)</f>
        <v>0</v>
      </c>
      <c r="L1046" s="4">
        <v>0</v>
      </c>
      <c r="M1046" s="4">
        <v>40.299999999999997</v>
      </c>
      <c r="N1046" s="4">
        <f>IF(AND(Table1[[#This Row],[Low Poverty]]&lt;=6.3,Table1[[#This Row],[QCT Status]]=0),1,0)</f>
        <v>0</v>
      </c>
      <c r="O1046" s="3">
        <f>VLOOKUP(C1046,'County Data Only'!$A$2:$F$93,3,FALSE)</f>
        <v>3</v>
      </c>
      <c r="P1046" s="3">
        <f>IF(Table1[[#This Row],[Census Tract Low Unemployment Rate]]&lt;2.7,1,0)</f>
        <v>0</v>
      </c>
      <c r="Q1046" s="6">
        <f>VLOOKUP($C1046,'County Data Only'!$A$2:$F$93,4,FALSE)</f>
        <v>1210</v>
      </c>
      <c r="R1046" s="6">
        <f>IF(AND(Table1[[#This Row],[Census Tract Access to Primary Care]]&lt;=2000,Table1[[#This Row],[Census Tract Access to Primary Care]]&lt;&gt;0),1,0)</f>
        <v>1</v>
      </c>
      <c r="S1046" s="6">
        <f>VLOOKUP($C1046,'County Data Only'!$A$2:$F$93,5,FALSE)</f>
        <v>6.8072880509999996</v>
      </c>
      <c r="T1046" s="3">
        <f>VLOOKUP($C1046,'County Data Only'!$A$2:$F$93,6,FALSE)</f>
        <v>-0.58027989999999996</v>
      </c>
      <c r="U1046">
        <f>IF(AND(Table1[[#This Row],[Census Tract Population Growth 2010 - 2020]]&gt;=5,Table1[[#This Row],[Census Tract Population Growth 2020 - 2021]]&gt;0),1,0)</f>
        <v>0</v>
      </c>
      <c r="V1046" s="3">
        <f>SUM(Table1[[#This Row],[High Income Point Value]],Table1[[#This Row],[Life Expectancy Point Value]],Table1[[#This Row],["R/ECAP" (Point Value)]],Table1[[#This Row],[Low Poverty Point Value]])</f>
        <v>0</v>
      </c>
      <c r="W1046" s="3">
        <f>SUM(Table1[[#This Row],[Census Tract Low Unemployment Point Value]],Table1[[#This Row],[Census Tract Access to Primary Care Point Value]])</f>
        <v>1</v>
      </c>
    </row>
    <row r="1047" spans="1:23" x14ac:dyDescent="0.25">
      <c r="A1047" t="s">
        <v>977</v>
      </c>
      <c r="B1047">
        <v>18097340301</v>
      </c>
      <c r="C1047" t="s">
        <v>1794</v>
      </c>
      <c r="D1047" t="s">
        <v>2667</v>
      </c>
      <c r="E1047" s="8">
        <f t="shared" si="32"/>
        <v>1</v>
      </c>
      <c r="F1047" s="3">
        <f t="shared" si="33"/>
        <v>0</v>
      </c>
      <c r="G1047" s="14">
        <v>1</v>
      </c>
      <c r="H1047" s="4">
        <v>38256</v>
      </c>
      <c r="I1047" s="3">
        <f>IF(AND(Table1[[#This Row],[High Income]]&gt;=71082,Table1[[#This Row],[QCT Status]]=0),1,0)</f>
        <v>0</v>
      </c>
      <c r="J1047" s="4">
        <v>73.8</v>
      </c>
      <c r="K1047" s="3">
        <f>IF(Table1[[#This Row],[Life Expectancy]]&gt;77.4,1,0)</f>
        <v>0</v>
      </c>
      <c r="L1047" s="4">
        <v>0</v>
      </c>
      <c r="M1047" s="4">
        <v>40.799999999999997</v>
      </c>
      <c r="N1047" s="4">
        <f>IF(AND(Table1[[#This Row],[Low Poverty]]&lt;=6.3,Table1[[#This Row],[QCT Status]]=0),1,0)</f>
        <v>0</v>
      </c>
      <c r="O1047" s="3">
        <f>VLOOKUP(C1047,'County Data Only'!$A$2:$F$93,3,FALSE)</f>
        <v>3</v>
      </c>
      <c r="P1047" s="3">
        <f>IF(Table1[[#This Row],[Census Tract Low Unemployment Rate]]&lt;2.7,1,0)</f>
        <v>0</v>
      </c>
      <c r="Q1047" s="6">
        <f>VLOOKUP($C1047,'County Data Only'!$A$2:$F$93,4,FALSE)</f>
        <v>1210</v>
      </c>
      <c r="R1047" s="6">
        <f>IF(AND(Table1[[#This Row],[Census Tract Access to Primary Care]]&lt;=2000,Table1[[#This Row],[Census Tract Access to Primary Care]]&lt;&gt;0),1,0)</f>
        <v>1</v>
      </c>
      <c r="S1047" s="6">
        <f>VLOOKUP($C1047,'County Data Only'!$A$2:$F$93,5,FALSE)</f>
        <v>6.8072880509999996</v>
      </c>
      <c r="T1047" s="3">
        <f>VLOOKUP($C1047,'County Data Only'!$A$2:$F$93,6,FALSE)</f>
        <v>-0.58027989999999996</v>
      </c>
      <c r="U1047">
        <f>IF(AND(Table1[[#This Row],[Census Tract Population Growth 2010 - 2020]]&gt;=5,Table1[[#This Row],[Census Tract Population Growth 2020 - 2021]]&gt;0),1,0)</f>
        <v>0</v>
      </c>
      <c r="V1047" s="3">
        <f>SUM(Table1[[#This Row],[High Income Point Value]],Table1[[#This Row],[Life Expectancy Point Value]],Table1[[#This Row],["R/ECAP" (Point Value)]],Table1[[#This Row],[Low Poverty Point Value]])</f>
        <v>0</v>
      </c>
      <c r="W1047" s="3">
        <f>SUM(Table1[[#This Row],[Census Tract Low Unemployment Point Value]],Table1[[#This Row],[Census Tract Access to Primary Care Point Value]])</f>
        <v>1</v>
      </c>
    </row>
    <row r="1048" spans="1:23" x14ac:dyDescent="0.25">
      <c r="A1048" t="s">
        <v>922</v>
      </c>
      <c r="B1048">
        <v>18097320903</v>
      </c>
      <c r="C1048" t="s">
        <v>1794</v>
      </c>
      <c r="D1048" t="s">
        <v>2612</v>
      </c>
      <c r="E1048" s="8">
        <f t="shared" si="32"/>
        <v>1</v>
      </c>
      <c r="F1048" s="3">
        <f t="shared" si="33"/>
        <v>0</v>
      </c>
      <c r="G1048" s="14">
        <v>1</v>
      </c>
      <c r="H1048" s="4">
        <v>33447</v>
      </c>
      <c r="I1048" s="3">
        <f>IF(AND(Table1[[#This Row],[High Income]]&gt;=71082,Table1[[#This Row],[QCT Status]]=0),1,0)</f>
        <v>0</v>
      </c>
      <c r="J1048" s="4">
        <v>73.099999999999994</v>
      </c>
      <c r="K1048" s="3">
        <f>IF(Table1[[#This Row],[Life Expectancy]]&gt;77.4,1,0)</f>
        <v>0</v>
      </c>
      <c r="L1048" s="4">
        <v>0</v>
      </c>
      <c r="M1048" s="4">
        <v>41</v>
      </c>
      <c r="N1048" s="4">
        <f>IF(AND(Table1[[#This Row],[Low Poverty]]&lt;=6.3,Table1[[#This Row],[QCT Status]]=0),1,0)</f>
        <v>0</v>
      </c>
      <c r="O1048" s="3">
        <f>VLOOKUP(C1048,'County Data Only'!$A$2:$F$93,3,FALSE)</f>
        <v>3</v>
      </c>
      <c r="P1048" s="3">
        <f>IF(Table1[[#This Row],[Census Tract Low Unemployment Rate]]&lt;2.7,1,0)</f>
        <v>0</v>
      </c>
      <c r="Q1048" s="6">
        <f>VLOOKUP($C1048,'County Data Only'!$A$2:$F$93,4,FALSE)</f>
        <v>1210</v>
      </c>
      <c r="R1048" s="6">
        <f>IF(AND(Table1[[#This Row],[Census Tract Access to Primary Care]]&lt;=2000,Table1[[#This Row],[Census Tract Access to Primary Care]]&lt;&gt;0),1,0)</f>
        <v>1</v>
      </c>
      <c r="S1048" s="6">
        <f>VLOOKUP($C1048,'County Data Only'!$A$2:$F$93,5,FALSE)</f>
        <v>6.8072880509999996</v>
      </c>
      <c r="T1048" s="3">
        <f>VLOOKUP($C1048,'County Data Only'!$A$2:$F$93,6,FALSE)</f>
        <v>-0.58027989999999996</v>
      </c>
      <c r="U1048">
        <f>IF(AND(Table1[[#This Row],[Census Tract Population Growth 2010 - 2020]]&gt;=5,Table1[[#This Row],[Census Tract Population Growth 2020 - 2021]]&gt;0),1,0)</f>
        <v>0</v>
      </c>
      <c r="V1048" s="3">
        <f>SUM(Table1[[#This Row],[High Income Point Value]],Table1[[#This Row],[Life Expectancy Point Value]],Table1[[#This Row],["R/ECAP" (Point Value)]],Table1[[#This Row],[Low Poverty Point Value]])</f>
        <v>0</v>
      </c>
      <c r="W1048" s="3">
        <f>SUM(Table1[[#This Row],[Census Tract Low Unemployment Point Value]],Table1[[#This Row],[Census Tract Access to Primary Care Point Value]])</f>
        <v>1</v>
      </c>
    </row>
    <row r="1049" spans="1:23" x14ac:dyDescent="0.25">
      <c r="A1049" t="s">
        <v>978</v>
      </c>
      <c r="B1049">
        <v>18097340302</v>
      </c>
      <c r="C1049" t="s">
        <v>1794</v>
      </c>
      <c r="D1049" t="s">
        <v>2668</v>
      </c>
      <c r="E1049" s="8">
        <f t="shared" si="32"/>
        <v>1</v>
      </c>
      <c r="F1049" s="3">
        <f t="shared" si="33"/>
        <v>0</v>
      </c>
      <c r="G1049" s="14">
        <v>1</v>
      </c>
      <c r="H1049" s="4">
        <v>33680</v>
      </c>
      <c r="I1049" s="3">
        <f>IF(AND(Table1[[#This Row],[High Income]]&gt;=71082,Table1[[#This Row],[QCT Status]]=0),1,0)</f>
        <v>0</v>
      </c>
      <c r="J1049" s="4">
        <v>73.8</v>
      </c>
      <c r="K1049" s="3">
        <f>IF(Table1[[#This Row],[Life Expectancy]]&gt;77.4,1,0)</f>
        <v>0</v>
      </c>
      <c r="L1049" s="4">
        <v>0</v>
      </c>
      <c r="M1049" s="4">
        <v>43.4</v>
      </c>
      <c r="N1049" s="4">
        <f>IF(AND(Table1[[#This Row],[Low Poverty]]&lt;=6.3,Table1[[#This Row],[QCT Status]]=0),1,0)</f>
        <v>0</v>
      </c>
      <c r="O1049" s="3">
        <f>VLOOKUP(C1049,'County Data Only'!$A$2:$F$93,3,FALSE)</f>
        <v>3</v>
      </c>
      <c r="P1049" s="3">
        <f>IF(Table1[[#This Row],[Census Tract Low Unemployment Rate]]&lt;2.7,1,0)</f>
        <v>0</v>
      </c>
      <c r="Q1049" s="6">
        <f>VLOOKUP($C1049,'County Data Only'!$A$2:$F$93,4,FALSE)</f>
        <v>1210</v>
      </c>
      <c r="R1049" s="6">
        <f>IF(AND(Table1[[#This Row],[Census Tract Access to Primary Care]]&lt;=2000,Table1[[#This Row],[Census Tract Access to Primary Care]]&lt;&gt;0),1,0)</f>
        <v>1</v>
      </c>
      <c r="S1049" s="6">
        <f>VLOOKUP($C1049,'County Data Only'!$A$2:$F$93,5,FALSE)</f>
        <v>6.8072880509999996</v>
      </c>
      <c r="T1049" s="3">
        <f>VLOOKUP($C1049,'County Data Only'!$A$2:$F$93,6,FALSE)</f>
        <v>-0.58027989999999996</v>
      </c>
      <c r="U1049">
        <f>IF(AND(Table1[[#This Row],[Census Tract Population Growth 2010 - 2020]]&gt;=5,Table1[[#This Row],[Census Tract Population Growth 2020 - 2021]]&gt;0),1,0)</f>
        <v>0</v>
      </c>
      <c r="V1049" s="3">
        <f>SUM(Table1[[#This Row],[High Income Point Value]],Table1[[#This Row],[Life Expectancy Point Value]],Table1[[#This Row],["R/ECAP" (Point Value)]],Table1[[#This Row],[Low Poverty Point Value]])</f>
        <v>0</v>
      </c>
      <c r="W1049" s="3">
        <f>SUM(Table1[[#This Row],[Census Tract Low Unemployment Point Value]],Table1[[#This Row],[Census Tract Access to Primary Care Point Value]])</f>
        <v>1</v>
      </c>
    </row>
    <row r="1050" spans="1:23" x14ac:dyDescent="0.25">
      <c r="A1050" t="s">
        <v>1048</v>
      </c>
      <c r="B1050">
        <v>18097357300</v>
      </c>
      <c r="C1050" t="s">
        <v>1794</v>
      </c>
      <c r="D1050" t="s">
        <v>2738</v>
      </c>
      <c r="E1050" s="8">
        <f t="shared" si="32"/>
        <v>1</v>
      </c>
      <c r="F1050" s="3">
        <f t="shared" si="33"/>
        <v>0</v>
      </c>
      <c r="G1050" s="14">
        <v>1</v>
      </c>
      <c r="H1050" s="4">
        <v>22721</v>
      </c>
      <c r="I1050" s="3">
        <f>IF(AND(Table1[[#This Row],[High Income]]&gt;=71082,Table1[[#This Row],[QCT Status]]=0),1,0)</f>
        <v>0</v>
      </c>
      <c r="J1050" s="4">
        <v>68.8</v>
      </c>
      <c r="K1050" s="3">
        <f>IF(Table1[[#This Row],[Life Expectancy]]&gt;77.4,1,0)</f>
        <v>0</v>
      </c>
      <c r="L1050" s="4">
        <v>0</v>
      </c>
      <c r="M1050" s="4">
        <v>43.7</v>
      </c>
      <c r="N1050" s="4">
        <f>IF(AND(Table1[[#This Row],[Low Poverty]]&lt;=6.3,Table1[[#This Row],[QCT Status]]=0),1,0)</f>
        <v>0</v>
      </c>
      <c r="O1050" s="3">
        <f>VLOOKUP(C1050,'County Data Only'!$A$2:$F$93,3,FALSE)</f>
        <v>3</v>
      </c>
      <c r="P1050" s="3">
        <f>IF(Table1[[#This Row],[Census Tract Low Unemployment Rate]]&lt;2.7,1,0)</f>
        <v>0</v>
      </c>
      <c r="Q1050" s="6">
        <f>VLOOKUP($C1050,'County Data Only'!$A$2:$F$93,4,FALSE)</f>
        <v>1210</v>
      </c>
      <c r="R1050" s="6">
        <f>IF(AND(Table1[[#This Row],[Census Tract Access to Primary Care]]&lt;=2000,Table1[[#This Row],[Census Tract Access to Primary Care]]&lt;&gt;0),1,0)</f>
        <v>1</v>
      </c>
      <c r="S1050" s="6">
        <f>VLOOKUP($C1050,'County Data Only'!$A$2:$F$93,5,FALSE)</f>
        <v>6.8072880509999996</v>
      </c>
      <c r="T1050" s="3">
        <f>VLOOKUP($C1050,'County Data Only'!$A$2:$F$93,6,FALSE)</f>
        <v>-0.58027989999999996</v>
      </c>
      <c r="U1050">
        <f>IF(AND(Table1[[#This Row],[Census Tract Population Growth 2010 - 2020]]&gt;=5,Table1[[#This Row],[Census Tract Population Growth 2020 - 2021]]&gt;0),1,0)</f>
        <v>0</v>
      </c>
      <c r="V1050" s="3">
        <f>SUM(Table1[[#This Row],[High Income Point Value]],Table1[[#This Row],[Life Expectancy Point Value]],Table1[[#This Row],["R/ECAP" (Point Value)]],Table1[[#This Row],[Low Poverty Point Value]])</f>
        <v>0</v>
      </c>
      <c r="W1050" s="3">
        <f>SUM(Table1[[#This Row],[Census Tract Low Unemployment Point Value]],Table1[[#This Row],[Census Tract Access to Primary Care Point Value]])</f>
        <v>1</v>
      </c>
    </row>
    <row r="1051" spans="1:23" x14ac:dyDescent="0.25">
      <c r="A1051" t="s">
        <v>991</v>
      </c>
      <c r="B1051">
        <v>18097341701</v>
      </c>
      <c r="C1051" t="s">
        <v>1794</v>
      </c>
      <c r="D1051" t="s">
        <v>2681</v>
      </c>
      <c r="E1051" s="8">
        <f t="shared" si="32"/>
        <v>1</v>
      </c>
      <c r="F1051" s="3">
        <f t="shared" si="33"/>
        <v>0</v>
      </c>
      <c r="G1051" s="14">
        <v>1</v>
      </c>
      <c r="H1051" s="4">
        <v>22614</v>
      </c>
      <c r="I1051" s="3">
        <f>IF(AND(Table1[[#This Row],[High Income]]&gt;=71082,Table1[[#This Row],[QCT Status]]=0),1,0)</f>
        <v>0</v>
      </c>
      <c r="J1051" s="4">
        <v>69.5</v>
      </c>
      <c r="K1051" s="3">
        <f>IF(Table1[[#This Row],[Life Expectancy]]&gt;77.4,1,0)</f>
        <v>0</v>
      </c>
      <c r="L1051" s="4">
        <v>0</v>
      </c>
      <c r="M1051" s="4">
        <v>46.1</v>
      </c>
      <c r="N1051" s="4">
        <f>IF(AND(Table1[[#This Row],[Low Poverty]]&lt;=6.3,Table1[[#This Row],[QCT Status]]=0),1,0)</f>
        <v>0</v>
      </c>
      <c r="O1051" s="3">
        <f>VLOOKUP(C1051,'County Data Only'!$A$2:$F$93,3,FALSE)</f>
        <v>3</v>
      </c>
      <c r="P1051" s="3">
        <f>IF(Table1[[#This Row],[Census Tract Low Unemployment Rate]]&lt;2.7,1,0)</f>
        <v>0</v>
      </c>
      <c r="Q1051" s="6">
        <f>VLOOKUP($C1051,'County Data Only'!$A$2:$F$93,4,FALSE)</f>
        <v>1210</v>
      </c>
      <c r="R1051" s="6">
        <f>IF(AND(Table1[[#This Row],[Census Tract Access to Primary Care]]&lt;=2000,Table1[[#This Row],[Census Tract Access to Primary Care]]&lt;&gt;0),1,0)</f>
        <v>1</v>
      </c>
      <c r="S1051" s="6">
        <f>VLOOKUP($C1051,'County Data Only'!$A$2:$F$93,5,FALSE)</f>
        <v>6.8072880509999996</v>
      </c>
      <c r="T1051" s="3">
        <f>VLOOKUP($C1051,'County Data Only'!$A$2:$F$93,6,FALSE)</f>
        <v>-0.58027989999999996</v>
      </c>
      <c r="U1051">
        <f>IF(AND(Table1[[#This Row],[Census Tract Population Growth 2010 - 2020]]&gt;=5,Table1[[#This Row],[Census Tract Population Growth 2020 - 2021]]&gt;0),1,0)</f>
        <v>0</v>
      </c>
      <c r="V1051" s="3">
        <f>SUM(Table1[[#This Row],[High Income Point Value]],Table1[[#This Row],[Life Expectancy Point Value]],Table1[[#This Row],["R/ECAP" (Point Value)]],Table1[[#This Row],[Low Poverty Point Value]])</f>
        <v>0</v>
      </c>
      <c r="W1051" s="3">
        <f>SUM(Table1[[#This Row],[Census Tract Low Unemployment Point Value]],Table1[[#This Row],[Census Tract Access to Primary Care Point Value]])</f>
        <v>1</v>
      </c>
    </row>
    <row r="1052" spans="1:23" x14ac:dyDescent="0.25">
      <c r="A1052" t="s">
        <v>964</v>
      </c>
      <c r="B1052">
        <v>18097330806</v>
      </c>
      <c r="C1052" t="s">
        <v>1794</v>
      </c>
      <c r="D1052" t="s">
        <v>2654</v>
      </c>
      <c r="E1052" s="8">
        <f t="shared" si="32"/>
        <v>1</v>
      </c>
      <c r="F1052" s="3">
        <f t="shared" si="33"/>
        <v>0</v>
      </c>
      <c r="G1052" s="14">
        <v>1</v>
      </c>
      <c r="H1052" s="4">
        <v>22917</v>
      </c>
      <c r="I1052" s="3">
        <f>IF(AND(Table1[[#This Row],[High Income]]&gt;=71082,Table1[[#This Row],[QCT Status]]=0),1,0)</f>
        <v>0</v>
      </c>
      <c r="J1052" s="4">
        <v>73.099999999999994</v>
      </c>
      <c r="K1052" s="3">
        <f>IF(Table1[[#This Row],[Life Expectancy]]&gt;77.4,1,0)</f>
        <v>0</v>
      </c>
      <c r="L1052" s="4">
        <v>0</v>
      </c>
      <c r="M1052" s="4">
        <v>51.9</v>
      </c>
      <c r="N1052" s="4">
        <f>IF(AND(Table1[[#This Row],[Low Poverty]]&lt;=6.3,Table1[[#This Row],[QCT Status]]=0),1,0)</f>
        <v>0</v>
      </c>
      <c r="O1052" s="3">
        <f>VLOOKUP(C1052,'County Data Only'!$A$2:$F$93,3,FALSE)</f>
        <v>3</v>
      </c>
      <c r="P1052" s="3">
        <f>IF(Table1[[#This Row],[Census Tract Low Unemployment Rate]]&lt;2.7,1,0)</f>
        <v>0</v>
      </c>
      <c r="Q1052" s="6">
        <f>VLOOKUP($C1052,'County Data Only'!$A$2:$F$93,4,FALSE)</f>
        <v>1210</v>
      </c>
      <c r="R1052" s="6">
        <f>IF(AND(Table1[[#This Row],[Census Tract Access to Primary Care]]&lt;=2000,Table1[[#This Row],[Census Tract Access to Primary Care]]&lt;&gt;0),1,0)</f>
        <v>1</v>
      </c>
      <c r="S1052" s="6">
        <f>VLOOKUP($C1052,'County Data Only'!$A$2:$F$93,5,FALSE)</f>
        <v>6.8072880509999996</v>
      </c>
      <c r="T1052" s="3">
        <f>VLOOKUP($C1052,'County Data Only'!$A$2:$F$93,6,FALSE)</f>
        <v>-0.58027989999999996</v>
      </c>
      <c r="U1052">
        <f>IF(AND(Table1[[#This Row],[Census Tract Population Growth 2010 - 2020]]&gt;=5,Table1[[#This Row],[Census Tract Population Growth 2020 - 2021]]&gt;0),1,0)</f>
        <v>0</v>
      </c>
      <c r="V1052" s="3">
        <f>SUM(Table1[[#This Row],[High Income Point Value]],Table1[[#This Row],[Life Expectancy Point Value]],Table1[[#This Row],["R/ECAP" (Point Value)]],Table1[[#This Row],[Low Poverty Point Value]])</f>
        <v>0</v>
      </c>
      <c r="W1052" s="3">
        <f>SUM(Table1[[#This Row],[Census Tract Low Unemployment Point Value]],Table1[[#This Row],[Census Tract Access to Primary Care Point Value]])</f>
        <v>1</v>
      </c>
    </row>
    <row r="1053" spans="1:23" x14ac:dyDescent="0.25">
      <c r="A1053" t="s">
        <v>939</v>
      </c>
      <c r="B1053">
        <v>18097322601</v>
      </c>
      <c r="C1053" t="s">
        <v>1794</v>
      </c>
      <c r="D1053" t="s">
        <v>2629</v>
      </c>
      <c r="E1053" s="8">
        <f t="shared" si="32"/>
        <v>1</v>
      </c>
      <c r="F1053" s="3">
        <f t="shared" si="33"/>
        <v>0</v>
      </c>
      <c r="G1053" s="14">
        <v>1</v>
      </c>
      <c r="H1053" s="4">
        <v>13009</v>
      </c>
      <c r="I1053" s="3">
        <f>IF(AND(Table1[[#This Row],[High Income]]&gt;=71082,Table1[[#This Row],[QCT Status]]=0),1,0)</f>
        <v>0</v>
      </c>
      <c r="J1053" s="4">
        <v>74.5</v>
      </c>
      <c r="K1053" s="3">
        <f>IF(Table1[[#This Row],[Life Expectancy]]&gt;77.4,1,0)</f>
        <v>0</v>
      </c>
      <c r="L1053" s="4">
        <v>0</v>
      </c>
      <c r="M1053" s="4">
        <v>57.1</v>
      </c>
      <c r="N1053" s="4">
        <f>IF(AND(Table1[[#This Row],[Low Poverty]]&lt;=6.3,Table1[[#This Row],[QCT Status]]=0),1,0)</f>
        <v>0</v>
      </c>
      <c r="O1053" s="3">
        <f>VLOOKUP(C1053,'County Data Only'!$A$2:$F$93,3,FALSE)</f>
        <v>3</v>
      </c>
      <c r="P1053" s="3">
        <f>IF(Table1[[#This Row],[Census Tract Low Unemployment Rate]]&lt;2.7,1,0)</f>
        <v>0</v>
      </c>
      <c r="Q1053" s="6">
        <f>VLOOKUP($C1053,'County Data Only'!$A$2:$F$93,4,FALSE)</f>
        <v>1210</v>
      </c>
      <c r="R1053" s="6">
        <f>IF(AND(Table1[[#This Row],[Census Tract Access to Primary Care]]&lt;=2000,Table1[[#This Row],[Census Tract Access to Primary Care]]&lt;&gt;0),1,0)</f>
        <v>1</v>
      </c>
      <c r="S1053" s="6">
        <f>VLOOKUP($C1053,'County Data Only'!$A$2:$F$93,5,FALSE)</f>
        <v>6.8072880509999996</v>
      </c>
      <c r="T1053" s="3">
        <f>VLOOKUP($C1053,'County Data Only'!$A$2:$F$93,6,FALSE)</f>
        <v>-0.58027989999999996</v>
      </c>
      <c r="U1053">
        <f>IF(AND(Table1[[#This Row],[Census Tract Population Growth 2010 - 2020]]&gt;=5,Table1[[#This Row],[Census Tract Population Growth 2020 - 2021]]&gt;0),1,0)</f>
        <v>0</v>
      </c>
      <c r="V1053" s="3">
        <f>SUM(Table1[[#This Row],[High Income Point Value]],Table1[[#This Row],[Life Expectancy Point Value]],Table1[[#This Row],["R/ECAP" (Point Value)]],Table1[[#This Row],[Low Poverty Point Value]])</f>
        <v>0</v>
      </c>
      <c r="W1053" s="3">
        <f>SUM(Table1[[#This Row],[Census Tract Low Unemployment Point Value]],Table1[[#This Row],[Census Tract Access to Primary Care Point Value]])</f>
        <v>1</v>
      </c>
    </row>
    <row r="1054" spans="1:23" x14ac:dyDescent="0.25">
      <c r="A1054" t="s">
        <v>1035</v>
      </c>
      <c r="B1054">
        <v>18097355100</v>
      </c>
      <c r="C1054" t="s">
        <v>1794</v>
      </c>
      <c r="D1054" t="s">
        <v>2725</v>
      </c>
      <c r="E1054" s="8">
        <f t="shared" si="32"/>
        <v>1</v>
      </c>
      <c r="F1054" s="3">
        <f t="shared" si="33"/>
        <v>0</v>
      </c>
      <c r="G1054" s="14">
        <v>1</v>
      </c>
      <c r="H1054" s="4">
        <v>13214</v>
      </c>
      <c r="I1054" s="3">
        <f>IF(AND(Table1[[#This Row],[High Income]]&gt;=71082,Table1[[#This Row],[QCT Status]]=0),1,0)</f>
        <v>0</v>
      </c>
      <c r="J1054" s="4">
        <v>65.839200000000005</v>
      </c>
      <c r="K1054" s="3">
        <f>IF(Table1[[#This Row],[Life Expectancy]]&gt;77.4,1,0)</f>
        <v>0</v>
      </c>
      <c r="L1054" s="4">
        <v>0</v>
      </c>
      <c r="M1054" s="4">
        <v>64.3</v>
      </c>
      <c r="N1054" s="4">
        <f>IF(AND(Table1[[#This Row],[Low Poverty]]&lt;=6.3,Table1[[#This Row],[QCT Status]]=0),1,0)</f>
        <v>0</v>
      </c>
      <c r="O1054" s="3">
        <f>VLOOKUP(C1054,'County Data Only'!$A$2:$F$93,3,FALSE)</f>
        <v>3</v>
      </c>
      <c r="P1054" s="3">
        <f>IF(Table1[[#This Row],[Census Tract Low Unemployment Rate]]&lt;2.7,1,0)</f>
        <v>0</v>
      </c>
      <c r="Q1054" s="6">
        <f>VLOOKUP($C1054,'County Data Only'!$A$2:$F$93,4,FALSE)</f>
        <v>1210</v>
      </c>
      <c r="R1054" s="6">
        <f>IF(AND(Table1[[#This Row],[Census Tract Access to Primary Care]]&lt;=2000,Table1[[#This Row],[Census Tract Access to Primary Care]]&lt;&gt;0),1,0)</f>
        <v>1</v>
      </c>
      <c r="S1054" s="6">
        <f>VLOOKUP($C1054,'County Data Only'!$A$2:$F$93,5,FALSE)</f>
        <v>6.8072880509999996</v>
      </c>
      <c r="T1054" s="3">
        <f>VLOOKUP($C1054,'County Data Only'!$A$2:$F$93,6,FALSE)</f>
        <v>-0.58027989999999996</v>
      </c>
      <c r="U1054">
        <f>IF(AND(Table1[[#This Row],[Census Tract Population Growth 2010 - 2020]]&gt;=5,Table1[[#This Row],[Census Tract Population Growth 2020 - 2021]]&gt;0),1,0)</f>
        <v>0</v>
      </c>
      <c r="V1054" s="3">
        <f>SUM(Table1[[#This Row],[High Income Point Value]],Table1[[#This Row],[Life Expectancy Point Value]],Table1[[#This Row],["R/ECAP" (Point Value)]],Table1[[#This Row],[Low Poverty Point Value]])</f>
        <v>0</v>
      </c>
      <c r="W1054" s="3">
        <f>SUM(Table1[[#This Row],[Census Tract Low Unemployment Point Value]],Table1[[#This Row],[Census Tract Access to Primary Care Point Value]])</f>
        <v>1</v>
      </c>
    </row>
    <row r="1055" spans="1:23" x14ac:dyDescent="0.25">
      <c r="A1055" t="s">
        <v>1088</v>
      </c>
      <c r="B1055">
        <v>18097370305</v>
      </c>
      <c r="C1055" t="s">
        <v>1794</v>
      </c>
      <c r="D1055" t="s">
        <v>2778</v>
      </c>
      <c r="E1055" s="8">
        <f t="shared" si="32"/>
        <v>1</v>
      </c>
      <c r="F1055" s="3">
        <f t="shared" si="33"/>
        <v>0</v>
      </c>
      <c r="G1055">
        <v>0</v>
      </c>
      <c r="H1055" s="4">
        <v>37134</v>
      </c>
      <c r="I1055" s="3">
        <f>IF(AND(Table1[[#This Row],[High Income]]&gt;=71082,Table1[[#This Row],[QCT Status]]=0),1,0)</f>
        <v>0</v>
      </c>
      <c r="J1055" s="4">
        <v>73.929400000000001</v>
      </c>
      <c r="K1055" s="3">
        <f>IF(Table1[[#This Row],[Life Expectancy]]&gt;77.4,1,0)</f>
        <v>0</v>
      </c>
      <c r="L1055" s="4">
        <v>0</v>
      </c>
      <c r="M1055" s="4">
        <v>6.3</v>
      </c>
      <c r="N1055" s="4">
        <v>0</v>
      </c>
      <c r="O1055" s="3">
        <f>VLOOKUP(C1055,'County Data Only'!$A$2:$F$93,3,FALSE)</f>
        <v>3</v>
      </c>
      <c r="P1055" s="3">
        <f>IF(Table1[[#This Row],[Census Tract Low Unemployment Rate]]&lt;2.7,1,0)</f>
        <v>0</v>
      </c>
      <c r="Q1055" s="6">
        <f>VLOOKUP($C1055,'County Data Only'!$A$2:$F$93,4,FALSE)</f>
        <v>1210</v>
      </c>
      <c r="R1055" s="6">
        <f>IF(AND(Table1[[#This Row],[Census Tract Access to Primary Care]]&lt;=2000,Table1[[#This Row],[Census Tract Access to Primary Care]]&lt;&gt;0),1,0)</f>
        <v>1</v>
      </c>
      <c r="S1055" s="6">
        <f>VLOOKUP($C1055,'County Data Only'!$A$2:$F$93,5,FALSE)</f>
        <v>6.8072880509999996</v>
      </c>
      <c r="T1055" s="3">
        <f>VLOOKUP($C1055,'County Data Only'!$A$2:$F$93,6,FALSE)</f>
        <v>-0.58027989999999996</v>
      </c>
      <c r="U1055">
        <f>IF(AND(Table1[[#This Row],[Census Tract Population Growth 2010 - 2020]]&gt;=5,Table1[[#This Row],[Census Tract Population Growth 2020 - 2021]]&gt;0),1,0)</f>
        <v>0</v>
      </c>
      <c r="V1055" s="3">
        <f>SUM(Table1[[#This Row],[High Income Point Value]],Table1[[#This Row],[Life Expectancy Point Value]],Table1[[#This Row],["R/ECAP" (Point Value)]],Table1[[#This Row],[Low Poverty Point Value]])</f>
        <v>0</v>
      </c>
      <c r="W1055" s="3">
        <f>SUM(Table1[[#This Row],[Census Tract Low Unemployment Point Value]],Table1[[#This Row],[Census Tract Access to Primary Care Point Value]])</f>
        <v>1</v>
      </c>
    </row>
    <row r="1056" spans="1:23" x14ac:dyDescent="0.25">
      <c r="A1056" t="s">
        <v>899</v>
      </c>
      <c r="B1056">
        <v>18097310310</v>
      </c>
      <c r="C1056" t="s">
        <v>1794</v>
      </c>
      <c r="D1056" t="s">
        <v>2589</v>
      </c>
      <c r="E1056" s="8">
        <f t="shared" si="32"/>
        <v>1</v>
      </c>
      <c r="F1056" s="3">
        <f t="shared" si="33"/>
        <v>0</v>
      </c>
      <c r="G1056">
        <v>0</v>
      </c>
      <c r="H1056" s="4">
        <v>57621</v>
      </c>
      <c r="I1056" s="3">
        <f>IF(AND(Table1[[#This Row],[High Income]]&gt;=71082,Table1[[#This Row],[QCT Status]]=0),1,0)</f>
        <v>0</v>
      </c>
      <c r="K1056" s="3">
        <f>IF(Table1[[#This Row],[Life Expectancy]]&gt;77.4,1,0)</f>
        <v>0</v>
      </c>
      <c r="L1056" s="4">
        <v>0</v>
      </c>
      <c r="M1056" s="4">
        <v>7</v>
      </c>
      <c r="N1056" s="4">
        <f>IF(AND(Table1[[#This Row],[Low Poverty]]&lt;=6.3,Table1[[#This Row],[QCT Status]]=0),1,0)</f>
        <v>0</v>
      </c>
      <c r="O1056" s="3">
        <f>VLOOKUP(C1056,'County Data Only'!$A$2:$F$93,3,FALSE)</f>
        <v>3</v>
      </c>
      <c r="P1056" s="3">
        <f>IF(Table1[[#This Row],[Census Tract Low Unemployment Rate]]&lt;2.7,1,0)</f>
        <v>0</v>
      </c>
      <c r="Q1056" s="6">
        <f>VLOOKUP($C1056,'County Data Only'!$A$2:$F$93,4,FALSE)</f>
        <v>1210</v>
      </c>
      <c r="R1056" s="6">
        <f>IF(AND(Table1[[#This Row],[Census Tract Access to Primary Care]]&lt;=2000,Table1[[#This Row],[Census Tract Access to Primary Care]]&lt;&gt;0),1,0)</f>
        <v>1</v>
      </c>
      <c r="S1056" s="6">
        <f>VLOOKUP($C1056,'County Data Only'!$A$2:$F$93,5,FALSE)</f>
        <v>6.8072880509999996</v>
      </c>
      <c r="T1056" s="3">
        <f>VLOOKUP($C1056,'County Data Only'!$A$2:$F$93,6,FALSE)</f>
        <v>-0.58027989999999996</v>
      </c>
      <c r="U1056">
        <f>IF(AND(Table1[[#This Row],[Census Tract Population Growth 2010 - 2020]]&gt;=5,Table1[[#This Row],[Census Tract Population Growth 2020 - 2021]]&gt;0),1,0)</f>
        <v>0</v>
      </c>
      <c r="V1056" s="3">
        <f>SUM(Table1[[#This Row],[High Income Point Value]],Table1[[#This Row],[Life Expectancy Point Value]],Table1[[#This Row],["R/ECAP" (Point Value)]],Table1[[#This Row],[Low Poverty Point Value]])</f>
        <v>0</v>
      </c>
      <c r="W1056" s="3">
        <f>SUM(Table1[[#This Row],[Census Tract Low Unemployment Point Value]],Table1[[#This Row],[Census Tract Access to Primary Care Point Value]])</f>
        <v>1</v>
      </c>
    </row>
    <row r="1057" spans="1:23" x14ac:dyDescent="0.25">
      <c r="A1057" t="s">
        <v>1078</v>
      </c>
      <c r="B1057">
        <v>18097361300</v>
      </c>
      <c r="C1057" t="s">
        <v>1794</v>
      </c>
      <c r="D1057" t="s">
        <v>2768</v>
      </c>
      <c r="E1057" s="8">
        <f t="shared" si="32"/>
        <v>1</v>
      </c>
      <c r="F1057" s="3">
        <f t="shared" si="33"/>
        <v>0</v>
      </c>
      <c r="G1057">
        <v>0</v>
      </c>
      <c r="H1057" s="4">
        <v>47438</v>
      </c>
      <c r="I1057" s="3">
        <f>IF(AND(Table1[[#This Row],[High Income]]&gt;=71082,Table1[[#This Row],[QCT Status]]=0),1,0)</f>
        <v>0</v>
      </c>
      <c r="J1057" s="4">
        <v>72.099999999999994</v>
      </c>
      <c r="K1057" s="3">
        <f>IF(Table1[[#This Row],[Life Expectancy]]&gt;77.4,1,0)</f>
        <v>0</v>
      </c>
      <c r="L1057" s="4">
        <v>0</v>
      </c>
      <c r="M1057" s="4">
        <v>7.3</v>
      </c>
      <c r="N1057" s="4">
        <f>IF(AND(Table1[[#This Row],[Low Poverty]]&lt;=6.3,Table1[[#This Row],[QCT Status]]=0),1,0)</f>
        <v>0</v>
      </c>
      <c r="O1057" s="3">
        <f>VLOOKUP(C1057,'County Data Only'!$A$2:$F$93,3,FALSE)</f>
        <v>3</v>
      </c>
      <c r="P1057" s="3">
        <f>IF(Table1[[#This Row],[Census Tract Low Unemployment Rate]]&lt;2.7,1,0)</f>
        <v>0</v>
      </c>
      <c r="Q1057" s="6">
        <f>VLOOKUP($C1057,'County Data Only'!$A$2:$F$93,4,FALSE)</f>
        <v>1210</v>
      </c>
      <c r="R1057" s="6">
        <f>IF(AND(Table1[[#This Row],[Census Tract Access to Primary Care]]&lt;=2000,Table1[[#This Row],[Census Tract Access to Primary Care]]&lt;&gt;0),1,0)</f>
        <v>1</v>
      </c>
      <c r="S1057" s="6">
        <f>VLOOKUP($C1057,'County Data Only'!$A$2:$F$93,5,FALSE)</f>
        <v>6.8072880509999996</v>
      </c>
      <c r="T1057" s="3">
        <f>VLOOKUP($C1057,'County Data Only'!$A$2:$F$93,6,FALSE)</f>
        <v>-0.58027989999999996</v>
      </c>
      <c r="U1057">
        <f>IF(AND(Table1[[#This Row],[Census Tract Population Growth 2010 - 2020]]&gt;=5,Table1[[#This Row],[Census Tract Population Growth 2020 - 2021]]&gt;0),1,0)</f>
        <v>0</v>
      </c>
      <c r="V1057" s="3">
        <f>SUM(Table1[[#This Row],[High Income Point Value]],Table1[[#This Row],[Life Expectancy Point Value]],Table1[[#This Row],["R/ECAP" (Point Value)]],Table1[[#This Row],[Low Poverty Point Value]])</f>
        <v>0</v>
      </c>
      <c r="W1057" s="3">
        <f>SUM(Table1[[#This Row],[Census Tract Low Unemployment Point Value]],Table1[[#This Row],[Census Tract Access to Primary Care Point Value]])</f>
        <v>1</v>
      </c>
    </row>
    <row r="1058" spans="1:23" x14ac:dyDescent="0.25">
      <c r="A1058" t="s">
        <v>909</v>
      </c>
      <c r="B1058">
        <v>18097320205</v>
      </c>
      <c r="C1058" t="s">
        <v>1794</v>
      </c>
      <c r="D1058" t="s">
        <v>2599</v>
      </c>
      <c r="E1058" s="8">
        <f t="shared" si="32"/>
        <v>1</v>
      </c>
      <c r="F1058" s="3">
        <f t="shared" si="33"/>
        <v>0</v>
      </c>
      <c r="G1058">
        <v>0</v>
      </c>
      <c r="H1058" s="4">
        <v>43589</v>
      </c>
      <c r="I1058" s="3">
        <f>IF(AND(Table1[[#This Row],[High Income]]&gt;=71082,Table1[[#This Row],[QCT Status]]=0),1,0)</f>
        <v>0</v>
      </c>
      <c r="J1058" s="4">
        <v>75.599999999999994</v>
      </c>
      <c r="K1058" s="3">
        <f>IF(Table1[[#This Row],[Life Expectancy]]&gt;77.4,1,0)</f>
        <v>0</v>
      </c>
      <c r="L1058" s="4">
        <v>0</v>
      </c>
      <c r="M1058" s="4">
        <v>7.3</v>
      </c>
      <c r="N1058" s="4">
        <f>IF(AND(Table1[[#This Row],[Low Poverty]]&lt;=6.3,Table1[[#This Row],[QCT Status]]=0),1,0)</f>
        <v>0</v>
      </c>
      <c r="O1058" s="3">
        <f>VLOOKUP(C1058,'County Data Only'!$A$2:$F$93,3,FALSE)</f>
        <v>3</v>
      </c>
      <c r="P1058" s="3">
        <f>IF(Table1[[#This Row],[Census Tract Low Unemployment Rate]]&lt;2.7,1,0)</f>
        <v>0</v>
      </c>
      <c r="Q1058" s="6">
        <f>VLOOKUP($C1058,'County Data Only'!$A$2:$F$93,4,FALSE)</f>
        <v>1210</v>
      </c>
      <c r="R1058" s="6">
        <f>IF(AND(Table1[[#This Row],[Census Tract Access to Primary Care]]&lt;=2000,Table1[[#This Row],[Census Tract Access to Primary Care]]&lt;&gt;0),1,0)</f>
        <v>1</v>
      </c>
      <c r="S1058" s="6">
        <f>VLOOKUP($C1058,'County Data Only'!$A$2:$F$93,5,FALSE)</f>
        <v>6.8072880509999996</v>
      </c>
      <c r="T1058" s="3">
        <f>VLOOKUP($C1058,'County Data Only'!$A$2:$F$93,6,FALSE)</f>
        <v>-0.58027989999999996</v>
      </c>
      <c r="U1058">
        <f>IF(AND(Table1[[#This Row],[Census Tract Population Growth 2010 - 2020]]&gt;=5,Table1[[#This Row],[Census Tract Population Growth 2020 - 2021]]&gt;0),1,0)</f>
        <v>0</v>
      </c>
      <c r="V1058" s="3">
        <f>SUM(Table1[[#This Row],[High Income Point Value]],Table1[[#This Row],[Life Expectancy Point Value]],Table1[[#This Row],["R/ECAP" (Point Value)]],Table1[[#This Row],[Low Poverty Point Value]])</f>
        <v>0</v>
      </c>
      <c r="W1058" s="3">
        <f>SUM(Table1[[#This Row],[Census Tract Low Unemployment Point Value]],Table1[[#This Row],[Census Tract Access to Primary Care Point Value]])</f>
        <v>1</v>
      </c>
    </row>
    <row r="1059" spans="1:23" x14ac:dyDescent="0.25">
      <c r="A1059" t="s">
        <v>1068</v>
      </c>
      <c r="B1059">
        <v>18097360501</v>
      </c>
      <c r="C1059" t="s">
        <v>1794</v>
      </c>
      <c r="D1059" t="s">
        <v>2758</v>
      </c>
      <c r="E1059" s="8">
        <f t="shared" si="32"/>
        <v>1</v>
      </c>
      <c r="F1059" s="3">
        <f t="shared" si="33"/>
        <v>0</v>
      </c>
      <c r="G1059">
        <v>0</v>
      </c>
      <c r="H1059" s="4">
        <v>57117</v>
      </c>
      <c r="I1059" s="3">
        <f>IF(AND(Table1[[#This Row],[High Income]]&gt;=71082,Table1[[#This Row],[QCT Status]]=0),1,0)</f>
        <v>0</v>
      </c>
      <c r="J1059" s="4">
        <v>75.3</v>
      </c>
      <c r="K1059" s="3">
        <f>IF(Table1[[#This Row],[Life Expectancy]]&gt;77.4,1,0)</f>
        <v>0</v>
      </c>
      <c r="L1059" s="4">
        <v>0</v>
      </c>
      <c r="M1059" s="4">
        <v>7.6</v>
      </c>
      <c r="N1059" s="4">
        <f>IF(AND(Table1[[#This Row],[Low Poverty]]&lt;=6.3,Table1[[#This Row],[QCT Status]]=0),1,0)</f>
        <v>0</v>
      </c>
      <c r="O1059" s="3">
        <f>VLOOKUP(C1059,'County Data Only'!$A$2:$F$93,3,FALSE)</f>
        <v>3</v>
      </c>
      <c r="P1059" s="3">
        <f>IF(Table1[[#This Row],[Census Tract Low Unemployment Rate]]&lt;2.7,1,0)</f>
        <v>0</v>
      </c>
      <c r="Q1059" s="6">
        <f>VLOOKUP($C1059,'County Data Only'!$A$2:$F$93,4,FALSE)</f>
        <v>1210</v>
      </c>
      <c r="R1059" s="6">
        <f>IF(AND(Table1[[#This Row],[Census Tract Access to Primary Care]]&lt;=2000,Table1[[#This Row],[Census Tract Access to Primary Care]]&lt;&gt;0),1,0)</f>
        <v>1</v>
      </c>
      <c r="S1059" s="6">
        <f>VLOOKUP($C1059,'County Data Only'!$A$2:$F$93,5,FALSE)</f>
        <v>6.8072880509999996</v>
      </c>
      <c r="T1059" s="3">
        <f>VLOOKUP($C1059,'County Data Only'!$A$2:$F$93,6,FALSE)</f>
        <v>-0.58027989999999996</v>
      </c>
      <c r="U1059">
        <f>IF(AND(Table1[[#This Row],[Census Tract Population Growth 2010 - 2020]]&gt;=5,Table1[[#This Row],[Census Tract Population Growth 2020 - 2021]]&gt;0),1,0)</f>
        <v>0</v>
      </c>
      <c r="V1059" s="3">
        <f>SUM(Table1[[#This Row],[High Income Point Value]],Table1[[#This Row],[Life Expectancy Point Value]],Table1[[#This Row],["R/ECAP" (Point Value)]],Table1[[#This Row],[Low Poverty Point Value]])</f>
        <v>0</v>
      </c>
      <c r="W1059" s="3">
        <f>SUM(Table1[[#This Row],[Census Tract Low Unemployment Point Value]],Table1[[#This Row],[Census Tract Access to Primary Care Point Value]])</f>
        <v>1</v>
      </c>
    </row>
    <row r="1060" spans="1:23" x14ac:dyDescent="0.25">
      <c r="A1060" t="s">
        <v>908</v>
      </c>
      <c r="B1060">
        <v>18097320203</v>
      </c>
      <c r="C1060" t="s">
        <v>1794</v>
      </c>
      <c r="D1060" t="s">
        <v>2598</v>
      </c>
      <c r="E1060" s="8">
        <f t="shared" si="32"/>
        <v>1</v>
      </c>
      <c r="F1060" s="3">
        <f t="shared" si="33"/>
        <v>0</v>
      </c>
      <c r="G1060">
        <v>0</v>
      </c>
      <c r="H1060" s="4">
        <v>44309</v>
      </c>
      <c r="I1060" s="3">
        <f>IF(AND(Table1[[#This Row],[High Income]]&gt;=71082,Table1[[#This Row],[QCT Status]]=0),1,0)</f>
        <v>0</v>
      </c>
      <c r="K1060" s="3">
        <f>IF(Table1[[#This Row],[Life Expectancy]]&gt;77.4,1,0)</f>
        <v>0</v>
      </c>
      <c r="L1060" s="4">
        <v>0</v>
      </c>
      <c r="M1060" s="4">
        <v>7.6</v>
      </c>
      <c r="N1060" s="4">
        <f>IF(AND(Table1[[#This Row],[Low Poverty]]&lt;=6.3,Table1[[#This Row],[QCT Status]]=0),1,0)</f>
        <v>0</v>
      </c>
      <c r="O1060" s="3">
        <f>VLOOKUP(C1060,'County Data Only'!$A$2:$F$93,3,FALSE)</f>
        <v>3</v>
      </c>
      <c r="P1060" s="3">
        <f>IF(Table1[[#This Row],[Census Tract Low Unemployment Rate]]&lt;2.7,1,0)</f>
        <v>0</v>
      </c>
      <c r="Q1060" s="6">
        <f>VLOOKUP($C1060,'County Data Only'!$A$2:$F$93,4,FALSE)</f>
        <v>1210</v>
      </c>
      <c r="R1060" s="6">
        <f>IF(AND(Table1[[#This Row],[Census Tract Access to Primary Care]]&lt;=2000,Table1[[#This Row],[Census Tract Access to Primary Care]]&lt;&gt;0),1,0)</f>
        <v>1</v>
      </c>
      <c r="S1060" s="6">
        <f>VLOOKUP($C1060,'County Data Only'!$A$2:$F$93,5,FALSE)</f>
        <v>6.8072880509999996</v>
      </c>
      <c r="T1060" s="3">
        <f>VLOOKUP($C1060,'County Data Only'!$A$2:$F$93,6,FALSE)</f>
        <v>-0.58027989999999996</v>
      </c>
      <c r="U1060">
        <f>IF(AND(Table1[[#This Row],[Census Tract Population Growth 2010 - 2020]]&gt;=5,Table1[[#This Row],[Census Tract Population Growth 2020 - 2021]]&gt;0),1,0)</f>
        <v>0</v>
      </c>
      <c r="V1060" s="3">
        <f>SUM(Table1[[#This Row],[High Income Point Value]],Table1[[#This Row],[Life Expectancy Point Value]],Table1[[#This Row],["R/ECAP" (Point Value)]],Table1[[#This Row],[Low Poverty Point Value]])</f>
        <v>0</v>
      </c>
      <c r="W1060" s="3">
        <f>SUM(Table1[[#This Row],[Census Tract Low Unemployment Point Value]],Table1[[#This Row],[Census Tract Access to Primary Care Point Value]])</f>
        <v>1</v>
      </c>
    </row>
    <row r="1061" spans="1:23" x14ac:dyDescent="0.25">
      <c r="A1061" t="s">
        <v>1101</v>
      </c>
      <c r="B1061">
        <v>18097380600</v>
      </c>
      <c r="C1061" t="s">
        <v>1794</v>
      </c>
      <c r="D1061" t="s">
        <v>2791</v>
      </c>
      <c r="E1061" s="8">
        <f t="shared" si="32"/>
        <v>1</v>
      </c>
      <c r="F1061" s="3">
        <f t="shared" si="33"/>
        <v>0</v>
      </c>
      <c r="G1061">
        <v>0</v>
      </c>
      <c r="H1061" s="4">
        <v>58229</v>
      </c>
      <c r="I1061" s="3">
        <f>IF(AND(Table1[[#This Row],[High Income]]&gt;=71082,Table1[[#This Row],[QCT Status]]=0),1,0)</f>
        <v>0</v>
      </c>
      <c r="J1061" s="4">
        <v>74.8</v>
      </c>
      <c r="K1061" s="3">
        <f>IF(Table1[[#This Row],[Life Expectancy]]&gt;77.4,1,0)</f>
        <v>0</v>
      </c>
      <c r="L1061" s="4">
        <v>0</v>
      </c>
      <c r="M1061" s="4">
        <v>7.8</v>
      </c>
      <c r="N1061" s="4">
        <f>IF(AND(Table1[[#This Row],[Low Poverty]]&lt;=6.3,Table1[[#This Row],[QCT Status]]=0),1,0)</f>
        <v>0</v>
      </c>
      <c r="O1061" s="3">
        <f>VLOOKUP(C1061,'County Data Only'!$A$2:$F$93,3,FALSE)</f>
        <v>3</v>
      </c>
      <c r="P1061" s="3">
        <f>IF(Table1[[#This Row],[Census Tract Low Unemployment Rate]]&lt;2.7,1,0)</f>
        <v>0</v>
      </c>
      <c r="Q1061" s="6">
        <f>VLOOKUP($C1061,'County Data Only'!$A$2:$F$93,4,FALSE)</f>
        <v>1210</v>
      </c>
      <c r="R1061" s="6">
        <f>IF(AND(Table1[[#This Row],[Census Tract Access to Primary Care]]&lt;=2000,Table1[[#This Row],[Census Tract Access to Primary Care]]&lt;&gt;0),1,0)</f>
        <v>1</v>
      </c>
      <c r="S1061" s="6">
        <f>VLOOKUP($C1061,'County Data Only'!$A$2:$F$93,5,FALSE)</f>
        <v>6.8072880509999996</v>
      </c>
      <c r="T1061" s="3">
        <f>VLOOKUP($C1061,'County Data Only'!$A$2:$F$93,6,FALSE)</f>
        <v>-0.58027989999999996</v>
      </c>
      <c r="U1061">
        <f>IF(AND(Table1[[#This Row],[Census Tract Population Growth 2010 - 2020]]&gt;=5,Table1[[#This Row],[Census Tract Population Growth 2020 - 2021]]&gt;0),1,0)</f>
        <v>0</v>
      </c>
      <c r="V1061" s="3">
        <f>SUM(Table1[[#This Row],[High Income Point Value]],Table1[[#This Row],[Life Expectancy Point Value]],Table1[[#This Row],["R/ECAP" (Point Value)]],Table1[[#This Row],[Low Poverty Point Value]])</f>
        <v>0</v>
      </c>
      <c r="W1061" s="3">
        <f>SUM(Table1[[#This Row],[Census Tract Low Unemployment Point Value]],Table1[[#This Row],[Census Tract Access to Primary Care Point Value]])</f>
        <v>1</v>
      </c>
    </row>
    <row r="1062" spans="1:23" x14ac:dyDescent="0.25">
      <c r="A1062" t="s">
        <v>1067</v>
      </c>
      <c r="B1062">
        <v>18097360407</v>
      </c>
      <c r="C1062" t="s">
        <v>1794</v>
      </c>
      <c r="D1062" t="s">
        <v>2757</v>
      </c>
      <c r="E1062" s="8">
        <f t="shared" si="32"/>
        <v>1</v>
      </c>
      <c r="F1062" s="3">
        <f t="shared" si="33"/>
        <v>0</v>
      </c>
      <c r="G1062">
        <v>0</v>
      </c>
      <c r="H1062" s="4">
        <v>51337</v>
      </c>
      <c r="I1062" s="3">
        <f>IF(AND(Table1[[#This Row],[High Income]]&gt;=71082,Table1[[#This Row],[QCT Status]]=0),1,0)</f>
        <v>0</v>
      </c>
      <c r="K1062" s="3">
        <f>IF(Table1[[#This Row],[Life Expectancy]]&gt;77.4,1,0)</f>
        <v>0</v>
      </c>
      <c r="L1062" s="4">
        <v>0</v>
      </c>
      <c r="M1062" s="4">
        <v>8</v>
      </c>
      <c r="N1062" s="4">
        <f>IF(AND(Table1[[#This Row],[Low Poverty]]&lt;=6.3,Table1[[#This Row],[QCT Status]]=0),1,0)</f>
        <v>0</v>
      </c>
      <c r="O1062" s="3">
        <f>VLOOKUP(C1062,'County Data Only'!$A$2:$F$93,3,FALSE)</f>
        <v>3</v>
      </c>
      <c r="P1062" s="3">
        <f>IF(Table1[[#This Row],[Census Tract Low Unemployment Rate]]&lt;2.7,1,0)</f>
        <v>0</v>
      </c>
      <c r="Q1062" s="6">
        <f>VLOOKUP($C1062,'County Data Only'!$A$2:$F$93,4,FALSE)</f>
        <v>1210</v>
      </c>
      <c r="R1062" s="6">
        <f>IF(AND(Table1[[#This Row],[Census Tract Access to Primary Care]]&lt;=2000,Table1[[#This Row],[Census Tract Access to Primary Care]]&lt;&gt;0),1,0)</f>
        <v>1</v>
      </c>
      <c r="S1062" s="6">
        <f>VLOOKUP($C1062,'County Data Only'!$A$2:$F$93,5,FALSE)</f>
        <v>6.8072880509999996</v>
      </c>
      <c r="T1062" s="3">
        <f>VLOOKUP($C1062,'County Data Only'!$A$2:$F$93,6,FALSE)</f>
        <v>-0.58027989999999996</v>
      </c>
      <c r="U1062">
        <f>IF(AND(Table1[[#This Row],[Census Tract Population Growth 2010 - 2020]]&gt;=5,Table1[[#This Row],[Census Tract Population Growth 2020 - 2021]]&gt;0),1,0)</f>
        <v>0</v>
      </c>
      <c r="V1062" s="3">
        <f>SUM(Table1[[#This Row],[High Income Point Value]],Table1[[#This Row],[Life Expectancy Point Value]],Table1[[#This Row],["R/ECAP" (Point Value)]],Table1[[#This Row],[Low Poverty Point Value]])</f>
        <v>0</v>
      </c>
      <c r="W1062" s="3">
        <f>SUM(Table1[[#This Row],[Census Tract Low Unemployment Point Value]],Table1[[#This Row],[Census Tract Access to Primary Care Point Value]])</f>
        <v>1</v>
      </c>
    </row>
    <row r="1063" spans="1:23" x14ac:dyDescent="0.25">
      <c r="A1063" t="s">
        <v>1133</v>
      </c>
      <c r="B1063">
        <v>18097390802</v>
      </c>
      <c r="C1063" t="s">
        <v>1794</v>
      </c>
      <c r="D1063" t="s">
        <v>2823</v>
      </c>
      <c r="E1063" s="8">
        <f t="shared" si="32"/>
        <v>1</v>
      </c>
      <c r="F1063" s="3">
        <f t="shared" si="33"/>
        <v>0</v>
      </c>
      <c r="G1063">
        <v>0</v>
      </c>
      <c r="H1063" s="4">
        <v>64127</v>
      </c>
      <c r="I1063" s="3">
        <f>IF(AND(Table1[[#This Row],[High Income]]&gt;=71082,Table1[[#This Row],[QCT Status]]=0),1,0)</f>
        <v>0</v>
      </c>
      <c r="J1063" s="4">
        <v>75.351600000000005</v>
      </c>
      <c r="K1063" s="3">
        <f>IF(Table1[[#This Row],[Life Expectancy]]&gt;77.4,1,0)</f>
        <v>0</v>
      </c>
      <c r="L1063" s="4">
        <v>0</v>
      </c>
      <c r="M1063" s="4">
        <v>8.9</v>
      </c>
      <c r="N1063" s="4">
        <f>IF(AND(Table1[[#This Row],[Low Poverty]]&lt;=6.3,Table1[[#This Row],[QCT Status]]=0),1,0)</f>
        <v>0</v>
      </c>
      <c r="O1063" s="3">
        <f>VLOOKUP(C1063,'County Data Only'!$A$2:$F$93,3,FALSE)</f>
        <v>3</v>
      </c>
      <c r="P1063" s="3">
        <f>IF(Table1[[#This Row],[Census Tract Low Unemployment Rate]]&lt;2.7,1,0)</f>
        <v>0</v>
      </c>
      <c r="Q1063" s="6">
        <f>VLOOKUP($C1063,'County Data Only'!$A$2:$F$93,4,FALSE)</f>
        <v>1210</v>
      </c>
      <c r="R1063" s="6">
        <f>IF(AND(Table1[[#This Row],[Census Tract Access to Primary Care]]&lt;=2000,Table1[[#This Row],[Census Tract Access to Primary Care]]&lt;&gt;0),1,0)</f>
        <v>1</v>
      </c>
      <c r="S1063" s="6">
        <f>VLOOKUP($C1063,'County Data Only'!$A$2:$F$93,5,FALSE)</f>
        <v>6.8072880509999996</v>
      </c>
      <c r="T1063" s="3">
        <f>VLOOKUP($C1063,'County Data Only'!$A$2:$F$93,6,FALSE)</f>
        <v>-0.58027989999999996</v>
      </c>
      <c r="U1063">
        <f>IF(AND(Table1[[#This Row],[Census Tract Population Growth 2010 - 2020]]&gt;=5,Table1[[#This Row],[Census Tract Population Growth 2020 - 2021]]&gt;0),1,0)</f>
        <v>0</v>
      </c>
      <c r="V1063" s="3">
        <f>SUM(Table1[[#This Row],[High Income Point Value]],Table1[[#This Row],[Life Expectancy Point Value]],Table1[[#This Row],["R/ECAP" (Point Value)]],Table1[[#This Row],[Low Poverty Point Value]])</f>
        <v>0</v>
      </c>
      <c r="W1063" s="3">
        <f>SUM(Table1[[#This Row],[Census Tract Low Unemployment Point Value]],Table1[[#This Row],[Census Tract Access to Primary Care Point Value]])</f>
        <v>1</v>
      </c>
    </row>
    <row r="1064" spans="1:23" x14ac:dyDescent="0.25">
      <c r="A1064" t="s">
        <v>1130</v>
      </c>
      <c r="B1064">
        <v>18097390602</v>
      </c>
      <c r="C1064" t="s">
        <v>1794</v>
      </c>
      <c r="D1064" t="s">
        <v>2820</v>
      </c>
      <c r="E1064" s="8">
        <f t="shared" si="32"/>
        <v>1</v>
      </c>
      <c r="F1064" s="3">
        <f t="shared" si="33"/>
        <v>0</v>
      </c>
      <c r="G1064">
        <v>0</v>
      </c>
      <c r="H1064" s="4">
        <v>52459</v>
      </c>
      <c r="I1064" s="3">
        <f>IF(AND(Table1[[#This Row],[High Income]]&gt;=71082,Table1[[#This Row],[QCT Status]]=0),1,0)</f>
        <v>0</v>
      </c>
      <c r="J1064" s="4">
        <v>76.599999999999994</v>
      </c>
      <c r="K1064" s="3">
        <f>IF(Table1[[#This Row],[Life Expectancy]]&gt;77.4,1,0)</f>
        <v>0</v>
      </c>
      <c r="L1064" s="4">
        <v>0</v>
      </c>
      <c r="M1064" s="4">
        <v>9.5</v>
      </c>
      <c r="N1064" s="4">
        <f>IF(AND(Table1[[#This Row],[Low Poverty]]&lt;=6.3,Table1[[#This Row],[QCT Status]]=0),1,0)</f>
        <v>0</v>
      </c>
      <c r="O1064" s="3">
        <f>VLOOKUP(C1064,'County Data Only'!$A$2:$F$93,3,FALSE)</f>
        <v>3</v>
      </c>
      <c r="P1064" s="3">
        <f>IF(Table1[[#This Row],[Census Tract Low Unemployment Rate]]&lt;2.7,1,0)</f>
        <v>0</v>
      </c>
      <c r="Q1064" s="6">
        <f>VLOOKUP($C1064,'County Data Only'!$A$2:$F$93,4,FALSE)</f>
        <v>1210</v>
      </c>
      <c r="R1064" s="6">
        <f>IF(AND(Table1[[#This Row],[Census Tract Access to Primary Care]]&lt;=2000,Table1[[#This Row],[Census Tract Access to Primary Care]]&lt;&gt;0),1,0)</f>
        <v>1</v>
      </c>
      <c r="S1064" s="6">
        <f>VLOOKUP($C1064,'County Data Only'!$A$2:$F$93,5,FALSE)</f>
        <v>6.8072880509999996</v>
      </c>
      <c r="T1064" s="3">
        <f>VLOOKUP($C1064,'County Data Only'!$A$2:$F$93,6,FALSE)</f>
        <v>-0.58027989999999996</v>
      </c>
      <c r="U1064">
        <f>IF(AND(Table1[[#This Row],[Census Tract Population Growth 2010 - 2020]]&gt;=5,Table1[[#This Row],[Census Tract Population Growth 2020 - 2021]]&gt;0),1,0)</f>
        <v>0</v>
      </c>
      <c r="V1064" s="3">
        <f>SUM(Table1[[#This Row],[High Income Point Value]],Table1[[#This Row],[Life Expectancy Point Value]],Table1[[#This Row],["R/ECAP" (Point Value)]],Table1[[#This Row],[Low Poverty Point Value]])</f>
        <v>0</v>
      </c>
      <c r="W1064" s="3">
        <f>SUM(Table1[[#This Row],[Census Tract Low Unemployment Point Value]],Table1[[#This Row],[Census Tract Access to Primary Care Point Value]])</f>
        <v>1</v>
      </c>
    </row>
    <row r="1065" spans="1:23" x14ac:dyDescent="0.25">
      <c r="A1065" t="s">
        <v>886</v>
      </c>
      <c r="B1065">
        <v>18097310106</v>
      </c>
      <c r="C1065" t="s">
        <v>1794</v>
      </c>
      <c r="D1065" t="s">
        <v>2576</v>
      </c>
      <c r="E1065" s="8">
        <f t="shared" si="32"/>
        <v>1</v>
      </c>
      <c r="F1065" s="3">
        <f t="shared" si="33"/>
        <v>0</v>
      </c>
      <c r="G1065">
        <v>0</v>
      </c>
      <c r="H1065" s="4">
        <v>41974</v>
      </c>
      <c r="I1065" s="3">
        <f>IF(AND(Table1[[#This Row],[High Income]]&gt;=71082,Table1[[#This Row],[QCT Status]]=0),1,0)</f>
        <v>0</v>
      </c>
      <c r="J1065" s="4">
        <v>75.8</v>
      </c>
      <c r="K1065" s="3">
        <f>IF(Table1[[#This Row],[Life Expectancy]]&gt;77.4,1,0)</f>
        <v>0</v>
      </c>
      <c r="L1065" s="4">
        <v>0</v>
      </c>
      <c r="M1065" s="4">
        <v>9.5</v>
      </c>
      <c r="N1065" s="4">
        <f>IF(AND(Table1[[#This Row],[Low Poverty]]&lt;=6.3,Table1[[#This Row],[QCT Status]]=0),1,0)</f>
        <v>0</v>
      </c>
      <c r="O1065" s="3">
        <f>VLOOKUP(C1065,'County Data Only'!$A$2:$F$93,3,FALSE)</f>
        <v>3</v>
      </c>
      <c r="P1065" s="3">
        <f>IF(Table1[[#This Row],[Census Tract Low Unemployment Rate]]&lt;2.7,1,0)</f>
        <v>0</v>
      </c>
      <c r="Q1065" s="6">
        <f>VLOOKUP($C1065,'County Data Only'!$A$2:$F$93,4,FALSE)</f>
        <v>1210</v>
      </c>
      <c r="R1065" s="6">
        <f>IF(AND(Table1[[#This Row],[Census Tract Access to Primary Care]]&lt;=2000,Table1[[#This Row],[Census Tract Access to Primary Care]]&lt;&gt;0),1,0)</f>
        <v>1</v>
      </c>
      <c r="S1065" s="6">
        <f>VLOOKUP($C1065,'County Data Only'!$A$2:$F$93,5,FALSE)</f>
        <v>6.8072880509999996</v>
      </c>
      <c r="T1065" s="3">
        <f>VLOOKUP($C1065,'County Data Only'!$A$2:$F$93,6,FALSE)</f>
        <v>-0.58027989999999996</v>
      </c>
      <c r="U1065">
        <f>IF(AND(Table1[[#This Row],[Census Tract Population Growth 2010 - 2020]]&gt;=5,Table1[[#This Row],[Census Tract Population Growth 2020 - 2021]]&gt;0),1,0)</f>
        <v>0</v>
      </c>
      <c r="V1065" s="3">
        <f>SUM(Table1[[#This Row],[High Income Point Value]],Table1[[#This Row],[Life Expectancy Point Value]],Table1[[#This Row],["R/ECAP" (Point Value)]],Table1[[#This Row],[Low Poverty Point Value]])</f>
        <v>0</v>
      </c>
      <c r="W1065" s="3">
        <f>SUM(Table1[[#This Row],[Census Tract Low Unemployment Point Value]],Table1[[#This Row],[Census Tract Access to Primary Care Point Value]])</f>
        <v>1</v>
      </c>
    </row>
    <row r="1066" spans="1:23" x14ac:dyDescent="0.25">
      <c r="A1066" t="s">
        <v>917</v>
      </c>
      <c r="B1066">
        <v>18097320600</v>
      </c>
      <c r="C1066" t="s">
        <v>1794</v>
      </c>
      <c r="D1066" t="s">
        <v>2607</v>
      </c>
      <c r="E1066" s="8">
        <f t="shared" si="32"/>
        <v>1</v>
      </c>
      <c r="F1066" s="3">
        <f t="shared" si="33"/>
        <v>0</v>
      </c>
      <c r="G1066">
        <v>0</v>
      </c>
      <c r="H1066" s="4">
        <v>63300</v>
      </c>
      <c r="I1066" s="3">
        <f>IF(AND(Table1[[#This Row],[High Income]]&gt;=71082,Table1[[#This Row],[QCT Status]]=0),1,0)</f>
        <v>0</v>
      </c>
      <c r="J1066" s="4">
        <v>75.599999999999994</v>
      </c>
      <c r="K1066" s="3">
        <f>IF(Table1[[#This Row],[Life Expectancy]]&gt;77.4,1,0)</f>
        <v>0</v>
      </c>
      <c r="L1066" s="4">
        <v>0</v>
      </c>
      <c r="M1066" s="4">
        <v>9.6</v>
      </c>
      <c r="N1066" s="4">
        <f>IF(AND(Table1[[#This Row],[Low Poverty]]&lt;=6.3,Table1[[#This Row],[QCT Status]]=0),1,0)</f>
        <v>0</v>
      </c>
      <c r="O1066" s="3">
        <f>VLOOKUP(C1066,'County Data Only'!$A$2:$F$93,3,FALSE)</f>
        <v>3</v>
      </c>
      <c r="P1066" s="3">
        <f>IF(Table1[[#This Row],[Census Tract Low Unemployment Rate]]&lt;2.7,1,0)</f>
        <v>0</v>
      </c>
      <c r="Q1066" s="6">
        <f>VLOOKUP($C1066,'County Data Only'!$A$2:$F$93,4,FALSE)</f>
        <v>1210</v>
      </c>
      <c r="R1066" s="6">
        <f>IF(AND(Table1[[#This Row],[Census Tract Access to Primary Care]]&lt;=2000,Table1[[#This Row],[Census Tract Access to Primary Care]]&lt;&gt;0),1,0)</f>
        <v>1</v>
      </c>
      <c r="S1066" s="6">
        <f>VLOOKUP($C1066,'County Data Only'!$A$2:$F$93,5,FALSE)</f>
        <v>6.8072880509999996</v>
      </c>
      <c r="T1066" s="3">
        <f>VLOOKUP($C1066,'County Data Only'!$A$2:$F$93,6,FALSE)</f>
        <v>-0.58027989999999996</v>
      </c>
      <c r="U1066">
        <f>IF(AND(Table1[[#This Row],[Census Tract Population Growth 2010 - 2020]]&gt;=5,Table1[[#This Row],[Census Tract Population Growth 2020 - 2021]]&gt;0),1,0)</f>
        <v>0</v>
      </c>
      <c r="V1066" s="3">
        <f>SUM(Table1[[#This Row],[High Income Point Value]],Table1[[#This Row],[Life Expectancy Point Value]],Table1[[#This Row],["R/ECAP" (Point Value)]],Table1[[#This Row],[Low Poverty Point Value]])</f>
        <v>0</v>
      </c>
      <c r="W1066" s="3">
        <f>SUM(Table1[[#This Row],[Census Tract Low Unemployment Point Value]],Table1[[#This Row],[Census Tract Access to Primary Care Point Value]])</f>
        <v>1</v>
      </c>
    </row>
    <row r="1067" spans="1:23" x14ac:dyDescent="0.25">
      <c r="A1067" t="s">
        <v>983</v>
      </c>
      <c r="B1067">
        <v>18097340800</v>
      </c>
      <c r="C1067" t="s">
        <v>1794</v>
      </c>
      <c r="D1067" t="s">
        <v>2673</v>
      </c>
      <c r="E1067" s="8">
        <f t="shared" si="32"/>
        <v>1</v>
      </c>
      <c r="F1067" s="3">
        <f t="shared" si="33"/>
        <v>0</v>
      </c>
      <c r="G1067">
        <v>0</v>
      </c>
      <c r="H1067" s="4">
        <v>58693</v>
      </c>
      <c r="I1067" s="3">
        <f>IF(AND(Table1[[#This Row],[High Income]]&gt;=71082,Table1[[#This Row],[QCT Status]]=0),1,0)</f>
        <v>0</v>
      </c>
      <c r="J1067" s="4">
        <v>74.5</v>
      </c>
      <c r="K1067" s="3">
        <f>IF(Table1[[#This Row],[Life Expectancy]]&gt;77.4,1,0)</f>
        <v>0</v>
      </c>
      <c r="L1067" s="4">
        <v>0</v>
      </c>
      <c r="M1067" s="4">
        <v>9.6</v>
      </c>
      <c r="N1067" s="4">
        <f>IF(AND(Table1[[#This Row],[Low Poverty]]&lt;=6.3,Table1[[#This Row],[QCT Status]]=0),1,0)</f>
        <v>0</v>
      </c>
      <c r="O1067" s="3">
        <f>VLOOKUP(C1067,'County Data Only'!$A$2:$F$93,3,FALSE)</f>
        <v>3</v>
      </c>
      <c r="P1067" s="3">
        <f>IF(Table1[[#This Row],[Census Tract Low Unemployment Rate]]&lt;2.7,1,0)</f>
        <v>0</v>
      </c>
      <c r="Q1067" s="6">
        <f>VLOOKUP($C1067,'County Data Only'!$A$2:$F$93,4,FALSE)</f>
        <v>1210</v>
      </c>
      <c r="R1067" s="6">
        <f>IF(AND(Table1[[#This Row],[Census Tract Access to Primary Care]]&lt;=2000,Table1[[#This Row],[Census Tract Access to Primary Care]]&lt;&gt;0),1,0)</f>
        <v>1</v>
      </c>
      <c r="S1067" s="6">
        <f>VLOOKUP($C1067,'County Data Only'!$A$2:$F$93,5,FALSE)</f>
        <v>6.8072880509999996</v>
      </c>
      <c r="T1067" s="3">
        <f>VLOOKUP($C1067,'County Data Only'!$A$2:$F$93,6,FALSE)</f>
        <v>-0.58027989999999996</v>
      </c>
      <c r="U1067">
        <f>IF(AND(Table1[[#This Row],[Census Tract Population Growth 2010 - 2020]]&gt;=5,Table1[[#This Row],[Census Tract Population Growth 2020 - 2021]]&gt;0),1,0)</f>
        <v>0</v>
      </c>
      <c r="V1067" s="3">
        <f>SUM(Table1[[#This Row],[High Income Point Value]],Table1[[#This Row],[Life Expectancy Point Value]],Table1[[#This Row],["R/ECAP" (Point Value)]],Table1[[#This Row],[Low Poverty Point Value]])</f>
        <v>0</v>
      </c>
      <c r="W1067" s="3">
        <f>SUM(Table1[[#This Row],[Census Tract Low Unemployment Point Value]],Table1[[#This Row],[Census Tract Access to Primary Care Point Value]])</f>
        <v>1</v>
      </c>
    </row>
    <row r="1068" spans="1:23" x14ac:dyDescent="0.25">
      <c r="A1068" t="s">
        <v>971</v>
      </c>
      <c r="B1068">
        <v>18097340112</v>
      </c>
      <c r="C1068" t="s">
        <v>1794</v>
      </c>
      <c r="D1068" t="s">
        <v>2661</v>
      </c>
      <c r="E1068" s="8">
        <f t="shared" si="32"/>
        <v>1</v>
      </c>
      <c r="F1068" s="3">
        <f t="shared" si="33"/>
        <v>0</v>
      </c>
      <c r="G1068">
        <v>0</v>
      </c>
      <c r="H1068" s="4">
        <v>44752</v>
      </c>
      <c r="I1068" s="3">
        <f>IF(AND(Table1[[#This Row],[High Income]]&gt;=71082,Table1[[#This Row],[QCT Status]]=0),1,0)</f>
        <v>0</v>
      </c>
      <c r="J1068" s="4">
        <v>75.7226</v>
      </c>
      <c r="K1068" s="3">
        <f>IF(Table1[[#This Row],[Life Expectancy]]&gt;77.4,1,0)</f>
        <v>0</v>
      </c>
      <c r="L1068" s="4">
        <v>0</v>
      </c>
      <c r="M1068" s="4">
        <v>9.8000000000000007</v>
      </c>
      <c r="N1068" s="4">
        <f>IF(AND(Table1[[#This Row],[Low Poverty]]&lt;=6.3,Table1[[#This Row],[QCT Status]]=0),1,0)</f>
        <v>0</v>
      </c>
      <c r="O1068" s="3">
        <f>VLOOKUP(C1068,'County Data Only'!$A$2:$F$93,3,FALSE)</f>
        <v>3</v>
      </c>
      <c r="P1068" s="3">
        <f>IF(Table1[[#This Row],[Census Tract Low Unemployment Rate]]&lt;2.7,1,0)</f>
        <v>0</v>
      </c>
      <c r="Q1068" s="6">
        <f>VLOOKUP($C1068,'County Data Only'!$A$2:$F$93,4,FALSE)</f>
        <v>1210</v>
      </c>
      <c r="R1068" s="6">
        <f>IF(AND(Table1[[#This Row],[Census Tract Access to Primary Care]]&lt;=2000,Table1[[#This Row],[Census Tract Access to Primary Care]]&lt;&gt;0),1,0)</f>
        <v>1</v>
      </c>
      <c r="S1068" s="6">
        <f>VLOOKUP($C1068,'County Data Only'!$A$2:$F$93,5,FALSE)</f>
        <v>6.8072880509999996</v>
      </c>
      <c r="T1068" s="3">
        <f>VLOOKUP($C1068,'County Data Only'!$A$2:$F$93,6,FALSE)</f>
        <v>-0.58027989999999996</v>
      </c>
      <c r="U1068">
        <f>IF(AND(Table1[[#This Row],[Census Tract Population Growth 2010 - 2020]]&gt;=5,Table1[[#This Row],[Census Tract Population Growth 2020 - 2021]]&gt;0),1,0)</f>
        <v>0</v>
      </c>
      <c r="V1068" s="3">
        <f>SUM(Table1[[#This Row],[High Income Point Value]],Table1[[#This Row],[Life Expectancy Point Value]],Table1[[#This Row],["R/ECAP" (Point Value)]],Table1[[#This Row],[Low Poverty Point Value]])</f>
        <v>0</v>
      </c>
      <c r="W1068" s="3">
        <f>SUM(Table1[[#This Row],[Census Tract Low Unemployment Point Value]],Table1[[#This Row],[Census Tract Access to Primary Care Point Value]])</f>
        <v>1</v>
      </c>
    </row>
    <row r="1069" spans="1:23" x14ac:dyDescent="0.25">
      <c r="A1069" t="s">
        <v>974</v>
      </c>
      <c r="B1069">
        <v>18097340115</v>
      </c>
      <c r="C1069" t="s">
        <v>1794</v>
      </c>
      <c r="D1069" t="s">
        <v>2664</v>
      </c>
      <c r="E1069" s="8">
        <f t="shared" si="32"/>
        <v>1</v>
      </c>
      <c r="F1069" s="3">
        <f t="shared" si="33"/>
        <v>0</v>
      </c>
      <c r="G1069">
        <v>0</v>
      </c>
      <c r="H1069" s="4">
        <v>41244</v>
      </c>
      <c r="I1069" s="3">
        <f>IF(AND(Table1[[#This Row],[High Income]]&gt;=71082,Table1[[#This Row],[QCT Status]]=0),1,0)</f>
        <v>0</v>
      </c>
      <c r="J1069" s="4">
        <v>63.638500000000001</v>
      </c>
      <c r="K1069" s="3">
        <f>IF(Table1[[#This Row],[Life Expectancy]]&gt;77.4,1,0)</f>
        <v>0</v>
      </c>
      <c r="L1069" s="4">
        <v>0</v>
      </c>
      <c r="M1069" s="4">
        <v>10</v>
      </c>
      <c r="N1069" s="4">
        <f>IF(AND(Table1[[#This Row],[Low Poverty]]&lt;=6.3,Table1[[#This Row],[QCT Status]]=0),1,0)</f>
        <v>0</v>
      </c>
      <c r="O1069" s="3">
        <f>VLOOKUP(C1069,'County Data Only'!$A$2:$F$93,3,FALSE)</f>
        <v>3</v>
      </c>
      <c r="P1069" s="3">
        <f>IF(Table1[[#This Row],[Census Tract Low Unemployment Rate]]&lt;2.7,1,0)</f>
        <v>0</v>
      </c>
      <c r="Q1069" s="6">
        <f>VLOOKUP($C1069,'County Data Only'!$A$2:$F$93,4,FALSE)</f>
        <v>1210</v>
      </c>
      <c r="R1069" s="6">
        <f>IF(AND(Table1[[#This Row],[Census Tract Access to Primary Care]]&lt;=2000,Table1[[#This Row],[Census Tract Access to Primary Care]]&lt;&gt;0),1,0)</f>
        <v>1</v>
      </c>
      <c r="S1069" s="6">
        <f>VLOOKUP($C1069,'County Data Only'!$A$2:$F$93,5,FALSE)</f>
        <v>6.8072880509999996</v>
      </c>
      <c r="T1069" s="3">
        <f>VLOOKUP($C1069,'County Data Only'!$A$2:$F$93,6,FALSE)</f>
        <v>-0.58027989999999996</v>
      </c>
      <c r="U1069">
        <f>IF(AND(Table1[[#This Row],[Census Tract Population Growth 2010 - 2020]]&gt;=5,Table1[[#This Row],[Census Tract Population Growth 2020 - 2021]]&gt;0),1,0)</f>
        <v>0</v>
      </c>
      <c r="V1069" s="3">
        <f>SUM(Table1[[#This Row],[High Income Point Value]],Table1[[#This Row],[Life Expectancy Point Value]],Table1[[#This Row],["R/ECAP" (Point Value)]],Table1[[#This Row],[Low Poverty Point Value]])</f>
        <v>0</v>
      </c>
      <c r="W1069" s="3">
        <f>SUM(Table1[[#This Row],[Census Tract Low Unemployment Point Value]],Table1[[#This Row],[Census Tract Access to Primary Care Point Value]])</f>
        <v>1</v>
      </c>
    </row>
    <row r="1070" spans="1:23" x14ac:dyDescent="0.25">
      <c r="A1070" t="s">
        <v>1054</v>
      </c>
      <c r="B1070">
        <v>18097357900</v>
      </c>
      <c r="C1070" t="s">
        <v>1794</v>
      </c>
      <c r="D1070" t="s">
        <v>2744</v>
      </c>
      <c r="E1070" s="8">
        <f t="shared" si="32"/>
        <v>1</v>
      </c>
      <c r="F1070" s="3">
        <f t="shared" si="33"/>
        <v>0</v>
      </c>
      <c r="G1070">
        <v>0</v>
      </c>
      <c r="H1070" s="4">
        <v>47941</v>
      </c>
      <c r="I1070" s="3">
        <f>IF(AND(Table1[[#This Row],[High Income]]&gt;=71082,Table1[[#This Row],[QCT Status]]=0),1,0)</f>
        <v>0</v>
      </c>
      <c r="J1070" s="4">
        <v>75.5</v>
      </c>
      <c r="K1070" s="3">
        <f>IF(Table1[[#This Row],[Life Expectancy]]&gt;77.4,1,0)</f>
        <v>0</v>
      </c>
      <c r="L1070" s="4">
        <v>0</v>
      </c>
      <c r="M1070" s="4">
        <v>10.4</v>
      </c>
      <c r="N1070" s="4">
        <f>IF(AND(Table1[[#This Row],[Low Poverty]]&lt;=6.3,Table1[[#This Row],[QCT Status]]=0),1,0)</f>
        <v>0</v>
      </c>
      <c r="O1070" s="3">
        <f>VLOOKUP(C1070,'County Data Only'!$A$2:$F$93,3,FALSE)</f>
        <v>3</v>
      </c>
      <c r="P1070" s="3">
        <f>IF(Table1[[#This Row],[Census Tract Low Unemployment Rate]]&lt;2.7,1,0)</f>
        <v>0</v>
      </c>
      <c r="Q1070" s="6">
        <f>VLOOKUP($C1070,'County Data Only'!$A$2:$F$93,4,FALSE)</f>
        <v>1210</v>
      </c>
      <c r="R1070" s="6">
        <f>IF(AND(Table1[[#This Row],[Census Tract Access to Primary Care]]&lt;=2000,Table1[[#This Row],[Census Tract Access to Primary Care]]&lt;&gt;0),1,0)</f>
        <v>1</v>
      </c>
      <c r="S1070" s="6">
        <f>VLOOKUP($C1070,'County Data Only'!$A$2:$F$93,5,FALSE)</f>
        <v>6.8072880509999996</v>
      </c>
      <c r="T1070" s="3">
        <f>VLOOKUP($C1070,'County Data Only'!$A$2:$F$93,6,FALSE)</f>
        <v>-0.58027989999999996</v>
      </c>
      <c r="U1070">
        <f>IF(AND(Table1[[#This Row],[Census Tract Population Growth 2010 - 2020]]&gt;=5,Table1[[#This Row],[Census Tract Population Growth 2020 - 2021]]&gt;0),1,0)</f>
        <v>0</v>
      </c>
      <c r="V1070" s="3">
        <f>SUM(Table1[[#This Row],[High Income Point Value]],Table1[[#This Row],[Life Expectancy Point Value]],Table1[[#This Row],["R/ECAP" (Point Value)]],Table1[[#This Row],[Low Poverty Point Value]])</f>
        <v>0</v>
      </c>
      <c r="W1070" s="3">
        <f>SUM(Table1[[#This Row],[Census Tract Low Unemployment Point Value]],Table1[[#This Row],[Census Tract Access to Primary Care Point Value]])</f>
        <v>1</v>
      </c>
    </row>
    <row r="1071" spans="1:23" x14ac:dyDescent="0.25">
      <c r="A1071" t="s">
        <v>1105</v>
      </c>
      <c r="B1071">
        <v>18097380902</v>
      </c>
      <c r="C1071" t="s">
        <v>1794</v>
      </c>
      <c r="D1071" t="s">
        <v>2795</v>
      </c>
      <c r="E1071" s="8">
        <f t="shared" si="32"/>
        <v>1</v>
      </c>
      <c r="F1071" s="3">
        <f t="shared" si="33"/>
        <v>0</v>
      </c>
      <c r="G1071">
        <v>0</v>
      </c>
      <c r="H1071" s="4">
        <v>70497</v>
      </c>
      <c r="I1071" s="3">
        <f>IF(AND(Table1[[#This Row],[High Income]]&gt;=71082,Table1[[#This Row],[QCT Status]]=0),1,0)</f>
        <v>0</v>
      </c>
      <c r="K1071" s="3">
        <f>IF(Table1[[#This Row],[Life Expectancy]]&gt;77.4,1,0)</f>
        <v>0</v>
      </c>
      <c r="L1071" s="4">
        <v>0</v>
      </c>
      <c r="M1071" s="4">
        <v>10.5</v>
      </c>
      <c r="N1071" s="4">
        <f>IF(AND(Table1[[#This Row],[Low Poverty]]&lt;=6.3,Table1[[#This Row],[QCT Status]]=0),1,0)</f>
        <v>0</v>
      </c>
      <c r="O1071" s="3">
        <f>VLOOKUP(C1071,'County Data Only'!$A$2:$F$93,3,FALSE)</f>
        <v>3</v>
      </c>
      <c r="P1071" s="3">
        <f>IF(Table1[[#This Row],[Census Tract Low Unemployment Rate]]&lt;2.7,1,0)</f>
        <v>0</v>
      </c>
      <c r="Q1071" s="6">
        <f>VLOOKUP($C1071,'County Data Only'!$A$2:$F$93,4,FALSE)</f>
        <v>1210</v>
      </c>
      <c r="R1071" s="6">
        <f>IF(AND(Table1[[#This Row],[Census Tract Access to Primary Care]]&lt;=2000,Table1[[#This Row],[Census Tract Access to Primary Care]]&lt;&gt;0),1,0)</f>
        <v>1</v>
      </c>
      <c r="S1071" s="6">
        <f>VLOOKUP($C1071,'County Data Only'!$A$2:$F$93,5,FALSE)</f>
        <v>6.8072880509999996</v>
      </c>
      <c r="T1071" s="3">
        <f>VLOOKUP($C1071,'County Data Only'!$A$2:$F$93,6,FALSE)</f>
        <v>-0.58027989999999996</v>
      </c>
      <c r="U1071">
        <f>IF(AND(Table1[[#This Row],[Census Tract Population Growth 2010 - 2020]]&gt;=5,Table1[[#This Row],[Census Tract Population Growth 2020 - 2021]]&gt;0),1,0)</f>
        <v>0</v>
      </c>
      <c r="V1071" s="3">
        <f>SUM(Table1[[#This Row],[High Income Point Value]],Table1[[#This Row],[Life Expectancy Point Value]],Table1[[#This Row],["R/ECAP" (Point Value)]],Table1[[#This Row],[Low Poverty Point Value]])</f>
        <v>0</v>
      </c>
      <c r="W1071" s="3">
        <f>SUM(Table1[[#This Row],[Census Tract Low Unemployment Point Value]],Table1[[#This Row],[Census Tract Access to Primary Care Point Value]])</f>
        <v>1</v>
      </c>
    </row>
    <row r="1072" spans="1:23" x14ac:dyDescent="0.25">
      <c r="A1072" t="s">
        <v>912</v>
      </c>
      <c r="B1072">
        <v>18097320303</v>
      </c>
      <c r="C1072" t="s">
        <v>1794</v>
      </c>
      <c r="D1072" t="s">
        <v>2602</v>
      </c>
      <c r="E1072" s="8">
        <f t="shared" si="32"/>
        <v>1</v>
      </c>
      <c r="F1072" s="3">
        <f t="shared" si="33"/>
        <v>0</v>
      </c>
      <c r="G1072">
        <v>0</v>
      </c>
      <c r="H1072" s="4">
        <v>52415</v>
      </c>
      <c r="I1072" s="3">
        <f>IF(AND(Table1[[#This Row],[High Income]]&gt;=71082,Table1[[#This Row],[QCT Status]]=0),1,0)</f>
        <v>0</v>
      </c>
      <c r="K1072" s="3">
        <f>IF(Table1[[#This Row],[Life Expectancy]]&gt;77.4,1,0)</f>
        <v>0</v>
      </c>
      <c r="L1072" s="4">
        <v>0</v>
      </c>
      <c r="M1072" s="4">
        <v>10.5</v>
      </c>
      <c r="N1072" s="4">
        <f>IF(AND(Table1[[#This Row],[Low Poverty]]&lt;=6.3,Table1[[#This Row],[QCT Status]]=0),1,0)</f>
        <v>0</v>
      </c>
      <c r="O1072" s="3">
        <f>VLOOKUP(C1072,'County Data Only'!$A$2:$F$93,3,FALSE)</f>
        <v>3</v>
      </c>
      <c r="P1072" s="3">
        <f>IF(Table1[[#This Row],[Census Tract Low Unemployment Rate]]&lt;2.7,1,0)</f>
        <v>0</v>
      </c>
      <c r="Q1072" s="6">
        <f>VLOOKUP($C1072,'County Data Only'!$A$2:$F$93,4,FALSE)</f>
        <v>1210</v>
      </c>
      <c r="R1072" s="6">
        <f>IF(AND(Table1[[#This Row],[Census Tract Access to Primary Care]]&lt;=2000,Table1[[#This Row],[Census Tract Access to Primary Care]]&lt;&gt;0),1,0)</f>
        <v>1</v>
      </c>
      <c r="S1072" s="6">
        <f>VLOOKUP($C1072,'County Data Only'!$A$2:$F$93,5,FALSE)</f>
        <v>6.8072880509999996</v>
      </c>
      <c r="T1072" s="3">
        <f>VLOOKUP($C1072,'County Data Only'!$A$2:$F$93,6,FALSE)</f>
        <v>-0.58027989999999996</v>
      </c>
      <c r="U1072">
        <f>IF(AND(Table1[[#This Row],[Census Tract Population Growth 2010 - 2020]]&gt;=5,Table1[[#This Row],[Census Tract Population Growth 2020 - 2021]]&gt;0),1,0)</f>
        <v>0</v>
      </c>
      <c r="V1072" s="3">
        <f>SUM(Table1[[#This Row],[High Income Point Value]],Table1[[#This Row],[Life Expectancy Point Value]],Table1[[#This Row],["R/ECAP" (Point Value)]],Table1[[#This Row],[Low Poverty Point Value]])</f>
        <v>0</v>
      </c>
      <c r="W1072" s="3">
        <f>SUM(Table1[[#This Row],[Census Tract Low Unemployment Point Value]],Table1[[#This Row],[Census Tract Access to Primary Care Point Value]])</f>
        <v>1</v>
      </c>
    </row>
    <row r="1073" spans="1:23" x14ac:dyDescent="0.25">
      <c r="A1073" t="s">
        <v>942</v>
      </c>
      <c r="B1073">
        <v>18097330103</v>
      </c>
      <c r="C1073" t="s">
        <v>1794</v>
      </c>
      <c r="D1073" t="s">
        <v>2632</v>
      </c>
      <c r="E1073" s="8">
        <f t="shared" si="32"/>
        <v>1</v>
      </c>
      <c r="F1073" s="3">
        <f t="shared" si="33"/>
        <v>0</v>
      </c>
      <c r="G1073">
        <v>0</v>
      </c>
      <c r="H1073" s="4">
        <v>59071</v>
      </c>
      <c r="I1073" s="3">
        <f>IF(AND(Table1[[#This Row],[High Income]]&gt;=71082,Table1[[#This Row],[QCT Status]]=0),1,0)</f>
        <v>0</v>
      </c>
      <c r="J1073" s="4">
        <v>70.871300000000005</v>
      </c>
      <c r="K1073" s="3">
        <f>IF(Table1[[#This Row],[Life Expectancy]]&gt;77.4,1,0)</f>
        <v>0</v>
      </c>
      <c r="L1073" s="4">
        <v>0</v>
      </c>
      <c r="M1073" s="4">
        <v>10.7</v>
      </c>
      <c r="N1073" s="4">
        <f>IF(AND(Table1[[#This Row],[Low Poverty]]&lt;=6.3,Table1[[#This Row],[QCT Status]]=0),1,0)</f>
        <v>0</v>
      </c>
      <c r="O1073" s="3">
        <f>VLOOKUP(C1073,'County Data Only'!$A$2:$F$93,3,FALSE)</f>
        <v>3</v>
      </c>
      <c r="P1073" s="3">
        <f>IF(Table1[[#This Row],[Census Tract Low Unemployment Rate]]&lt;2.7,1,0)</f>
        <v>0</v>
      </c>
      <c r="Q1073" s="6">
        <f>VLOOKUP($C1073,'County Data Only'!$A$2:$F$93,4,FALSE)</f>
        <v>1210</v>
      </c>
      <c r="R1073" s="6">
        <f>IF(AND(Table1[[#This Row],[Census Tract Access to Primary Care]]&lt;=2000,Table1[[#This Row],[Census Tract Access to Primary Care]]&lt;&gt;0),1,0)</f>
        <v>1</v>
      </c>
      <c r="S1073" s="6">
        <f>VLOOKUP($C1073,'County Data Only'!$A$2:$F$93,5,FALSE)</f>
        <v>6.8072880509999996</v>
      </c>
      <c r="T1073" s="3">
        <f>VLOOKUP($C1073,'County Data Only'!$A$2:$F$93,6,FALSE)</f>
        <v>-0.58027989999999996</v>
      </c>
      <c r="U1073">
        <f>IF(AND(Table1[[#This Row],[Census Tract Population Growth 2010 - 2020]]&gt;=5,Table1[[#This Row],[Census Tract Population Growth 2020 - 2021]]&gt;0),1,0)</f>
        <v>0</v>
      </c>
      <c r="V1073" s="3">
        <f>SUM(Table1[[#This Row],[High Income Point Value]],Table1[[#This Row],[Life Expectancy Point Value]],Table1[[#This Row],["R/ECAP" (Point Value)]],Table1[[#This Row],[Low Poverty Point Value]])</f>
        <v>0</v>
      </c>
      <c r="W1073" s="3">
        <f>SUM(Table1[[#This Row],[Census Tract Low Unemployment Point Value]],Table1[[#This Row],[Census Tract Access to Primary Care Point Value]])</f>
        <v>1</v>
      </c>
    </row>
    <row r="1074" spans="1:23" x14ac:dyDescent="0.25">
      <c r="A1074" t="s">
        <v>1076</v>
      </c>
      <c r="B1074">
        <v>18097361100</v>
      </c>
      <c r="C1074" t="s">
        <v>1794</v>
      </c>
      <c r="D1074" t="s">
        <v>2766</v>
      </c>
      <c r="E1074" s="8">
        <f t="shared" si="32"/>
        <v>1</v>
      </c>
      <c r="F1074" s="3">
        <f t="shared" si="33"/>
        <v>0</v>
      </c>
      <c r="G1074">
        <v>0</v>
      </c>
      <c r="H1074" s="4">
        <v>52895</v>
      </c>
      <c r="I1074" s="3">
        <f>IF(AND(Table1[[#This Row],[High Income]]&gt;=71082,Table1[[#This Row],[QCT Status]]=0),1,0)</f>
        <v>0</v>
      </c>
      <c r="J1074" s="4">
        <v>75.7624</v>
      </c>
      <c r="K1074" s="3">
        <f>IF(Table1[[#This Row],[Life Expectancy]]&gt;77.4,1,0)</f>
        <v>0</v>
      </c>
      <c r="L1074" s="4">
        <v>0</v>
      </c>
      <c r="M1074" s="4">
        <v>10.8</v>
      </c>
      <c r="N1074" s="4">
        <f>IF(AND(Table1[[#This Row],[Low Poverty]]&lt;=6.3,Table1[[#This Row],[QCT Status]]=0),1,0)</f>
        <v>0</v>
      </c>
      <c r="O1074" s="3">
        <f>VLOOKUP(C1074,'County Data Only'!$A$2:$F$93,3,FALSE)</f>
        <v>3</v>
      </c>
      <c r="P1074" s="3">
        <f>IF(Table1[[#This Row],[Census Tract Low Unemployment Rate]]&lt;2.7,1,0)</f>
        <v>0</v>
      </c>
      <c r="Q1074" s="6">
        <f>VLOOKUP($C1074,'County Data Only'!$A$2:$F$93,4,FALSE)</f>
        <v>1210</v>
      </c>
      <c r="R1074" s="6">
        <f>IF(AND(Table1[[#This Row],[Census Tract Access to Primary Care]]&lt;=2000,Table1[[#This Row],[Census Tract Access to Primary Care]]&lt;&gt;0),1,0)</f>
        <v>1</v>
      </c>
      <c r="S1074" s="6">
        <f>VLOOKUP($C1074,'County Data Only'!$A$2:$F$93,5,FALSE)</f>
        <v>6.8072880509999996</v>
      </c>
      <c r="T1074" s="3">
        <f>VLOOKUP($C1074,'County Data Only'!$A$2:$F$93,6,FALSE)</f>
        <v>-0.58027989999999996</v>
      </c>
      <c r="U1074">
        <f>IF(AND(Table1[[#This Row],[Census Tract Population Growth 2010 - 2020]]&gt;=5,Table1[[#This Row],[Census Tract Population Growth 2020 - 2021]]&gt;0),1,0)</f>
        <v>0</v>
      </c>
      <c r="V1074" s="3">
        <f>SUM(Table1[[#This Row],[High Income Point Value]],Table1[[#This Row],[Life Expectancy Point Value]],Table1[[#This Row],["R/ECAP" (Point Value)]],Table1[[#This Row],[Low Poverty Point Value]])</f>
        <v>0</v>
      </c>
      <c r="W1074" s="3">
        <f>SUM(Table1[[#This Row],[Census Tract Low Unemployment Point Value]],Table1[[#This Row],[Census Tract Access to Primary Care Point Value]])</f>
        <v>1</v>
      </c>
    </row>
    <row r="1075" spans="1:23" x14ac:dyDescent="0.25">
      <c r="A1075" t="s">
        <v>1050</v>
      </c>
      <c r="B1075">
        <v>18097357500</v>
      </c>
      <c r="C1075" t="s">
        <v>1794</v>
      </c>
      <c r="D1075" t="s">
        <v>2740</v>
      </c>
      <c r="E1075" s="8">
        <f t="shared" si="32"/>
        <v>1</v>
      </c>
      <c r="F1075" s="3">
        <f t="shared" si="33"/>
        <v>0</v>
      </c>
      <c r="G1075">
        <v>0</v>
      </c>
      <c r="H1075" s="4">
        <v>49872</v>
      </c>
      <c r="I1075" s="3">
        <f>IF(AND(Table1[[#This Row],[High Income]]&gt;=71082,Table1[[#This Row],[QCT Status]]=0),1,0)</f>
        <v>0</v>
      </c>
      <c r="J1075" s="4">
        <v>73.599999999999994</v>
      </c>
      <c r="K1075" s="3">
        <f>IF(Table1[[#This Row],[Life Expectancy]]&gt;77.4,1,0)</f>
        <v>0</v>
      </c>
      <c r="L1075" s="4">
        <v>0</v>
      </c>
      <c r="M1075" s="4">
        <v>11.1</v>
      </c>
      <c r="N1075" s="4">
        <f>IF(AND(Table1[[#This Row],[Low Poverty]]&lt;=6.3,Table1[[#This Row],[QCT Status]]=0),1,0)</f>
        <v>0</v>
      </c>
      <c r="O1075" s="3">
        <f>VLOOKUP(C1075,'County Data Only'!$A$2:$F$93,3,FALSE)</f>
        <v>3</v>
      </c>
      <c r="P1075" s="3">
        <f>IF(Table1[[#This Row],[Census Tract Low Unemployment Rate]]&lt;2.7,1,0)</f>
        <v>0</v>
      </c>
      <c r="Q1075" s="6">
        <f>VLOOKUP($C1075,'County Data Only'!$A$2:$F$93,4,FALSE)</f>
        <v>1210</v>
      </c>
      <c r="R1075" s="6">
        <f>IF(AND(Table1[[#This Row],[Census Tract Access to Primary Care]]&lt;=2000,Table1[[#This Row],[Census Tract Access to Primary Care]]&lt;&gt;0),1,0)</f>
        <v>1</v>
      </c>
      <c r="S1075" s="6">
        <f>VLOOKUP($C1075,'County Data Only'!$A$2:$F$93,5,FALSE)</f>
        <v>6.8072880509999996</v>
      </c>
      <c r="T1075" s="3">
        <f>VLOOKUP($C1075,'County Data Only'!$A$2:$F$93,6,FALSE)</f>
        <v>-0.58027989999999996</v>
      </c>
      <c r="U1075">
        <f>IF(AND(Table1[[#This Row],[Census Tract Population Growth 2010 - 2020]]&gt;=5,Table1[[#This Row],[Census Tract Population Growth 2020 - 2021]]&gt;0),1,0)</f>
        <v>0</v>
      </c>
      <c r="V1075" s="3">
        <f>SUM(Table1[[#This Row],[High Income Point Value]],Table1[[#This Row],[Life Expectancy Point Value]],Table1[[#This Row],["R/ECAP" (Point Value)]],Table1[[#This Row],[Low Poverty Point Value]])</f>
        <v>0</v>
      </c>
      <c r="W1075" s="3">
        <f>SUM(Table1[[#This Row],[Census Tract Low Unemployment Point Value]],Table1[[#This Row],[Census Tract Access to Primary Care Point Value]])</f>
        <v>1</v>
      </c>
    </row>
    <row r="1076" spans="1:23" x14ac:dyDescent="0.25">
      <c r="A1076" t="s">
        <v>1028</v>
      </c>
      <c r="B1076">
        <v>18097354202</v>
      </c>
      <c r="C1076" t="s">
        <v>1794</v>
      </c>
      <c r="D1076" t="s">
        <v>2718</v>
      </c>
      <c r="E1076" s="8">
        <f t="shared" si="32"/>
        <v>1</v>
      </c>
      <c r="F1076" s="3">
        <f t="shared" si="33"/>
        <v>0</v>
      </c>
      <c r="G1076">
        <v>0</v>
      </c>
      <c r="H1076" s="4">
        <v>61898</v>
      </c>
      <c r="I1076" s="3">
        <f>IF(AND(Table1[[#This Row],[High Income]]&gt;=71082,Table1[[#This Row],[QCT Status]]=0),1,0)</f>
        <v>0</v>
      </c>
      <c r="J1076" s="4">
        <v>76.099999999999994</v>
      </c>
      <c r="K1076" s="3">
        <f>IF(Table1[[#This Row],[Life Expectancy]]&gt;77.4,1,0)</f>
        <v>0</v>
      </c>
      <c r="L1076" s="4">
        <v>0</v>
      </c>
      <c r="M1076" s="4">
        <v>11.3</v>
      </c>
      <c r="N1076" s="4">
        <f>IF(AND(Table1[[#This Row],[Low Poverty]]&lt;=6.3,Table1[[#This Row],[QCT Status]]=0),1,0)</f>
        <v>0</v>
      </c>
      <c r="O1076" s="3">
        <f>VLOOKUP(C1076,'County Data Only'!$A$2:$F$93,3,FALSE)</f>
        <v>3</v>
      </c>
      <c r="P1076" s="3">
        <f>IF(Table1[[#This Row],[Census Tract Low Unemployment Rate]]&lt;2.7,1,0)</f>
        <v>0</v>
      </c>
      <c r="Q1076" s="6">
        <f>VLOOKUP($C1076,'County Data Only'!$A$2:$F$93,4,FALSE)</f>
        <v>1210</v>
      </c>
      <c r="R1076" s="6">
        <f>IF(AND(Table1[[#This Row],[Census Tract Access to Primary Care]]&lt;=2000,Table1[[#This Row],[Census Tract Access to Primary Care]]&lt;&gt;0),1,0)</f>
        <v>1</v>
      </c>
      <c r="S1076" s="6">
        <f>VLOOKUP($C1076,'County Data Only'!$A$2:$F$93,5,FALSE)</f>
        <v>6.8072880509999996</v>
      </c>
      <c r="T1076" s="3">
        <f>VLOOKUP($C1076,'County Data Only'!$A$2:$F$93,6,FALSE)</f>
        <v>-0.58027989999999996</v>
      </c>
      <c r="U1076">
        <f>IF(AND(Table1[[#This Row],[Census Tract Population Growth 2010 - 2020]]&gt;=5,Table1[[#This Row],[Census Tract Population Growth 2020 - 2021]]&gt;0),1,0)</f>
        <v>0</v>
      </c>
      <c r="V1076" s="3">
        <f>SUM(Table1[[#This Row],[High Income Point Value]],Table1[[#This Row],[Life Expectancy Point Value]],Table1[[#This Row],["R/ECAP" (Point Value)]],Table1[[#This Row],[Low Poverty Point Value]])</f>
        <v>0</v>
      </c>
      <c r="W1076" s="3">
        <f>SUM(Table1[[#This Row],[Census Tract Low Unemployment Point Value]],Table1[[#This Row],[Census Tract Access to Primary Care Point Value]])</f>
        <v>1</v>
      </c>
    </row>
    <row r="1077" spans="1:23" x14ac:dyDescent="0.25">
      <c r="A1077" t="s">
        <v>1097</v>
      </c>
      <c r="B1077">
        <v>18097380403</v>
      </c>
      <c r="C1077" t="s">
        <v>1794</v>
      </c>
      <c r="D1077" t="s">
        <v>2787</v>
      </c>
      <c r="E1077" s="8">
        <f t="shared" si="32"/>
        <v>1</v>
      </c>
      <c r="F1077" s="3">
        <f t="shared" si="33"/>
        <v>0</v>
      </c>
      <c r="G1077">
        <v>0</v>
      </c>
      <c r="H1077" s="4">
        <v>60422</v>
      </c>
      <c r="I1077" s="3">
        <f>IF(AND(Table1[[#This Row],[High Income]]&gt;=71082,Table1[[#This Row],[QCT Status]]=0),1,0)</f>
        <v>0</v>
      </c>
      <c r="J1077" s="4">
        <v>74.3</v>
      </c>
      <c r="K1077" s="3">
        <f>IF(Table1[[#This Row],[Life Expectancy]]&gt;77.4,1,0)</f>
        <v>0</v>
      </c>
      <c r="L1077" s="4">
        <v>0</v>
      </c>
      <c r="M1077" s="4">
        <v>11.5</v>
      </c>
      <c r="N1077" s="4">
        <f>IF(AND(Table1[[#This Row],[Low Poverty]]&lt;=6.3,Table1[[#This Row],[QCT Status]]=0),1,0)</f>
        <v>0</v>
      </c>
      <c r="O1077" s="3">
        <f>VLOOKUP(C1077,'County Data Only'!$A$2:$F$93,3,FALSE)</f>
        <v>3</v>
      </c>
      <c r="P1077" s="3">
        <f>IF(Table1[[#This Row],[Census Tract Low Unemployment Rate]]&lt;2.7,1,0)</f>
        <v>0</v>
      </c>
      <c r="Q1077" s="6">
        <f>VLOOKUP($C1077,'County Data Only'!$A$2:$F$93,4,FALSE)</f>
        <v>1210</v>
      </c>
      <c r="R1077" s="6">
        <f>IF(AND(Table1[[#This Row],[Census Tract Access to Primary Care]]&lt;=2000,Table1[[#This Row],[Census Tract Access to Primary Care]]&lt;&gt;0),1,0)</f>
        <v>1</v>
      </c>
      <c r="S1077" s="6">
        <f>VLOOKUP($C1077,'County Data Only'!$A$2:$F$93,5,FALSE)</f>
        <v>6.8072880509999996</v>
      </c>
      <c r="T1077" s="3">
        <f>VLOOKUP($C1077,'County Data Only'!$A$2:$F$93,6,FALSE)</f>
        <v>-0.58027989999999996</v>
      </c>
      <c r="U1077">
        <f>IF(AND(Table1[[#This Row],[Census Tract Population Growth 2010 - 2020]]&gt;=5,Table1[[#This Row],[Census Tract Population Growth 2020 - 2021]]&gt;0),1,0)</f>
        <v>0</v>
      </c>
      <c r="V1077" s="3">
        <f>SUM(Table1[[#This Row],[High Income Point Value]],Table1[[#This Row],[Life Expectancy Point Value]],Table1[[#This Row],["R/ECAP" (Point Value)]],Table1[[#This Row],[Low Poverty Point Value]])</f>
        <v>0</v>
      </c>
      <c r="W1077" s="3">
        <f>SUM(Table1[[#This Row],[Census Tract Low Unemployment Point Value]],Table1[[#This Row],[Census Tract Access to Primary Care Point Value]])</f>
        <v>1</v>
      </c>
    </row>
    <row r="1078" spans="1:23" x14ac:dyDescent="0.25">
      <c r="A1078" t="s">
        <v>895</v>
      </c>
      <c r="B1078">
        <v>18097310305</v>
      </c>
      <c r="C1078" t="s">
        <v>1794</v>
      </c>
      <c r="D1078" t="s">
        <v>2585</v>
      </c>
      <c r="E1078" s="8">
        <f t="shared" si="32"/>
        <v>1</v>
      </c>
      <c r="F1078" s="3">
        <f t="shared" si="33"/>
        <v>0</v>
      </c>
      <c r="G1078">
        <v>0</v>
      </c>
      <c r="H1078" s="4">
        <v>39891</v>
      </c>
      <c r="I1078" s="3">
        <f>IF(AND(Table1[[#This Row],[High Income]]&gt;=71082,Table1[[#This Row],[QCT Status]]=0),1,0)</f>
        <v>0</v>
      </c>
      <c r="J1078" s="4">
        <v>74.8</v>
      </c>
      <c r="K1078" s="3">
        <f>IF(Table1[[#This Row],[Life Expectancy]]&gt;77.4,1,0)</f>
        <v>0</v>
      </c>
      <c r="L1078" s="4">
        <v>0</v>
      </c>
      <c r="M1078" s="4">
        <v>11.5</v>
      </c>
      <c r="N1078" s="4">
        <f>IF(AND(Table1[[#This Row],[Low Poverty]]&lt;=6.3,Table1[[#This Row],[QCT Status]]=0),1,0)</f>
        <v>0</v>
      </c>
      <c r="O1078" s="3">
        <f>VLOOKUP(C1078,'County Data Only'!$A$2:$F$93,3,FALSE)</f>
        <v>3</v>
      </c>
      <c r="P1078" s="3">
        <f>IF(Table1[[#This Row],[Census Tract Low Unemployment Rate]]&lt;2.7,1,0)</f>
        <v>0</v>
      </c>
      <c r="Q1078" s="6">
        <f>VLOOKUP($C1078,'County Data Only'!$A$2:$F$93,4,FALSE)</f>
        <v>1210</v>
      </c>
      <c r="R1078" s="6">
        <f>IF(AND(Table1[[#This Row],[Census Tract Access to Primary Care]]&lt;=2000,Table1[[#This Row],[Census Tract Access to Primary Care]]&lt;&gt;0),1,0)</f>
        <v>1</v>
      </c>
      <c r="S1078" s="6">
        <f>VLOOKUP($C1078,'County Data Only'!$A$2:$F$93,5,FALSE)</f>
        <v>6.8072880509999996</v>
      </c>
      <c r="T1078" s="3">
        <f>VLOOKUP($C1078,'County Data Only'!$A$2:$F$93,6,FALSE)</f>
        <v>-0.58027989999999996</v>
      </c>
      <c r="U1078">
        <f>IF(AND(Table1[[#This Row],[Census Tract Population Growth 2010 - 2020]]&gt;=5,Table1[[#This Row],[Census Tract Population Growth 2020 - 2021]]&gt;0),1,0)</f>
        <v>0</v>
      </c>
      <c r="V1078" s="3">
        <f>SUM(Table1[[#This Row],[High Income Point Value]],Table1[[#This Row],[Life Expectancy Point Value]],Table1[[#This Row],["R/ECAP" (Point Value)]],Table1[[#This Row],[Low Poverty Point Value]])</f>
        <v>0</v>
      </c>
      <c r="W1078" s="3">
        <f>SUM(Table1[[#This Row],[Census Tract Low Unemployment Point Value]],Table1[[#This Row],[Census Tract Access to Primary Care Point Value]])</f>
        <v>1</v>
      </c>
    </row>
    <row r="1079" spans="1:23" x14ac:dyDescent="0.25">
      <c r="A1079" t="s">
        <v>884</v>
      </c>
      <c r="B1079">
        <v>18097310104</v>
      </c>
      <c r="C1079" t="s">
        <v>1794</v>
      </c>
      <c r="D1079" t="s">
        <v>2574</v>
      </c>
      <c r="E1079" s="8">
        <f t="shared" si="32"/>
        <v>1</v>
      </c>
      <c r="F1079" s="3">
        <f t="shared" si="33"/>
        <v>0</v>
      </c>
      <c r="G1079">
        <v>0</v>
      </c>
      <c r="H1079" s="4">
        <v>51264</v>
      </c>
      <c r="I1079" s="3">
        <f>IF(AND(Table1[[#This Row],[High Income]]&gt;=71082,Table1[[#This Row],[QCT Status]]=0),1,0)</f>
        <v>0</v>
      </c>
      <c r="J1079" s="4">
        <v>76.3</v>
      </c>
      <c r="K1079" s="3">
        <f>IF(Table1[[#This Row],[Life Expectancy]]&gt;77.4,1,0)</f>
        <v>0</v>
      </c>
      <c r="L1079" s="4">
        <v>0</v>
      </c>
      <c r="M1079" s="4">
        <v>11.9</v>
      </c>
      <c r="N1079" s="4">
        <f>IF(AND(Table1[[#This Row],[Low Poverty]]&lt;=6.3,Table1[[#This Row],[QCT Status]]=0),1,0)</f>
        <v>0</v>
      </c>
      <c r="O1079" s="3">
        <f>VLOOKUP(C1079,'County Data Only'!$A$2:$F$93,3,FALSE)</f>
        <v>3</v>
      </c>
      <c r="P1079" s="3">
        <f>IF(Table1[[#This Row],[Census Tract Low Unemployment Rate]]&lt;2.7,1,0)</f>
        <v>0</v>
      </c>
      <c r="Q1079" s="6">
        <f>VLOOKUP($C1079,'County Data Only'!$A$2:$F$93,4,FALSE)</f>
        <v>1210</v>
      </c>
      <c r="R1079" s="6">
        <f>IF(AND(Table1[[#This Row],[Census Tract Access to Primary Care]]&lt;=2000,Table1[[#This Row],[Census Tract Access to Primary Care]]&lt;&gt;0),1,0)</f>
        <v>1</v>
      </c>
      <c r="S1079" s="6">
        <f>VLOOKUP($C1079,'County Data Only'!$A$2:$F$93,5,FALSE)</f>
        <v>6.8072880509999996</v>
      </c>
      <c r="T1079" s="3">
        <f>VLOOKUP($C1079,'County Data Only'!$A$2:$F$93,6,FALSE)</f>
        <v>-0.58027989999999996</v>
      </c>
      <c r="U1079">
        <f>IF(AND(Table1[[#This Row],[Census Tract Population Growth 2010 - 2020]]&gt;=5,Table1[[#This Row],[Census Tract Population Growth 2020 - 2021]]&gt;0),1,0)</f>
        <v>0</v>
      </c>
      <c r="V1079" s="3">
        <f>SUM(Table1[[#This Row],[High Income Point Value]],Table1[[#This Row],[Life Expectancy Point Value]],Table1[[#This Row],["R/ECAP" (Point Value)]],Table1[[#This Row],[Low Poverty Point Value]])</f>
        <v>0</v>
      </c>
      <c r="W1079" s="3">
        <f>SUM(Table1[[#This Row],[Census Tract Low Unemployment Point Value]],Table1[[#This Row],[Census Tract Access to Primary Care Point Value]])</f>
        <v>1</v>
      </c>
    </row>
    <row r="1080" spans="1:23" x14ac:dyDescent="0.25">
      <c r="A1080" t="s">
        <v>1098</v>
      </c>
      <c r="B1080">
        <v>18097380404</v>
      </c>
      <c r="C1080" t="s">
        <v>1794</v>
      </c>
      <c r="D1080" t="s">
        <v>2788</v>
      </c>
      <c r="E1080" s="8">
        <f t="shared" si="32"/>
        <v>1</v>
      </c>
      <c r="F1080" s="3">
        <f t="shared" si="33"/>
        <v>0</v>
      </c>
      <c r="G1080">
        <v>0</v>
      </c>
      <c r="H1080" s="4">
        <v>49325</v>
      </c>
      <c r="I1080" s="3">
        <f>IF(AND(Table1[[#This Row],[High Income]]&gt;=71082,Table1[[#This Row],[QCT Status]]=0),1,0)</f>
        <v>0</v>
      </c>
      <c r="J1080" s="4">
        <v>74.2</v>
      </c>
      <c r="K1080" s="3">
        <f>IF(Table1[[#This Row],[Life Expectancy]]&gt;77.4,1,0)</f>
        <v>0</v>
      </c>
      <c r="L1080" s="4">
        <v>0</v>
      </c>
      <c r="M1080" s="4">
        <v>12</v>
      </c>
      <c r="N1080" s="4">
        <f>IF(AND(Table1[[#This Row],[Low Poverty]]&lt;=6.3,Table1[[#This Row],[QCT Status]]=0),1,0)</f>
        <v>0</v>
      </c>
      <c r="O1080" s="3">
        <f>VLOOKUP(C1080,'County Data Only'!$A$2:$F$93,3,FALSE)</f>
        <v>3</v>
      </c>
      <c r="P1080" s="3">
        <f>IF(Table1[[#This Row],[Census Tract Low Unemployment Rate]]&lt;2.7,1,0)</f>
        <v>0</v>
      </c>
      <c r="Q1080" s="6">
        <f>VLOOKUP($C1080,'County Data Only'!$A$2:$F$93,4,FALSE)</f>
        <v>1210</v>
      </c>
      <c r="R1080" s="6">
        <f>IF(AND(Table1[[#This Row],[Census Tract Access to Primary Care]]&lt;=2000,Table1[[#This Row],[Census Tract Access to Primary Care]]&lt;&gt;0),1,0)</f>
        <v>1</v>
      </c>
      <c r="S1080" s="6">
        <f>VLOOKUP($C1080,'County Data Only'!$A$2:$F$93,5,FALSE)</f>
        <v>6.8072880509999996</v>
      </c>
      <c r="T1080" s="3">
        <f>VLOOKUP($C1080,'County Data Only'!$A$2:$F$93,6,FALSE)</f>
        <v>-0.58027989999999996</v>
      </c>
      <c r="U1080">
        <f>IF(AND(Table1[[#This Row],[Census Tract Population Growth 2010 - 2020]]&gt;=5,Table1[[#This Row],[Census Tract Population Growth 2020 - 2021]]&gt;0),1,0)</f>
        <v>0</v>
      </c>
      <c r="V1080" s="3">
        <f>SUM(Table1[[#This Row],[High Income Point Value]],Table1[[#This Row],[Life Expectancy Point Value]],Table1[[#This Row],["R/ECAP" (Point Value)]],Table1[[#This Row],[Low Poverty Point Value]])</f>
        <v>0</v>
      </c>
      <c r="W1080" s="3">
        <f>SUM(Table1[[#This Row],[Census Tract Low Unemployment Point Value]],Table1[[#This Row],[Census Tract Access to Primary Care Point Value]])</f>
        <v>1</v>
      </c>
    </row>
    <row r="1081" spans="1:23" x14ac:dyDescent="0.25">
      <c r="A1081" t="s">
        <v>1069</v>
      </c>
      <c r="B1081">
        <v>18097360502</v>
      </c>
      <c r="C1081" t="s">
        <v>1794</v>
      </c>
      <c r="D1081" t="s">
        <v>2759</v>
      </c>
      <c r="E1081" s="8">
        <f t="shared" si="32"/>
        <v>1</v>
      </c>
      <c r="F1081" s="3">
        <f t="shared" si="33"/>
        <v>0</v>
      </c>
      <c r="G1081">
        <v>0</v>
      </c>
      <c r="H1081" s="4">
        <v>50116</v>
      </c>
      <c r="I1081" s="3">
        <f>IF(AND(Table1[[#This Row],[High Income]]&gt;=71082,Table1[[#This Row],[QCT Status]]=0),1,0)</f>
        <v>0</v>
      </c>
      <c r="J1081" s="4">
        <v>74.8</v>
      </c>
      <c r="K1081" s="3">
        <f>IF(Table1[[#This Row],[Life Expectancy]]&gt;77.4,1,0)</f>
        <v>0</v>
      </c>
      <c r="L1081" s="4">
        <v>0</v>
      </c>
      <c r="M1081" s="4">
        <v>12.2</v>
      </c>
      <c r="N1081" s="4">
        <f>IF(AND(Table1[[#This Row],[Low Poverty]]&lt;=6.3,Table1[[#This Row],[QCT Status]]=0),1,0)</f>
        <v>0</v>
      </c>
      <c r="O1081" s="3">
        <f>VLOOKUP(C1081,'County Data Only'!$A$2:$F$93,3,FALSE)</f>
        <v>3</v>
      </c>
      <c r="P1081" s="3">
        <f>IF(Table1[[#This Row],[Census Tract Low Unemployment Rate]]&lt;2.7,1,0)</f>
        <v>0</v>
      </c>
      <c r="Q1081" s="6">
        <f>VLOOKUP($C1081,'County Data Only'!$A$2:$F$93,4,FALSE)</f>
        <v>1210</v>
      </c>
      <c r="R1081" s="6">
        <f>IF(AND(Table1[[#This Row],[Census Tract Access to Primary Care]]&lt;=2000,Table1[[#This Row],[Census Tract Access to Primary Care]]&lt;&gt;0),1,0)</f>
        <v>1</v>
      </c>
      <c r="S1081" s="6">
        <f>VLOOKUP($C1081,'County Data Only'!$A$2:$F$93,5,FALSE)</f>
        <v>6.8072880509999996</v>
      </c>
      <c r="T1081" s="3">
        <f>VLOOKUP($C1081,'County Data Only'!$A$2:$F$93,6,FALSE)</f>
        <v>-0.58027989999999996</v>
      </c>
      <c r="U1081">
        <f>IF(AND(Table1[[#This Row],[Census Tract Population Growth 2010 - 2020]]&gt;=5,Table1[[#This Row],[Census Tract Population Growth 2020 - 2021]]&gt;0),1,0)</f>
        <v>0</v>
      </c>
      <c r="V1081" s="3">
        <f>SUM(Table1[[#This Row],[High Income Point Value]],Table1[[#This Row],[Life Expectancy Point Value]],Table1[[#This Row],["R/ECAP" (Point Value)]],Table1[[#This Row],[Low Poverty Point Value]])</f>
        <v>0</v>
      </c>
      <c r="W1081" s="3">
        <f>SUM(Table1[[#This Row],[Census Tract Low Unemployment Point Value]],Table1[[#This Row],[Census Tract Access to Primary Care Point Value]])</f>
        <v>1</v>
      </c>
    </row>
    <row r="1082" spans="1:23" x14ac:dyDescent="0.25">
      <c r="A1082" t="s">
        <v>993</v>
      </c>
      <c r="B1082">
        <v>18097341902</v>
      </c>
      <c r="C1082" t="s">
        <v>1794</v>
      </c>
      <c r="D1082" t="s">
        <v>2683</v>
      </c>
      <c r="E1082" s="8">
        <f t="shared" si="32"/>
        <v>1</v>
      </c>
      <c r="F1082" s="3">
        <f t="shared" si="33"/>
        <v>0</v>
      </c>
      <c r="G1082">
        <v>0</v>
      </c>
      <c r="H1082" s="4">
        <v>58472</v>
      </c>
      <c r="I1082" s="3">
        <f>IF(AND(Table1[[#This Row],[High Income]]&gt;=71082,Table1[[#This Row],[QCT Status]]=0),1,0)</f>
        <v>0</v>
      </c>
      <c r="J1082" s="4">
        <v>76</v>
      </c>
      <c r="K1082" s="3">
        <f>IF(Table1[[#This Row],[Life Expectancy]]&gt;77.4,1,0)</f>
        <v>0</v>
      </c>
      <c r="L1082" s="4">
        <v>0</v>
      </c>
      <c r="M1082" s="4">
        <v>12.9</v>
      </c>
      <c r="N1082" s="4">
        <f>IF(AND(Table1[[#This Row],[Low Poverty]]&lt;=6.3,Table1[[#This Row],[QCT Status]]=0),1,0)</f>
        <v>0</v>
      </c>
      <c r="O1082" s="3">
        <f>VLOOKUP(C1082,'County Data Only'!$A$2:$F$93,3,FALSE)</f>
        <v>3</v>
      </c>
      <c r="P1082" s="3">
        <f>IF(Table1[[#This Row],[Census Tract Low Unemployment Rate]]&lt;2.7,1,0)</f>
        <v>0</v>
      </c>
      <c r="Q1082" s="6">
        <f>VLOOKUP($C1082,'County Data Only'!$A$2:$F$93,4,FALSE)</f>
        <v>1210</v>
      </c>
      <c r="R1082" s="6">
        <f>IF(AND(Table1[[#This Row],[Census Tract Access to Primary Care]]&lt;=2000,Table1[[#This Row],[Census Tract Access to Primary Care]]&lt;&gt;0),1,0)</f>
        <v>1</v>
      </c>
      <c r="S1082" s="6">
        <f>VLOOKUP($C1082,'County Data Only'!$A$2:$F$93,5,FALSE)</f>
        <v>6.8072880509999996</v>
      </c>
      <c r="T1082" s="3">
        <f>VLOOKUP($C1082,'County Data Only'!$A$2:$F$93,6,FALSE)</f>
        <v>-0.58027989999999996</v>
      </c>
      <c r="U1082">
        <f>IF(AND(Table1[[#This Row],[Census Tract Population Growth 2010 - 2020]]&gt;=5,Table1[[#This Row],[Census Tract Population Growth 2020 - 2021]]&gt;0),1,0)</f>
        <v>0</v>
      </c>
      <c r="V1082" s="3">
        <f>SUM(Table1[[#This Row],[High Income Point Value]],Table1[[#This Row],[Life Expectancy Point Value]],Table1[[#This Row],["R/ECAP" (Point Value)]],Table1[[#This Row],[Low Poverty Point Value]])</f>
        <v>0</v>
      </c>
      <c r="W1082" s="3">
        <f>SUM(Table1[[#This Row],[Census Tract Low Unemployment Point Value]],Table1[[#This Row],[Census Tract Access to Primary Care Point Value]])</f>
        <v>1</v>
      </c>
    </row>
    <row r="1083" spans="1:23" x14ac:dyDescent="0.25">
      <c r="A1083" t="s">
        <v>1065</v>
      </c>
      <c r="B1083">
        <v>18097360405</v>
      </c>
      <c r="C1083" t="s">
        <v>1794</v>
      </c>
      <c r="D1083" t="s">
        <v>2755</v>
      </c>
      <c r="E1083" s="8">
        <f t="shared" si="32"/>
        <v>1</v>
      </c>
      <c r="F1083" s="3">
        <f t="shared" si="33"/>
        <v>0</v>
      </c>
      <c r="G1083">
        <v>0</v>
      </c>
      <c r="H1083" s="4">
        <v>53832</v>
      </c>
      <c r="I1083" s="3">
        <f>IF(AND(Table1[[#This Row],[High Income]]&gt;=71082,Table1[[#This Row],[QCT Status]]=0),1,0)</f>
        <v>0</v>
      </c>
      <c r="J1083" s="4">
        <v>75.8</v>
      </c>
      <c r="K1083" s="3">
        <f>IF(Table1[[#This Row],[Life Expectancy]]&gt;77.4,1,0)</f>
        <v>0</v>
      </c>
      <c r="L1083" s="4">
        <v>0</v>
      </c>
      <c r="M1083" s="4">
        <v>12.9</v>
      </c>
      <c r="N1083" s="4">
        <f>IF(AND(Table1[[#This Row],[Low Poverty]]&lt;=6.3,Table1[[#This Row],[QCT Status]]=0),1,0)</f>
        <v>0</v>
      </c>
      <c r="O1083" s="3">
        <f>VLOOKUP(C1083,'County Data Only'!$A$2:$F$93,3,FALSE)</f>
        <v>3</v>
      </c>
      <c r="P1083" s="3">
        <f>IF(Table1[[#This Row],[Census Tract Low Unemployment Rate]]&lt;2.7,1,0)</f>
        <v>0</v>
      </c>
      <c r="Q1083" s="6">
        <f>VLOOKUP($C1083,'County Data Only'!$A$2:$F$93,4,FALSE)</f>
        <v>1210</v>
      </c>
      <c r="R1083" s="6">
        <f>IF(AND(Table1[[#This Row],[Census Tract Access to Primary Care]]&lt;=2000,Table1[[#This Row],[Census Tract Access to Primary Care]]&lt;&gt;0),1,0)</f>
        <v>1</v>
      </c>
      <c r="S1083" s="6">
        <f>VLOOKUP($C1083,'County Data Only'!$A$2:$F$93,5,FALSE)</f>
        <v>6.8072880509999996</v>
      </c>
      <c r="T1083" s="3">
        <f>VLOOKUP($C1083,'County Data Only'!$A$2:$F$93,6,FALSE)</f>
        <v>-0.58027989999999996</v>
      </c>
      <c r="U1083">
        <f>IF(AND(Table1[[#This Row],[Census Tract Population Growth 2010 - 2020]]&gt;=5,Table1[[#This Row],[Census Tract Population Growth 2020 - 2021]]&gt;0),1,0)</f>
        <v>0</v>
      </c>
      <c r="V1083" s="3">
        <f>SUM(Table1[[#This Row],[High Income Point Value]],Table1[[#This Row],[Life Expectancy Point Value]],Table1[[#This Row],["R/ECAP" (Point Value)]],Table1[[#This Row],[Low Poverty Point Value]])</f>
        <v>0</v>
      </c>
      <c r="W1083" s="3">
        <f>SUM(Table1[[#This Row],[Census Tract Low Unemployment Point Value]],Table1[[#This Row],[Census Tract Access to Primary Care Point Value]])</f>
        <v>1</v>
      </c>
    </row>
    <row r="1084" spans="1:23" x14ac:dyDescent="0.25">
      <c r="A1084" t="s">
        <v>1083</v>
      </c>
      <c r="B1084">
        <v>18097370201</v>
      </c>
      <c r="C1084" t="s">
        <v>1794</v>
      </c>
      <c r="D1084" t="s">
        <v>2773</v>
      </c>
      <c r="E1084" s="8">
        <f t="shared" si="32"/>
        <v>1</v>
      </c>
      <c r="F1084" s="3">
        <f t="shared" si="33"/>
        <v>0</v>
      </c>
      <c r="G1084">
        <v>0</v>
      </c>
      <c r="H1084" s="4">
        <v>48666</v>
      </c>
      <c r="I1084" s="3">
        <f>IF(AND(Table1[[#This Row],[High Income]]&gt;=71082,Table1[[#This Row],[QCT Status]]=0),1,0)</f>
        <v>0</v>
      </c>
      <c r="J1084" s="4">
        <v>73.5</v>
      </c>
      <c r="K1084" s="3">
        <f>IF(Table1[[#This Row],[Life Expectancy]]&gt;77.4,1,0)</f>
        <v>0</v>
      </c>
      <c r="L1084" s="4">
        <v>0</v>
      </c>
      <c r="M1084" s="4">
        <v>13.2</v>
      </c>
      <c r="N1084" s="4">
        <f>IF(AND(Table1[[#This Row],[Low Poverty]]&lt;=6.3,Table1[[#This Row],[QCT Status]]=0),1,0)</f>
        <v>0</v>
      </c>
      <c r="O1084" s="3">
        <f>VLOOKUP(C1084,'County Data Only'!$A$2:$F$93,3,FALSE)</f>
        <v>3</v>
      </c>
      <c r="P1084" s="3">
        <f>IF(Table1[[#This Row],[Census Tract Low Unemployment Rate]]&lt;2.7,1,0)</f>
        <v>0</v>
      </c>
      <c r="Q1084" s="6">
        <f>VLOOKUP($C1084,'County Data Only'!$A$2:$F$93,4,FALSE)</f>
        <v>1210</v>
      </c>
      <c r="R1084" s="6">
        <f>IF(AND(Table1[[#This Row],[Census Tract Access to Primary Care]]&lt;=2000,Table1[[#This Row],[Census Tract Access to Primary Care]]&lt;&gt;0),1,0)</f>
        <v>1</v>
      </c>
      <c r="S1084" s="6">
        <f>VLOOKUP($C1084,'County Data Only'!$A$2:$F$93,5,FALSE)</f>
        <v>6.8072880509999996</v>
      </c>
      <c r="T1084" s="3">
        <f>VLOOKUP($C1084,'County Data Only'!$A$2:$F$93,6,FALSE)</f>
        <v>-0.58027989999999996</v>
      </c>
      <c r="U1084">
        <f>IF(AND(Table1[[#This Row],[Census Tract Population Growth 2010 - 2020]]&gt;=5,Table1[[#This Row],[Census Tract Population Growth 2020 - 2021]]&gt;0),1,0)</f>
        <v>0</v>
      </c>
      <c r="V1084" s="3">
        <f>SUM(Table1[[#This Row],[High Income Point Value]],Table1[[#This Row],[Life Expectancy Point Value]],Table1[[#This Row],["R/ECAP" (Point Value)]],Table1[[#This Row],[Low Poverty Point Value]])</f>
        <v>0</v>
      </c>
      <c r="W1084" s="3">
        <f>SUM(Table1[[#This Row],[Census Tract Low Unemployment Point Value]],Table1[[#This Row],[Census Tract Access to Primary Care Point Value]])</f>
        <v>1</v>
      </c>
    </row>
    <row r="1085" spans="1:23" x14ac:dyDescent="0.25">
      <c r="A1085" t="s">
        <v>1010</v>
      </c>
      <c r="B1085">
        <v>18097350900</v>
      </c>
      <c r="C1085" t="s">
        <v>1794</v>
      </c>
      <c r="D1085" t="s">
        <v>2700</v>
      </c>
      <c r="E1085" s="8">
        <f t="shared" si="32"/>
        <v>1</v>
      </c>
      <c r="F1085" s="3">
        <f t="shared" si="33"/>
        <v>0</v>
      </c>
      <c r="G1085">
        <v>0</v>
      </c>
      <c r="H1085" s="4">
        <v>37813</v>
      </c>
      <c r="I1085" s="3">
        <f>IF(AND(Table1[[#This Row],[High Income]]&gt;=71082,Table1[[#This Row],[QCT Status]]=0),1,0)</f>
        <v>0</v>
      </c>
      <c r="J1085" s="4">
        <v>72.3</v>
      </c>
      <c r="K1085" s="3">
        <f>IF(Table1[[#This Row],[Life Expectancy]]&gt;77.4,1,0)</f>
        <v>0</v>
      </c>
      <c r="L1085" s="4">
        <v>0</v>
      </c>
      <c r="M1085" s="4">
        <v>13.4</v>
      </c>
      <c r="N1085" s="4">
        <f>IF(AND(Table1[[#This Row],[Low Poverty]]&lt;=6.3,Table1[[#This Row],[QCT Status]]=0),1,0)</f>
        <v>0</v>
      </c>
      <c r="O1085" s="3">
        <f>VLOOKUP(C1085,'County Data Only'!$A$2:$F$93,3,FALSE)</f>
        <v>3</v>
      </c>
      <c r="P1085" s="3">
        <f>IF(Table1[[#This Row],[Census Tract Low Unemployment Rate]]&lt;2.7,1,0)</f>
        <v>0</v>
      </c>
      <c r="Q1085" s="6">
        <f>VLOOKUP($C1085,'County Data Only'!$A$2:$F$93,4,FALSE)</f>
        <v>1210</v>
      </c>
      <c r="R1085" s="6">
        <f>IF(AND(Table1[[#This Row],[Census Tract Access to Primary Care]]&lt;=2000,Table1[[#This Row],[Census Tract Access to Primary Care]]&lt;&gt;0),1,0)</f>
        <v>1</v>
      </c>
      <c r="S1085" s="6">
        <f>VLOOKUP($C1085,'County Data Only'!$A$2:$F$93,5,FALSE)</f>
        <v>6.8072880509999996</v>
      </c>
      <c r="T1085" s="3">
        <f>VLOOKUP($C1085,'County Data Only'!$A$2:$F$93,6,FALSE)</f>
        <v>-0.58027989999999996</v>
      </c>
      <c r="U1085">
        <f>IF(AND(Table1[[#This Row],[Census Tract Population Growth 2010 - 2020]]&gt;=5,Table1[[#This Row],[Census Tract Population Growth 2020 - 2021]]&gt;0),1,0)</f>
        <v>0</v>
      </c>
      <c r="V1085" s="3">
        <f>SUM(Table1[[#This Row],[High Income Point Value]],Table1[[#This Row],[Life Expectancy Point Value]],Table1[[#This Row],["R/ECAP" (Point Value)]],Table1[[#This Row],[Low Poverty Point Value]])</f>
        <v>0</v>
      </c>
      <c r="W1085" s="3">
        <f>SUM(Table1[[#This Row],[Census Tract Low Unemployment Point Value]],Table1[[#This Row],[Census Tract Access to Primary Care Point Value]])</f>
        <v>1</v>
      </c>
    </row>
    <row r="1086" spans="1:23" x14ac:dyDescent="0.25">
      <c r="A1086" t="s">
        <v>923</v>
      </c>
      <c r="B1086">
        <v>18097321001</v>
      </c>
      <c r="C1086" t="s">
        <v>1794</v>
      </c>
      <c r="D1086" t="s">
        <v>2613</v>
      </c>
      <c r="E1086" s="8">
        <f t="shared" si="32"/>
        <v>1</v>
      </c>
      <c r="F1086" s="3">
        <f t="shared" si="33"/>
        <v>0</v>
      </c>
      <c r="G1086">
        <v>0</v>
      </c>
      <c r="H1086" s="4">
        <v>63258</v>
      </c>
      <c r="I1086" s="3">
        <f>IF(AND(Table1[[#This Row],[High Income]]&gt;=71082,Table1[[#This Row],[QCT Status]]=0),1,0)</f>
        <v>0</v>
      </c>
      <c r="J1086" s="4">
        <v>77</v>
      </c>
      <c r="K1086" s="3">
        <f>IF(Table1[[#This Row],[Life Expectancy]]&gt;77.4,1,0)</f>
        <v>0</v>
      </c>
      <c r="L1086" s="4">
        <v>0</v>
      </c>
      <c r="M1086" s="4">
        <v>14</v>
      </c>
      <c r="N1086" s="4">
        <f>IF(AND(Table1[[#This Row],[Low Poverty]]&lt;=6.3,Table1[[#This Row],[QCT Status]]=0),1,0)</f>
        <v>0</v>
      </c>
      <c r="O1086" s="3">
        <f>VLOOKUP(C1086,'County Data Only'!$A$2:$F$93,3,FALSE)</f>
        <v>3</v>
      </c>
      <c r="P1086" s="3">
        <f>IF(Table1[[#This Row],[Census Tract Low Unemployment Rate]]&lt;2.7,1,0)</f>
        <v>0</v>
      </c>
      <c r="Q1086" s="6">
        <f>VLOOKUP($C1086,'County Data Only'!$A$2:$F$93,4,FALSE)</f>
        <v>1210</v>
      </c>
      <c r="R1086" s="6">
        <f>IF(AND(Table1[[#This Row],[Census Tract Access to Primary Care]]&lt;=2000,Table1[[#This Row],[Census Tract Access to Primary Care]]&lt;&gt;0),1,0)</f>
        <v>1</v>
      </c>
      <c r="S1086" s="6">
        <f>VLOOKUP($C1086,'County Data Only'!$A$2:$F$93,5,FALSE)</f>
        <v>6.8072880509999996</v>
      </c>
      <c r="T1086" s="3">
        <f>VLOOKUP($C1086,'County Data Only'!$A$2:$F$93,6,FALSE)</f>
        <v>-0.58027989999999996</v>
      </c>
      <c r="U1086">
        <f>IF(AND(Table1[[#This Row],[Census Tract Population Growth 2010 - 2020]]&gt;=5,Table1[[#This Row],[Census Tract Population Growth 2020 - 2021]]&gt;0),1,0)</f>
        <v>0</v>
      </c>
      <c r="V1086" s="3">
        <f>SUM(Table1[[#This Row],[High Income Point Value]],Table1[[#This Row],[Life Expectancy Point Value]],Table1[[#This Row],["R/ECAP" (Point Value)]],Table1[[#This Row],[Low Poverty Point Value]])</f>
        <v>0</v>
      </c>
      <c r="W1086" s="3">
        <f>SUM(Table1[[#This Row],[Census Tract Low Unemployment Point Value]],Table1[[#This Row],[Census Tract Access to Primary Care Point Value]])</f>
        <v>1</v>
      </c>
    </row>
    <row r="1087" spans="1:23" x14ac:dyDescent="0.25">
      <c r="A1087" t="s">
        <v>967</v>
      </c>
      <c r="B1087">
        <v>18097340101</v>
      </c>
      <c r="C1087" t="s">
        <v>1794</v>
      </c>
      <c r="D1087" t="s">
        <v>2657</v>
      </c>
      <c r="E1087" s="8">
        <f t="shared" si="32"/>
        <v>1</v>
      </c>
      <c r="F1087" s="3">
        <f t="shared" si="33"/>
        <v>0</v>
      </c>
      <c r="G1087">
        <v>0</v>
      </c>
      <c r="H1087" s="4">
        <v>49357</v>
      </c>
      <c r="I1087" s="3">
        <f>IF(AND(Table1[[#This Row],[High Income]]&gt;=71082,Table1[[#This Row],[QCT Status]]=0),1,0)</f>
        <v>0</v>
      </c>
      <c r="J1087" s="4">
        <v>77</v>
      </c>
      <c r="K1087" s="3">
        <f>IF(Table1[[#This Row],[Life Expectancy]]&gt;77.4,1,0)</f>
        <v>0</v>
      </c>
      <c r="L1087" s="4">
        <v>0</v>
      </c>
      <c r="M1087" s="4">
        <v>14.4</v>
      </c>
      <c r="N1087" s="4">
        <f>IF(AND(Table1[[#This Row],[Low Poverty]]&lt;=6.3,Table1[[#This Row],[QCT Status]]=0),1,0)</f>
        <v>0</v>
      </c>
      <c r="O1087" s="3">
        <f>VLOOKUP(C1087,'County Data Only'!$A$2:$F$93,3,FALSE)</f>
        <v>3</v>
      </c>
      <c r="P1087" s="3">
        <f>IF(Table1[[#This Row],[Census Tract Low Unemployment Rate]]&lt;2.7,1,0)</f>
        <v>0</v>
      </c>
      <c r="Q1087" s="6">
        <f>VLOOKUP($C1087,'County Data Only'!$A$2:$F$93,4,FALSE)</f>
        <v>1210</v>
      </c>
      <c r="R1087" s="6">
        <f>IF(AND(Table1[[#This Row],[Census Tract Access to Primary Care]]&lt;=2000,Table1[[#This Row],[Census Tract Access to Primary Care]]&lt;&gt;0),1,0)</f>
        <v>1</v>
      </c>
      <c r="S1087" s="6">
        <f>VLOOKUP($C1087,'County Data Only'!$A$2:$F$93,5,FALSE)</f>
        <v>6.8072880509999996</v>
      </c>
      <c r="T1087" s="3">
        <f>VLOOKUP($C1087,'County Data Only'!$A$2:$F$93,6,FALSE)</f>
        <v>-0.58027989999999996</v>
      </c>
      <c r="U1087">
        <f>IF(AND(Table1[[#This Row],[Census Tract Population Growth 2010 - 2020]]&gt;=5,Table1[[#This Row],[Census Tract Population Growth 2020 - 2021]]&gt;0),1,0)</f>
        <v>0</v>
      </c>
      <c r="V1087" s="3">
        <f>SUM(Table1[[#This Row],[High Income Point Value]],Table1[[#This Row],[Life Expectancy Point Value]],Table1[[#This Row],["R/ECAP" (Point Value)]],Table1[[#This Row],[Low Poverty Point Value]])</f>
        <v>0</v>
      </c>
      <c r="W1087" s="3">
        <f>SUM(Table1[[#This Row],[Census Tract Low Unemployment Point Value]],Table1[[#This Row],[Census Tract Access to Primary Care Point Value]])</f>
        <v>1</v>
      </c>
    </row>
    <row r="1088" spans="1:23" x14ac:dyDescent="0.25">
      <c r="A1088" t="s">
        <v>1134</v>
      </c>
      <c r="B1088">
        <v>18097390900</v>
      </c>
      <c r="C1088" t="s">
        <v>1794</v>
      </c>
      <c r="D1088" t="s">
        <v>2824</v>
      </c>
      <c r="E1088" s="8">
        <f t="shared" si="32"/>
        <v>1</v>
      </c>
      <c r="F1088" s="3">
        <f t="shared" si="33"/>
        <v>0</v>
      </c>
      <c r="G1088">
        <v>0</v>
      </c>
      <c r="H1088" s="4">
        <v>59449</v>
      </c>
      <c r="I1088" s="3">
        <f>IF(AND(Table1[[#This Row],[High Income]]&gt;=71082,Table1[[#This Row],[QCT Status]]=0),1,0)</f>
        <v>0</v>
      </c>
      <c r="J1088" s="4">
        <v>73.5</v>
      </c>
      <c r="K1088" s="3">
        <f>IF(Table1[[#This Row],[Life Expectancy]]&gt;77.4,1,0)</f>
        <v>0</v>
      </c>
      <c r="L1088" s="4">
        <v>0</v>
      </c>
      <c r="M1088" s="4">
        <v>15.3</v>
      </c>
      <c r="N1088" s="4">
        <f>IF(AND(Table1[[#This Row],[Low Poverty]]&lt;=6.3,Table1[[#This Row],[QCT Status]]=0),1,0)</f>
        <v>0</v>
      </c>
      <c r="O1088" s="3">
        <f>VLOOKUP(C1088,'County Data Only'!$A$2:$F$93,3,FALSE)</f>
        <v>3</v>
      </c>
      <c r="P1088" s="3">
        <f>IF(Table1[[#This Row],[Census Tract Low Unemployment Rate]]&lt;2.7,1,0)</f>
        <v>0</v>
      </c>
      <c r="Q1088" s="6">
        <f>VLOOKUP($C1088,'County Data Only'!$A$2:$F$93,4,FALSE)</f>
        <v>1210</v>
      </c>
      <c r="R1088" s="6">
        <f>IF(AND(Table1[[#This Row],[Census Tract Access to Primary Care]]&lt;=2000,Table1[[#This Row],[Census Tract Access to Primary Care]]&lt;&gt;0),1,0)</f>
        <v>1</v>
      </c>
      <c r="S1088" s="6">
        <f>VLOOKUP($C1088,'County Data Only'!$A$2:$F$93,5,FALSE)</f>
        <v>6.8072880509999996</v>
      </c>
      <c r="T1088" s="3">
        <f>VLOOKUP($C1088,'County Data Only'!$A$2:$F$93,6,FALSE)</f>
        <v>-0.58027989999999996</v>
      </c>
      <c r="U1088">
        <f>IF(AND(Table1[[#This Row],[Census Tract Population Growth 2010 - 2020]]&gt;=5,Table1[[#This Row],[Census Tract Population Growth 2020 - 2021]]&gt;0),1,0)</f>
        <v>0</v>
      </c>
      <c r="V1088" s="3">
        <f>SUM(Table1[[#This Row],[High Income Point Value]],Table1[[#This Row],[Life Expectancy Point Value]],Table1[[#This Row],["R/ECAP" (Point Value)]],Table1[[#This Row],[Low Poverty Point Value]])</f>
        <v>0</v>
      </c>
      <c r="W1088" s="3">
        <f>SUM(Table1[[#This Row],[Census Tract Low Unemployment Point Value]],Table1[[#This Row],[Census Tract Access to Primary Care Point Value]])</f>
        <v>1</v>
      </c>
    </row>
    <row r="1089" spans="1:23" x14ac:dyDescent="0.25">
      <c r="A1089" t="s">
        <v>1103</v>
      </c>
      <c r="B1089">
        <v>18097380800</v>
      </c>
      <c r="C1089" t="s">
        <v>1794</v>
      </c>
      <c r="D1089" t="s">
        <v>2793</v>
      </c>
      <c r="E1089" s="8">
        <f t="shared" si="32"/>
        <v>1</v>
      </c>
      <c r="F1089" s="3">
        <f t="shared" si="33"/>
        <v>0</v>
      </c>
      <c r="G1089">
        <v>0</v>
      </c>
      <c r="H1089" s="4">
        <v>48524</v>
      </c>
      <c r="I1089" s="3">
        <f>IF(AND(Table1[[#This Row],[High Income]]&gt;=71082,Table1[[#This Row],[QCT Status]]=0),1,0)</f>
        <v>0</v>
      </c>
      <c r="J1089" s="4">
        <v>72.5</v>
      </c>
      <c r="K1089" s="3">
        <f>IF(Table1[[#This Row],[Life Expectancy]]&gt;77.4,1,0)</f>
        <v>0</v>
      </c>
      <c r="L1089" s="4">
        <v>0</v>
      </c>
      <c r="M1089" s="4">
        <v>15.3</v>
      </c>
      <c r="N1089" s="4">
        <f>IF(AND(Table1[[#This Row],[Low Poverty]]&lt;=6.3,Table1[[#This Row],[QCT Status]]=0),1,0)</f>
        <v>0</v>
      </c>
      <c r="O1089" s="3">
        <f>VLOOKUP(C1089,'County Data Only'!$A$2:$F$93,3,FALSE)</f>
        <v>3</v>
      </c>
      <c r="P1089" s="3">
        <f>IF(Table1[[#This Row],[Census Tract Low Unemployment Rate]]&lt;2.7,1,0)</f>
        <v>0</v>
      </c>
      <c r="Q1089" s="6">
        <f>VLOOKUP($C1089,'County Data Only'!$A$2:$F$93,4,FALSE)</f>
        <v>1210</v>
      </c>
      <c r="R1089" s="6">
        <f>IF(AND(Table1[[#This Row],[Census Tract Access to Primary Care]]&lt;=2000,Table1[[#This Row],[Census Tract Access to Primary Care]]&lt;&gt;0),1,0)</f>
        <v>1</v>
      </c>
      <c r="S1089" s="6">
        <f>VLOOKUP($C1089,'County Data Only'!$A$2:$F$93,5,FALSE)</f>
        <v>6.8072880509999996</v>
      </c>
      <c r="T1089" s="3">
        <f>VLOOKUP($C1089,'County Data Only'!$A$2:$F$93,6,FALSE)</f>
        <v>-0.58027989999999996</v>
      </c>
      <c r="U1089">
        <f>IF(AND(Table1[[#This Row],[Census Tract Population Growth 2010 - 2020]]&gt;=5,Table1[[#This Row],[Census Tract Population Growth 2020 - 2021]]&gt;0),1,0)</f>
        <v>0</v>
      </c>
      <c r="V1089" s="3">
        <f>SUM(Table1[[#This Row],[High Income Point Value]],Table1[[#This Row],[Life Expectancy Point Value]],Table1[[#This Row],["R/ECAP" (Point Value)]],Table1[[#This Row],[Low Poverty Point Value]])</f>
        <v>0</v>
      </c>
      <c r="W1089" s="3">
        <f>SUM(Table1[[#This Row],[Census Tract Low Unemployment Point Value]],Table1[[#This Row],[Census Tract Access to Primary Care Point Value]])</f>
        <v>1</v>
      </c>
    </row>
    <row r="1090" spans="1:23" x14ac:dyDescent="0.25">
      <c r="A1090" t="s">
        <v>1070</v>
      </c>
      <c r="B1090">
        <v>18097360601</v>
      </c>
      <c r="C1090" t="s">
        <v>1794</v>
      </c>
      <c r="D1090" t="s">
        <v>2760</v>
      </c>
      <c r="E1090" s="8">
        <f t="shared" ref="E1090:E1153" si="34">SUM(V1090,W1090)</f>
        <v>1</v>
      </c>
      <c r="F1090" s="3">
        <f t="shared" ref="F1090:F1153" si="35">IF(AND(S1090&gt;=5,T1090&gt;0),1,0)</f>
        <v>0</v>
      </c>
      <c r="G1090">
        <v>0</v>
      </c>
      <c r="H1090" s="4">
        <v>60665</v>
      </c>
      <c r="I1090" s="3">
        <f>IF(AND(Table1[[#This Row],[High Income]]&gt;=71082,Table1[[#This Row],[QCT Status]]=0),1,0)</f>
        <v>0</v>
      </c>
      <c r="J1090" s="4">
        <v>75.099999999999994</v>
      </c>
      <c r="K1090" s="3">
        <f>IF(Table1[[#This Row],[Life Expectancy]]&gt;77.4,1,0)</f>
        <v>0</v>
      </c>
      <c r="L1090" s="4">
        <v>0</v>
      </c>
      <c r="M1090" s="4">
        <v>15.4</v>
      </c>
      <c r="N1090" s="4">
        <f>IF(AND(Table1[[#This Row],[Low Poverty]]&lt;=6.3,Table1[[#This Row],[QCT Status]]=0),1,0)</f>
        <v>0</v>
      </c>
      <c r="O1090" s="3">
        <f>VLOOKUP(C1090,'County Data Only'!$A$2:$F$93,3,FALSE)</f>
        <v>3</v>
      </c>
      <c r="P1090" s="3">
        <f>IF(Table1[[#This Row],[Census Tract Low Unemployment Rate]]&lt;2.7,1,0)</f>
        <v>0</v>
      </c>
      <c r="Q1090" s="6">
        <f>VLOOKUP($C1090,'County Data Only'!$A$2:$F$93,4,FALSE)</f>
        <v>1210</v>
      </c>
      <c r="R1090" s="6">
        <f>IF(AND(Table1[[#This Row],[Census Tract Access to Primary Care]]&lt;=2000,Table1[[#This Row],[Census Tract Access to Primary Care]]&lt;&gt;0),1,0)</f>
        <v>1</v>
      </c>
      <c r="S1090" s="6">
        <f>VLOOKUP($C1090,'County Data Only'!$A$2:$F$93,5,FALSE)</f>
        <v>6.8072880509999996</v>
      </c>
      <c r="T1090" s="3">
        <f>VLOOKUP($C1090,'County Data Only'!$A$2:$F$93,6,FALSE)</f>
        <v>-0.58027989999999996</v>
      </c>
      <c r="U1090">
        <f>IF(AND(Table1[[#This Row],[Census Tract Population Growth 2010 - 2020]]&gt;=5,Table1[[#This Row],[Census Tract Population Growth 2020 - 2021]]&gt;0),1,0)</f>
        <v>0</v>
      </c>
      <c r="V1090" s="3">
        <f>SUM(Table1[[#This Row],[High Income Point Value]],Table1[[#This Row],[Life Expectancy Point Value]],Table1[[#This Row],["R/ECAP" (Point Value)]],Table1[[#This Row],[Low Poverty Point Value]])</f>
        <v>0</v>
      </c>
      <c r="W1090" s="3">
        <f>SUM(Table1[[#This Row],[Census Tract Low Unemployment Point Value]],Table1[[#This Row],[Census Tract Access to Primary Care Point Value]])</f>
        <v>1</v>
      </c>
    </row>
    <row r="1091" spans="1:23" x14ac:dyDescent="0.25">
      <c r="A1091" t="s">
        <v>1038</v>
      </c>
      <c r="B1091">
        <v>18097355500</v>
      </c>
      <c r="C1091" t="s">
        <v>1794</v>
      </c>
      <c r="D1091" t="s">
        <v>2728</v>
      </c>
      <c r="E1091" s="8">
        <f t="shared" si="34"/>
        <v>1</v>
      </c>
      <c r="F1091" s="3">
        <f t="shared" si="35"/>
        <v>0</v>
      </c>
      <c r="G1091">
        <v>0</v>
      </c>
      <c r="H1091" s="4">
        <v>49392</v>
      </c>
      <c r="I1091" s="3">
        <f>IF(AND(Table1[[#This Row],[High Income]]&gt;=71082,Table1[[#This Row],[QCT Status]]=0),1,0)</f>
        <v>0</v>
      </c>
      <c r="J1091" s="4">
        <v>70.7</v>
      </c>
      <c r="K1091" s="3">
        <f>IF(Table1[[#This Row],[Life Expectancy]]&gt;77.4,1,0)</f>
        <v>0</v>
      </c>
      <c r="L1091" s="4">
        <v>0</v>
      </c>
      <c r="M1091" s="4">
        <v>15.5</v>
      </c>
      <c r="N1091" s="4">
        <f>IF(AND(Table1[[#This Row],[Low Poverty]]&lt;=6.3,Table1[[#This Row],[QCT Status]]=0),1,0)</f>
        <v>0</v>
      </c>
      <c r="O1091" s="3">
        <f>VLOOKUP(C1091,'County Data Only'!$A$2:$F$93,3,FALSE)</f>
        <v>3</v>
      </c>
      <c r="P1091" s="3">
        <f>IF(Table1[[#This Row],[Census Tract Low Unemployment Rate]]&lt;2.7,1,0)</f>
        <v>0</v>
      </c>
      <c r="Q1091" s="6">
        <f>VLOOKUP($C1091,'County Data Only'!$A$2:$F$93,4,FALSE)</f>
        <v>1210</v>
      </c>
      <c r="R1091" s="6">
        <f>IF(AND(Table1[[#This Row],[Census Tract Access to Primary Care]]&lt;=2000,Table1[[#This Row],[Census Tract Access to Primary Care]]&lt;&gt;0),1,0)</f>
        <v>1</v>
      </c>
      <c r="S1091" s="6">
        <f>VLOOKUP($C1091,'County Data Only'!$A$2:$F$93,5,FALSE)</f>
        <v>6.8072880509999996</v>
      </c>
      <c r="T1091" s="3">
        <f>VLOOKUP($C1091,'County Data Only'!$A$2:$F$93,6,FALSE)</f>
        <v>-0.58027989999999996</v>
      </c>
      <c r="U1091">
        <f>IF(AND(Table1[[#This Row],[Census Tract Population Growth 2010 - 2020]]&gt;=5,Table1[[#This Row],[Census Tract Population Growth 2020 - 2021]]&gt;0),1,0)</f>
        <v>0</v>
      </c>
      <c r="V1091" s="3">
        <f>SUM(Table1[[#This Row],[High Income Point Value]],Table1[[#This Row],[Life Expectancy Point Value]],Table1[[#This Row],["R/ECAP" (Point Value)]],Table1[[#This Row],[Low Poverty Point Value]])</f>
        <v>0</v>
      </c>
      <c r="W1091" s="3">
        <f>SUM(Table1[[#This Row],[Census Tract Low Unemployment Point Value]],Table1[[#This Row],[Census Tract Access to Primary Care Point Value]])</f>
        <v>1</v>
      </c>
    </row>
    <row r="1092" spans="1:23" x14ac:dyDescent="0.25">
      <c r="A1092" t="s">
        <v>1061</v>
      </c>
      <c r="B1092">
        <v>18097360301</v>
      </c>
      <c r="C1092" t="s">
        <v>1794</v>
      </c>
      <c r="D1092" t="s">
        <v>2751</v>
      </c>
      <c r="E1092" s="8">
        <f t="shared" si="34"/>
        <v>1</v>
      </c>
      <c r="F1092" s="3">
        <f t="shared" si="35"/>
        <v>0</v>
      </c>
      <c r="G1092">
        <v>0</v>
      </c>
      <c r="H1092" s="4">
        <v>37285</v>
      </c>
      <c r="I1092" s="3">
        <f>IF(AND(Table1[[#This Row],[High Income]]&gt;=71082,Table1[[#This Row],[QCT Status]]=0),1,0)</f>
        <v>0</v>
      </c>
      <c r="J1092" s="4">
        <v>71.5</v>
      </c>
      <c r="K1092" s="3">
        <f>IF(Table1[[#This Row],[Life Expectancy]]&gt;77.4,1,0)</f>
        <v>0</v>
      </c>
      <c r="L1092" s="4">
        <v>0</v>
      </c>
      <c r="M1092" s="4">
        <v>15.6</v>
      </c>
      <c r="N1092" s="4">
        <f>IF(AND(Table1[[#This Row],[Low Poverty]]&lt;=6.3,Table1[[#This Row],[QCT Status]]=0),1,0)</f>
        <v>0</v>
      </c>
      <c r="O1092" s="3">
        <f>VLOOKUP(C1092,'County Data Only'!$A$2:$F$93,3,FALSE)</f>
        <v>3</v>
      </c>
      <c r="P1092" s="3">
        <f>IF(Table1[[#This Row],[Census Tract Low Unemployment Rate]]&lt;2.7,1,0)</f>
        <v>0</v>
      </c>
      <c r="Q1092" s="6">
        <f>VLOOKUP($C1092,'County Data Only'!$A$2:$F$93,4,FALSE)</f>
        <v>1210</v>
      </c>
      <c r="R1092" s="6">
        <f>IF(AND(Table1[[#This Row],[Census Tract Access to Primary Care]]&lt;=2000,Table1[[#This Row],[Census Tract Access to Primary Care]]&lt;&gt;0),1,0)</f>
        <v>1</v>
      </c>
      <c r="S1092" s="6">
        <f>VLOOKUP($C1092,'County Data Only'!$A$2:$F$93,5,FALSE)</f>
        <v>6.8072880509999996</v>
      </c>
      <c r="T1092" s="3">
        <f>VLOOKUP($C1092,'County Data Only'!$A$2:$F$93,6,FALSE)</f>
        <v>-0.58027989999999996</v>
      </c>
      <c r="U1092">
        <f>IF(AND(Table1[[#This Row],[Census Tract Population Growth 2010 - 2020]]&gt;=5,Table1[[#This Row],[Census Tract Population Growth 2020 - 2021]]&gt;0),1,0)</f>
        <v>0</v>
      </c>
      <c r="V1092" s="3">
        <f>SUM(Table1[[#This Row],[High Income Point Value]],Table1[[#This Row],[Life Expectancy Point Value]],Table1[[#This Row],["R/ECAP" (Point Value)]],Table1[[#This Row],[Low Poverty Point Value]])</f>
        <v>0</v>
      </c>
      <c r="W1092" s="3">
        <f>SUM(Table1[[#This Row],[Census Tract Low Unemployment Point Value]],Table1[[#This Row],[Census Tract Access to Primary Care Point Value]])</f>
        <v>1</v>
      </c>
    </row>
    <row r="1093" spans="1:23" x14ac:dyDescent="0.25">
      <c r="A1093" t="s">
        <v>1024</v>
      </c>
      <c r="B1093">
        <v>18097353300</v>
      </c>
      <c r="C1093" t="s">
        <v>1794</v>
      </c>
      <c r="D1093" t="s">
        <v>2714</v>
      </c>
      <c r="E1093" s="8">
        <f t="shared" si="34"/>
        <v>1</v>
      </c>
      <c r="F1093" s="3">
        <f t="shared" si="35"/>
        <v>0</v>
      </c>
      <c r="G1093">
        <v>0</v>
      </c>
      <c r="H1093" s="4">
        <v>43200</v>
      </c>
      <c r="I1093" s="3">
        <f>IF(AND(Table1[[#This Row],[High Income]]&gt;=71082,Table1[[#This Row],[QCT Status]]=0),1,0)</f>
        <v>0</v>
      </c>
      <c r="K1093" s="3">
        <f>IF(Table1[[#This Row],[Life Expectancy]]&gt;77.4,1,0)</f>
        <v>0</v>
      </c>
      <c r="L1093" s="4">
        <v>0</v>
      </c>
      <c r="M1093" s="4">
        <v>15.8</v>
      </c>
      <c r="N1093" s="4">
        <f>IF(AND(Table1[[#This Row],[Low Poverty]]&lt;=6.3,Table1[[#This Row],[QCT Status]]=0),1,0)</f>
        <v>0</v>
      </c>
      <c r="O1093" s="3">
        <f>VLOOKUP(C1093,'County Data Only'!$A$2:$F$93,3,FALSE)</f>
        <v>3</v>
      </c>
      <c r="P1093" s="3">
        <f>IF(Table1[[#This Row],[Census Tract Low Unemployment Rate]]&lt;2.7,1,0)</f>
        <v>0</v>
      </c>
      <c r="Q1093" s="6">
        <f>VLOOKUP($C1093,'County Data Only'!$A$2:$F$93,4,FALSE)</f>
        <v>1210</v>
      </c>
      <c r="R1093" s="6">
        <f>IF(AND(Table1[[#This Row],[Census Tract Access to Primary Care]]&lt;=2000,Table1[[#This Row],[Census Tract Access to Primary Care]]&lt;&gt;0),1,0)</f>
        <v>1</v>
      </c>
      <c r="S1093" s="6">
        <f>VLOOKUP($C1093,'County Data Only'!$A$2:$F$93,5,FALSE)</f>
        <v>6.8072880509999996</v>
      </c>
      <c r="T1093" s="3">
        <f>VLOOKUP($C1093,'County Data Only'!$A$2:$F$93,6,FALSE)</f>
        <v>-0.58027989999999996</v>
      </c>
      <c r="U1093">
        <f>IF(AND(Table1[[#This Row],[Census Tract Population Growth 2010 - 2020]]&gt;=5,Table1[[#This Row],[Census Tract Population Growth 2020 - 2021]]&gt;0),1,0)</f>
        <v>0</v>
      </c>
      <c r="V1093" s="3">
        <f>SUM(Table1[[#This Row],[High Income Point Value]],Table1[[#This Row],[Life Expectancy Point Value]],Table1[[#This Row],["R/ECAP" (Point Value)]],Table1[[#This Row],[Low Poverty Point Value]])</f>
        <v>0</v>
      </c>
      <c r="W1093" s="3">
        <f>SUM(Table1[[#This Row],[Census Tract Low Unemployment Point Value]],Table1[[#This Row],[Census Tract Access to Primary Care Point Value]])</f>
        <v>1</v>
      </c>
    </row>
    <row r="1094" spans="1:23" x14ac:dyDescent="0.25">
      <c r="A1094" t="s">
        <v>1005</v>
      </c>
      <c r="B1094">
        <v>18097350400</v>
      </c>
      <c r="C1094" t="s">
        <v>1794</v>
      </c>
      <c r="D1094" t="s">
        <v>2695</v>
      </c>
      <c r="E1094" s="8">
        <f t="shared" si="34"/>
        <v>1</v>
      </c>
      <c r="F1094" s="3">
        <f t="shared" si="35"/>
        <v>0</v>
      </c>
      <c r="G1094">
        <v>0</v>
      </c>
      <c r="H1094" s="4">
        <v>47923</v>
      </c>
      <c r="I1094" s="3">
        <f>IF(AND(Table1[[#This Row],[High Income]]&gt;=71082,Table1[[#This Row],[QCT Status]]=0),1,0)</f>
        <v>0</v>
      </c>
      <c r="J1094" s="4">
        <v>72.7</v>
      </c>
      <c r="K1094" s="3">
        <f>IF(Table1[[#This Row],[Life Expectancy]]&gt;77.4,1,0)</f>
        <v>0</v>
      </c>
      <c r="L1094" s="4">
        <v>0</v>
      </c>
      <c r="M1094" s="4">
        <v>15.9</v>
      </c>
      <c r="N1094" s="4">
        <f>IF(AND(Table1[[#This Row],[Low Poverty]]&lt;=6.3,Table1[[#This Row],[QCT Status]]=0),1,0)</f>
        <v>0</v>
      </c>
      <c r="O1094" s="3">
        <f>VLOOKUP(C1094,'County Data Only'!$A$2:$F$93,3,FALSE)</f>
        <v>3</v>
      </c>
      <c r="P1094" s="3">
        <f>IF(Table1[[#This Row],[Census Tract Low Unemployment Rate]]&lt;2.7,1,0)</f>
        <v>0</v>
      </c>
      <c r="Q1094" s="6">
        <f>VLOOKUP($C1094,'County Data Only'!$A$2:$F$93,4,FALSE)</f>
        <v>1210</v>
      </c>
      <c r="R1094" s="6">
        <f>IF(AND(Table1[[#This Row],[Census Tract Access to Primary Care]]&lt;=2000,Table1[[#This Row],[Census Tract Access to Primary Care]]&lt;&gt;0),1,0)</f>
        <v>1</v>
      </c>
      <c r="S1094" s="6">
        <f>VLOOKUP($C1094,'County Data Only'!$A$2:$F$93,5,FALSE)</f>
        <v>6.8072880509999996</v>
      </c>
      <c r="T1094" s="3">
        <f>VLOOKUP($C1094,'County Data Only'!$A$2:$F$93,6,FALSE)</f>
        <v>-0.58027989999999996</v>
      </c>
      <c r="U1094">
        <f>IF(AND(Table1[[#This Row],[Census Tract Population Growth 2010 - 2020]]&gt;=5,Table1[[#This Row],[Census Tract Population Growth 2020 - 2021]]&gt;0),1,0)</f>
        <v>0</v>
      </c>
      <c r="V1094" s="3">
        <f>SUM(Table1[[#This Row],[High Income Point Value]],Table1[[#This Row],[Life Expectancy Point Value]],Table1[[#This Row],["R/ECAP" (Point Value)]],Table1[[#This Row],[Low Poverty Point Value]])</f>
        <v>0</v>
      </c>
      <c r="W1094" s="3">
        <f>SUM(Table1[[#This Row],[Census Tract Low Unemployment Point Value]],Table1[[#This Row],[Census Tract Access to Primary Care Point Value]])</f>
        <v>1</v>
      </c>
    </row>
    <row r="1095" spans="1:23" x14ac:dyDescent="0.25">
      <c r="A1095" t="s">
        <v>1113</v>
      </c>
      <c r="B1095">
        <v>18097381205</v>
      </c>
      <c r="C1095" t="s">
        <v>1794</v>
      </c>
      <c r="D1095" t="s">
        <v>2803</v>
      </c>
      <c r="E1095" s="8">
        <f t="shared" si="34"/>
        <v>1</v>
      </c>
      <c r="F1095" s="3">
        <f t="shared" si="35"/>
        <v>0</v>
      </c>
      <c r="G1095">
        <v>0</v>
      </c>
      <c r="H1095" s="4">
        <v>51031</v>
      </c>
      <c r="I1095" s="3">
        <f>IF(AND(Table1[[#This Row],[High Income]]&gt;=71082,Table1[[#This Row],[QCT Status]]=0),1,0)</f>
        <v>0</v>
      </c>
      <c r="J1095" s="4">
        <v>76.2</v>
      </c>
      <c r="K1095" s="3">
        <f>IF(Table1[[#This Row],[Life Expectancy]]&gt;77.4,1,0)</f>
        <v>0</v>
      </c>
      <c r="L1095" s="4">
        <v>0</v>
      </c>
      <c r="M1095" s="4">
        <v>16.100000000000001</v>
      </c>
      <c r="N1095" s="4">
        <f>IF(AND(Table1[[#This Row],[Low Poverty]]&lt;=6.3,Table1[[#This Row],[QCT Status]]=0),1,0)</f>
        <v>0</v>
      </c>
      <c r="O1095" s="3">
        <f>VLOOKUP(C1095,'County Data Only'!$A$2:$F$93,3,FALSE)</f>
        <v>3</v>
      </c>
      <c r="P1095" s="3">
        <f>IF(Table1[[#This Row],[Census Tract Low Unemployment Rate]]&lt;2.7,1,0)</f>
        <v>0</v>
      </c>
      <c r="Q1095" s="6">
        <f>VLOOKUP($C1095,'County Data Only'!$A$2:$F$93,4,FALSE)</f>
        <v>1210</v>
      </c>
      <c r="R1095" s="6">
        <f>IF(AND(Table1[[#This Row],[Census Tract Access to Primary Care]]&lt;=2000,Table1[[#This Row],[Census Tract Access to Primary Care]]&lt;&gt;0),1,0)</f>
        <v>1</v>
      </c>
      <c r="S1095" s="6">
        <f>VLOOKUP($C1095,'County Data Only'!$A$2:$F$93,5,FALSE)</f>
        <v>6.8072880509999996</v>
      </c>
      <c r="T1095" s="3">
        <f>VLOOKUP($C1095,'County Data Only'!$A$2:$F$93,6,FALSE)</f>
        <v>-0.58027989999999996</v>
      </c>
      <c r="U1095">
        <f>IF(AND(Table1[[#This Row],[Census Tract Population Growth 2010 - 2020]]&gt;=5,Table1[[#This Row],[Census Tract Population Growth 2020 - 2021]]&gt;0),1,0)</f>
        <v>0</v>
      </c>
      <c r="V1095" s="3">
        <f>SUM(Table1[[#This Row],[High Income Point Value]],Table1[[#This Row],[Life Expectancy Point Value]],Table1[[#This Row],["R/ECAP" (Point Value)]],Table1[[#This Row],[Low Poverty Point Value]])</f>
        <v>0</v>
      </c>
      <c r="W1095" s="3">
        <f>SUM(Table1[[#This Row],[Census Tract Low Unemployment Point Value]],Table1[[#This Row],[Census Tract Access to Primary Care Point Value]])</f>
        <v>1</v>
      </c>
    </row>
    <row r="1096" spans="1:23" x14ac:dyDescent="0.25">
      <c r="A1096" t="s">
        <v>934</v>
      </c>
      <c r="B1096">
        <v>18097322100</v>
      </c>
      <c r="C1096" t="s">
        <v>1794</v>
      </c>
      <c r="D1096" t="s">
        <v>2624</v>
      </c>
      <c r="E1096" s="8">
        <f t="shared" si="34"/>
        <v>1</v>
      </c>
      <c r="F1096" s="3">
        <f t="shared" si="35"/>
        <v>0</v>
      </c>
      <c r="G1096">
        <v>0</v>
      </c>
      <c r="H1096" s="4">
        <v>69070</v>
      </c>
      <c r="I1096" s="3">
        <f>IF(AND(Table1[[#This Row],[High Income]]&gt;=71082,Table1[[#This Row],[QCT Status]]=0),1,0)</f>
        <v>0</v>
      </c>
      <c r="J1096" s="4">
        <v>77.3</v>
      </c>
      <c r="K1096" s="3">
        <f>IF(Table1[[#This Row],[Life Expectancy]]&gt;77.4,1,0)</f>
        <v>0</v>
      </c>
      <c r="L1096" s="4">
        <v>0</v>
      </c>
      <c r="M1096" s="4">
        <v>16.5</v>
      </c>
      <c r="N1096" s="4">
        <f>IF(AND(Table1[[#This Row],[Low Poverty]]&lt;=6.3,Table1[[#This Row],[QCT Status]]=0),1,0)</f>
        <v>0</v>
      </c>
      <c r="O1096" s="3">
        <f>VLOOKUP(C1096,'County Data Only'!$A$2:$F$93,3,FALSE)</f>
        <v>3</v>
      </c>
      <c r="P1096" s="3">
        <f>IF(Table1[[#This Row],[Census Tract Low Unemployment Rate]]&lt;2.7,1,0)</f>
        <v>0</v>
      </c>
      <c r="Q1096" s="6">
        <f>VLOOKUP($C1096,'County Data Only'!$A$2:$F$93,4,FALSE)</f>
        <v>1210</v>
      </c>
      <c r="R1096" s="6">
        <f>IF(AND(Table1[[#This Row],[Census Tract Access to Primary Care]]&lt;=2000,Table1[[#This Row],[Census Tract Access to Primary Care]]&lt;&gt;0),1,0)</f>
        <v>1</v>
      </c>
      <c r="S1096" s="6">
        <f>VLOOKUP($C1096,'County Data Only'!$A$2:$F$93,5,FALSE)</f>
        <v>6.8072880509999996</v>
      </c>
      <c r="T1096" s="3">
        <f>VLOOKUP($C1096,'County Data Only'!$A$2:$F$93,6,FALSE)</f>
        <v>-0.58027989999999996</v>
      </c>
      <c r="U1096">
        <f>IF(AND(Table1[[#This Row],[Census Tract Population Growth 2010 - 2020]]&gt;=5,Table1[[#This Row],[Census Tract Population Growth 2020 - 2021]]&gt;0),1,0)</f>
        <v>0</v>
      </c>
      <c r="V1096" s="3">
        <f>SUM(Table1[[#This Row],[High Income Point Value]],Table1[[#This Row],[Life Expectancy Point Value]],Table1[[#This Row],["R/ECAP" (Point Value)]],Table1[[#This Row],[Low Poverty Point Value]])</f>
        <v>0</v>
      </c>
      <c r="W1096" s="3">
        <f>SUM(Table1[[#This Row],[Census Tract Low Unemployment Point Value]],Table1[[#This Row],[Census Tract Access to Primary Care Point Value]])</f>
        <v>1</v>
      </c>
    </row>
    <row r="1097" spans="1:23" x14ac:dyDescent="0.25">
      <c r="A1097" t="s">
        <v>958</v>
      </c>
      <c r="B1097">
        <v>18097330600</v>
      </c>
      <c r="C1097" t="s">
        <v>1794</v>
      </c>
      <c r="D1097" t="s">
        <v>2648</v>
      </c>
      <c r="E1097" s="8">
        <f t="shared" si="34"/>
        <v>1</v>
      </c>
      <c r="F1097" s="3">
        <f t="shared" si="35"/>
        <v>0</v>
      </c>
      <c r="G1097">
        <v>0</v>
      </c>
      <c r="H1097" s="4">
        <v>37066</v>
      </c>
      <c r="I1097" s="3">
        <f>IF(AND(Table1[[#This Row],[High Income]]&gt;=71082,Table1[[#This Row],[QCT Status]]=0),1,0)</f>
        <v>0</v>
      </c>
      <c r="J1097" s="4">
        <v>73.3</v>
      </c>
      <c r="K1097" s="3">
        <f>IF(Table1[[#This Row],[Life Expectancy]]&gt;77.4,1,0)</f>
        <v>0</v>
      </c>
      <c r="L1097" s="4">
        <v>0</v>
      </c>
      <c r="M1097" s="4">
        <v>16.600000000000001</v>
      </c>
      <c r="N1097" s="4">
        <f>IF(AND(Table1[[#This Row],[Low Poverty]]&lt;=6.3,Table1[[#This Row],[QCT Status]]=0),1,0)</f>
        <v>0</v>
      </c>
      <c r="O1097" s="3">
        <f>VLOOKUP(C1097,'County Data Only'!$A$2:$F$93,3,FALSE)</f>
        <v>3</v>
      </c>
      <c r="P1097" s="3">
        <f>IF(Table1[[#This Row],[Census Tract Low Unemployment Rate]]&lt;2.7,1,0)</f>
        <v>0</v>
      </c>
      <c r="Q1097" s="6">
        <f>VLOOKUP($C1097,'County Data Only'!$A$2:$F$93,4,FALSE)</f>
        <v>1210</v>
      </c>
      <c r="R1097" s="6">
        <f>IF(AND(Table1[[#This Row],[Census Tract Access to Primary Care]]&lt;=2000,Table1[[#This Row],[Census Tract Access to Primary Care]]&lt;&gt;0),1,0)</f>
        <v>1</v>
      </c>
      <c r="S1097" s="6">
        <f>VLOOKUP($C1097,'County Data Only'!$A$2:$F$93,5,FALSE)</f>
        <v>6.8072880509999996</v>
      </c>
      <c r="T1097" s="3">
        <f>VLOOKUP($C1097,'County Data Only'!$A$2:$F$93,6,FALSE)</f>
        <v>-0.58027989999999996</v>
      </c>
      <c r="U1097">
        <f>IF(AND(Table1[[#This Row],[Census Tract Population Growth 2010 - 2020]]&gt;=5,Table1[[#This Row],[Census Tract Population Growth 2020 - 2021]]&gt;0),1,0)</f>
        <v>0</v>
      </c>
      <c r="V1097" s="3">
        <f>SUM(Table1[[#This Row],[High Income Point Value]],Table1[[#This Row],[Life Expectancy Point Value]],Table1[[#This Row],["R/ECAP" (Point Value)]],Table1[[#This Row],[Low Poverty Point Value]])</f>
        <v>0</v>
      </c>
      <c r="W1097" s="3">
        <f>SUM(Table1[[#This Row],[Census Tract Low Unemployment Point Value]],Table1[[#This Row],[Census Tract Access to Primary Care Point Value]])</f>
        <v>1</v>
      </c>
    </row>
    <row r="1098" spans="1:23" x14ac:dyDescent="0.25">
      <c r="A1098" t="s">
        <v>941</v>
      </c>
      <c r="B1098">
        <v>18097322700</v>
      </c>
      <c r="C1098" t="s">
        <v>1794</v>
      </c>
      <c r="D1098" t="s">
        <v>2631</v>
      </c>
      <c r="E1098" s="8">
        <f t="shared" si="34"/>
        <v>1</v>
      </c>
      <c r="F1098" s="3">
        <f t="shared" si="35"/>
        <v>0</v>
      </c>
      <c r="G1098">
        <v>0</v>
      </c>
      <c r="H1098" s="4">
        <v>49107</v>
      </c>
      <c r="I1098" s="3">
        <f>IF(AND(Table1[[#This Row],[High Income]]&gt;=71082,Table1[[#This Row],[QCT Status]]=0),1,0)</f>
        <v>0</v>
      </c>
      <c r="J1098" s="4">
        <v>72.900000000000006</v>
      </c>
      <c r="K1098" s="3">
        <f>IF(Table1[[#This Row],[Life Expectancy]]&gt;77.4,1,0)</f>
        <v>0</v>
      </c>
      <c r="L1098" s="4">
        <v>0</v>
      </c>
      <c r="M1098" s="4">
        <v>16.8</v>
      </c>
      <c r="N1098" s="4">
        <f>IF(AND(Table1[[#This Row],[Low Poverty]]&lt;=6.3,Table1[[#This Row],[QCT Status]]=0),1,0)</f>
        <v>0</v>
      </c>
      <c r="O1098" s="3">
        <f>VLOOKUP(C1098,'County Data Only'!$A$2:$F$93,3,FALSE)</f>
        <v>3</v>
      </c>
      <c r="P1098" s="3">
        <f>IF(Table1[[#This Row],[Census Tract Low Unemployment Rate]]&lt;2.7,1,0)</f>
        <v>0</v>
      </c>
      <c r="Q1098" s="6">
        <f>VLOOKUP($C1098,'County Data Only'!$A$2:$F$93,4,FALSE)</f>
        <v>1210</v>
      </c>
      <c r="R1098" s="6">
        <f>IF(AND(Table1[[#This Row],[Census Tract Access to Primary Care]]&lt;=2000,Table1[[#This Row],[Census Tract Access to Primary Care]]&lt;&gt;0),1,0)</f>
        <v>1</v>
      </c>
      <c r="S1098" s="6">
        <f>VLOOKUP($C1098,'County Data Only'!$A$2:$F$93,5,FALSE)</f>
        <v>6.8072880509999996</v>
      </c>
      <c r="T1098" s="3">
        <f>VLOOKUP($C1098,'County Data Only'!$A$2:$F$93,6,FALSE)</f>
        <v>-0.58027989999999996</v>
      </c>
      <c r="U1098">
        <f>IF(AND(Table1[[#This Row],[Census Tract Population Growth 2010 - 2020]]&gt;=5,Table1[[#This Row],[Census Tract Population Growth 2020 - 2021]]&gt;0),1,0)</f>
        <v>0</v>
      </c>
      <c r="V1098" s="3">
        <f>SUM(Table1[[#This Row],[High Income Point Value]],Table1[[#This Row],[Life Expectancy Point Value]],Table1[[#This Row],["R/ECAP" (Point Value)]],Table1[[#This Row],[Low Poverty Point Value]])</f>
        <v>0</v>
      </c>
      <c r="W1098" s="3">
        <f>SUM(Table1[[#This Row],[Census Tract Low Unemployment Point Value]],Table1[[#This Row],[Census Tract Access to Primary Care Point Value]])</f>
        <v>1</v>
      </c>
    </row>
    <row r="1099" spans="1:23" x14ac:dyDescent="0.25">
      <c r="A1099" t="s">
        <v>1080</v>
      </c>
      <c r="B1099">
        <v>18097361402</v>
      </c>
      <c r="C1099" t="s">
        <v>1794</v>
      </c>
      <c r="D1099" t="s">
        <v>2770</v>
      </c>
      <c r="E1099" s="8">
        <f t="shared" si="34"/>
        <v>1</v>
      </c>
      <c r="F1099" s="3">
        <f t="shared" si="35"/>
        <v>0</v>
      </c>
      <c r="G1099">
        <v>0</v>
      </c>
      <c r="H1099" s="4">
        <v>56738</v>
      </c>
      <c r="I1099" s="3">
        <f>IF(AND(Table1[[#This Row],[High Income]]&gt;=71082,Table1[[#This Row],[QCT Status]]=0),1,0)</f>
        <v>0</v>
      </c>
      <c r="J1099" s="4">
        <v>75.495500000000007</v>
      </c>
      <c r="K1099" s="3">
        <f>IF(Table1[[#This Row],[Life Expectancy]]&gt;77.4,1,0)</f>
        <v>0</v>
      </c>
      <c r="L1099" s="4">
        <v>0</v>
      </c>
      <c r="M1099" s="4">
        <v>18.399999999999999</v>
      </c>
      <c r="N1099" s="4">
        <f>IF(AND(Table1[[#This Row],[Low Poverty]]&lt;=6.3,Table1[[#This Row],[QCT Status]]=0),1,0)</f>
        <v>0</v>
      </c>
      <c r="O1099" s="3">
        <f>VLOOKUP(C1099,'County Data Only'!$A$2:$F$93,3,FALSE)</f>
        <v>3</v>
      </c>
      <c r="P1099" s="3">
        <f>IF(Table1[[#This Row],[Census Tract Low Unemployment Rate]]&lt;2.7,1,0)</f>
        <v>0</v>
      </c>
      <c r="Q1099" s="6">
        <f>VLOOKUP($C1099,'County Data Only'!$A$2:$F$93,4,FALSE)</f>
        <v>1210</v>
      </c>
      <c r="R1099" s="6">
        <f>IF(AND(Table1[[#This Row],[Census Tract Access to Primary Care]]&lt;=2000,Table1[[#This Row],[Census Tract Access to Primary Care]]&lt;&gt;0),1,0)</f>
        <v>1</v>
      </c>
      <c r="S1099" s="6">
        <f>VLOOKUP($C1099,'County Data Only'!$A$2:$F$93,5,FALSE)</f>
        <v>6.8072880509999996</v>
      </c>
      <c r="T1099" s="3">
        <f>VLOOKUP($C1099,'County Data Only'!$A$2:$F$93,6,FALSE)</f>
        <v>-0.58027989999999996</v>
      </c>
      <c r="U1099">
        <f>IF(AND(Table1[[#This Row],[Census Tract Population Growth 2010 - 2020]]&gt;=5,Table1[[#This Row],[Census Tract Population Growth 2020 - 2021]]&gt;0),1,0)</f>
        <v>0</v>
      </c>
      <c r="V1099" s="3">
        <f>SUM(Table1[[#This Row],[High Income Point Value]],Table1[[#This Row],[Life Expectancy Point Value]],Table1[[#This Row],["R/ECAP" (Point Value)]],Table1[[#This Row],[Low Poverty Point Value]])</f>
        <v>0</v>
      </c>
      <c r="W1099" s="3">
        <f>SUM(Table1[[#This Row],[Census Tract Low Unemployment Point Value]],Table1[[#This Row],[Census Tract Access to Primary Care Point Value]])</f>
        <v>1</v>
      </c>
    </row>
    <row r="1100" spans="1:23" x14ac:dyDescent="0.25">
      <c r="A1100" t="s">
        <v>929</v>
      </c>
      <c r="B1100">
        <v>18097321600</v>
      </c>
      <c r="C1100" t="s">
        <v>1794</v>
      </c>
      <c r="D1100" t="s">
        <v>2619</v>
      </c>
      <c r="E1100" s="8">
        <f t="shared" si="34"/>
        <v>1</v>
      </c>
      <c r="F1100" s="3">
        <f t="shared" si="35"/>
        <v>0</v>
      </c>
      <c r="G1100">
        <v>0</v>
      </c>
      <c r="H1100" s="4">
        <v>51481</v>
      </c>
      <c r="I1100" s="3">
        <f>IF(AND(Table1[[#This Row],[High Income]]&gt;=71082,Table1[[#This Row],[QCT Status]]=0),1,0)</f>
        <v>0</v>
      </c>
      <c r="J1100" s="4">
        <v>72.599999999999994</v>
      </c>
      <c r="K1100" s="3">
        <f>IF(Table1[[#This Row],[Life Expectancy]]&gt;77.4,1,0)</f>
        <v>0</v>
      </c>
      <c r="L1100" s="4">
        <v>0</v>
      </c>
      <c r="M1100" s="4">
        <v>18.899999999999999</v>
      </c>
      <c r="N1100" s="4">
        <f>IF(AND(Table1[[#This Row],[Low Poverty]]&lt;=6.3,Table1[[#This Row],[QCT Status]]=0),1,0)</f>
        <v>0</v>
      </c>
      <c r="O1100" s="3">
        <f>VLOOKUP(C1100,'County Data Only'!$A$2:$F$93,3,FALSE)</f>
        <v>3</v>
      </c>
      <c r="P1100" s="3">
        <f>IF(Table1[[#This Row],[Census Tract Low Unemployment Rate]]&lt;2.7,1,0)</f>
        <v>0</v>
      </c>
      <c r="Q1100" s="6">
        <f>VLOOKUP($C1100,'County Data Only'!$A$2:$F$93,4,FALSE)</f>
        <v>1210</v>
      </c>
      <c r="R1100" s="6">
        <f>IF(AND(Table1[[#This Row],[Census Tract Access to Primary Care]]&lt;=2000,Table1[[#This Row],[Census Tract Access to Primary Care]]&lt;&gt;0),1,0)</f>
        <v>1</v>
      </c>
      <c r="S1100" s="6">
        <f>VLOOKUP($C1100,'County Data Only'!$A$2:$F$93,5,FALSE)</f>
        <v>6.8072880509999996</v>
      </c>
      <c r="T1100" s="3">
        <f>VLOOKUP($C1100,'County Data Only'!$A$2:$F$93,6,FALSE)</f>
        <v>-0.58027989999999996</v>
      </c>
      <c r="U1100">
        <f>IF(AND(Table1[[#This Row],[Census Tract Population Growth 2010 - 2020]]&gt;=5,Table1[[#This Row],[Census Tract Population Growth 2020 - 2021]]&gt;0),1,0)</f>
        <v>0</v>
      </c>
      <c r="V1100" s="3">
        <f>SUM(Table1[[#This Row],[High Income Point Value]],Table1[[#This Row],[Life Expectancy Point Value]],Table1[[#This Row],["R/ECAP" (Point Value)]],Table1[[#This Row],[Low Poverty Point Value]])</f>
        <v>0</v>
      </c>
      <c r="W1100" s="3">
        <f>SUM(Table1[[#This Row],[Census Tract Low Unemployment Point Value]],Table1[[#This Row],[Census Tract Access to Primary Care Point Value]])</f>
        <v>1</v>
      </c>
    </row>
    <row r="1101" spans="1:23" x14ac:dyDescent="0.25">
      <c r="A1101" t="s">
        <v>1071</v>
      </c>
      <c r="B1101">
        <v>18097360602</v>
      </c>
      <c r="C1101" t="s">
        <v>1794</v>
      </c>
      <c r="D1101" t="s">
        <v>2761</v>
      </c>
      <c r="E1101" s="8">
        <f t="shared" si="34"/>
        <v>1</v>
      </c>
      <c r="F1101" s="3">
        <f t="shared" si="35"/>
        <v>0</v>
      </c>
      <c r="G1101">
        <v>0</v>
      </c>
      <c r="H1101" s="4">
        <v>33199</v>
      </c>
      <c r="I1101" s="3">
        <f>IF(AND(Table1[[#This Row],[High Income]]&gt;=71082,Table1[[#This Row],[QCT Status]]=0),1,0)</f>
        <v>0</v>
      </c>
      <c r="J1101" s="4">
        <v>76</v>
      </c>
      <c r="K1101" s="3">
        <f>IF(Table1[[#This Row],[Life Expectancy]]&gt;77.4,1,0)</f>
        <v>0</v>
      </c>
      <c r="L1101" s="4">
        <v>0</v>
      </c>
      <c r="M1101" s="4">
        <v>19</v>
      </c>
      <c r="N1101" s="4">
        <f>IF(AND(Table1[[#This Row],[Low Poverty]]&lt;=6.3,Table1[[#This Row],[QCT Status]]=0),1,0)</f>
        <v>0</v>
      </c>
      <c r="O1101" s="3">
        <f>VLOOKUP(C1101,'County Data Only'!$A$2:$F$93,3,FALSE)</f>
        <v>3</v>
      </c>
      <c r="P1101" s="3">
        <f>IF(Table1[[#This Row],[Census Tract Low Unemployment Rate]]&lt;2.7,1,0)</f>
        <v>0</v>
      </c>
      <c r="Q1101" s="6">
        <f>VLOOKUP($C1101,'County Data Only'!$A$2:$F$93,4,FALSE)</f>
        <v>1210</v>
      </c>
      <c r="R1101" s="6">
        <f>IF(AND(Table1[[#This Row],[Census Tract Access to Primary Care]]&lt;=2000,Table1[[#This Row],[Census Tract Access to Primary Care]]&lt;&gt;0),1,0)</f>
        <v>1</v>
      </c>
      <c r="S1101" s="6">
        <f>VLOOKUP($C1101,'County Data Only'!$A$2:$F$93,5,FALSE)</f>
        <v>6.8072880509999996</v>
      </c>
      <c r="T1101" s="3">
        <f>VLOOKUP($C1101,'County Data Only'!$A$2:$F$93,6,FALSE)</f>
        <v>-0.58027989999999996</v>
      </c>
      <c r="U1101">
        <f>IF(AND(Table1[[#This Row],[Census Tract Population Growth 2010 - 2020]]&gt;=5,Table1[[#This Row],[Census Tract Population Growth 2020 - 2021]]&gt;0),1,0)</f>
        <v>0</v>
      </c>
      <c r="V1101" s="3">
        <f>SUM(Table1[[#This Row],[High Income Point Value]],Table1[[#This Row],[Life Expectancy Point Value]],Table1[[#This Row],["R/ECAP" (Point Value)]],Table1[[#This Row],[Low Poverty Point Value]])</f>
        <v>0</v>
      </c>
      <c r="W1101" s="3">
        <f>SUM(Table1[[#This Row],[Census Tract Low Unemployment Point Value]],Table1[[#This Row],[Census Tract Access to Primary Care Point Value]])</f>
        <v>1</v>
      </c>
    </row>
    <row r="1102" spans="1:23" x14ac:dyDescent="0.25">
      <c r="A1102" t="s">
        <v>1046</v>
      </c>
      <c r="B1102">
        <v>18097357100</v>
      </c>
      <c r="C1102" t="s">
        <v>1794</v>
      </c>
      <c r="D1102" t="s">
        <v>2736</v>
      </c>
      <c r="E1102" s="8">
        <f t="shared" si="34"/>
        <v>1</v>
      </c>
      <c r="F1102" s="3">
        <f t="shared" si="35"/>
        <v>0</v>
      </c>
      <c r="G1102">
        <v>0</v>
      </c>
      <c r="H1102" s="4">
        <v>70361</v>
      </c>
      <c r="I1102" s="3">
        <f>IF(AND(Table1[[#This Row],[High Income]]&gt;=71082,Table1[[#This Row],[QCT Status]]=0),1,0)</f>
        <v>0</v>
      </c>
      <c r="J1102" s="4">
        <v>73.900000000000006</v>
      </c>
      <c r="K1102" s="3">
        <f>IF(Table1[[#This Row],[Life Expectancy]]&gt;77.4,1,0)</f>
        <v>0</v>
      </c>
      <c r="L1102" s="4">
        <v>0</v>
      </c>
      <c r="M1102" s="4">
        <v>19.100000000000001</v>
      </c>
      <c r="N1102" s="4">
        <f>IF(AND(Table1[[#This Row],[Low Poverty]]&lt;=6.3,Table1[[#This Row],[QCT Status]]=0),1,0)</f>
        <v>0</v>
      </c>
      <c r="O1102" s="3">
        <f>VLOOKUP(C1102,'County Data Only'!$A$2:$F$93,3,FALSE)</f>
        <v>3</v>
      </c>
      <c r="P1102" s="3">
        <f>IF(Table1[[#This Row],[Census Tract Low Unemployment Rate]]&lt;2.7,1,0)</f>
        <v>0</v>
      </c>
      <c r="Q1102" s="6">
        <f>VLOOKUP($C1102,'County Data Only'!$A$2:$F$93,4,FALSE)</f>
        <v>1210</v>
      </c>
      <c r="R1102" s="6">
        <f>IF(AND(Table1[[#This Row],[Census Tract Access to Primary Care]]&lt;=2000,Table1[[#This Row],[Census Tract Access to Primary Care]]&lt;&gt;0),1,0)</f>
        <v>1</v>
      </c>
      <c r="S1102" s="6">
        <f>VLOOKUP($C1102,'County Data Only'!$A$2:$F$93,5,FALSE)</f>
        <v>6.8072880509999996</v>
      </c>
      <c r="T1102" s="3">
        <f>VLOOKUP($C1102,'County Data Only'!$A$2:$F$93,6,FALSE)</f>
        <v>-0.58027989999999996</v>
      </c>
      <c r="U1102">
        <f>IF(AND(Table1[[#This Row],[Census Tract Population Growth 2010 - 2020]]&gt;=5,Table1[[#This Row],[Census Tract Population Growth 2020 - 2021]]&gt;0),1,0)</f>
        <v>0</v>
      </c>
      <c r="V1102" s="3">
        <f>SUM(Table1[[#This Row],[High Income Point Value]],Table1[[#This Row],[Life Expectancy Point Value]],Table1[[#This Row],["R/ECAP" (Point Value)]],Table1[[#This Row],[Low Poverty Point Value]])</f>
        <v>0</v>
      </c>
      <c r="W1102" s="3">
        <f>SUM(Table1[[#This Row],[Census Tract Low Unemployment Point Value]],Table1[[#This Row],[Census Tract Access to Primary Care Point Value]])</f>
        <v>1</v>
      </c>
    </row>
    <row r="1103" spans="1:23" x14ac:dyDescent="0.25">
      <c r="A1103" t="s">
        <v>910</v>
      </c>
      <c r="B1103">
        <v>18097320206</v>
      </c>
      <c r="C1103" t="s">
        <v>1794</v>
      </c>
      <c r="D1103" t="s">
        <v>2600</v>
      </c>
      <c r="E1103" s="8">
        <f t="shared" si="34"/>
        <v>1</v>
      </c>
      <c r="F1103" s="3">
        <f t="shared" si="35"/>
        <v>0</v>
      </c>
      <c r="G1103">
        <v>0</v>
      </c>
      <c r="H1103" s="4">
        <v>33808</v>
      </c>
      <c r="I1103" s="3">
        <f>IF(AND(Table1[[#This Row],[High Income]]&gt;=71082,Table1[[#This Row],[QCT Status]]=0),1,0)</f>
        <v>0</v>
      </c>
      <c r="J1103" s="4">
        <v>75.599999999999994</v>
      </c>
      <c r="K1103" s="3">
        <f>IF(Table1[[#This Row],[Life Expectancy]]&gt;77.4,1,0)</f>
        <v>0</v>
      </c>
      <c r="L1103" s="4">
        <v>0</v>
      </c>
      <c r="M1103" s="4">
        <v>20.3</v>
      </c>
      <c r="N1103" s="4">
        <f>IF(AND(Table1[[#This Row],[Low Poverty]]&lt;=6.3,Table1[[#This Row],[QCT Status]]=0),1,0)</f>
        <v>0</v>
      </c>
      <c r="O1103" s="3">
        <f>VLOOKUP(C1103,'County Data Only'!$A$2:$F$93,3,FALSE)</f>
        <v>3</v>
      </c>
      <c r="P1103" s="3">
        <f>IF(Table1[[#This Row],[Census Tract Low Unemployment Rate]]&lt;2.7,1,0)</f>
        <v>0</v>
      </c>
      <c r="Q1103" s="6">
        <f>VLOOKUP($C1103,'County Data Only'!$A$2:$F$93,4,FALSE)</f>
        <v>1210</v>
      </c>
      <c r="R1103" s="6">
        <f>IF(AND(Table1[[#This Row],[Census Tract Access to Primary Care]]&lt;=2000,Table1[[#This Row],[Census Tract Access to Primary Care]]&lt;&gt;0),1,0)</f>
        <v>1</v>
      </c>
      <c r="S1103" s="6">
        <f>VLOOKUP($C1103,'County Data Only'!$A$2:$F$93,5,FALSE)</f>
        <v>6.8072880509999996</v>
      </c>
      <c r="T1103" s="3">
        <f>VLOOKUP($C1103,'County Data Only'!$A$2:$F$93,6,FALSE)</f>
        <v>-0.58027989999999996</v>
      </c>
      <c r="U1103">
        <f>IF(AND(Table1[[#This Row],[Census Tract Population Growth 2010 - 2020]]&gt;=5,Table1[[#This Row],[Census Tract Population Growth 2020 - 2021]]&gt;0),1,0)</f>
        <v>0</v>
      </c>
      <c r="V1103" s="3">
        <f>SUM(Table1[[#This Row],[High Income Point Value]],Table1[[#This Row],[Life Expectancy Point Value]],Table1[[#This Row],["R/ECAP" (Point Value)]],Table1[[#This Row],[Low Poverty Point Value]])</f>
        <v>0</v>
      </c>
      <c r="W1103" s="3">
        <f>SUM(Table1[[#This Row],[Census Tract Low Unemployment Point Value]],Table1[[#This Row],[Census Tract Access to Primary Care Point Value]])</f>
        <v>1</v>
      </c>
    </row>
    <row r="1104" spans="1:23" x14ac:dyDescent="0.25">
      <c r="A1104" t="s">
        <v>933</v>
      </c>
      <c r="B1104">
        <v>18097322000</v>
      </c>
      <c r="C1104" t="s">
        <v>1794</v>
      </c>
      <c r="D1104" t="s">
        <v>2623</v>
      </c>
      <c r="E1104" s="8">
        <f t="shared" si="34"/>
        <v>1</v>
      </c>
      <c r="F1104" s="3">
        <f t="shared" si="35"/>
        <v>0</v>
      </c>
      <c r="G1104">
        <v>0</v>
      </c>
      <c r="H1104" s="4">
        <v>51498</v>
      </c>
      <c r="I1104" s="3">
        <f>IF(AND(Table1[[#This Row],[High Income]]&gt;=71082,Table1[[#This Row],[QCT Status]]=0),1,0)</f>
        <v>0</v>
      </c>
      <c r="J1104" s="4">
        <v>73.400000000000006</v>
      </c>
      <c r="K1104" s="3">
        <f>IF(Table1[[#This Row],[Life Expectancy]]&gt;77.4,1,0)</f>
        <v>0</v>
      </c>
      <c r="L1104" s="4">
        <v>0</v>
      </c>
      <c r="M1104" s="4">
        <v>22.9</v>
      </c>
      <c r="N1104" s="4">
        <f>IF(AND(Table1[[#This Row],[Low Poverty]]&lt;=6.3,Table1[[#This Row],[QCT Status]]=0),1,0)</f>
        <v>0</v>
      </c>
      <c r="O1104" s="3">
        <f>VLOOKUP(C1104,'County Data Only'!$A$2:$F$93,3,FALSE)</f>
        <v>3</v>
      </c>
      <c r="P1104" s="3">
        <f>IF(Table1[[#This Row],[Census Tract Low Unemployment Rate]]&lt;2.7,1,0)</f>
        <v>0</v>
      </c>
      <c r="Q1104" s="6">
        <f>VLOOKUP($C1104,'County Data Only'!$A$2:$F$93,4,FALSE)</f>
        <v>1210</v>
      </c>
      <c r="R1104" s="6">
        <f>IF(AND(Table1[[#This Row],[Census Tract Access to Primary Care]]&lt;=2000,Table1[[#This Row],[Census Tract Access to Primary Care]]&lt;&gt;0),1,0)</f>
        <v>1</v>
      </c>
      <c r="S1104" s="6">
        <f>VLOOKUP($C1104,'County Data Only'!$A$2:$F$93,5,FALSE)</f>
        <v>6.8072880509999996</v>
      </c>
      <c r="T1104" s="3">
        <f>VLOOKUP($C1104,'County Data Only'!$A$2:$F$93,6,FALSE)</f>
        <v>-0.58027989999999996</v>
      </c>
      <c r="U1104">
        <f>IF(AND(Table1[[#This Row],[Census Tract Population Growth 2010 - 2020]]&gt;=5,Table1[[#This Row],[Census Tract Population Growth 2020 - 2021]]&gt;0),1,0)</f>
        <v>0</v>
      </c>
      <c r="V1104" s="3">
        <f>SUM(Table1[[#This Row],[High Income Point Value]],Table1[[#This Row],[Life Expectancy Point Value]],Table1[[#This Row],["R/ECAP" (Point Value)]],Table1[[#This Row],[Low Poverty Point Value]])</f>
        <v>0</v>
      </c>
      <c r="W1104" s="3">
        <f>SUM(Table1[[#This Row],[Census Tract Low Unemployment Point Value]],Table1[[#This Row],[Census Tract Access to Primary Care Point Value]])</f>
        <v>1</v>
      </c>
    </row>
    <row r="1105" spans="1:23" x14ac:dyDescent="0.25">
      <c r="A1105" t="s">
        <v>1093</v>
      </c>
      <c r="B1105">
        <v>18097380200</v>
      </c>
      <c r="C1105" t="s">
        <v>1794</v>
      </c>
      <c r="D1105" t="s">
        <v>2783</v>
      </c>
      <c r="E1105" s="8">
        <f t="shared" si="34"/>
        <v>1</v>
      </c>
      <c r="F1105" s="3">
        <f t="shared" si="35"/>
        <v>0</v>
      </c>
      <c r="G1105">
        <v>0</v>
      </c>
      <c r="H1105" s="4">
        <v>39336</v>
      </c>
      <c r="I1105" s="3">
        <f>IF(AND(Table1[[#This Row],[High Income]]&gt;=71082,Table1[[#This Row],[QCT Status]]=0),1,0)</f>
        <v>0</v>
      </c>
      <c r="J1105" s="4">
        <v>73.099999999999994</v>
      </c>
      <c r="K1105" s="3">
        <f>IF(Table1[[#This Row],[Life Expectancy]]&gt;77.4,1,0)</f>
        <v>0</v>
      </c>
      <c r="L1105" s="4">
        <v>0</v>
      </c>
      <c r="M1105" s="4">
        <v>22.9</v>
      </c>
      <c r="N1105" s="4">
        <f>IF(AND(Table1[[#This Row],[Low Poverty]]&lt;=6.3,Table1[[#This Row],[QCT Status]]=0),1,0)</f>
        <v>0</v>
      </c>
      <c r="O1105" s="3">
        <f>VLOOKUP(C1105,'County Data Only'!$A$2:$F$93,3,FALSE)</f>
        <v>3</v>
      </c>
      <c r="P1105" s="3">
        <f>IF(Table1[[#This Row],[Census Tract Low Unemployment Rate]]&lt;2.7,1,0)</f>
        <v>0</v>
      </c>
      <c r="Q1105" s="6">
        <f>VLOOKUP($C1105,'County Data Only'!$A$2:$F$93,4,FALSE)</f>
        <v>1210</v>
      </c>
      <c r="R1105" s="6">
        <f>IF(AND(Table1[[#This Row],[Census Tract Access to Primary Care]]&lt;=2000,Table1[[#This Row],[Census Tract Access to Primary Care]]&lt;&gt;0),1,0)</f>
        <v>1</v>
      </c>
      <c r="S1105" s="6">
        <f>VLOOKUP($C1105,'County Data Only'!$A$2:$F$93,5,FALSE)</f>
        <v>6.8072880509999996</v>
      </c>
      <c r="T1105" s="3">
        <f>VLOOKUP($C1105,'County Data Only'!$A$2:$F$93,6,FALSE)</f>
        <v>-0.58027989999999996</v>
      </c>
      <c r="U1105">
        <f>IF(AND(Table1[[#This Row],[Census Tract Population Growth 2010 - 2020]]&gt;=5,Table1[[#This Row],[Census Tract Population Growth 2020 - 2021]]&gt;0),1,0)</f>
        <v>0</v>
      </c>
      <c r="V1105" s="3">
        <f>SUM(Table1[[#This Row],[High Income Point Value]],Table1[[#This Row],[Life Expectancy Point Value]],Table1[[#This Row],["R/ECAP" (Point Value)]],Table1[[#This Row],[Low Poverty Point Value]])</f>
        <v>0</v>
      </c>
      <c r="W1105" s="3">
        <f>SUM(Table1[[#This Row],[Census Tract Low Unemployment Point Value]],Table1[[#This Row],[Census Tract Access to Primary Care Point Value]])</f>
        <v>1</v>
      </c>
    </row>
    <row r="1106" spans="1:23" x14ac:dyDescent="0.25">
      <c r="A1106" t="s">
        <v>1020</v>
      </c>
      <c r="B1106">
        <v>18097352500</v>
      </c>
      <c r="C1106" t="s">
        <v>1794</v>
      </c>
      <c r="D1106" t="s">
        <v>2710</v>
      </c>
      <c r="E1106" s="8">
        <f t="shared" si="34"/>
        <v>1</v>
      </c>
      <c r="F1106" s="3">
        <f t="shared" si="35"/>
        <v>0</v>
      </c>
      <c r="G1106">
        <v>0</v>
      </c>
      <c r="H1106" s="4">
        <v>33456</v>
      </c>
      <c r="I1106" s="3">
        <f>IF(AND(Table1[[#This Row],[High Income]]&gt;=71082,Table1[[#This Row],[QCT Status]]=0),1,0)</f>
        <v>0</v>
      </c>
      <c r="J1106" s="4">
        <v>71</v>
      </c>
      <c r="K1106" s="3">
        <f>IF(Table1[[#This Row],[Life Expectancy]]&gt;77.4,1,0)</f>
        <v>0</v>
      </c>
      <c r="L1106" s="4">
        <v>0</v>
      </c>
      <c r="M1106" s="4">
        <v>23.1</v>
      </c>
      <c r="N1106" s="4">
        <f>IF(AND(Table1[[#This Row],[Low Poverty]]&lt;=6.3,Table1[[#This Row],[QCT Status]]=0),1,0)</f>
        <v>0</v>
      </c>
      <c r="O1106" s="3">
        <f>VLOOKUP(C1106,'County Data Only'!$A$2:$F$93,3,FALSE)</f>
        <v>3</v>
      </c>
      <c r="P1106" s="3">
        <f>IF(Table1[[#This Row],[Census Tract Low Unemployment Rate]]&lt;2.7,1,0)</f>
        <v>0</v>
      </c>
      <c r="Q1106" s="6">
        <f>VLOOKUP($C1106,'County Data Only'!$A$2:$F$93,4,FALSE)</f>
        <v>1210</v>
      </c>
      <c r="R1106" s="6">
        <f>IF(AND(Table1[[#This Row],[Census Tract Access to Primary Care]]&lt;=2000,Table1[[#This Row],[Census Tract Access to Primary Care]]&lt;&gt;0),1,0)</f>
        <v>1</v>
      </c>
      <c r="S1106" s="6">
        <f>VLOOKUP($C1106,'County Data Only'!$A$2:$F$93,5,FALSE)</f>
        <v>6.8072880509999996</v>
      </c>
      <c r="T1106" s="3">
        <f>VLOOKUP($C1106,'County Data Only'!$A$2:$F$93,6,FALSE)</f>
        <v>-0.58027989999999996</v>
      </c>
      <c r="U1106">
        <f>IF(AND(Table1[[#This Row],[Census Tract Population Growth 2010 - 2020]]&gt;=5,Table1[[#This Row],[Census Tract Population Growth 2020 - 2021]]&gt;0),1,0)</f>
        <v>0</v>
      </c>
      <c r="V1106" s="3">
        <f>SUM(Table1[[#This Row],[High Income Point Value]],Table1[[#This Row],[Life Expectancy Point Value]],Table1[[#This Row],["R/ECAP" (Point Value)]],Table1[[#This Row],[Low Poverty Point Value]])</f>
        <v>0</v>
      </c>
      <c r="W1106" s="3">
        <f>SUM(Table1[[#This Row],[Census Tract Low Unemployment Point Value]],Table1[[#This Row],[Census Tract Access to Primary Care Point Value]])</f>
        <v>1</v>
      </c>
    </row>
    <row r="1107" spans="1:23" x14ac:dyDescent="0.25">
      <c r="A1107" t="s">
        <v>1099</v>
      </c>
      <c r="B1107">
        <v>18097380501</v>
      </c>
      <c r="C1107" t="s">
        <v>1794</v>
      </c>
      <c r="D1107" t="s">
        <v>2789</v>
      </c>
      <c r="E1107" s="8">
        <f t="shared" si="34"/>
        <v>1</v>
      </c>
      <c r="F1107" s="3">
        <f t="shared" si="35"/>
        <v>0</v>
      </c>
      <c r="G1107">
        <v>0</v>
      </c>
      <c r="H1107" s="4">
        <v>43679</v>
      </c>
      <c r="I1107" s="3">
        <f>IF(AND(Table1[[#This Row],[High Income]]&gt;=71082,Table1[[#This Row],[QCT Status]]=0),1,0)</f>
        <v>0</v>
      </c>
      <c r="J1107" s="4">
        <v>76.5</v>
      </c>
      <c r="K1107" s="3">
        <f>IF(Table1[[#This Row],[Life Expectancy]]&gt;77.4,1,0)</f>
        <v>0</v>
      </c>
      <c r="L1107" s="4">
        <v>0</v>
      </c>
      <c r="M1107" s="4">
        <v>25.3</v>
      </c>
      <c r="N1107" s="4">
        <f>IF(AND(Table1[[#This Row],[Low Poverty]]&lt;=6.3,Table1[[#This Row],[QCT Status]]=0),1,0)</f>
        <v>0</v>
      </c>
      <c r="O1107" s="3">
        <f>VLOOKUP(C1107,'County Data Only'!$A$2:$F$93,3,FALSE)</f>
        <v>3</v>
      </c>
      <c r="P1107" s="3">
        <f>IF(Table1[[#This Row],[Census Tract Low Unemployment Rate]]&lt;2.7,1,0)</f>
        <v>0</v>
      </c>
      <c r="Q1107" s="6">
        <f>VLOOKUP($C1107,'County Data Only'!$A$2:$F$93,4,FALSE)</f>
        <v>1210</v>
      </c>
      <c r="R1107" s="6">
        <f>IF(AND(Table1[[#This Row],[Census Tract Access to Primary Care]]&lt;=2000,Table1[[#This Row],[Census Tract Access to Primary Care]]&lt;&gt;0),1,0)</f>
        <v>1</v>
      </c>
      <c r="S1107" s="6">
        <f>VLOOKUP($C1107,'County Data Only'!$A$2:$F$93,5,FALSE)</f>
        <v>6.8072880509999996</v>
      </c>
      <c r="T1107" s="3">
        <f>VLOOKUP($C1107,'County Data Only'!$A$2:$F$93,6,FALSE)</f>
        <v>-0.58027989999999996</v>
      </c>
      <c r="U1107">
        <f>IF(AND(Table1[[#This Row],[Census Tract Population Growth 2010 - 2020]]&gt;=5,Table1[[#This Row],[Census Tract Population Growth 2020 - 2021]]&gt;0),1,0)</f>
        <v>0</v>
      </c>
      <c r="V1107" s="3">
        <f>SUM(Table1[[#This Row],[High Income Point Value]],Table1[[#This Row],[Life Expectancy Point Value]],Table1[[#This Row],["R/ECAP" (Point Value)]],Table1[[#This Row],[Low Poverty Point Value]])</f>
        <v>0</v>
      </c>
      <c r="W1107" s="3">
        <f>SUM(Table1[[#This Row],[Census Tract Low Unemployment Point Value]],Table1[[#This Row],[Census Tract Access to Primary Care Point Value]])</f>
        <v>1</v>
      </c>
    </row>
    <row r="1108" spans="1:23" x14ac:dyDescent="0.25">
      <c r="A1108" t="s">
        <v>966</v>
      </c>
      <c r="B1108">
        <v>18097331000</v>
      </c>
      <c r="C1108" t="s">
        <v>1794</v>
      </c>
      <c r="D1108" t="s">
        <v>2656</v>
      </c>
      <c r="E1108" s="8">
        <f t="shared" si="34"/>
        <v>1</v>
      </c>
      <c r="F1108" s="3">
        <f t="shared" si="35"/>
        <v>0</v>
      </c>
      <c r="G1108">
        <v>0</v>
      </c>
      <c r="H1108" s="4">
        <v>36354</v>
      </c>
      <c r="I1108" s="3">
        <f>IF(AND(Table1[[#This Row],[High Income]]&gt;=71082,Table1[[#This Row],[QCT Status]]=0),1,0)</f>
        <v>0</v>
      </c>
      <c r="J1108" s="4">
        <v>74.313000000000002</v>
      </c>
      <c r="K1108" s="3">
        <f>IF(Table1[[#This Row],[Life Expectancy]]&gt;77.4,1,0)</f>
        <v>0</v>
      </c>
      <c r="L1108" s="4">
        <v>0</v>
      </c>
      <c r="M1108" s="4">
        <v>36</v>
      </c>
      <c r="N1108" s="4">
        <f>IF(AND(Table1[[#This Row],[Low Poverty]]&lt;=6.3,Table1[[#This Row],[QCT Status]]=0),1,0)</f>
        <v>0</v>
      </c>
      <c r="O1108" s="3">
        <f>VLOOKUP(C1108,'County Data Only'!$A$2:$F$93,3,FALSE)</f>
        <v>3</v>
      </c>
      <c r="P1108" s="3">
        <f>IF(Table1[[#This Row],[Census Tract Low Unemployment Rate]]&lt;2.7,1,0)</f>
        <v>0</v>
      </c>
      <c r="Q1108" s="6">
        <f>VLOOKUP($C1108,'County Data Only'!$A$2:$F$93,4,FALSE)</f>
        <v>1210</v>
      </c>
      <c r="R1108" s="6">
        <f>IF(AND(Table1[[#This Row],[Census Tract Access to Primary Care]]&lt;=2000,Table1[[#This Row],[Census Tract Access to Primary Care]]&lt;&gt;0),1,0)</f>
        <v>1</v>
      </c>
      <c r="S1108" s="6">
        <f>VLOOKUP($C1108,'County Data Only'!$A$2:$F$93,5,FALSE)</f>
        <v>6.8072880509999996</v>
      </c>
      <c r="T1108" s="3">
        <f>VLOOKUP($C1108,'County Data Only'!$A$2:$F$93,6,FALSE)</f>
        <v>-0.58027989999999996</v>
      </c>
      <c r="U1108">
        <f>IF(AND(Table1[[#This Row],[Census Tract Population Growth 2010 - 2020]]&gt;=5,Table1[[#This Row],[Census Tract Population Growth 2020 - 2021]]&gt;0),1,0)</f>
        <v>0</v>
      </c>
      <c r="V1108" s="3">
        <f>SUM(Table1[[#This Row],[High Income Point Value]],Table1[[#This Row],[Life Expectancy Point Value]],Table1[[#This Row],["R/ECAP" (Point Value)]],Table1[[#This Row],[Low Poverty Point Value]])</f>
        <v>0</v>
      </c>
      <c r="W1108" s="3">
        <f>SUM(Table1[[#This Row],[Census Tract Low Unemployment Point Value]],Table1[[#This Row],[Census Tract Access to Primary Care Point Value]])</f>
        <v>1</v>
      </c>
    </row>
    <row r="1109" spans="1:23" x14ac:dyDescent="0.25">
      <c r="A1109" t="s">
        <v>1129</v>
      </c>
      <c r="B1109">
        <v>18097390601</v>
      </c>
      <c r="C1109" t="s">
        <v>1794</v>
      </c>
      <c r="D1109" t="s">
        <v>2819</v>
      </c>
      <c r="E1109" s="8">
        <f t="shared" si="34"/>
        <v>1</v>
      </c>
      <c r="F1109" s="3">
        <f t="shared" si="35"/>
        <v>0</v>
      </c>
      <c r="G1109">
        <v>0</v>
      </c>
      <c r="H1109" s="4">
        <v>55142</v>
      </c>
      <c r="I1109" s="3">
        <f>IF(AND(Table1[[#This Row],[High Income]]&gt;=71082,Table1[[#This Row],[QCT Status]]=0),1,0)</f>
        <v>0</v>
      </c>
      <c r="J1109" s="4">
        <v>76.599999999999994</v>
      </c>
      <c r="K1109" s="3">
        <f>IF(Table1[[#This Row],[Life Expectancy]]&gt;77.4,1,0)</f>
        <v>0</v>
      </c>
      <c r="L1109" s="4">
        <v>0</v>
      </c>
      <c r="M1109" s="4">
        <v>36.6</v>
      </c>
      <c r="N1109" s="4">
        <f>IF(AND(Table1[[#This Row],[Low Poverty]]&lt;=6.3,Table1[[#This Row],[QCT Status]]=0),1,0)</f>
        <v>0</v>
      </c>
      <c r="O1109" s="3">
        <f>VLOOKUP(C1109,'County Data Only'!$A$2:$F$93,3,FALSE)</f>
        <v>3</v>
      </c>
      <c r="P1109" s="3">
        <f>IF(Table1[[#This Row],[Census Tract Low Unemployment Rate]]&lt;2.7,1,0)</f>
        <v>0</v>
      </c>
      <c r="Q1109" s="6">
        <f>VLOOKUP($C1109,'County Data Only'!$A$2:$F$93,4,FALSE)</f>
        <v>1210</v>
      </c>
      <c r="R1109" s="6">
        <f>IF(AND(Table1[[#This Row],[Census Tract Access to Primary Care]]&lt;=2000,Table1[[#This Row],[Census Tract Access to Primary Care]]&lt;&gt;0),1,0)</f>
        <v>1</v>
      </c>
      <c r="S1109" s="6">
        <f>VLOOKUP($C1109,'County Data Only'!$A$2:$F$93,5,FALSE)</f>
        <v>6.8072880509999996</v>
      </c>
      <c r="T1109" s="3">
        <f>VLOOKUP($C1109,'County Data Only'!$A$2:$F$93,6,FALSE)</f>
        <v>-0.58027989999999996</v>
      </c>
      <c r="U1109">
        <f>IF(AND(Table1[[#This Row],[Census Tract Population Growth 2010 - 2020]]&gt;=5,Table1[[#This Row],[Census Tract Population Growth 2020 - 2021]]&gt;0),1,0)</f>
        <v>0</v>
      </c>
      <c r="V1109" s="3">
        <f>SUM(Table1[[#This Row],[High Income Point Value]],Table1[[#This Row],[Life Expectancy Point Value]],Table1[[#This Row],["R/ECAP" (Point Value)]],Table1[[#This Row],[Low Poverty Point Value]])</f>
        <v>0</v>
      </c>
      <c r="W1109" s="3">
        <f>SUM(Table1[[#This Row],[Census Tract Low Unemployment Point Value]],Table1[[#This Row],[Census Tract Access to Primary Care Point Value]])</f>
        <v>1</v>
      </c>
    </row>
    <row r="1110" spans="1:23" x14ac:dyDescent="0.25">
      <c r="A1110" t="s">
        <v>1135</v>
      </c>
      <c r="B1110">
        <v>18097391001</v>
      </c>
      <c r="C1110" t="s">
        <v>1794</v>
      </c>
      <c r="D1110" t="s">
        <v>2825</v>
      </c>
      <c r="E1110" s="8">
        <f t="shared" si="34"/>
        <v>1</v>
      </c>
      <c r="F1110" s="3">
        <f t="shared" si="35"/>
        <v>0</v>
      </c>
      <c r="G1110">
        <v>0</v>
      </c>
      <c r="H1110" s="4">
        <v>65096</v>
      </c>
      <c r="I1110" s="3">
        <f>IF(AND(Table1[[#This Row],[High Income]]&gt;=71082,Table1[[#This Row],[QCT Status]]=0),1,0)</f>
        <v>0</v>
      </c>
      <c r="J1110" s="4">
        <v>70.5</v>
      </c>
      <c r="K1110" s="3">
        <f>IF(Table1[[#This Row],[Life Expectancy]]&gt;77.4,1,0)</f>
        <v>0</v>
      </c>
      <c r="L1110" s="4">
        <v>0</v>
      </c>
      <c r="M1110" s="4">
        <v>41.4</v>
      </c>
      <c r="N1110" s="4">
        <f>IF(AND(Table1[[#This Row],[Low Poverty]]&lt;=6.3,Table1[[#This Row],[QCT Status]]=0),1,0)</f>
        <v>0</v>
      </c>
      <c r="O1110" s="3">
        <f>VLOOKUP(C1110,'County Data Only'!$A$2:$F$93,3,FALSE)</f>
        <v>3</v>
      </c>
      <c r="P1110" s="3">
        <f>IF(Table1[[#This Row],[Census Tract Low Unemployment Rate]]&lt;2.7,1,0)</f>
        <v>0</v>
      </c>
      <c r="Q1110" s="6">
        <f>VLOOKUP($C1110,'County Data Only'!$A$2:$F$93,4,FALSE)</f>
        <v>1210</v>
      </c>
      <c r="R1110" s="6">
        <f>IF(AND(Table1[[#This Row],[Census Tract Access to Primary Care]]&lt;=2000,Table1[[#This Row],[Census Tract Access to Primary Care]]&lt;&gt;0),1,0)</f>
        <v>1</v>
      </c>
      <c r="S1110" s="6">
        <f>VLOOKUP($C1110,'County Data Only'!$A$2:$F$93,5,FALSE)</f>
        <v>6.8072880509999996</v>
      </c>
      <c r="T1110" s="3">
        <f>VLOOKUP($C1110,'County Data Only'!$A$2:$F$93,6,FALSE)</f>
        <v>-0.58027989999999996</v>
      </c>
      <c r="U1110">
        <f>IF(AND(Table1[[#This Row],[Census Tract Population Growth 2010 - 2020]]&gt;=5,Table1[[#This Row],[Census Tract Population Growth 2020 - 2021]]&gt;0),1,0)</f>
        <v>0</v>
      </c>
      <c r="V1110" s="3">
        <f>SUM(Table1[[#This Row],[High Income Point Value]],Table1[[#This Row],[Life Expectancy Point Value]],Table1[[#This Row],["R/ECAP" (Point Value)]],Table1[[#This Row],[Low Poverty Point Value]])</f>
        <v>0</v>
      </c>
      <c r="W1110" s="3">
        <f>SUM(Table1[[#This Row],[Census Tract Low Unemployment Point Value]],Table1[[#This Row],[Census Tract Access to Primary Care Point Value]])</f>
        <v>1</v>
      </c>
    </row>
    <row r="1111" spans="1:23" x14ac:dyDescent="0.25">
      <c r="A1111" t="s">
        <v>1064</v>
      </c>
      <c r="B1111">
        <v>18097360402</v>
      </c>
      <c r="C1111" t="s">
        <v>1794</v>
      </c>
      <c r="D1111" t="s">
        <v>2754</v>
      </c>
      <c r="E1111" s="8">
        <f t="shared" si="34"/>
        <v>1</v>
      </c>
      <c r="F1111" s="3">
        <f t="shared" si="35"/>
        <v>0</v>
      </c>
      <c r="G1111">
        <v>0</v>
      </c>
      <c r="H1111" s="4">
        <v>25521</v>
      </c>
      <c r="I1111" s="3">
        <f>IF(AND(Table1[[#This Row],[High Income]]&gt;=71082,Table1[[#This Row],[QCT Status]]=0),1,0)</f>
        <v>0</v>
      </c>
      <c r="J1111" s="4">
        <v>72</v>
      </c>
      <c r="K1111" s="3">
        <f>IF(Table1[[#This Row],[Life Expectancy]]&gt;77.4,1,0)</f>
        <v>0</v>
      </c>
      <c r="L1111" s="4">
        <v>0</v>
      </c>
      <c r="M1111" s="4">
        <v>46.1</v>
      </c>
      <c r="N1111" s="4">
        <f>IF(AND(Table1[[#This Row],[Low Poverty]]&lt;=6.3,Table1[[#This Row],[QCT Status]]=0),1,0)</f>
        <v>0</v>
      </c>
      <c r="O1111" s="3">
        <f>VLOOKUP(C1111,'County Data Only'!$A$2:$F$93,3,FALSE)</f>
        <v>3</v>
      </c>
      <c r="P1111" s="3">
        <f>IF(Table1[[#This Row],[Census Tract Low Unemployment Rate]]&lt;2.7,1,0)</f>
        <v>0</v>
      </c>
      <c r="Q1111" s="6">
        <f>VLOOKUP($C1111,'County Data Only'!$A$2:$F$93,4,FALSE)</f>
        <v>1210</v>
      </c>
      <c r="R1111" s="6">
        <f>IF(AND(Table1[[#This Row],[Census Tract Access to Primary Care]]&lt;=2000,Table1[[#This Row],[Census Tract Access to Primary Care]]&lt;&gt;0),1,0)</f>
        <v>1</v>
      </c>
      <c r="S1111" s="6">
        <f>VLOOKUP($C1111,'County Data Only'!$A$2:$F$93,5,FALSE)</f>
        <v>6.8072880509999996</v>
      </c>
      <c r="T1111" s="3">
        <f>VLOOKUP($C1111,'County Data Only'!$A$2:$F$93,6,FALSE)</f>
        <v>-0.58027989999999996</v>
      </c>
      <c r="U1111">
        <f>IF(AND(Table1[[#This Row],[Census Tract Population Growth 2010 - 2020]]&gt;=5,Table1[[#This Row],[Census Tract Population Growth 2020 - 2021]]&gt;0),1,0)</f>
        <v>0</v>
      </c>
      <c r="V1111" s="3">
        <f>SUM(Table1[[#This Row],[High Income Point Value]],Table1[[#This Row],[Life Expectancy Point Value]],Table1[[#This Row],["R/ECAP" (Point Value)]],Table1[[#This Row],[Low Poverty Point Value]])</f>
        <v>0</v>
      </c>
      <c r="W1111" s="3">
        <f>SUM(Table1[[#This Row],[Census Tract Low Unemployment Point Value]],Table1[[#This Row],[Census Tract Access to Primary Care Point Value]])</f>
        <v>1</v>
      </c>
    </row>
    <row r="1112" spans="1:23" x14ac:dyDescent="0.25">
      <c r="A1112" t="s">
        <v>988</v>
      </c>
      <c r="B1112">
        <v>18097341100</v>
      </c>
      <c r="C1112" t="s">
        <v>1794</v>
      </c>
      <c r="D1112" t="s">
        <v>2678</v>
      </c>
      <c r="E1112" s="10">
        <f t="shared" si="34"/>
        <v>0</v>
      </c>
      <c r="F1112" s="3">
        <f t="shared" si="35"/>
        <v>0</v>
      </c>
      <c r="G1112" s="14">
        <v>1</v>
      </c>
      <c r="H1112" s="4">
        <v>39023</v>
      </c>
      <c r="I1112" s="3">
        <f>IF(AND(Table1[[#This Row],[High Income]]&gt;=71082,Table1[[#This Row],[QCT Status]]=0),1,0)</f>
        <v>0</v>
      </c>
      <c r="J1112" s="4">
        <v>69.099999999999994</v>
      </c>
      <c r="K1112" s="3">
        <f>IF(Table1[[#This Row],[Life Expectancy]]&gt;77.4,1,0)</f>
        <v>0</v>
      </c>
      <c r="L1112" s="8">
        <v>-1</v>
      </c>
      <c r="M1112" s="4">
        <v>17.7</v>
      </c>
      <c r="N1112" s="4">
        <f>IF(AND(Table1[[#This Row],[Low Poverty]]&lt;=6.3,Table1[[#This Row],[QCT Status]]=0),1,0)</f>
        <v>0</v>
      </c>
      <c r="O1112" s="3">
        <f>VLOOKUP(C1112,'County Data Only'!$A$2:$F$93,3,FALSE)</f>
        <v>3</v>
      </c>
      <c r="P1112" s="3">
        <f>IF(Table1[[#This Row],[Census Tract Low Unemployment Rate]]&lt;2.7,1,0)</f>
        <v>0</v>
      </c>
      <c r="Q1112" s="6">
        <f>VLOOKUP($C1112,'County Data Only'!$A$2:$F$93,4,FALSE)</f>
        <v>1210</v>
      </c>
      <c r="R1112" s="6">
        <f>IF(AND(Table1[[#This Row],[Census Tract Access to Primary Care]]&lt;=2000,Table1[[#This Row],[Census Tract Access to Primary Care]]&lt;&gt;0),1,0)</f>
        <v>1</v>
      </c>
      <c r="S1112" s="6">
        <f>VLOOKUP($C1112,'County Data Only'!$A$2:$F$93,5,FALSE)</f>
        <v>6.8072880509999996</v>
      </c>
      <c r="T1112" s="3">
        <f>VLOOKUP($C1112,'County Data Only'!$A$2:$F$93,6,FALSE)</f>
        <v>-0.58027989999999996</v>
      </c>
      <c r="U1112">
        <f>IF(AND(Table1[[#This Row],[Census Tract Population Growth 2010 - 2020]]&gt;=5,Table1[[#This Row],[Census Tract Population Growth 2020 - 2021]]&gt;0),1,0)</f>
        <v>0</v>
      </c>
      <c r="V1112" s="3">
        <f>SUM(Table1[[#This Row],[High Income Point Value]],Table1[[#This Row],[Life Expectancy Point Value]],Table1[[#This Row],["R/ECAP" (Point Value)]],Table1[[#This Row],[Low Poverty Point Value]])</f>
        <v>-1</v>
      </c>
      <c r="W1112" s="3">
        <f>SUM(Table1[[#This Row],[Census Tract Low Unemployment Point Value]],Table1[[#This Row],[Census Tract Access to Primary Care Point Value]])</f>
        <v>1</v>
      </c>
    </row>
    <row r="1113" spans="1:23" x14ac:dyDescent="0.25">
      <c r="A1113" t="s">
        <v>1022</v>
      </c>
      <c r="B1113">
        <v>18097352700</v>
      </c>
      <c r="C1113" t="s">
        <v>1794</v>
      </c>
      <c r="D1113" t="s">
        <v>2712</v>
      </c>
      <c r="E1113" s="10">
        <f t="shared" si="34"/>
        <v>0</v>
      </c>
      <c r="F1113" s="3">
        <f t="shared" si="35"/>
        <v>0</v>
      </c>
      <c r="G1113" s="14">
        <v>1</v>
      </c>
      <c r="H1113" s="4">
        <v>32857</v>
      </c>
      <c r="I1113" s="3">
        <f>IF(AND(Table1[[#This Row],[High Income]]&gt;=71082,Table1[[#This Row],[QCT Status]]=0),1,0)</f>
        <v>0</v>
      </c>
      <c r="J1113" s="4">
        <v>69.400000000000006</v>
      </c>
      <c r="K1113" s="3">
        <f>IF(Table1[[#This Row],[Life Expectancy]]&gt;77.4,1,0)</f>
        <v>0</v>
      </c>
      <c r="L1113" s="8">
        <v>-1</v>
      </c>
      <c r="M1113" s="4">
        <v>22.3</v>
      </c>
      <c r="N1113" s="4">
        <f>IF(AND(Table1[[#This Row],[Low Poverty]]&lt;=6.3,Table1[[#This Row],[QCT Status]]=0),1,0)</f>
        <v>0</v>
      </c>
      <c r="O1113" s="3">
        <f>VLOOKUP(C1113,'County Data Only'!$A$2:$F$93,3,FALSE)</f>
        <v>3</v>
      </c>
      <c r="P1113" s="3">
        <f>IF(Table1[[#This Row],[Census Tract Low Unemployment Rate]]&lt;2.7,1,0)</f>
        <v>0</v>
      </c>
      <c r="Q1113" s="6">
        <f>VLOOKUP($C1113,'County Data Only'!$A$2:$F$93,4,FALSE)</f>
        <v>1210</v>
      </c>
      <c r="R1113" s="6">
        <f>IF(AND(Table1[[#This Row],[Census Tract Access to Primary Care]]&lt;=2000,Table1[[#This Row],[Census Tract Access to Primary Care]]&lt;&gt;0),1,0)</f>
        <v>1</v>
      </c>
      <c r="S1113" s="6">
        <f>VLOOKUP($C1113,'County Data Only'!$A$2:$F$93,5,FALSE)</f>
        <v>6.8072880509999996</v>
      </c>
      <c r="T1113" s="3">
        <f>VLOOKUP($C1113,'County Data Only'!$A$2:$F$93,6,FALSE)</f>
        <v>-0.58027989999999996</v>
      </c>
      <c r="U1113">
        <f>IF(AND(Table1[[#This Row],[Census Tract Population Growth 2010 - 2020]]&gt;=5,Table1[[#This Row],[Census Tract Population Growth 2020 - 2021]]&gt;0),1,0)</f>
        <v>0</v>
      </c>
      <c r="V1113" s="3">
        <f>SUM(Table1[[#This Row],[High Income Point Value]],Table1[[#This Row],[Life Expectancy Point Value]],Table1[[#This Row],["R/ECAP" (Point Value)]],Table1[[#This Row],[Low Poverty Point Value]])</f>
        <v>-1</v>
      </c>
      <c r="W1113" s="3">
        <f>SUM(Table1[[#This Row],[Census Tract Low Unemployment Point Value]],Table1[[#This Row],[Census Tract Access to Primary Care Point Value]])</f>
        <v>1</v>
      </c>
    </row>
    <row r="1114" spans="1:23" x14ac:dyDescent="0.25">
      <c r="A1114" t="s">
        <v>1019</v>
      </c>
      <c r="B1114">
        <v>18097352400</v>
      </c>
      <c r="C1114" t="s">
        <v>1794</v>
      </c>
      <c r="D1114" t="s">
        <v>2709</v>
      </c>
      <c r="E1114" s="10">
        <f t="shared" si="34"/>
        <v>0</v>
      </c>
      <c r="F1114" s="3">
        <f t="shared" si="35"/>
        <v>0</v>
      </c>
      <c r="G1114" s="14">
        <v>1</v>
      </c>
      <c r="H1114" s="4">
        <v>32258</v>
      </c>
      <c r="I1114" s="3">
        <f>IF(AND(Table1[[#This Row],[High Income]]&gt;=71082,Table1[[#This Row],[QCT Status]]=0),1,0)</f>
        <v>0</v>
      </c>
      <c r="J1114" s="4">
        <v>71.2</v>
      </c>
      <c r="K1114" s="3">
        <f>IF(Table1[[#This Row],[Life Expectancy]]&gt;77.4,1,0)</f>
        <v>0</v>
      </c>
      <c r="L1114" s="8">
        <v>-1</v>
      </c>
      <c r="M1114" s="4">
        <v>22.3</v>
      </c>
      <c r="N1114" s="4">
        <f>IF(AND(Table1[[#This Row],[Low Poverty]]&lt;=6.3,Table1[[#This Row],[QCT Status]]=0),1,0)</f>
        <v>0</v>
      </c>
      <c r="O1114" s="3">
        <f>VLOOKUP(C1114,'County Data Only'!$A$2:$F$93,3,FALSE)</f>
        <v>3</v>
      </c>
      <c r="P1114" s="3">
        <f>IF(Table1[[#This Row],[Census Tract Low Unemployment Rate]]&lt;2.7,1,0)</f>
        <v>0</v>
      </c>
      <c r="Q1114" s="6">
        <f>VLOOKUP($C1114,'County Data Only'!$A$2:$F$93,4,FALSE)</f>
        <v>1210</v>
      </c>
      <c r="R1114" s="6">
        <f>IF(AND(Table1[[#This Row],[Census Tract Access to Primary Care]]&lt;=2000,Table1[[#This Row],[Census Tract Access to Primary Care]]&lt;&gt;0),1,0)</f>
        <v>1</v>
      </c>
      <c r="S1114" s="6">
        <f>VLOOKUP($C1114,'County Data Only'!$A$2:$F$93,5,FALSE)</f>
        <v>6.8072880509999996</v>
      </c>
      <c r="T1114" s="3">
        <f>VLOOKUP($C1114,'County Data Only'!$A$2:$F$93,6,FALSE)</f>
        <v>-0.58027989999999996</v>
      </c>
      <c r="U1114">
        <f>IF(AND(Table1[[#This Row],[Census Tract Population Growth 2010 - 2020]]&gt;=5,Table1[[#This Row],[Census Tract Population Growth 2020 - 2021]]&gt;0),1,0)</f>
        <v>0</v>
      </c>
      <c r="V1114" s="3">
        <f>SUM(Table1[[#This Row],[High Income Point Value]],Table1[[#This Row],[Life Expectancy Point Value]],Table1[[#This Row],["R/ECAP" (Point Value)]],Table1[[#This Row],[Low Poverty Point Value]])</f>
        <v>-1</v>
      </c>
      <c r="W1114" s="3">
        <f>SUM(Table1[[#This Row],[Census Tract Low Unemployment Point Value]],Table1[[#This Row],[Census Tract Access to Primary Care Point Value]])</f>
        <v>1</v>
      </c>
    </row>
    <row r="1115" spans="1:23" x14ac:dyDescent="0.25">
      <c r="A1115" t="s">
        <v>1026</v>
      </c>
      <c r="B1115">
        <v>18097353600</v>
      </c>
      <c r="C1115" t="s">
        <v>1794</v>
      </c>
      <c r="D1115" t="s">
        <v>2716</v>
      </c>
      <c r="E1115" s="10">
        <f t="shared" si="34"/>
        <v>0</v>
      </c>
      <c r="F1115" s="3">
        <f t="shared" si="35"/>
        <v>0</v>
      </c>
      <c r="G1115" s="14">
        <v>1</v>
      </c>
      <c r="H1115" s="4">
        <v>33354</v>
      </c>
      <c r="I1115" s="3">
        <f>IF(AND(Table1[[#This Row],[High Income]]&gt;=71082,Table1[[#This Row],[QCT Status]]=0),1,0)</f>
        <v>0</v>
      </c>
      <c r="J1115" s="4">
        <v>71.400000000000006</v>
      </c>
      <c r="K1115" s="3">
        <f>IF(Table1[[#This Row],[Life Expectancy]]&gt;77.4,1,0)</f>
        <v>0</v>
      </c>
      <c r="L1115" s="8">
        <v>-1</v>
      </c>
      <c r="M1115" s="4">
        <v>25.5</v>
      </c>
      <c r="N1115" s="4">
        <f>IF(AND(Table1[[#This Row],[Low Poverty]]&lt;=6.3,Table1[[#This Row],[QCT Status]]=0),1,0)</f>
        <v>0</v>
      </c>
      <c r="O1115" s="3">
        <f>VLOOKUP(C1115,'County Data Only'!$A$2:$F$93,3,FALSE)</f>
        <v>3</v>
      </c>
      <c r="P1115" s="3">
        <f>IF(Table1[[#This Row],[Census Tract Low Unemployment Rate]]&lt;2.7,1,0)</f>
        <v>0</v>
      </c>
      <c r="Q1115" s="6">
        <f>VLOOKUP($C1115,'County Data Only'!$A$2:$F$93,4,FALSE)</f>
        <v>1210</v>
      </c>
      <c r="R1115" s="6">
        <f>IF(AND(Table1[[#This Row],[Census Tract Access to Primary Care]]&lt;=2000,Table1[[#This Row],[Census Tract Access to Primary Care]]&lt;&gt;0),1,0)</f>
        <v>1</v>
      </c>
      <c r="S1115" s="6">
        <f>VLOOKUP($C1115,'County Data Only'!$A$2:$F$93,5,FALSE)</f>
        <v>6.8072880509999996</v>
      </c>
      <c r="T1115" s="3">
        <f>VLOOKUP($C1115,'County Data Only'!$A$2:$F$93,6,FALSE)</f>
        <v>-0.58027989999999996</v>
      </c>
      <c r="U1115">
        <f>IF(AND(Table1[[#This Row],[Census Tract Population Growth 2010 - 2020]]&gt;=5,Table1[[#This Row],[Census Tract Population Growth 2020 - 2021]]&gt;0),1,0)</f>
        <v>0</v>
      </c>
      <c r="V1115" s="3">
        <f>SUM(Table1[[#This Row],[High Income Point Value]],Table1[[#This Row],[Life Expectancy Point Value]],Table1[[#This Row],["R/ECAP" (Point Value)]],Table1[[#This Row],[Low Poverty Point Value]])</f>
        <v>-1</v>
      </c>
      <c r="W1115" s="3">
        <f>SUM(Table1[[#This Row],[Census Tract Low Unemployment Point Value]],Table1[[#This Row],[Census Tract Access to Primary Care Point Value]])</f>
        <v>1</v>
      </c>
    </row>
    <row r="1116" spans="1:23" x14ac:dyDescent="0.25">
      <c r="A1116" t="s">
        <v>1058</v>
      </c>
      <c r="B1116">
        <v>18097360102</v>
      </c>
      <c r="C1116" t="s">
        <v>1794</v>
      </c>
      <c r="D1116" t="s">
        <v>2748</v>
      </c>
      <c r="E1116" s="10">
        <f t="shared" si="34"/>
        <v>0</v>
      </c>
      <c r="F1116" s="3">
        <f t="shared" si="35"/>
        <v>0</v>
      </c>
      <c r="G1116" s="14">
        <v>1</v>
      </c>
      <c r="H1116" s="4">
        <v>25054</v>
      </c>
      <c r="I1116" s="3">
        <f>IF(AND(Table1[[#This Row],[High Income]]&gt;=71082,Table1[[#This Row],[QCT Status]]=0),1,0)</f>
        <v>0</v>
      </c>
      <c r="J1116" s="4">
        <v>65.7</v>
      </c>
      <c r="K1116" s="3">
        <f>IF(Table1[[#This Row],[Life Expectancy]]&gt;77.4,1,0)</f>
        <v>0</v>
      </c>
      <c r="L1116" s="8">
        <v>-1</v>
      </c>
      <c r="M1116" s="4">
        <v>27.3</v>
      </c>
      <c r="N1116" s="4">
        <f>IF(AND(Table1[[#This Row],[Low Poverty]]&lt;=6.3,Table1[[#This Row],[QCT Status]]=0),1,0)</f>
        <v>0</v>
      </c>
      <c r="O1116" s="3">
        <f>VLOOKUP(C1116,'County Data Only'!$A$2:$F$93,3,FALSE)</f>
        <v>3</v>
      </c>
      <c r="P1116" s="3">
        <f>IF(Table1[[#This Row],[Census Tract Low Unemployment Rate]]&lt;2.7,1,0)</f>
        <v>0</v>
      </c>
      <c r="Q1116" s="6">
        <f>VLOOKUP($C1116,'County Data Only'!$A$2:$F$93,4,FALSE)</f>
        <v>1210</v>
      </c>
      <c r="R1116" s="6">
        <f>IF(AND(Table1[[#This Row],[Census Tract Access to Primary Care]]&lt;=2000,Table1[[#This Row],[Census Tract Access to Primary Care]]&lt;&gt;0),1,0)</f>
        <v>1</v>
      </c>
      <c r="S1116" s="6">
        <f>VLOOKUP($C1116,'County Data Only'!$A$2:$F$93,5,FALSE)</f>
        <v>6.8072880509999996</v>
      </c>
      <c r="T1116" s="3">
        <f>VLOOKUP($C1116,'County Data Only'!$A$2:$F$93,6,FALSE)</f>
        <v>-0.58027989999999996</v>
      </c>
      <c r="U1116">
        <f>IF(AND(Table1[[#This Row],[Census Tract Population Growth 2010 - 2020]]&gt;=5,Table1[[#This Row],[Census Tract Population Growth 2020 - 2021]]&gt;0),1,0)</f>
        <v>0</v>
      </c>
      <c r="V1116" s="3">
        <f>SUM(Table1[[#This Row],[High Income Point Value]],Table1[[#This Row],[Life Expectancy Point Value]],Table1[[#This Row],["R/ECAP" (Point Value)]],Table1[[#This Row],[Low Poverty Point Value]])</f>
        <v>-1</v>
      </c>
      <c r="W1116" s="3">
        <f>SUM(Table1[[#This Row],[Census Tract Low Unemployment Point Value]],Table1[[#This Row],[Census Tract Access to Primary Care Point Value]])</f>
        <v>1</v>
      </c>
    </row>
    <row r="1117" spans="1:23" x14ac:dyDescent="0.25">
      <c r="A1117" t="s">
        <v>962</v>
      </c>
      <c r="B1117">
        <v>18097330804</v>
      </c>
      <c r="C1117" t="s">
        <v>1794</v>
      </c>
      <c r="D1117" t="s">
        <v>2652</v>
      </c>
      <c r="E1117" s="10">
        <f t="shared" si="34"/>
        <v>0</v>
      </c>
      <c r="F1117" s="3">
        <f t="shared" si="35"/>
        <v>0</v>
      </c>
      <c r="G1117" s="14">
        <v>1</v>
      </c>
      <c r="H1117" s="4">
        <v>31776</v>
      </c>
      <c r="I1117" s="3">
        <f>IF(AND(Table1[[#This Row],[High Income]]&gt;=71082,Table1[[#This Row],[QCT Status]]=0),1,0)</f>
        <v>0</v>
      </c>
      <c r="K1117" s="3">
        <f>IF(Table1[[#This Row],[Life Expectancy]]&gt;77.4,1,0)</f>
        <v>0</v>
      </c>
      <c r="L1117" s="8">
        <v>-1</v>
      </c>
      <c r="M1117" s="4">
        <v>28.9</v>
      </c>
      <c r="N1117" s="4">
        <f>IF(AND(Table1[[#This Row],[Low Poverty]]&lt;=6.3,Table1[[#This Row],[QCT Status]]=0),1,0)</f>
        <v>0</v>
      </c>
      <c r="O1117" s="3">
        <f>VLOOKUP(C1117,'County Data Only'!$A$2:$F$93,3,FALSE)</f>
        <v>3</v>
      </c>
      <c r="P1117" s="3">
        <f>IF(Table1[[#This Row],[Census Tract Low Unemployment Rate]]&lt;2.7,1,0)</f>
        <v>0</v>
      </c>
      <c r="Q1117" s="6">
        <f>VLOOKUP($C1117,'County Data Only'!$A$2:$F$93,4,FALSE)</f>
        <v>1210</v>
      </c>
      <c r="R1117" s="6">
        <f>IF(AND(Table1[[#This Row],[Census Tract Access to Primary Care]]&lt;=2000,Table1[[#This Row],[Census Tract Access to Primary Care]]&lt;&gt;0),1,0)</f>
        <v>1</v>
      </c>
      <c r="S1117" s="6">
        <f>VLOOKUP($C1117,'County Data Only'!$A$2:$F$93,5,FALSE)</f>
        <v>6.8072880509999996</v>
      </c>
      <c r="T1117" s="3">
        <f>VLOOKUP($C1117,'County Data Only'!$A$2:$F$93,6,FALSE)</f>
        <v>-0.58027989999999996</v>
      </c>
      <c r="U1117">
        <f>IF(AND(Table1[[#This Row],[Census Tract Population Growth 2010 - 2020]]&gt;=5,Table1[[#This Row],[Census Tract Population Growth 2020 - 2021]]&gt;0),1,0)</f>
        <v>0</v>
      </c>
      <c r="V1117" s="3">
        <f>SUM(Table1[[#This Row],[High Income Point Value]],Table1[[#This Row],[Life Expectancy Point Value]],Table1[[#This Row],["R/ECAP" (Point Value)]],Table1[[#This Row],[Low Poverty Point Value]])</f>
        <v>-1</v>
      </c>
      <c r="W1117" s="3">
        <f>SUM(Table1[[#This Row],[Census Tract Low Unemployment Point Value]],Table1[[#This Row],[Census Tract Access to Primary Care Point Value]])</f>
        <v>1</v>
      </c>
    </row>
    <row r="1118" spans="1:23" x14ac:dyDescent="0.25">
      <c r="A1118" t="s">
        <v>1032</v>
      </c>
      <c r="B1118">
        <v>18097354800</v>
      </c>
      <c r="C1118" t="s">
        <v>1794</v>
      </c>
      <c r="D1118" t="s">
        <v>2722</v>
      </c>
      <c r="E1118" s="10">
        <f t="shared" si="34"/>
        <v>0</v>
      </c>
      <c r="F1118" s="3">
        <f t="shared" si="35"/>
        <v>0</v>
      </c>
      <c r="G1118" s="14">
        <v>1</v>
      </c>
      <c r="H1118" s="4">
        <v>37009</v>
      </c>
      <c r="I1118" s="3">
        <f>IF(AND(Table1[[#This Row],[High Income]]&gt;=71082,Table1[[#This Row],[QCT Status]]=0),1,0)</f>
        <v>0</v>
      </c>
      <c r="J1118" s="4">
        <v>73.099999999999994</v>
      </c>
      <c r="K1118" s="3">
        <f>IF(Table1[[#This Row],[Life Expectancy]]&gt;77.4,1,0)</f>
        <v>0</v>
      </c>
      <c r="L1118" s="8">
        <v>-1</v>
      </c>
      <c r="M1118" s="4">
        <v>29.1</v>
      </c>
      <c r="N1118" s="4">
        <f>IF(AND(Table1[[#This Row],[Low Poverty]]&lt;=6.3,Table1[[#This Row],[QCT Status]]=0),1,0)</f>
        <v>0</v>
      </c>
      <c r="O1118" s="3">
        <f>VLOOKUP(C1118,'County Data Only'!$A$2:$F$93,3,FALSE)</f>
        <v>3</v>
      </c>
      <c r="P1118" s="3">
        <f>IF(Table1[[#This Row],[Census Tract Low Unemployment Rate]]&lt;2.7,1,0)</f>
        <v>0</v>
      </c>
      <c r="Q1118" s="6">
        <f>VLOOKUP($C1118,'County Data Only'!$A$2:$F$93,4,FALSE)</f>
        <v>1210</v>
      </c>
      <c r="R1118" s="6">
        <f>IF(AND(Table1[[#This Row],[Census Tract Access to Primary Care]]&lt;=2000,Table1[[#This Row],[Census Tract Access to Primary Care]]&lt;&gt;0),1,0)</f>
        <v>1</v>
      </c>
      <c r="S1118" s="6">
        <f>VLOOKUP($C1118,'County Data Only'!$A$2:$F$93,5,FALSE)</f>
        <v>6.8072880509999996</v>
      </c>
      <c r="T1118" s="3">
        <f>VLOOKUP($C1118,'County Data Only'!$A$2:$F$93,6,FALSE)</f>
        <v>-0.58027989999999996</v>
      </c>
      <c r="U1118">
        <f>IF(AND(Table1[[#This Row],[Census Tract Population Growth 2010 - 2020]]&gt;=5,Table1[[#This Row],[Census Tract Population Growth 2020 - 2021]]&gt;0),1,0)</f>
        <v>0</v>
      </c>
      <c r="V1118" s="3">
        <f>SUM(Table1[[#This Row],[High Income Point Value]],Table1[[#This Row],[Life Expectancy Point Value]],Table1[[#This Row],["R/ECAP" (Point Value)]],Table1[[#This Row],[Low Poverty Point Value]])</f>
        <v>-1</v>
      </c>
      <c r="W1118" s="3">
        <f>SUM(Table1[[#This Row],[Census Tract Low Unemployment Point Value]],Table1[[#This Row],[Census Tract Access to Primary Care Point Value]])</f>
        <v>1</v>
      </c>
    </row>
    <row r="1119" spans="1:23" x14ac:dyDescent="0.25">
      <c r="A1119" t="s">
        <v>1023</v>
      </c>
      <c r="B1119">
        <v>18097352800</v>
      </c>
      <c r="C1119" t="s">
        <v>1794</v>
      </c>
      <c r="D1119" t="s">
        <v>2713</v>
      </c>
      <c r="E1119" s="10">
        <f t="shared" si="34"/>
        <v>0</v>
      </c>
      <c r="F1119" s="3">
        <f t="shared" si="35"/>
        <v>0</v>
      </c>
      <c r="G1119" s="14">
        <v>1</v>
      </c>
      <c r="H1119" s="4">
        <v>34314</v>
      </c>
      <c r="I1119" s="3">
        <f>IF(AND(Table1[[#This Row],[High Income]]&gt;=71082,Table1[[#This Row],[QCT Status]]=0),1,0)</f>
        <v>0</v>
      </c>
      <c r="K1119" s="3">
        <f>IF(Table1[[#This Row],[Life Expectancy]]&gt;77.4,1,0)</f>
        <v>0</v>
      </c>
      <c r="L1119" s="8">
        <v>-1</v>
      </c>
      <c r="M1119" s="4">
        <v>29.3</v>
      </c>
      <c r="N1119" s="4">
        <f>IF(AND(Table1[[#This Row],[Low Poverty]]&lt;=6.3,Table1[[#This Row],[QCT Status]]=0),1,0)</f>
        <v>0</v>
      </c>
      <c r="O1119" s="3">
        <f>VLOOKUP(C1119,'County Data Only'!$A$2:$F$93,3,FALSE)</f>
        <v>3</v>
      </c>
      <c r="P1119" s="3">
        <f>IF(Table1[[#This Row],[Census Tract Low Unemployment Rate]]&lt;2.7,1,0)</f>
        <v>0</v>
      </c>
      <c r="Q1119" s="6">
        <f>VLOOKUP($C1119,'County Data Only'!$A$2:$F$93,4,FALSE)</f>
        <v>1210</v>
      </c>
      <c r="R1119" s="6">
        <f>IF(AND(Table1[[#This Row],[Census Tract Access to Primary Care]]&lt;=2000,Table1[[#This Row],[Census Tract Access to Primary Care]]&lt;&gt;0),1,0)</f>
        <v>1</v>
      </c>
      <c r="S1119" s="6">
        <f>VLOOKUP($C1119,'County Data Only'!$A$2:$F$93,5,FALSE)</f>
        <v>6.8072880509999996</v>
      </c>
      <c r="T1119" s="3">
        <f>VLOOKUP($C1119,'County Data Only'!$A$2:$F$93,6,FALSE)</f>
        <v>-0.58027989999999996</v>
      </c>
      <c r="U1119">
        <f>IF(AND(Table1[[#This Row],[Census Tract Population Growth 2010 - 2020]]&gt;=5,Table1[[#This Row],[Census Tract Population Growth 2020 - 2021]]&gt;0),1,0)</f>
        <v>0</v>
      </c>
      <c r="V1119" s="3">
        <f>SUM(Table1[[#This Row],[High Income Point Value]],Table1[[#This Row],[Life Expectancy Point Value]],Table1[[#This Row],["R/ECAP" (Point Value)]],Table1[[#This Row],[Low Poverty Point Value]])</f>
        <v>-1</v>
      </c>
      <c r="W1119" s="3">
        <f>SUM(Table1[[#This Row],[Census Tract Low Unemployment Point Value]],Table1[[#This Row],[Census Tract Access to Primary Care Point Value]])</f>
        <v>1</v>
      </c>
    </row>
    <row r="1120" spans="1:23" x14ac:dyDescent="0.25">
      <c r="A1120" t="s">
        <v>963</v>
      </c>
      <c r="B1120">
        <v>18097330805</v>
      </c>
      <c r="C1120" t="s">
        <v>1794</v>
      </c>
      <c r="D1120" t="s">
        <v>2653</v>
      </c>
      <c r="E1120" s="10">
        <f t="shared" si="34"/>
        <v>0</v>
      </c>
      <c r="F1120" s="3">
        <f t="shared" si="35"/>
        <v>0</v>
      </c>
      <c r="G1120" s="14">
        <v>1</v>
      </c>
      <c r="H1120" s="4">
        <v>24794</v>
      </c>
      <c r="I1120" s="3">
        <f>IF(AND(Table1[[#This Row],[High Income]]&gt;=71082,Table1[[#This Row],[QCT Status]]=0),1,0)</f>
        <v>0</v>
      </c>
      <c r="J1120" s="4">
        <v>73.2</v>
      </c>
      <c r="K1120" s="3">
        <f>IF(Table1[[#This Row],[Life Expectancy]]&gt;77.4,1,0)</f>
        <v>0</v>
      </c>
      <c r="L1120" s="8">
        <v>-1</v>
      </c>
      <c r="M1120" s="4">
        <v>29.8</v>
      </c>
      <c r="N1120" s="4">
        <f>IF(AND(Table1[[#This Row],[Low Poverty]]&lt;=6.3,Table1[[#This Row],[QCT Status]]=0),1,0)</f>
        <v>0</v>
      </c>
      <c r="O1120" s="3">
        <f>VLOOKUP(C1120,'County Data Only'!$A$2:$F$93,3,FALSE)</f>
        <v>3</v>
      </c>
      <c r="P1120" s="3">
        <f>IF(Table1[[#This Row],[Census Tract Low Unemployment Rate]]&lt;2.7,1,0)</f>
        <v>0</v>
      </c>
      <c r="Q1120" s="6">
        <f>VLOOKUP($C1120,'County Data Only'!$A$2:$F$93,4,FALSE)</f>
        <v>1210</v>
      </c>
      <c r="R1120" s="6">
        <f>IF(AND(Table1[[#This Row],[Census Tract Access to Primary Care]]&lt;=2000,Table1[[#This Row],[Census Tract Access to Primary Care]]&lt;&gt;0),1,0)</f>
        <v>1</v>
      </c>
      <c r="S1120" s="6">
        <f>VLOOKUP($C1120,'County Data Only'!$A$2:$F$93,5,FALSE)</f>
        <v>6.8072880509999996</v>
      </c>
      <c r="T1120" s="3">
        <f>VLOOKUP($C1120,'County Data Only'!$A$2:$F$93,6,FALSE)</f>
        <v>-0.58027989999999996</v>
      </c>
      <c r="U1120">
        <f>IF(AND(Table1[[#This Row],[Census Tract Population Growth 2010 - 2020]]&gt;=5,Table1[[#This Row],[Census Tract Population Growth 2020 - 2021]]&gt;0),1,0)</f>
        <v>0</v>
      </c>
      <c r="V1120" s="3">
        <f>SUM(Table1[[#This Row],[High Income Point Value]],Table1[[#This Row],[Life Expectancy Point Value]],Table1[[#This Row],["R/ECAP" (Point Value)]],Table1[[#This Row],[Low Poverty Point Value]])</f>
        <v>-1</v>
      </c>
      <c r="W1120" s="3">
        <f>SUM(Table1[[#This Row],[Census Tract Low Unemployment Point Value]],Table1[[#This Row],[Census Tract Access to Primary Care Point Value]])</f>
        <v>1</v>
      </c>
    </row>
    <row r="1121" spans="1:23" x14ac:dyDescent="0.25">
      <c r="A1121" t="s">
        <v>1128</v>
      </c>
      <c r="B1121">
        <v>18097390500</v>
      </c>
      <c r="C1121" t="s">
        <v>1794</v>
      </c>
      <c r="D1121" t="s">
        <v>2818</v>
      </c>
      <c r="E1121" s="10">
        <f t="shared" si="34"/>
        <v>0</v>
      </c>
      <c r="F1121" s="3">
        <f t="shared" si="35"/>
        <v>0</v>
      </c>
      <c r="G1121" s="14">
        <v>1</v>
      </c>
      <c r="H1121" s="4">
        <v>33462</v>
      </c>
      <c r="I1121" s="3">
        <f>IF(AND(Table1[[#This Row],[High Income]]&gt;=71082,Table1[[#This Row],[QCT Status]]=0),1,0)</f>
        <v>0</v>
      </c>
      <c r="J1121" s="4">
        <v>71.7</v>
      </c>
      <c r="K1121" s="3">
        <f>IF(Table1[[#This Row],[Life Expectancy]]&gt;77.4,1,0)</f>
        <v>0</v>
      </c>
      <c r="L1121" s="8">
        <v>-1</v>
      </c>
      <c r="M1121" s="4">
        <v>29.9</v>
      </c>
      <c r="N1121" s="4">
        <f>IF(AND(Table1[[#This Row],[Low Poverty]]&lt;=6.3,Table1[[#This Row],[QCT Status]]=0),1,0)</f>
        <v>0</v>
      </c>
      <c r="O1121" s="3">
        <f>VLOOKUP(C1121,'County Data Only'!$A$2:$F$93,3,FALSE)</f>
        <v>3</v>
      </c>
      <c r="P1121" s="3">
        <f>IF(Table1[[#This Row],[Census Tract Low Unemployment Rate]]&lt;2.7,1,0)</f>
        <v>0</v>
      </c>
      <c r="Q1121" s="6">
        <f>VLOOKUP($C1121,'County Data Only'!$A$2:$F$93,4,FALSE)</f>
        <v>1210</v>
      </c>
      <c r="R1121" s="6">
        <f>IF(AND(Table1[[#This Row],[Census Tract Access to Primary Care]]&lt;=2000,Table1[[#This Row],[Census Tract Access to Primary Care]]&lt;&gt;0),1,0)</f>
        <v>1</v>
      </c>
      <c r="S1121" s="6">
        <f>VLOOKUP($C1121,'County Data Only'!$A$2:$F$93,5,FALSE)</f>
        <v>6.8072880509999996</v>
      </c>
      <c r="T1121" s="3">
        <f>VLOOKUP($C1121,'County Data Only'!$A$2:$F$93,6,FALSE)</f>
        <v>-0.58027989999999996</v>
      </c>
      <c r="U1121">
        <f>IF(AND(Table1[[#This Row],[Census Tract Population Growth 2010 - 2020]]&gt;=5,Table1[[#This Row],[Census Tract Population Growth 2020 - 2021]]&gt;0),1,0)</f>
        <v>0</v>
      </c>
      <c r="V1121" s="3">
        <f>SUM(Table1[[#This Row],[High Income Point Value]],Table1[[#This Row],[Life Expectancy Point Value]],Table1[[#This Row],["R/ECAP" (Point Value)]],Table1[[#This Row],[Low Poverty Point Value]])</f>
        <v>-1</v>
      </c>
      <c r="W1121" s="3">
        <f>SUM(Table1[[#This Row],[Census Tract Low Unemployment Point Value]],Table1[[#This Row],[Census Tract Access to Primary Care Point Value]])</f>
        <v>1</v>
      </c>
    </row>
    <row r="1122" spans="1:23" x14ac:dyDescent="0.25">
      <c r="A1122" t="s">
        <v>1057</v>
      </c>
      <c r="B1122">
        <v>18097360101</v>
      </c>
      <c r="C1122" t="s">
        <v>1794</v>
      </c>
      <c r="D1122" t="s">
        <v>2747</v>
      </c>
      <c r="E1122" s="10">
        <f t="shared" si="34"/>
        <v>0</v>
      </c>
      <c r="F1122" s="3">
        <f t="shared" si="35"/>
        <v>0</v>
      </c>
      <c r="G1122" s="14">
        <v>1</v>
      </c>
      <c r="H1122" s="4">
        <v>24225</v>
      </c>
      <c r="I1122" s="3">
        <f>IF(AND(Table1[[#This Row],[High Income]]&gt;=71082,Table1[[#This Row],[QCT Status]]=0),1,0)</f>
        <v>0</v>
      </c>
      <c r="J1122" s="4">
        <v>66.599999999999994</v>
      </c>
      <c r="K1122" s="3">
        <f>IF(Table1[[#This Row],[Life Expectancy]]&gt;77.4,1,0)</f>
        <v>0</v>
      </c>
      <c r="L1122" s="8">
        <v>-1</v>
      </c>
      <c r="M1122" s="4">
        <v>30.2</v>
      </c>
      <c r="N1122" s="4">
        <f>IF(AND(Table1[[#This Row],[Low Poverty]]&lt;=6.3,Table1[[#This Row],[QCT Status]]=0),1,0)</f>
        <v>0</v>
      </c>
      <c r="O1122" s="3">
        <f>VLOOKUP(C1122,'County Data Only'!$A$2:$F$93,3,FALSE)</f>
        <v>3</v>
      </c>
      <c r="P1122" s="3">
        <f>IF(Table1[[#This Row],[Census Tract Low Unemployment Rate]]&lt;2.7,1,0)</f>
        <v>0</v>
      </c>
      <c r="Q1122" s="6">
        <f>VLOOKUP($C1122,'County Data Only'!$A$2:$F$93,4,FALSE)</f>
        <v>1210</v>
      </c>
      <c r="R1122" s="6">
        <f>IF(AND(Table1[[#This Row],[Census Tract Access to Primary Care]]&lt;=2000,Table1[[#This Row],[Census Tract Access to Primary Care]]&lt;&gt;0),1,0)</f>
        <v>1</v>
      </c>
      <c r="S1122" s="6">
        <f>VLOOKUP($C1122,'County Data Only'!$A$2:$F$93,5,FALSE)</f>
        <v>6.8072880509999996</v>
      </c>
      <c r="T1122" s="3">
        <f>VLOOKUP($C1122,'County Data Only'!$A$2:$F$93,6,FALSE)</f>
        <v>-0.58027989999999996</v>
      </c>
      <c r="U1122">
        <f>IF(AND(Table1[[#This Row],[Census Tract Population Growth 2010 - 2020]]&gt;=5,Table1[[#This Row],[Census Tract Population Growth 2020 - 2021]]&gt;0),1,0)</f>
        <v>0</v>
      </c>
      <c r="V1122" s="3">
        <f>SUM(Table1[[#This Row],[High Income Point Value]],Table1[[#This Row],[Life Expectancy Point Value]],Table1[[#This Row],["R/ECAP" (Point Value)]],Table1[[#This Row],[Low Poverty Point Value]])</f>
        <v>-1</v>
      </c>
      <c r="W1122" s="3">
        <f>SUM(Table1[[#This Row],[Census Tract Low Unemployment Point Value]],Table1[[#This Row],[Census Tract Access to Primary Care Point Value]])</f>
        <v>1</v>
      </c>
    </row>
    <row r="1123" spans="1:23" x14ac:dyDescent="0.25">
      <c r="A1123" t="s">
        <v>1009</v>
      </c>
      <c r="B1123">
        <v>18097350800</v>
      </c>
      <c r="C1123" t="s">
        <v>1794</v>
      </c>
      <c r="D1123" t="s">
        <v>2699</v>
      </c>
      <c r="E1123" s="10">
        <f t="shared" si="34"/>
        <v>0</v>
      </c>
      <c r="F1123" s="3">
        <f t="shared" si="35"/>
        <v>0</v>
      </c>
      <c r="G1123" s="14">
        <v>1</v>
      </c>
      <c r="H1123" s="4">
        <v>19767</v>
      </c>
      <c r="I1123" s="3">
        <f>IF(AND(Table1[[#This Row],[High Income]]&gt;=71082,Table1[[#This Row],[QCT Status]]=0),1,0)</f>
        <v>0</v>
      </c>
      <c r="J1123" s="4">
        <v>70.2</v>
      </c>
      <c r="K1123" s="3">
        <f>IF(Table1[[#This Row],[Life Expectancy]]&gt;77.4,1,0)</f>
        <v>0</v>
      </c>
      <c r="L1123" s="8">
        <v>-1</v>
      </c>
      <c r="M1123" s="4">
        <v>31.9</v>
      </c>
      <c r="N1123" s="4">
        <f>IF(AND(Table1[[#This Row],[Low Poverty]]&lt;=6.3,Table1[[#This Row],[QCT Status]]=0),1,0)</f>
        <v>0</v>
      </c>
      <c r="O1123" s="3">
        <f>VLOOKUP(C1123,'County Data Only'!$A$2:$F$93,3,FALSE)</f>
        <v>3</v>
      </c>
      <c r="P1123" s="3">
        <f>IF(Table1[[#This Row],[Census Tract Low Unemployment Rate]]&lt;2.7,1,0)</f>
        <v>0</v>
      </c>
      <c r="Q1123" s="6">
        <f>VLOOKUP($C1123,'County Data Only'!$A$2:$F$93,4,FALSE)</f>
        <v>1210</v>
      </c>
      <c r="R1123" s="6">
        <f>IF(AND(Table1[[#This Row],[Census Tract Access to Primary Care]]&lt;=2000,Table1[[#This Row],[Census Tract Access to Primary Care]]&lt;&gt;0),1,0)</f>
        <v>1</v>
      </c>
      <c r="S1123" s="6">
        <f>VLOOKUP($C1123,'County Data Only'!$A$2:$F$93,5,FALSE)</f>
        <v>6.8072880509999996</v>
      </c>
      <c r="T1123" s="3">
        <f>VLOOKUP($C1123,'County Data Only'!$A$2:$F$93,6,FALSE)</f>
        <v>-0.58027989999999996</v>
      </c>
      <c r="U1123">
        <f>IF(AND(Table1[[#This Row],[Census Tract Population Growth 2010 - 2020]]&gt;=5,Table1[[#This Row],[Census Tract Population Growth 2020 - 2021]]&gt;0),1,0)</f>
        <v>0</v>
      </c>
      <c r="V1123" s="3">
        <f>SUM(Table1[[#This Row],[High Income Point Value]],Table1[[#This Row],[Life Expectancy Point Value]],Table1[[#This Row],["R/ECAP" (Point Value)]],Table1[[#This Row],[Low Poverty Point Value]])</f>
        <v>-1</v>
      </c>
      <c r="W1123" s="3">
        <f>SUM(Table1[[#This Row],[Census Tract Low Unemployment Point Value]],Table1[[#This Row],[Census Tract Access to Primary Care Point Value]])</f>
        <v>1</v>
      </c>
    </row>
    <row r="1124" spans="1:23" x14ac:dyDescent="0.25">
      <c r="A1124" t="s">
        <v>1006</v>
      </c>
      <c r="B1124">
        <v>18097350500</v>
      </c>
      <c r="C1124" t="s">
        <v>1794</v>
      </c>
      <c r="D1124" t="s">
        <v>2696</v>
      </c>
      <c r="E1124" s="10">
        <f t="shared" si="34"/>
        <v>0</v>
      </c>
      <c r="F1124" s="3">
        <f t="shared" si="35"/>
        <v>0</v>
      </c>
      <c r="G1124" s="14">
        <v>1</v>
      </c>
      <c r="H1124" s="4">
        <v>26305</v>
      </c>
      <c r="I1124" s="3">
        <f>IF(AND(Table1[[#This Row],[High Income]]&gt;=71082,Table1[[#This Row],[QCT Status]]=0),1,0)</f>
        <v>0</v>
      </c>
      <c r="J1124" s="4">
        <v>68.3</v>
      </c>
      <c r="K1124" s="3">
        <f>IF(Table1[[#This Row],[Life Expectancy]]&gt;77.4,1,0)</f>
        <v>0</v>
      </c>
      <c r="L1124" s="8">
        <v>-1</v>
      </c>
      <c r="M1124" s="4">
        <v>35.6</v>
      </c>
      <c r="N1124" s="4">
        <f>IF(AND(Table1[[#This Row],[Low Poverty]]&lt;=6.3,Table1[[#This Row],[QCT Status]]=0),1,0)</f>
        <v>0</v>
      </c>
      <c r="O1124" s="3">
        <f>VLOOKUP(C1124,'County Data Only'!$A$2:$F$93,3,FALSE)</f>
        <v>3</v>
      </c>
      <c r="P1124" s="3">
        <f>IF(Table1[[#This Row],[Census Tract Low Unemployment Rate]]&lt;2.7,1,0)</f>
        <v>0</v>
      </c>
      <c r="Q1124" s="6">
        <f>VLOOKUP($C1124,'County Data Only'!$A$2:$F$93,4,FALSE)</f>
        <v>1210</v>
      </c>
      <c r="R1124" s="6">
        <f>IF(AND(Table1[[#This Row],[Census Tract Access to Primary Care]]&lt;=2000,Table1[[#This Row],[Census Tract Access to Primary Care]]&lt;&gt;0),1,0)</f>
        <v>1</v>
      </c>
      <c r="S1124" s="6">
        <f>VLOOKUP($C1124,'County Data Only'!$A$2:$F$93,5,FALSE)</f>
        <v>6.8072880509999996</v>
      </c>
      <c r="T1124" s="3">
        <f>VLOOKUP($C1124,'County Data Only'!$A$2:$F$93,6,FALSE)</f>
        <v>-0.58027989999999996</v>
      </c>
      <c r="U1124">
        <f>IF(AND(Table1[[#This Row],[Census Tract Population Growth 2010 - 2020]]&gt;=5,Table1[[#This Row],[Census Tract Population Growth 2020 - 2021]]&gt;0),1,0)</f>
        <v>0</v>
      </c>
      <c r="V1124" s="3">
        <f>SUM(Table1[[#This Row],[High Income Point Value]],Table1[[#This Row],[Life Expectancy Point Value]],Table1[[#This Row],["R/ECAP" (Point Value)]],Table1[[#This Row],[Low Poverty Point Value]])</f>
        <v>-1</v>
      </c>
      <c r="W1124" s="3">
        <f>SUM(Table1[[#This Row],[Census Tract Low Unemployment Point Value]],Table1[[#This Row],[Census Tract Access to Primary Care Point Value]])</f>
        <v>1</v>
      </c>
    </row>
    <row r="1125" spans="1:23" x14ac:dyDescent="0.25">
      <c r="A1125" t="s">
        <v>1012</v>
      </c>
      <c r="B1125">
        <v>18097351200</v>
      </c>
      <c r="C1125" t="s">
        <v>1794</v>
      </c>
      <c r="D1125" t="s">
        <v>2702</v>
      </c>
      <c r="E1125" s="10">
        <f t="shared" si="34"/>
        <v>0</v>
      </c>
      <c r="F1125" s="3">
        <f t="shared" si="35"/>
        <v>0</v>
      </c>
      <c r="G1125" s="14">
        <v>1</v>
      </c>
      <c r="H1125" s="4">
        <v>33326</v>
      </c>
      <c r="I1125" s="3">
        <f>IF(AND(Table1[[#This Row],[High Income]]&gt;=71082,Table1[[#This Row],[QCT Status]]=0),1,0)</f>
        <v>0</v>
      </c>
      <c r="J1125" s="4">
        <v>68.400000000000006</v>
      </c>
      <c r="K1125" s="3">
        <f>IF(Table1[[#This Row],[Life Expectancy]]&gt;77.4,1,0)</f>
        <v>0</v>
      </c>
      <c r="L1125" s="8">
        <v>-1</v>
      </c>
      <c r="M1125" s="4">
        <v>36.200000000000003</v>
      </c>
      <c r="N1125" s="4">
        <f>IF(AND(Table1[[#This Row],[Low Poverty]]&lt;=6.3,Table1[[#This Row],[QCT Status]]=0),1,0)</f>
        <v>0</v>
      </c>
      <c r="O1125" s="3">
        <f>VLOOKUP(C1125,'County Data Only'!$A$2:$F$93,3,FALSE)</f>
        <v>3</v>
      </c>
      <c r="P1125" s="3">
        <f>IF(Table1[[#This Row],[Census Tract Low Unemployment Rate]]&lt;2.7,1,0)</f>
        <v>0</v>
      </c>
      <c r="Q1125" s="6">
        <f>VLOOKUP($C1125,'County Data Only'!$A$2:$F$93,4,FALSE)</f>
        <v>1210</v>
      </c>
      <c r="R1125" s="6">
        <f>IF(AND(Table1[[#This Row],[Census Tract Access to Primary Care]]&lt;=2000,Table1[[#This Row],[Census Tract Access to Primary Care]]&lt;&gt;0),1,0)</f>
        <v>1</v>
      </c>
      <c r="S1125" s="6">
        <f>VLOOKUP($C1125,'County Data Only'!$A$2:$F$93,5,FALSE)</f>
        <v>6.8072880509999996</v>
      </c>
      <c r="T1125" s="3">
        <f>VLOOKUP($C1125,'County Data Only'!$A$2:$F$93,6,FALSE)</f>
        <v>-0.58027989999999996</v>
      </c>
      <c r="U1125">
        <f>IF(AND(Table1[[#This Row],[Census Tract Population Growth 2010 - 2020]]&gt;=5,Table1[[#This Row],[Census Tract Population Growth 2020 - 2021]]&gt;0),1,0)</f>
        <v>0</v>
      </c>
      <c r="V1125" s="3">
        <f>SUM(Table1[[#This Row],[High Income Point Value]],Table1[[#This Row],[Life Expectancy Point Value]],Table1[[#This Row],["R/ECAP" (Point Value)]],Table1[[#This Row],[Low Poverty Point Value]])</f>
        <v>-1</v>
      </c>
      <c r="W1125" s="3">
        <f>SUM(Table1[[#This Row],[Census Tract Low Unemployment Point Value]],Table1[[#This Row],[Census Tract Access to Primary Care Point Value]])</f>
        <v>1</v>
      </c>
    </row>
    <row r="1126" spans="1:23" x14ac:dyDescent="0.25">
      <c r="A1126" t="s">
        <v>1017</v>
      </c>
      <c r="B1126">
        <v>18097352100</v>
      </c>
      <c r="C1126" t="s">
        <v>1794</v>
      </c>
      <c r="D1126" t="s">
        <v>2707</v>
      </c>
      <c r="E1126" s="10">
        <f t="shared" si="34"/>
        <v>0</v>
      </c>
      <c r="F1126" s="3">
        <f t="shared" si="35"/>
        <v>0</v>
      </c>
      <c r="G1126" s="14">
        <v>1</v>
      </c>
      <c r="H1126" s="4">
        <v>27955</v>
      </c>
      <c r="I1126" s="3">
        <f>IF(AND(Table1[[#This Row],[High Income]]&gt;=71082,Table1[[#This Row],[QCT Status]]=0),1,0)</f>
        <v>0</v>
      </c>
      <c r="J1126" s="4">
        <v>67.8</v>
      </c>
      <c r="K1126" s="3">
        <f>IF(Table1[[#This Row],[Life Expectancy]]&gt;77.4,1,0)</f>
        <v>0</v>
      </c>
      <c r="L1126" s="8">
        <v>-1</v>
      </c>
      <c r="M1126" s="4">
        <v>37.4</v>
      </c>
      <c r="N1126" s="4">
        <f>IF(AND(Table1[[#This Row],[Low Poverty]]&lt;=6.3,Table1[[#This Row],[QCT Status]]=0),1,0)</f>
        <v>0</v>
      </c>
      <c r="O1126" s="3">
        <f>VLOOKUP(C1126,'County Data Only'!$A$2:$F$93,3,FALSE)</f>
        <v>3</v>
      </c>
      <c r="P1126" s="3">
        <f>IF(Table1[[#This Row],[Census Tract Low Unemployment Rate]]&lt;2.7,1,0)</f>
        <v>0</v>
      </c>
      <c r="Q1126" s="6">
        <f>VLOOKUP($C1126,'County Data Only'!$A$2:$F$93,4,FALSE)</f>
        <v>1210</v>
      </c>
      <c r="R1126" s="6">
        <f>IF(AND(Table1[[#This Row],[Census Tract Access to Primary Care]]&lt;=2000,Table1[[#This Row],[Census Tract Access to Primary Care]]&lt;&gt;0),1,0)</f>
        <v>1</v>
      </c>
      <c r="S1126" s="6">
        <f>VLOOKUP($C1126,'County Data Only'!$A$2:$F$93,5,FALSE)</f>
        <v>6.8072880509999996</v>
      </c>
      <c r="T1126" s="3">
        <f>VLOOKUP($C1126,'County Data Only'!$A$2:$F$93,6,FALSE)</f>
        <v>-0.58027989999999996</v>
      </c>
      <c r="U1126">
        <f>IF(AND(Table1[[#This Row],[Census Tract Population Growth 2010 - 2020]]&gt;=5,Table1[[#This Row],[Census Tract Population Growth 2020 - 2021]]&gt;0),1,0)</f>
        <v>0</v>
      </c>
      <c r="V1126" s="3">
        <f>SUM(Table1[[#This Row],[High Income Point Value]],Table1[[#This Row],[Life Expectancy Point Value]],Table1[[#This Row],["R/ECAP" (Point Value)]],Table1[[#This Row],[Low Poverty Point Value]])</f>
        <v>-1</v>
      </c>
      <c r="W1126" s="3">
        <f>SUM(Table1[[#This Row],[Census Tract Low Unemployment Point Value]],Table1[[#This Row],[Census Tract Access to Primary Care Point Value]])</f>
        <v>1</v>
      </c>
    </row>
    <row r="1127" spans="1:23" x14ac:dyDescent="0.25">
      <c r="A1127" t="s">
        <v>1011</v>
      </c>
      <c r="B1127">
        <v>18097351000</v>
      </c>
      <c r="C1127" t="s">
        <v>1794</v>
      </c>
      <c r="D1127" t="s">
        <v>2701</v>
      </c>
      <c r="E1127" s="10">
        <f t="shared" si="34"/>
        <v>0</v>
      </c>
      <c r="F1127" s="3">
        <f t="shared" si="35"/>
        <v>0</v>
      </c>
      <c r="G1127" s="14">
        <v>1</v>
      </c>
      <c r="H1127" s="4">
        <v>27826</v>
      </c>
      <c r="I1127" s="3">
        <f>IF(AND(Table1[[#This Row],[High Income]]&gt;=71082,Table1[[#This Row],[QCT Status]]=0),1,0)</f>
        <v>0</v>
      </c>
      <c r="J1127" s="4">
        <v>72.900000000000006</v>
      </c>
      <c r="K1127" s="3">
        <f>IF(Table1[[#This Row],[Life Expectancy]]&gt;77.4,1,0)</f>
        <v>0</v>
      </c>
      <c r="L1127" s="8">
        <v>-1</v>
      </c>
      <c r="M1127" s="4">
        <v>37.700000000000003</v>
      </c>
      <c r="N1127" s="4">
        <f>IF(AND(Table1[[#This Row],[Low Poverty]]&lt;=6.3,Table1[[#This Row],[QCT Status]]=0),1,0)</f>
        <v>0</v>
      </c>
      <c r="O1127" s="3">
        <f>VLOOKUP(C1127,'County Data Only'!$A$2:$F$93,3,FALSE)</f>
        <v>3</v>
      </c>
      <c r="P1127" s="3">
        <f>IF(Table1[[#This Row],[Census Tract Low Unemployment Rate]]&lt;2.7,1,0)</f>
        <v>0</v>
      </c>
      <c r="Q1127" s="6">
        <f>VLOOKUP($C1127,'County Data Only'!$A$2:$F$93,4,FALSE)</f>
        <v>1210</v>
      </c>
      <c r="R1127" s="6">
        <f>IF(AND(Table1[[#This Row],[Census Tract Access to Primary Care]]&lt;=2000,Table1[[#This Row],[Census Tract Access to Primary Care]]&lt;&gt;0),1,0)</f>
        <v>1</v>
      </c>
      <c r="S1127" s="6">
        <f>VLOOKUP($C1127,'County Data Only'!$A$2:$F$93,5,FALSE)</f>
        <v>6.8072880509999996</v>
      </c>
      <c r="T1127" s="3">
        <f>VLOOKUP($C1127,'County Data Only'!$A$2:$F$93,6,FALSE)</f>
        <v>-0.58027989999999996</v>
      </c>
      <c r="U1127">
        <f>IF(AND(Table1[[#This Row],[Census Tract Population Growth 2010 - 2020]]&gt;=5,Table1[[#This Row],[Census Tract Population Growth 2020 - 2021]]&gt;0),1,0)</f>
        <v>0</v>
      </c>
      <c r="V1127" s="3">
        <f>SUM(Table1[[#This Row],[High Income Point Value]],Table1[[#This Row],[Life Expectancy Point Value]],Table1[[#This Row],["R/ECAP" (Point Value)]],Table1[[#This Row],[Low Poverty Point Value]])</f>
        <v>-1</v>
      </c>
      <c r="W1127" s="3">
        <f>SUM(Table1[[#This Row],[Census Tract Low Unemployment Point Value]],Table1[[#This Row],[Census Tract Access to Primary Care Point Value]])</f>
        <v>1</v>
      </c>
    </row>
    <row r="1128" spans="1:23" x14ac:dyDescent="0.25">
      <c r="A1128" t="s">
        <v>1004</v>
      </c>
      <c r="B1128">
        <v>18097350300</v>
      </c>
      <c r="C1128" t="s">
        <v>1794</v>
      </c>
      <c r="D1128" t="s">
        <v>2694</v>
      </c>
      <c r="E1128" s="10">
        <f t="shared" si="34"/>
        <v>0</v>
      </c>
      <c r="F1128" s="3">
        <f t="shared" si="35"/>
        <v>0</v>
      </c>
      <c r="G1128" s="14">
        <v>1</v>
      </c>
      <c r="H1128" s="4">
        <v>25505</v>
      </c>
      <c r="I1128" s="3">
        <f>IF(AND(Table1[[#This Row],[High Income]]&gt;=71082,Table1[[#This Row],[QCT Status]]=0),1,0)</f>
        <v>0</v>
      </c>
      <c r="J1128" s="4">
        <v>65.8</v>
      </c>
      <c r="K1128" s="3">
        <f>IF(Table1[[#This Row],[Life Expectancy]]&gt;77.4,1,0)</f>
        <v>0</v>
      </c>
      <c r="L1128" s="8">
        <v>-1</v>
      </c>
      <c r="M1128" s="4">
        <v>39.1</v>
      </c>
      <c r="N1128" s="4">
        <f>IF(AND(Table1[[#This Row],[Low Poverty]]&lt;=6.3,Table1[[#This Row],[QCT Status]]=0),1,0)</f>
        <v>0</v>
      </c>
      <c r="O1128" s="3">
        <f>VLOOKUP(C1128,'County Data Only'!$A$2:$F$93,3,FALSE)</f>
        <v>3</v>
      </c>
      <c r="P1128" s="3">
        <f>IF(Table1[[#This Row],[Census Tract Low Unemployment Rate]]&lt;2.7,1,0)</f>
        <v>0</v>
      </c>
      <c r="Q1128" s="6">
        <f>VLOOKUP($C1128,'County Data Only'!$A$2:$F$93,4,FALSE)</f>
        <v>1210</v>
      </c>
      <c r="R1128" s="6">
        <f>IF(AND(Table1[[#This Row],[Census Tract Access to Primary Care]]&lt;=2000,Table1[[#This Row],[Census Tract Access to Primary Care]]&lt;&gt;0),1,0)</f>
        <v>1</v>
      </c>
      <c r="S1128" s="6">
        <f>VLOOKUP($C1128,'County Data Only'!$A$2:$F$93,5,FALSE)</f>
        <v>6.8072880509999996</v>
      </c>
      <c r="T1128" s="3">
        <f>VLOOKUP($C1128,'County Data Only'!$A$2:$F$93,6,FALSE)</f>
        <v>-0.58027989999999996</v>
      </c>
      <c r="U1128">
        <f>IF(AND(Table1[[#This Row],[Census Tract Population Growth 2010 - 2020]]&gt;=5,Table1[[#This Row],[Census Tract Population Growth 2020 - 2021]]&gt;0),1,0)</f>
        <v>0</v>
      </c>
      <c r="V1128" s="3">
        <f>SUM(Table1[[#This Row],[High Income Point Value]],Table1[[#This Row],[Life Expectancy Point Value]],Table1[[#This Row],["R/ECAP" (Point Value)]],Table1[[#This Row],[Low Poverty Point Value]])</f>
        <v>-1</v>
      </c>
      <c r="W1128" s="3">
        <f>SUM(Table1[[#This Row],[Census Tract Low Unemployment Point Value]],Table1[[#This Row],[Census Tract Access to Primary Care Point Value]])</f>
        <v>1</v>
      </c>
    </row>
    <row r="1129" spans="1:23" x14ac:dyDescent="0.25">
      <c r="A1129" t="s">
        <v>961</v>
      </c>
      <c r="B1129">
        <v>18097330803</v>
      </c>
      <c r="C1129" t="s">
        <v>1794</v>
      </c>
      <c r="D1129" t="s">
        <v>2651</v>
      </c>
      <c r="E1129" s="10">
        <f t="shared" si="34"/>
        <v>0</v>
      </c>
      <c r="F1129" s="3">
        <f t="shared" si="35"/>
        <v>0</v>
      </c>
      <c r="G1129" s="14">
        <v>1</v>
      </c>
      <c r="H1129" s="4">
        <v>31935</v>
      </c>
      <c r="I1129" s="3">
        <f>IF(AND(Table1[[#This Row],[High Income]]&gt;=71082,Table1[[#This Row],[QCT Status]]=0),1,0)</f>
        <v>0</v>
      </c>
      <c r="K1129" s="3">
        <f>IF(Table1[[#This Row],[Life Expectancy]]&gt;77.4,1,0)</f>
        <v>0</v>
      </c>
      <c r="L1129" s="8">
        <v>-1</v>
      </c>
      <c r="M1129" s="4">
        <v>39.700000000000003</v>
      </c>
      <c r="N1129" s="4">
        <f>IF(AND(Table1[[#This Row],[Low Poverty]]&lt;=6.3,Table1[[#This Row],[QCT Status]]=0),1,0)</f>
        <v>0</v>
      </c>
      <c r="O1129" s="3">
        <f>VLOOKUP(C1129,'County Data Only'!$A$2:$F$93,3,FALSE)</f>
        <v>3</v>
      </c>
      <c r="P1129" s="3">
        <f>IF(Table1[[#This Row],[Census Tract Low Unemployment Rate]]&lt;2.7,1,0)</f>
        <v>0</v>
      </c>
      <c r="Q1129" s="6">
        <f>VLOOKUP($C1129,'County Data Only'!$A$2:$F$93,4,FALSE)</f>
        <v>1210</v>
      </c>
      <c r="R1129" s="6">
        <f>IF(AND(Table1[[#This Row],[Census Tract Access to Primary Care]]&lt;=2000,Table1[[#This Row],[Census Tract Access to Primary Care]]&lt;&gt;0),1,0)</f>
        <v>1</v>
      </c>
      <c r="S1129" s="6">
        <f>VLOOKUP($C1129,'County Data Only'!$A$2:$F$93,5,FALSE)</f>
        <v>6.8072880509999996</v>
      </c>
      <c r="T1129" s="3">
        <f>VLOOKUP($C1129,'County Data Only'!$A$2:$F$93,6,FALSE)</f>
        <v>-0.58027989999999996</v>
      </c>
      <c r="U1129">
        <f>IF(AND(Table1[[#This Row],[Census Tract Population Growth 2010 - 2020]]&gt;=5,Table1[[#This Row],[Census Tract Population Growth 2020 - 2021]]&gt;0),1,0)</f>
        <v>0</v>
      </c>
      <c r="V1129" s="3">
        <f>SUM(Table1[[#This Row],[High Income Point Value]],Table1[[#This Row],[Life Expectancy Point Value]],Table1[[#This Row],["R/ECAP" (Point Value)]],Table1[[#This Row],[Low Poverty Point Value]])</f>
        <v>-1</v>
      </c>
      <c r="W1129" s="3">
        <f>SUM(Table1[[#This Row],[Census Tract Low Unemployment Point Value]],Table1[[#This Row],[Census Tract Access to Primary Care Point Value]])</f>
        <v>1</v>
      </c>
    </row>
    <row r="1130" spans="1:23" x14ac:dyDescent="0.25">
      <c r="A1130" t="s">
        <v>1025</v>
      </c>
      <c r="B1130">
        <v>18097353500</v>
      </c>
      <c r="C1130" t="s">
        <v>1794</v>
      </c>
      <c r="D1130" t="s">
        <v>2715</v>
      </c>
      <c r="E1130" s="10">
        <f t="shared" si="34"/>
        <v>0</v>
      </c>
      <c r="F1130" s="3">
        <f t="shared" si="35"/>
        <v>0</v>
      </c>
      <c r="G1130" s="14">
        <v>1</v>
      </c>
      <c r="H1130" s="4">
        <v>31444</v>
      </c>
      <c r="I1130" s="3">
        <f>IF(AND(Table1[[#This Row],[High Income]]&gt;=71082,Table1[[#This Row],[QCT Status]]=0),1,0)</f>
        <v>0</v>
      </c>
      <c r="J1130" s="4">
        <v>74.8</v>
      </c>
      <c r="K1130" s="3">
        <f>IF(Table1[[#This Row],[Life Expectancy]]&gt;77.4,1,0)</f>
        <v>0</v>
      </c>
      <c r="L1130" s="8">
        <v>-1</v>
      </c>
      <c r="M1130" s="4">
        <v>40.799999999999997</v>
      </c>
      <c r="N1130" s="4">
        <f>IF(AND(Table1[[#This Row],[Low Poverty]]&lt;=6.3,Table1[[#This Row],[QCT Status]]=0),1,0)</f>
        <v>0</v>
      </c>
      <c r="O1130" s="3">
        <f>VLOOKUP(C1130,'County Data Only'!$A$2:$F$93,3,FALSE)</f>
        <v>3</v>
      </c>
      <c r="P1130" s="3">
        <f>IF(Table1[[#This Row],[Census Tract Low Unemployment Rate]]&lt;2.7,1,0)</f>
        <v>0</v>
      </c>
      <c r="Q1130" s="6">
        <f>VLOOKUP($C1130,'County Data Only'!$A$2:$F$93,4,FALSE)</f>
        <v>1210</v>
      </c>
      <c r="R1130" s="6">
        <f>IF(AND(Table1[[#This Row],[Census Tract Access to Primary Care]]&lt;=2000,Table1[[#This Row],[Census Tract Access to Primary Care]]&lt;&gt;0),1,0)</f>
        <v>1</v>
      </c>
      <c r="S1130" s="6">
        <f>VLOOKUP($C1130,'County Data Only'!$A$2:$F$93,5,FALSE)</f>
        <v>6.8072880509999996</v>
      </c>
      <c r="T1130" s="3">
        <f>VLOOKUP($C1130,'County Data Only'!$A$2:$F$93,6,FALSE)</f>
        <v>-0.58027989999999996</v>
      </c>
      <c r="U1130">
        <f>IF(AND(Table1[[#This Row],[Census Tract Population Growth 2010 - 2020]]&gt;=5,Table1[[#This Row],[Census Tract Population Growth 2020 - 2021]]&gt;0),1,0)</f>
        <v>0</v>
      </c>
      <c r="V1130" s="3">
        <f>SUM(Table1[[#This Row],[High Income Point Value]],Table1[[#This Row],[Life Expectancy Point Value]],Table1[[#This Row],["R/ECAP" (Point Value)]],Table1[[#This Row],[Low Poverty Point Value]])</f>
        <v>-1</v>
      </c>
      <c r="W1130" s="3">
        <f>SUM(Table1[[#This Row],[Census Tract Low Unemployment Point Value]],Table1[[#This Row],[Census Tract Access to Primary Care Point Value]])</f>
        <v>1</v>
      </c>
    </row>
    <row r="1131" spans="1:23" x14ac:dyDescent="0.25">
      <c r="A1131" t="s">
        <v>1033</v>
      </c>
      <c r="B1131">
        <v>18097354900</v>
      </c>
      <c r="C1131" t="s">
        <v>1794</v>
      </c>
      <c r="D1131" t="s">
        <v>2723</v>
      </c>
      <c r="E1131" s="10">
        <f t="shared" si="34"/>
        <v>0</v>
      </c>
      <c r="F1131" s="3">
        <f t="shared" si="35"/>
        <v>0</v>
      </c>
      <c r="G1131" s="14">
        <v>1</v>
      </c>
      <c r="H1131" s="4">
        <v>27191</v>
      </c>
      <c r="I1131" s="3">
        <f>IF(AND(Table1[[#This Row],[High Income]]&gt;=71082,Table1[[#This Row],[QCT Status]]=0),1,0)</f>
        <v>0</v>
      </c>
      <c r="J1131" s="4">
        <v>73.099999999999994</v>
      </c>
      <c r="K1131" s="3">
        <f>IF(Table1[[#This Row],[Life Expectancy]]&gt;77.4,1,0)</f>
        <v>0</v>
      </c>
      <c r="L1131" s="8">
        <v>-1</v>
      </c>
      <c r="M1131" s="4">
        <v>41.5</v>
      </c>
      <c r="N1131" s="4">
        <f>IF(AND(Table1[[#This Row],[Low Poverty]]&lt;=6.3,Table1[[#This Row],[QCT Status]]=0),1,0)</f>
        <v>0</v>
      </c>
      <c r="O1131" s="3">
        <f>VLOOKUP(C1131,'County Data Only'!$A$2:$F$93,3,FALSE)</f>
        <v>3</v>
      </c>
      <c r="P1131" s="3">
        <f>IF(Table1[[#This Row],[Census Tract Low Unemployment Rate]]&lt;2.7,1,0)</f>
        <v>0</v>
      </c>
      <c r="Q1131" s="6">
        <f>VLOOKUP($C1131,'County Data Only'!$A$2:$F$93,4,FALSE)</f>
        <v>1210</v>
      </c>
      <c r="R1131" s="6">
        <f>IF(AND(Table1[[#This Row],[Census Tract Access to Primary Care]]&lt;=2000,Table1[[#This Row],[Census Tract Access to Primary Care]]&lt;&gt;0),1,0)</f>
        <v>1</v>
      </c>
      <c r="S1131" s="6">
        <f>VLOOKUP($C1131,'County Data Only'!$A$2:$F$93,5,FALSE)</f>
        <v>6.8072880509999996</v>
      </c>
      <c r="T1131" s="3">
        <f>VLOOKUP($C1131,'County Data Only'!$A$2:$F$93,6,FALSE)</f>
        <v>-0.58027989999999996</v>
      </c>
      <c r="U1131">
        <f>IF(AND(Table1[[#This Row],[Census Tract Population Growth 2010 - 2020]]&gt;=5,Table1[[#This Row],[Census Tract Population Growth 2020 - 2021]]&gt;0),1,0)</f>
        <v>0</v>
      </c>
      <c r="V1131" s="3">
        <f>SUM(Table1[[#This Row],[High Income Point Value]],Table1[[#This Row],[Life Expectancy Point Value]],Table1[[#This Row],["R/ECAP" (Point Value)]],Table1[[#This Row],[Low Poverty Point Value]])</f>
        <v>-1</v>
      </c>
      <c r="W1131" s="3">
        <f>SUM(Table1[[#This Row],[Census Tract Low Unemployment Point Value]],Table1[[#This Row],[Census Tract Access to Primary Care Point Value]])</f>
        <v>1</v>
      </c>
    </row>
    <row r="1132" spans="1:23" x14ac:dyDescent="0.25">
      <c r="A1132" t="s">
        <v>1034</v>
      </c>
      <c r="B1132">
        <v>18097355000</v>
      </c>
      <c r="C1132" t="s">
        <v>1794</v>
      </c>
      <c r="D1132" t="s">
        <v>2724</v>
      </c>
      <c r="E1132" s="10">
        <f t="shared" si="34"/>
        <v>0</v>
      </c>
      <c r="F1132" s="3">
        <f t="shared" si="35"/>
        <v>0</v>
      </c>
      <c r="G1132" s="14">
        <v>1</v>
      </c>
      <c r="H1132" s="4">
        <v>26607</v>
      </c>
      <c r="I1132" s="3">
        <f>IF(AND(Table1[[#This Row],[High Income]]&gt;=71082,Table1[[#This Row],[QCT Status]]=0),1,0)</f>
        <v>0</v>
      </c>
      <c r="J1132" s="4">
        <v>75</v>
      </c>
      <c r="K1132" s="3">
        <f>IF(Table1[[#This Row],[Life Expectancy]]&gt;77.4,1,0)</f>
        <v>0</v>
      </c>
      <c r="L1132" s="8">
        <v>-1</v>
      </c>
      <c r="M1132" s="4">
        <v>41.9</v>
      </c>
      <c r="N1132" s="4">
        <f>IF(AND(Table1[[#This Row],[Low Poverty]]&lt;=6.3,Table1[[#This Row],[QCT Status]]=0),1,0)</f>
        <v>0</v>
      </c>
      <c r="O1132" s="3">
        <f>VLOOKUP(C1132,'County Data Only'!$A$2:$F$93,3,FALSE)</f>
        <v>3</v>
      </c>
      <c r="P1132" s="3">
        <f>IF(Table1[[#This Row],[Census Tract Low Unemployment Rate]]&lt;2.7,1,0)</f>
        <v>0</v>
      </c>
      <c r="Q1132" s="6">
        <f>VLOOKUP($C1132,'County Data Only'!$A$2:$F$93,4,FALSE)</f>
        <v>1210</v>
      </c>
      <c r="R1132" s="6">
        <f>IF(AND(Table1[[#This Row],[Census Tract Access to Primary Care]]&lt;=2000,Table1[[#This Row],[Census Tract Access to Primary Care]]&lt;&gt;0),1,0)</f>
        <v>1</v>
      </c>
      <c r="S1132" s="6">
        <f>VLOOKUP($C1132,'County Data Only'!$A$2:$F$93,5,FALSE)</f>
        <v>6.8072880509999996</v>
      </c>
      <c r="T1132" s="3">
        <f>VLOOKUP($C1132,'County Data Only'!$A$2:$F$93,6,FALSE)</f>
        <v>-0.58027989999999996</v>
      </c>
      <c r="U1132">
        <f>IF(AND(Table1[[#This Row],[Census Tract Population Growth 2010 - 2020]]&gt;=5,Table1[[#This Row],[Census Tract Population Growth 2020 - 2021]]&gt;0),1,0)</f>
        <v>0</v>
      </c>
      <c r="V1132" s="3">
        <f>SUM(Table1[[#This Row],[High Income Point Value]],Table1[[#This Row],[Life Expectancy Point Value]],Table1[[#This Row],["R/ECAP" (Point Value)]],Table1[[#This Row],[Low Poverty Point Value]])</f>
        <v>-1</v>
      </c>
      <c r="W1132" s="3">
        <f>SUM(Table1[[#This Row],[Census Tract Low Unemployment Point Value]],Table1[[#This Row],[Census Tract Access to Primary Care Point Value]])</f>
        <v>1</v>
      </c>
    </row>
    <row r="1133" spans="1:23" x14ac:dyDescent="0.25">
      <c r="A1133" t="s">
        <v>1062</v>
      </c>
      <c r="B1133">
        <v>18097360302</v>
      </c>
      <c r="C1133" t="s">
        <v>1794</v>
      </c>
      <c r="D1133" t="s">
        <v>2752</v>
      </c>
      <c r="E1133" s="10">
        <f t="shared" si="34"/>
        <v>0</v>
      </c>
      <c r="F1133" s="3">
        <f t="shared" si="35"/>
        <v>0</v>
      </c>
      <c r="G1133" s="14">
        <v>1</v>
      </c>
      <c r="H1133" s="4">
        <v>26795</v>
      </c>
      <c r="I1133" s="3">
        <f>IF(AND(Table1[[#This Row],[High Income]]&gt;=71082,Table1[[#This Row],[QCT Status]]=0),1,0)</f>
        <v>0</v>
      </c>
      <c r="J1133" s="4">
        <v>68.400000000000006</v>
      </c>
      <c r="K1133" s="3">
        <f>IF(Table1[[#This Row],[Life Expectancy]]&gt;77.4,1,0)</f>
        <v>0</v>
      </c>
      <c r="L1133" s="8">
        <v>-1</v>
      </c>
      <c r="M1133" s="4">
        <v>47.3</v>
      </c>
      <c r="N1133" s="4">
        <f>IF(AND(Table1[[#This Row],[Low Poverty]]&lt;=6.3,Table1[[#This Row],[QCT Status]]=0),1,0)</f>
        <v>0</v>
      </c>
      <c r="O1133" s="3">
        <f>VLOOKUP(C1133,'County Data Only'!$A$2:$F$93,3,FALSE)</f>
        <v>3</v>
      </c>
      <c r="P1133" s="3">
        <f>IF(Table1[[#This Row],[Census Tract Low Unemployment Rate]]&lt;2.7,1,0)</f>
        <v>0</v>
      </c>
      <c r="Q1133" s="6">
        <f>VLOOKUP($C1133,'County Data Only'!$A$2:$F$93,4,FALSE)</f>
        <v>1210</v>
      </c>
      <c r="R1133" s="6">
        <f>IF(AND(Table1[[#This Row],[Census Tract Access to Primary Care]]&lt;=2000,Table1[[#This Row],[Census Tract Access to Primary Care]]&lt;&gt;0),1,0)</f>
        <v>1</v>
      </c>
      <c r="S1133" s="6">
        <f>VLOOKUP($C1133,'County Data Only'!$A$2:$F$93,5,FALSE)</f>
        <v>6.8072880509999996</v>
      </c>
      <c r="T1133" s="3">
        <f>VLOOKUP($C1133,'County Data Only'!$A$2:$F$93,6,FALSE)</f>
        <v>-0.58027989999999996</v>
      </c>
      <c r="U1133">
        <f>IF(AND(Table1[[#This Row],[Census Tract Population Growth 2010 - 2020]]&gt;=5,Table1[[#This Row],[Census Tract Population Growth 2020 - 2021]]&gt;0),1,0)</f>
        <v>0</v>
      </c>
      <c r="V1133" s="3">
        <f>SUM(Table1[[#This Row],[High Income Point Value]],Table1[[#This Row],[Life Expectancy Point Value]],Table1[[#This Row],["R/ECAP" (Point Value)]],Table1[[#This Row],[Low Poverty Point Value]])</f>
        <v>-1</v>
      </c>
      <c r="W1133" s="3">
        <f>SUM(Table1[[#This Row],[Census Tract Low Unemployment Point Value]],Table1[[#This Row],[Census Tract Access to Primary Care Point Value]])</f>
        <v>1</v>
      </c>
    </row>
    <row r="1134" spans="1:23" x14ac:dyDescent="0.25">
      <c r="A1134" t="s">
        <v>898</v>
      </c>
      <c r="B1134">
        <v>18097310309</v>
      </c>
      <c r="C1134" t="s">
        <v>1794</v>
      </c>
      <c r="D1134" t="s">
        <v>2588</v>
      </c>
      <c r="E1134" s="10">
        <f t="shared" si="34"/>
        <v>0</v>
      </c>
      <c r="F1134" s="3">
        <f t="shared" si="35"/>
        <v>0</v>
      </c>
      <c r="G1134">
        <v>0</v>
      </c>
      <c r="H1134" s="4">
        <v>44483</v>
      </c>
      <c r="I1134" s="3">
        <f>IF(AND(Table1[[#This Row],[High Income]]&gt;=71082,Table1[[#This Row],[QCT Status]]=0),1,0)</f>
        <v>0</v>
      </c>
      <c r="J1134" s="4">
        <v>74.099999999999994</v>
      </c>
      <c r="K1134" s="3">
        <f>IF(Table1[[#This Row],[Life Expectancy]]&gt;77.4,1,0)</f>
        <v>0</v>
      </c>
      <c r="L1134" s="8">
        <v>-1</v>
      </c>
      <c r="M1134" s="4">
        <v>11.5</v>
      </c>
      <c r="N1134" s="4">
        <f>IF(AND(Table1[[#This Row],[Low Poverty]]&lt;=6.3,Table1[[#This Row],[QCT Status]]=0),1,0)</f>
        <v>0</v>
      </c>
      <c r="O1134" s="3">
        <f>VLOOKUP(C1134,'County Data Only'!$A$2:$F$93,3,FALSE)</f>
        <v>3</v>
      </c>
      <c r="P1134" s="3">
        <f>IF(Table1[[#This Row],[Census Tract Low Unemployment Rate]]&lt;2.7,1,0)</f>
        <v>0</v>
      </c>
      <c r="Q1134" s="6">
        <f>VLOOKUP($C1134,'County Data Only'!$A$2:$F$93,4,FALSE)</f>
        <v>1210</v>
      </c>
      <c r="R1134" s="6">
        <f>IF(AND(Table1[[#This Row],[Census Tract Access to Primary Care]]&lt;=2000,Table1[[#This Row],[Census Tract Access to Primary Care]]&lt;&gt;0),1,0)</f>
        <v>1</v>
      </c>
      <c r="S1134" s="6">
        <f>VLOOKUP($C1134,'County Data Only'!$A$2:$F$93,5,FALSE)</f>
        <v>6.8072880509999996</v>
      </c>
      <c r="T1134" s="3">
        <f>VLOOKUP($C1134,'County Data Only'!$A$2:$F$93,6,FALSE)</f>
        <v>-0.58027989999999996</v>
      </c>
      <c r="U1134">
        <f>IF(AND(Table1[[#This Row],[Census Tract Population Growth 2010 - 2020]]&gt;=5,Table1[[#This Row],[Census Tract Population Growth 2020 - 2021]]&gt;0),1,0)</f>
        <v>0</v>
      </c>
      <c r="V1134" s="3">
        <f>SUM(Table1[[#This Row],[High Income Point Value]],Table1[[#This Row],[Life Expectancy Point Value]],Table1[[#This Row],["R/ECAP" (Point Value)]],Table1[[#This Row],[Low Poverty Point Value]])</f>
        <v>-1</v>
      </c>
      <c r="W1134" s="3">
        <f>SUM(Table1[[#This Row],[Census Tract Low Unemployment Point Value]],Table1[[#This Row],[Census Tract Access to Primary Care Point Value]])</f>
        <v>1</v>
      </c>
    </row>
    <row r="1135" spans="1:23" x14ac:dyDescent="0.25">
      <c r="A1135" t="s">
        <v>1138</v>
      </c>
      <c r="B1135">
        <v>18099020102</v>
      </c>
      <c r="C1135" t="s">
        <v>1796</v>
      </c>
      <c r="D1135" t="s">
        <v>2828</v>
      </c>
      <c r="E1135" s="5">
        <f t="shared" si="34"/>
        <v>4</v>
      </c>
      <c r="F1135" s="3">
        <f t="shared" si="35"/>
        <v>0</v>
      </c>
      <c r="G1135">
        <v>0</v>
      </c>
      <c r="H1135" s="6">
        <v>71579</v>
      </c>
      <c r="I1135" s="6">
        <f>IF(AND(Table1[[#This Row],[High Income]]&gt;=71082,Table1[[#This Row],[QCT Status]]=0),1,0)</f>
        <v>1</v>
      </c>
      <c r="J1135" s="6">
        <v>80</v>
      </c>
      <c r="K1135" s="6">
        <f>IF(Table1[[#This Row],[Life Expectancy]]&gt;77.4,1,0)</f>
        <v>1</v>
      </c>
      <c r="L1135" s="4">
        <v>0</v>
      </c>
      <c r="M1135" s="6">
        <v>3.3</v>
      </c>
      <c r="N1135" s="6">
        <f>IF(AND(Table1[[#This Row],[Low Poverty]]&lt;=6.3,Table1[[#This Row],[QCT Status]]=0),1,0)</f>
        <v>1</v>
      </c>
      <c r="O1135" s="6">
        <f>VLOOKUP(C1135,'County Data Only'!$A$2:$F$93,3,FALSE)</f>
        <v>2.2999999999999998</v>
      </c>
      <c r="P1135" s="6">
        <f>IF(Table1[[#This Row],[Census Tract Low Unemployment Rate]]&lt;2.7,1,0)</f>
        <v>1</v>
      </c>
      <c r="Q1135" s="3">
        <f>VLOOKUP($C1135,'County Data Only'!$A$2:$F$93,4,FALSE)</f>
        <v>2200</v>
      </c>
      <c r="R1135" s="3">
        <f>IF(AND(Table1[[#This Row],[Census Tract Access to Primary Care]]&lt;=2000,Table1[[#This Row],[Census Tract Access to Primary Care]]&lt;&gt;0),1,0)</f>
        <v>0</v>
      </c>
      <c r="S1135" s="3">
        <f>VLOOKUP($C1135,'County Data Only'!$A$2:$F$93,5,FALSE)</f>
        <v>-1.8978723399999999</v>
      </c>
      <c r="T1135" s="6">
        <f>VLOOKUP($C1135,'County Data Only'!$A$2:$F$93,6,FALSE)</f>
        <v>0.22382550000000001</v>
      </c>
      <c r="U1135">
        <f>IF(AND(Table1[[#This Row],[Census Tract Population Growth 2010 - 2020]]&gt;=5,Table1[[#This Row],[Census Tract Population Growth 2020 - 2021]]&gt;0),1,0)</f>
        <v>0</v>
      </c>
      <c r="V1135" s="3">
        <f>SUM(Table1[[#This Row],[High Income Point Value]],Table1[[#This Row],[Life Expectancy Point Value]],Table1[[#This Row],["R/ECAP" (Point Value)]],Table1[[#This Row],[Low Poverty Point Value]])</f>
        <v>3</v>
      </c>
      <c r="W1135" s="3">
        <f>SUM(Table1[[#This Row],[Census Tract Low Unemployment Point Value]],Table1[[#This Row],[Census Tract Access to Primary Care Point Value]])</f>
        <v>1</v>
      </c>
    </row>
    <row r="1136" spans="1:23" x14ac:dyDescent="0.25">
      <c r="A1136" t="s">
        <v>1146</v>
      </c>
      <c r="B1136">
        <v>18099020701</v>
      </c>
      <c r="C1136" t="s">
        <v>1796</v>
      </c>
      <c r="D1136" t="s">
        <v>2833</v>
      </c>
      <c r="E1136" s="9">
        <f t="shared" si="34"/>
        <v>3</v>
      </c>
      <c r="F1136" s="3">
        <f t="shared" si="35"/>
        <v>0</v>
      </c>
      <c r="G1136">
        <v>0</v>
      </c>
      <c r="H1136" s="6">
        <v>77031</v>
      </c>
      <c r="I1136" s="6">
        <f>IF(AND(Table1[[#This Row],[High Income]]&gt;=71082,Table1[[#This Row],[QCT Status]]=0),1,0)</f>
        <v>1</v>
      </c>
      <c r="J1136" s="6">
        <v>80.9863</v>
      </c>
      <c r="K1136" s="6">
        <f>IF(Table1[[#This Row],[Life Expectancy]]&gt;77.4,1,0)</f>
        <v>1</v>
      </c>
      <c r="L1136" s="4">
        <v>0</v>
      </c>
      <c r="M1136" s="4">
        <v>6.4</v>
      </c>
      <c r="N1136" s="4">
        <f>IF(AND(Table1[[#This Row],[Low Poverty]]&lt;=6.3,Table1[[#This Row],[QCT Status]]=0),1,0)</f>
        <v>0</v>
      </c>
      <c r="O1136" s="6">
        <f>VLOOKUP(C1136,'County Data Only'!$A$2:$F$93,3,FALSE)</f>
        <v>2.2999999999999998</v>
      </c>
      <c r="P1136" s="6">
        <f>IF(Table1[[#This Row],[Census Tract Low Unemployment Rate]]&lt;2.7,1,0)</f>
        <v>1</v>
      </c>
      <c r="Q1136" s="3">
        <f>VLOOKUP($C1136,'County Data Only'!$A$2:$F$93,4,FALSE)</f>
        <v>2200</v>
      </c>
      <c r="R1136" s="3">
        <f>IF(AND(Table1[[#This Row],[Census Tract Access to Primary Care]]&lt;=2000,Table1[[#This Row],[Census Tract Access to Primary Care]]&lt;&gt;0),1,0)</f>
        <v>0</v>
      </c>
      <c r="S1136" s="3">
        <f>VLOOKUP($C1136,'County Data Only'!$A$2:$F$93,5,FALSE)</f>
        <v>-1.8978723399999999</v>
      </c>
      <c r="T1136" s="6">
        <f>VLOOKUP($C1136,'County Data Only'!$A$2:$F$93,6,FALSE)</f>
        <v>0.22382550000000001</v>
      </c>
      <c r="U1136">
        <f>IF(AND(Table1[[#This Row],[Census Tract Population Growth 2010 - 2020]]&gt;=5,Table1[[#This Row],[Census Tract Population Growth 2020 - 2021]]&gt;0),1,0)</f>
        <v>0</v>
      </c>
      <c r="V1136" s="3">
        <f>SUM(Table1[[#This Row],[High Income Point Value]],Table1[[#This Row],[Life Expectancy Point Value]],Table1[[#This Row],["R/ECAP" (Point Value)]],Table1[[#This Row],[Low Poverty Point Value]])</f>
        <v>2</v>
      </c>
      <c r="W1136" s="3">
        <f>SUM(Table1[[#This Row],[Census Tract Low Unemployment Point Value]],Table1[[#This Row],[Census Tract Access to Primary Care Point Value]])</f>
        <v>1</v>
      </c>
    </row>
    <row r="1137" spans="1:23" x14ac:dyDescent="0.25">
      <c r="A1137" t="s">
        <v>1147</v>
      </c>
      <c r="B1137">
        <v>18099020702</v>
      </c>
      <c r="C1137" t="s">
        <v>1796</v>
      </c>
      <c r="D1137" t="s">
        <v>2834</v>
      </c>
      <c r="E1137" s="9">
        <f t="shared" si="34"/>
        <v>3</v>
      </c>
      <c r="F1137" s="3">
        <f t="shared" si="35"/>
        <v>0</v>
      </c>
      <c r="G1137">
        <v>0</v>
      </c>
      <c r="H1137" s="6">
        <v>71667</v>
      </c>
      <c r="I1137" s="6">
        <f>IF(AND(Table1[[#This Row],[High Income]]&gt;=71082,Table1[[#This Row],[QCT Status]]=0),1,0)</f>
        <v>1</v>
      </c>
      <c r="J1137" s="6">
        <v>80.7</v>
      </c>
      <c r="K1137" s="6">
        <f>IF(Table1[[#This Row],[Life Expectancy]]&gt;77.4,1,0)</f>
        <v>1</v>
      </c>
      <c r="L1137" s="4">
        <v>0</v>
      </c>
      <c r="M1137" s="4">
        <v>6.7</v>
      </c>
      <c r="N1137" s="4">
        <f>IF(AND(Table1[[#This Row],[Low Poverty]]&lt;=6.3,Table1[[#This Row],[QCT Status]]=0),1,0)</f>
        <v>0</v>
      </c>
      <c r="O1137" s="6">
        <f>VLOOKUP(C1137,'County Data Only'!$A$2:$F$93,3,FALSE)</f>
        <v>2.2999999999999998</v>
      </c>
      <c r="P1137" s="6">
        <f>IF(Table1[[#This Row],[Census Tract Low Unemployment Rate]]&lt;2.7,1,0)</f>
        <v>1</v>
      </c>
      <c r="Q1137" s="3">
        <f>VLOOKUP($C1137,'County Data Only'!$A$2:$F$93,4,FALSE)</f>
        <v>2200</v>
      </c>
      <c r="R1137" s="3">
        <f>IF(AND(Table1[[#This Row],[Census Tract Access to Primary Care]]&lt;=2000,Table1[[#This Row],[Census Tract Access to Primary Care]]&lt;&gt;0),1,0)</f>
        <v>0</v>
      </c>
      <c r="S1137" s="3">
        <f>VLOOKUP($C1137,'County Data Only'!$A$2:$F$93,5,FALSE)</f>
        <v>-1.8978723399999999</v>
      </c>
      <c r="T1137" s="6">
        <f>VLOOKUP($C1137,'County Data Only'!$A$2:$F$93,6,FALSE)</f>
        <v>0.22382550000000001</v>
      </c>
      <c r="U1137">
        <f>IF(AND(Table1[[#This Row],[Census Tract Population Growth 2010 - 2020]]&gt;=5,Table1[[#This Row],[Census Tract Population Growth 2020 - 2021]]&gt;0),1,0)</f>
        <v>0</v>
      </c>
      <c r="V1137" s="3">
        <f>SUM(Table1[[#This Row],[High Income Point Value]],Table1[[#This Row],[Life Expectancy Point Value]],Table1[[#This Row],["R/ECAP" (Point Value)]],Table1[[#This Row],[Low Poverty Point Value]])</f>
        <v>2</v>
      </c>
      <c r="W1137" s="3">
        <f>SUM(Table1[[#This Row],[Census Tract Low Unemployment Point Value]],Table1[[#This Row],[Census Tract Access to Primary Care Point Value]])</f>
        <v>1</v>
      </c>
    </row>
    <row r="1138" spans="1:23" x14ac:dyDescent="0.25">
      <c r="A1138" t="s">
        <v>1140</v>
      </c>
      <c r="B1138">
        <v>18099020202</v>
      </c>
      <c r="C1138" t="s">
        <v>1796</v>
      </c>
      <c r="D1138" t="s">
        <v>2830</v>
      </c>
      <c r="E1138" s="7">
        <f t="shared" si="34"/>
        <v>2</v>
      </c>
      <c r="F1138" s="3">
        <f t="shared" si="35"/>
        <v>0</v>
      </c>
      <c r="G1138">
        <v>0</v>
      </c>
      <c r="H1138" s="4">
        <v>60625</v>
      </c>
      <c r="I1138" s="3">
        <f>IF(AND(Table1[[#This Row],[High Income]]&gt;=71082,Table1[[#This Row],[QCT Status]]=0),1,0)</f>
        <v>0</v>
      </c>
      <c r="J1138" s="6">
        <v>78.099999999999994</v>
      </c>
      <c r="K1138" s="6">
        <f>IF(Table1[[#This Row],[Life Expectancy]]&gt;77.4,1,0)</f>
        <v>1</v>
      </c>
      <c r="L1138" s="4">
        <v>0</v>
      </c>
      <c r="M1138" s="4">
        <v>7</v>
      </c>
      <c r="N1138" s="4">
        <f>IF(AND(Table1[[#This Row],[Low Poverty]]&lt;=6.3,Table1[[#This Row],[QCT Status]]=0),1,0)</f>
        <v>0</v>
      </c>
      <c r="O1138" s="6">
        <f>VLOOKUP(C1138,'County Data Only'!$A$2:$F$93,3,FALSE)</f>
        <v>2.2999999999999998</v>
      </c>
      <c r="P1138" s="6">
        <f>IF(Table1[[#This Row],[Census Tract Low Unemployment Rate]]&lt;2.7,1,0)</f>
        <v>1</v>
      </c>
      <c r="Q1138" s="3">
        <f>VLOOKUP($C1138,'County Data Only'!$A$2:$F$93,4,FALSE)</f>
        <v>2200</v>
      </c>
      <c r="R1138" s="3">
        <f>IF(AND(Table1[[#This Row],[Census Tract Access to Primary Care]]&lt;=2000,Table1[[#This Row],[Census Tract Access to Primary Care]]&lt;&gt;0),1,0)</f>
        <v>0</v>
      </c>
      <c r="S1138" s="3">
        <f>VLOOKUP($C1138,'County Data Only'!$A$2:$F$93,5,FALSE)</f>
        <v>-1.8978723399999999</v>
      </c>
      <c r="T1138" s="6">
        <f>VLOOKUP($C1138,'County Data Only'!$A$2:$F$93,6,FALSE)</f>
        <v>0.22382550000000001</v>
      </c>
      <c r="U1138">
        <f>IF(AND(Table1[[#This Row],[Census Tract Population Growth 2010 - 2020]]&gt;=5,Table1[[#This Row],[Census Tract Population Growth 2020 - 2021]]&gt;0),1,0)</f>
        <v>0</v>
      </c>
      <c r="V1138" s="3">
        <f>SUM(Table1[[#This Row],[High Income Point Value]],Table1[[#This Row],[Life Expectancy Point Value]],Table1[[#This Row],["R/ECAP" (Point Value)]],Table1[[#This Row],[Low Poverty Point Value]])</f>
        <v>1</v>
      </c>
      <c r="W1138" s="3">
        <f>SUM(Table1[[#This Row],[Census Tract Low Unemployment Point Value]],Table1[[#This Row],[Census Tract Access to Primary Care Point Value]])</f>
        <v>1</v>
      </c>
    </row>
    <row r="1139" spans="1:23" x14ac:dyDescent="0.25">
      <c r="A1139" t="s">
        <v>1148</v>
      </c>
      <c r="B1139">
        <v>18099020800</v>
      </c>
      <c r="C1139" t="s">
        <v>1796</v>
      </c>
      <c r="D1139" t="s">
        <v>2116</v>
      </c>
      <c r="E1139" s="7">
        <f t="shared" si="34"/>
        <v>2</v>
      </c>
      <c r="F1139" s="3">
        <f t="shared" si="35"/>
        <v>0</v>
      </c>
      <c r="G1139">
        <v>0</v>
      </c>
      <c r="H1139" s="4">
        <v>55900</v>
      </c>
      <c r="I1139" s="3">
        <f>IF(AND(Table1[[#This Row],[High Income]]&gt;=71082,Table1[[#This Row],[QCT Status]]=0),1,0)</f>
        <v>0</v>
      </c>
      <c r="J1139" s="6">
        <v>80.900000000000006</v>
      </c>
      <c r="K1139" s="6">
        <f>IF(Table1[[#This Row],[Life Expectancy]]&gt;77.4,1,0)</f>
        <v>1</v>
      </c>
      <c r="L1139" s="4">
        <v>0</v>
      </c>
      <c r="M1139" s="4">
        <v>9.6</v>
      </c>
      <c r="N1139" s="4">
        <f>IF(AND(Table1[[#This Row],[Low Poverty]]&lt;=6.3,Table1[[#This Row],[QCT Status]]=0),1,0)</f>
        <v>0</v>
      </c>
      <c r="O1139" s="6">
        <f>VLOOKUP(C1139,'County Data Only'!$A$2:$F$93,3,FALSE)</f>
        <v>2.2999999999999998</v>
      </c>
      <c r="P1139" s="6">
        <f>IF(Table1[[#This Row],[Census Tract Low Unemployment Rate]]&lt;2.7,1,0)</f>
        <v>1</v>
      </c>
      <c r="Q1139" s="3">
        <f>VLOOKUP($C1139,'County Data Only'!$A$2:$F$93,4,FALSE)</f>
        <v>2200</v>
      </c>
      <c r="R1139" s="3">
        <f>IF(AND(Table1[[#This Row],[Census Tract Access to Primary Care]]&lt;=2000,Table1[[#This Row],[Census Tract Access to Primary Care]]&lt;&gt;0),1,0)</f>
        <v>0</v>
      </c>
      <c r="S1139" s="3">
        <f>VLOOKUP($C1139,'County Data Only'!$A$2:$F$93,5,FALSE)</f>
        <v>-1.8978723399999999</v>
      </c>
      <c r="T1139" s="6">
        <f>VLOOKUP($C1139,'County Data Only'!$A$2:$F$93,6,FALSE)</f>
        <v>0.22382550000000001</v>
      </c>
      <c r="U1139">
        <f>IF(AND(Table1[[#This Row],[Census Tract Population Growth 2010 - 2020]]&gt;=5,Table1[[#This Row],[Census Tract Population Growth 2020 - 2021]]&gt;0),1,0)</f>
        <v>0</v>
      </c>
      <c r="V1139" s="3">
        <f>SUM(Table1[[#This Row],[High Income Point Value]],Table1[[#This Row],[Life Expectancy Point Value]],Table1[[#This Row],["R/ECAP" (Point Value)]],Table1[[#This Row],[Low Poverty Point Value]])</f>
        <v>1</v>
      </c>
      <c r="W1139" s="3">
        <f>SUM(Table1[[#This Row],[Census Tract Low Unemployment Point Value]],Table1[[#This Row],[Census Tract Access to Primary Care Point Value]])</f>
        <v>1</v>
      </c>
    </row>
    <row r="1140" spans="1:23" x14ac:dyDescent="0.25">
      <c r="A1140" t="s">
        <v>1137</v>
      </c>
      <c r="B1140">
        <v>18099020101</v>
      </c>
      <c r="C1140" t="s">
        <v>1796</v>
      </c>
      <c r="D1140" t="s">
        <v>2827</v>
      </c>
      <c r="E1140" s="7">
        <f t="shared" si="34"/>
        <v>2</v>
      </c>
      <c r="F1140" s="3">
        <f t="shared" si="35"/>
        <v>0</v>
      </c>
      <c r="G1140">
        <v>0</v>
      </c>
      <c r="H1140" s="4">
        <v>48405</v>
      </c>
      <c r="I1140" s="3">
        <f>IF(AND(Table1[[#This Row],[High Income]]&gt;=71082,Table1[[#This Row],[QCT Status]]=0),1,0)</f>
        <v>0</v>
      </c>
      <c r="J1140" s="6">
        <v>77.7</v>
      </c>
      <c r="K1140" s="6">
        <f>IF(Table1[[#This Row],[Life Expectancy]]&gt;77.4,1,0)</f>
        <v>1</v>
      </c>
      <c r="L1140" s="4">
        <v>0</v>
      </c>
      <c r="M1140" s="4">
        <v>11.4</v>
      </c>
      <c r="N1140" s="4">
        <f>IF(AND(Table1[[#This Row],[Low Poverty]]&lt;=6.3,Table1[[#This Row],[QCT Status]]=0),1,0)</f>
        <v>0</v>
      </c>
      <c r="O1140" s="6">
        <f>VLOOKUP(C1140,'County Data Only'!$A$2:$F$93,3,FALSE)</f>
        <v>2.2999999999999998</v>
      </c>
      <c r="P1140" s="6">
        <f>IF(Table1[[#This Row],[Census Tract Low Unemployment Rate]]&lt;2.7,1,0)</f>
        <v>1</v>
      </c>
      <c r="Q1140" s="3">
        <f>VLOOKUP($C1140,'County Data Only'!$A$2:$F$93,4,FALSE)</f>
        <v>2200</v>
      </c>
      <c r="R1140" s="3">
        <f>IF(AND(Table1[[#This Row],[Census Tract Access to Primary Care]]&lt;=2000,Table1[[#This Row],[Census Tract Access to Primary Care]]&lt;&gt;0),1,0)</f>
        <v>0</v>
      </c>
      <c r="S1140" s="3">
        <f>VLOOKUP($C1140,'County Data Only'!$A$2:$F$93,5,FALSE)</f>
        <v>-1.8978723399999999</v>
      </c>
      <c r="T1140" s="6">
        <f>VLOOKUP($C1140,'County Data Only'!$A$2:$F$93,6,FALSE)</f>
        <v>0.22382550000000001</v>
      </c>
      <c r="U1140">
        <f>IF(AND(Table1[[#This Row],[Census Tract Population Growth 2010 - 2020]]&gt;=5,Table1[[#This Row],[Census Tract Population Growth 2020 - 2021]]&gt;0),1,0)</f>
        <v>0</v>
      </c>
      <c r="V1140" s="3">
        <f>SUM(Table1[[#This Row],[High Income Point Value]],Table1[[#This Row],[Life Expectancy Point Value]],Table1[[#This Row],["R/ECAP" (Point Value)]],Table1[[#This Row],[Low Poverty Point Value]])</f>
        <v>1</v>
      </c>
      <c r="W1140" s="3">
        <f>SUM(Table1[[#This Row],[Census Tract Low Unemployment Point Value]],Table1[[#This Row],[Census Tract Access to Primary Care Point Value]])</f>
        <v>1</v>
      </c>
    </row>
    <row r="1141" spans="1:23" x14ac:dyDescent="0.25">
      <c r="A1141" t="s">
        <v>1141</v>
      </c>
      <c r="B1141">
        <v>18099020301</v>
      </c>
      <c r="C1141" t="s">
        <v>1796</v>
      </c>
      <c r="D1141" t="s">
        <v>2831</v>
      </c>
      <c r="E1141" s="7">
        <f t="shared" si="34"/>
        <v>2</v>
      </c>
      <c r="F1141" s="3">
        <f t="shared" si="35"/>
        <v>0</v>
      </c>
      <c r="G1141">
        <v>0</v>
      </c>
      <c r="H1141" s="4">
        <v>64736</v>
      </c>
      <c r="I1141" s="3">
        <f>IF(AND(Table1[[#This Row],[High Income]]&gt;=71082,Table1[[#This Row],[QCT Status]]=0),1,0)</f>
        <v>0</v>
      </c>
      <c r="J1141" s="6">
        <v>80.3</v>
      </c>
      <c r="K1141" s="6">
        <f>IF(Table1[[#This Row],[Life Expectancy]]&gt;77.4,1,0)</f>
        <v>1</v>
      </c>
      <c r="L1141" s="4">
        <v>0</v>
      </c>
      <c r="M1141" s="4">
        <v>13.1</v>
      </c>
      <c r="N1141" s="4">
        <f>IF(AND(Table1[[#This Row],[Low Poverty]]&lt;=6.3,Table1[[#This Row],[QCT Status]]=0),1,0)</f>
        <v>0</v>
      </c>
      <c r="O1141" s="6">
        <f>VLOOKUP(C1141,'County Data Only'!$A$2:$F$93,3,FALSE)</f>
        <v>2.2999999999999998</v>
      </c>
      <c r="P1141" s="6">
        <f>IF(Table1[[#This Row],[Census Tract Low Unemployment Rate]]&lt;2.7,1,0)</f>
        <v>1</v>
      </c>
      <c r="Q1141" s="3">
        <f>VLOOKUP($C1141,'County Data Only'!$A$2:$F$93,4,FALSE)</f>
        <v>2200</v>
      </c>
      <c r="R1141" s="3">
        <f>IF(AND(Table1[[#This Row],[Census Tract Access to Primary Care]]&lt;=2000,Table1[[#This Row],[Census Tract Access to Primary Care]]&lt;&gt;0),1,0)</f>
        <v>0</v>
      </c>
      <c r="S1141" s="3">
        <f>VLOOKUP($C1141,'County Data Only'!$A$2:$F$93,5,FALSE)</f>
        <v>-1.8978723399999999</v>
      </c>
      <c r="T1141" s="6">
        <f>VLOOKUP($C1141,'County Data Only'!$A$2:$F$93,6,FALSE)</f>
        <v>0.22382550000000001</v>
      </c>
      <c r="U1141">
        <f>IF(AND(Table1[[#This Row],[Census Tract Population Growth 2010 - 2020]]&gt;=5,Table1[[#This Row],[Census Tract Population Growth 2020 - 2021]]&gt;0),1,0)</f>
        <v>0</v>
      </c>
      <c r="V1141" s="3">
        <f>SUM(Table1[[#This Row],[High Income Point Value]],Table1[[#This Row],[Life Expectancy Point Value]],Table1[[#This Row],["R/ECAP" (Point Value)]],Table1[[#This Row],[Low Poverty Point Value]])</f>
        <v>1</v>
      </c>
      <c r="W1141" s="3">
        <f>SUM(Table1[[#This Row],[Census Tract Low Unemployment Point Value]],Table1[[#This Row],[Census Tract Access to Primary Care Point Value]])</f>
        <v>1</v>
      </c>
    </row>
    <row r="1142" spans="1:23" x14ac:dyDescent="0.25">
      <c r="A1142" t="s">
        <v>1139</v>
      </c>
      <c r="B1142">
        <v>18099020201</v>
      </c>
      <c r="C1142" t="s">
        <v>1796</v>
      </c>
      <c r="D1142" t="s">
        <v>2829</v>
      </c>
      <c r="E1142" s="7">
        <f t="shared" si="34"/>
        <v>2</v>
      </c>
      <c r="F1142" s="3">
        <f t="shared" si="35"/>
        <v>0</v>
      </c>
      <c r="G1142">
        <v>0</v>
      </c>
      <c r="H1142" s="4">
        <v>50212</v>
      </c>
      <c r="I1142" s="3">
        <f>IF(AND(Table1[[#This Row],[High Income]]&gt;=71082,Table1[[#This Row],[QCT Status]]=0),1,0)</f>
        <v>0</v>
      </c>
      <c r="J1142" s="6">
        <v>82.988299999999995</v>
      </c>
      <c r="K1142" s="6">
        <f>IF(Table1[[#This Row],[Life Expectancy]]&gt;77.4,1,0)</f>
        <v>1</v>
      </c>
      <c r="L1142" s="4">
        <v>0</v>
      </c>
      <c r="M1142" s="4">
        <v>14.9</v>
      </c>
      <c r="N1142" s="4">
        <f>IF(AND(Table1[[#This Row],[Low Poverty]]&lt;=6.3,Table1[[#This Row],[QCT Status]]=0),1,0)</f>
        <v>0</v>
      </c>
      <c r="O1142" s="6">
        <f>VLOOKUP(C1142,'County Data Only'!$A$2:$F$93,3,FALSE)</f>
        <v>2.2999999999999998</v>
      </c>
      <c r="P1142" s="6">
        <f>IF(Table1[[#This Row],[Census Tract Low Unemployment Rate]]&lt;2.7,1,0)</f>
        <v>1</v>
      </c>
      <c r="Q1142" s="3">
        <f>VLOOKUP($C1142,'County Data Only'!$A$2:$F$93,4,FALSE)</f>
        <v>2200</v>
      </c>
      <c r="R1142" s="3">
        <f>IF(AND(Table1[[#This Row],[Census Tract Access to Primary Care]]&lt;=2000,Table1[[#This Row],[Census Tract Access to Primary Care]]&lt;&gt;0),1,0)</f>
        <v>0</v>
      </c>
      <c r="S1142" s="3">
        <f>VLOOKUP($C1142,'County Data Only'!$A$2:$F$93,5,FALSE)</f>
        <v>-1.8978723399999999</v>
      </c>
      <c r="T1142" s="6">
        <f>VLOOKUP($C1142,'County Data Only'!$A$2:$F$93,6,FALSE)</f>
        <v>0.22382550000000001</v>
      </c>
      <c r="U1142">
        <f>IF(AND(Table1[[#This Row],[Census Tract Population Growth 2010 - 2020]]&gt;=5,Table1[[#This Row],[Census Tract Population Growth 2020 - 2021]]&gt;0),1,0)</f>
        <v>0</v>
      </c>
      <c r="V1142" s="3">
        <f>SUM(Table1[[#This Row],[High Income Point Value]],Table1[[#This Row],[Life Expectancy Point Value]],Table1[[#This Row],["R/ECAP" (Point Value)]],Table1[[#This Row],[Low Poverty Point Value]])</f>
        <v>1</v>
      </c>
      <c r="W1142" s="3">
        <f>SUM(Table1[[#This Row],[Census Tract Low Unemployment Point Value]],Table1[[#This Row],[Census Tract Access to Primary Care Point Value]])</f>
        <v>1</v>
      </c>
    </row>
    <row r="1143" spans="1:23" x14ac:dyDescent="0.25">
      <c r="A1143" t="s">
        <v>1142</v>
      </c>
      <c r="B1143">
        <v>18099020302</v>
      </c>
      <c r="C1143" t="s">
        <v>1796</v>
      </c>
      <c r="D1143" t="s">
        <v>2832</v>
      </c>
      <c r="E1143" s="7">
        <f t="shared" si="34"/>
        <v>2</v>
      </c>
      <c r="F1143" s="3">
        <f t="shared" si="35"/>
        <v>0</v>
      </c>
      <c r="G1143">
        <v>0</v>
      </c>
      <c r="H1143" s="4">
        <v>52986</v>
      </c>
      <c r="I1143" s="3">
        <f>IF(AND(Table1[[#This Row],[High Income]]&gt;=71082,Table1[[#This Row],[QCT Status]]=0),1,0)</f>
        <v>0</v>
      </c>
      <c r="J1143" s="6">
        <v>78.8</v>
      </c>
      <c r="K1143" s="6">
        <f>IF(Table1[[#This Row],[Life Expectancy]]&gt;77.4,1,0)</f>
        <v>1</v>
      </c>
      <c r="L1143" s="4">
        <v>0</v>
      </c>
      <c r="M1143" s="4">
        <v>15.3</v>
      </c>
      <c r="N1143" s="4">
        <f>IF(AND(Table1[[#This Row],[Low Poverty]]&lt;=6.3,Table1[[#This Row],[QCT Status]]=0),1,0)</f>
        <v>0</v>
      </c>
      <c r="O1143" s="6">
        <f>VLOOKUP(C1143,'County Data Only'!$A$2:$F$93,3,FALSE)</f>
        <v>2.2999999999999998</v>
      </c>
      <c r="P1143" s="6">
        <f>IF(Table1[[#This Row],[Census Tract Low Unemployment Rate]]&lt;2.7,1,0)</f>
        <v>1</v>
      </c>
      <c r="Q1143" s="3">
        <f>VLOOKUP($C1143,'County Data Only'!$A$2:$F$93,4,FALSE)</f>
        <v>2200</v>
      </c>
      <c r="R1143" s="3">
        <f>IF(AND(Table1[[#This Row],[Census Tract Access to Primary Care]]&lt;=2000,Table1[[#This Row],[Census Tract Access to Primary Care]]&lt;&gt;0),1,0)</f>
        <v>0</v>
      </c>
      <c r="S1143" s="3">
        <f>VLOOKUP($C1143,'County Data Only'!$A$2:$F$93,5,FALSE)</f>
        <v>-1.8978723399999999</v>
      </c>
      <c r="T1143" s="6">
        <f>VLOOKUP($C1143,'County Data Only'!$A$2:$F$93,6,FALSE)</f>
        <v>0.22382550000000001</v>
      </c>
      <c r="U1143">
        <f>IF(AND(Table1[[#This Row],[Census Tract Population Growth 2010 - 2020]]&gt;=5,Table1[[#This Row],[Census Tract Population Growth 2020 - 2021]]&gt;0),1,0)</f>
        <v>0</v>
      </c>
      <c r="V1143" s="3">
        <f>SUM(Table1[[#This Row],[High Income Point Value]],Table1[[#This Row],[Life Expectancy Point Value]],Table1[[#This Row],["R/ECAP" (Point Value)]],Table1[[#This Row],[Low Poverty Point Value]])</f>
        <v>1</v>
      </c>
      <c r="W1143" s="3">
        <f>SUM(Table1[[#This Row],[Census Tract Low Unemployment Point Value]],Table1[[#This Row],[Census Tract Access to Primary Care Point Value]])</f>
        <v>1</v>
      </c>
    </row>
    <row r="1144" spans="1:23" x14ac:dyDescent="0.25">
      <c r="A1144" t="s">
        <v>1144</v>
      </c>
      <c r="B1144">
        <v>18099020500</v>
      </c>
      <c r="C1144" t="s">
        <v>1796</v>
      </c>
      <c r="D1144" t="s">
        <v>2112</v>
      </c>
      <c r="E1144" s="8">
        <f t="shared" si="34"/>
        <v>1</v>
      </c>
      <c r="F1144" s="3">
        <f t="shared" si="35"/>
        <v>0</v>
      </c>
      <c r="G1144" s="14">
        <v>1</v>
      </c>
      <c r="H1144" s="4">
        <v>36667</v>
      </c>
      <c r="I1144" s="3">
        <f>IF(AND(Table1[[#This Row],[High Income]]&gt;=71082,Table1[[#This Row],[QCT Status]]=0),1,0)</f>
        <v>0</v>
      </c>
      <c r="J1144" s="4">
        <v>75.023700000000005</v>
      </c>
      <c r="K1144" s="3">
        <f>IF(Table1[[#This Row],[Life Expectancy]]&gt;77.4,1,0)</f>
        <v>0</v>
      </c>
      <c r="L1144" s="4">
        <v>0</v>
      </c>
      <c r="M1144" s="4">
        <v>21.6</v>
      </c>
      <c r="N1144" s="4">
        <f>IF(AND(Table1[[#This Row],[Low Poverty]]&lt;=6.3,Table1[[#This Row],[QCT Status]]=0),1,0)</f>
        <v>0</v>
      </c>
      <c r="O1144" s="6">
        <f>VLOOKUP(C1144,'County Data Only'!$A$2:$F$93,3,FALSE)</f>
        <v>2.2999999999999998</v>
      </c>
      <c r="P1144" s="6">
        <f>IF(Table1[[#This Row],[Census Tract Low Unemployment Rate]]&lt;2.7,1,0)</f>
        <v>1</v>
      </c>
      <c r="Q1144" s="3">
        <f>VLOOKUP($C1144,'County Data Only'!$A$2:$F$93,4,FALSE)</f>
        <v>2200</v>
      </c>
      <c r="R1144" s="3">
        <f>IF(AND(Table1[[#This Row],[Census Tract Access to Primary Care]]&lt;=2000,Table1[[#This Row],[Census Tract Access to Primary Care]]&lt;&gt;0),1,0)</f>
        <v>0</v>
      </c>
      <c r="S1144" s="3">
        <f>VLOOKUP($C1144,'County Data Only'!$A$2:$F$93,5,FALSE)</f>
        <v>-1.8978723399999999</v>
      </c>
      <c r="T1144" s="6">
        <f>VLOOKUP($C1144,'County Data Only'!$A$2:$F$93,6,FALSE)</f>
        <v>0.22382550000000001</v>
      </c>
      <c r="U1144">
        <f>IF(AND(Table1[[#This Row],[Census Tract Population Growth 2010 - 2020]]&gt;=5,Table1[[#This Row],[Census Tract Population Growth 2020 - 2021]]&gt;0),1,0)</f>
        <v>0</v>
      </c>
      <c r="V1144" s="3">
        <f>SUM(Table1[[#This Row],[High Income Point Value]],Table1[[#This Row],[Life Expectancy Point Value]],Table1[[#This Row],["R/ECAP" (Point Value)]],Table1[[#This Row],[Low Poverty Point Value]])</f>
        <v>0</v>
      </c>
      <c r="W1144" s="3">
        <f>SUM(Table1[[#This Row],[Census Tract Low Unemployment Point Value]],Table1[[#This Row],[Census Tract Access to Primary Care Point Value]])</f>
        <v>1</v>
      </c>
    </row>
    <row r="1145" spans="1:23" x14ac:dyDescent="0.25">
      <c r="A1145" t="s">
        <v>1143</v>
      </c>
      <c r="B1145">
        <v>18099020400</v>
      </c>
      <c r="C1145" t="s">
        <v>1796</v>
      </c>
      <c r="D1145" t="s">
        <v>2111</v>
      </c>
      <c r="E1145" s="8">
        <f t="shared" si="34"/>
        <v>1</v>
      </c>
      <c r="F1145" s="3">
        <f t="shared" si="35"/>
        <v>0</v>
      </c>
      <c r="G1145">
        <v>0</v>
      </c>
      <c r="H1145" s="4">
        <v>45656</v>
      </c>
      <c r="I1145" s="3">
        <f>IF(AND(Table1[[#This Row],[High Income]]&gt;=71082,Table1[[#This Row],[QCT Status]]=0),1,0)</f>
        <v>0</v>
      </c>
      <c r="J1145" s="4">
        <v>76.099999999999994</v>
      </c>
      <c r="K1145" s="3">
        <f>IF(Table1[[#This Row],[Life Expectancy]]&gt;77.4,1,0)</f>
        <v>0</v>
      </c>
      <c r="L1145" s="4">
        <v>0</v>
      </c>
      <c r="M1145" s="4">
        <v>18.600000000000001</v>
      </c>
      <c r="N1145" s="4">
        <f>IF(AND(Table1[[#This Row],[Low Poverty]]&lt;=6.3,Table1[[#This Row],[QCT Status]]=0),1,0)</f>
        <v>0</v>
      </c>
      <c r="O1145" s="6">
        <f>VLOOKUP(C1145,'County Data Only'!$A$2:$F$93,3,FALSE)</f>
        <v>2.2999999999999998</v>
      </c>
      <c r="P1145" s="6">
        <f>IF(Table1[[#This Row],[Census Tract Low Unemployment Rate]]&lt;2.7,1,0)</f>
        <v>1</v>
      </c>
      <c r="Q1145" s="3">
        <f>VLOOKUP($C1145,'County Data Only'!$A$2:$F$93,4,FALSE)</f>
        <v>2200</v>
      </c>
      <c r="R1145" s="3">
        <f>IF(AND(Table1[[#This Row],[Census Tract Access to Primary Care]]&lt;=2000,Table1[[#This Row],[Census Tract Access to Primary Care]]&lt;&gt;0),1,0)</f>
        <v>0</v>
      </c>
      <c r="S1145" s="3">
        <f>VLOOKUP($C1145,'County Data Only'!$A$2:$F$93,5,FALSE)</f>
        <v>-1.8978723399999999</v>
      </c>
      <c r="T1145" s="6">
        <f>VLOOKUP($C1145,'County Data Only'!$A$2:$F$93,6,FALSE)</f>
        <v>0.22382550000000001</v>
      </c>
      <c r="U1145">
        <f>IF(AND(Table1[[#This Row],[Census Tract Population Growth 2010 - 2020]]&gt;=5,Table1[[#This Row],[Census Tract Population Growth 2020 - 2021]]&gt;0),1,0)</f>
        <v>0</v>
      </c>
      <c r="V1145" s="3">
        <f>SUM(Table1[[#This Row],[High Income Point Value]],Table1[[#This Row],[Life Expectancy Point Value]],Table1[[#This Row],["R/ECAP" (Point Value)]],Table1[[#This Row],[Low Poverty Point Value]])</f>
        <v>0</v>
      </c>
      <c r="W1145" s="3">
        <f>SUM(Table1[[#This Row],[Census Tract Low Unemployment Point Value]],Table1[[#This Row],[Census Tract Access to Primary Care Point Value]])</f>
        <v>1</v>
      </c>
    </row>
    <row r="1146" spans="1:23" x14ac:dyDescent="0.25">
      <c r="A1146" t="s">
        <v>1145</v>
      </c>
      <c r="B1146">
        <v>18099020600</v>
      </c>
      <c r="C1146" t="s">
        <v>1796</v>
      </c>
      <c r="D1146" t="s">
        <v>2474</v>
      </c>
      <c r="E1146" s="8">
        <f t="shared" si="34"/>
        <v>1</v>
      </c>
      <c r="F1146" s="3">
        <f t="shared" si="35"/>
        <v>0</v>
      </c>
      <c r="G1146">
        <v>0</v>
      </c>
      <c r="H1146" s="4">
        <v>47130</v>
      </c>
      <c r="I1146" s="3">
        <f>IF(AND(Table1[[#This Row],[High Income]]&gt;=71082,Table1[[#This Row],[QCT Status]]=0),1,0)</f>
        <v>0</v>
      </c>
      <c r="J1146" s="4">
        <v>75.8</v>
      </c>
      <c r="K1146" s="3">
        <f>IF(Table1[[#This Row],[Life Expectancy]]&gt;77.4,1,0)</f>
        <v>0</v>
      </c>
      <c r="L1146" s="4">
        <v>0</v>
      </c>
      <c r="M1146" s="4">
        <v>19.5</v>
      </c>
      <c r="N1146" s="4">
        <f>IF(AND(Table1[[#This Row],[Low Poverty]]&lt;=6.3,Table1[[#This Row],[QCT Status]]=0),1,0)</f>
        <v>0</v>
      </c>
      <c r="O1146" s="6">
        <f>VLOOKUP(C1146,'County Data Only'!$A$2:$F$93,3,FALSE)</f>
        <v>2.2999999999999998</v>
      </c>
      <c r="P1146" s="6">
        <f>IF(Table1[[#This Row],[Census Tract Low Unemployment Rate]]&lt;2.7,1,0)</f>
        <v>1</v>
      </c>
      <c r="Q1146" s="3">
        <f>VLOOKUP($C1146,'County Data Only'!$A$2:$F$93,4,FALSE)</f>
        <v>2200</v>
      </c>
      <c r="R1146" s="3">
        <f>IF(AND(Table1[[#This Row],[Census Tract Access to Primary Care]]&lt;=2000,Table1[[#This Row],[Census Tract Access to Primary Care]]&lt;&gt;0),1,0)</f>
        <v>0</v>
      </c>
      <c r="S1146" s="3">
        <f>VLOOKUP($C1146,'County Data Only'!$A$2:$F$93,5,FALSE)</f>
        <v>-1.8978723399999999</v>
      </c>
      <c r="T1146" s="6">
        <f>VLOOKUP($C1146,'County Data Only'!$A$2:$F$93,6,FALSE)</f>
        <v>0.22382550000000001</v>
      </c>
      <c r="U1146">
        <f>IF(AND(Table1[[#This Row],[Census Tract Population Growth 2010 - 2020]]&gt;=5,Table1[[#This Row],[Census Tract Population Growth 2020 - 2021]]&gt;0),1,0)</f>
        <v>0</v>
      </c>
      <c r="V1146" s="3">
        <f>SUM(Table1[[#This Row],[High Income Point Value]],Table1[[#This Row],[Life Expectancy Point Value]],Table1[[#This Row],["R/ECAP" (Point Value)]],Table1[[#This Row],[Low Poverty Point Value]])</f>
        <v>0</v>
      </c>
      <c r="W1146" s="3">
        <f>SUM(Table1[[#This Row],[Census Tract Low Unemployment Point Value]],Table1[[#This Row],[Census Tract Access to Primary Care Point Value]])</f>
        <v>1</v>
      </c>
    </row>
    <row r="1147" spans="1:23" x14ac:dyDescent="0.25">
      <c r="A1147" t="s">
        <v>1151</v>
      </c>
      <c r="B1147">
        <v>18101950300</v>
      </c>
      <c r="C1147" t="s">
        <v>1798</v>
      </c>
      <c r="D1147" t="s">
        <v>2073</v>
      </c>
      <c r="E1147" s="7">
        <f t="shared" si="34"/>
        <v>2</v>
      </c>
      <c r="F1147" s="3">
        <f t="shared" si="35"/>
        <v>0</v>
      </c>
      <c r="G1147">
        <v>0</v>
      </c>
      <c r="H1147" s="4">
        <v>58108</v>
      </c>
      <c r="I1147" s="3">
        <f>IF(AND(Table1[[#This Row],[High Income]]&gt;=71082,Table1[[#This Row],[QCT Status]]=0),1,0)</f>
        <v>0</v>
      </c>
      <c r="J1147" s="6">
        <v>78.5</v>
      </c>
      <c r="K1147" s="6">
        <f>IF(Table1[[#This Row],[Life Expectancy]]&gt;77.4,1,0)</f>
        <v>1</v>
      </c>
      <c r="L1147" s="4">
        <v>0</v>
      </c>
      <c r="M1147" s="4">
        <v>8.3000000000000007</v>
      </c>
      <c r="N1147" s="4">
        <f>IF(AND(Table1[[#This Row],[Low Poverty]]&lt;=6.3,Table1[[#This Row],[QCT Status]]=0),1,0)</f>
        <v>0</v>
      </c>
      <c r="O1147" s="6">
        <f>VLOOKUP(C1147,'County Data Only'!$A$2:$F$93,3,FALSE)</f>
        <v>2.2000000000000002</v>
      </c>
      <c r="P1147" s="6">
        <f>IF(Table1[[#This Row],[Census Tract Low Unemployment Rate]]&lt;2.7,1,0)</f>
        <v>1</v>
      </c>
      <c r="Q1147" s="3">
        <f>VLOOKUP($C1147,'County Data Only'!$A$2:$F$93,4,FALSE)</f>
        <v>5110</v>
      </c>
      <c r="R1147" s="3">
        <f>IF(AND(Table1[[#This Row],[Census Tract Access to Primary Care]]&lt;=2000,Table1[[#This Row],[Census Tract Access to Primary Care]]&lt;&gt;0),1,0)</f>
        <v>0</v>
      </c>
      <c r="S1147" s="3">
        <f>VLOOKUP($C1147,'County Data Only'!$A$2:$F$93,5,FALSE)</f>
        <v>-2.7217450049999998</v>
      </c>
      <c r="T1147" s="3">
        <f>VLOOKUP($C1147,'County Data Only'!$A$2:$F$93,6,FALSE)</f>
        <v>-6.1312100000000001E-2</v>
      </c>
      <c r="U1147">
        <f>IF(AND(Table1[[#This Row],[Census Tract Population Growth 2010 - 2020]]&gt;=5,Table1[[#This Row],[Census Tract Population Growth 2020 - 2021]]&gt;0),1,0)</f>
        <v>0</v>
      </c>
      <c r="V1147" s="3">
        <f>SUM(Table1[[#This Row],[High Income Point Value]],Table1[[#This Row],[Life Expectancy Point Value]],Table1[[#This Row],["R/ECAP" (Point Value)]],Table1[[#This Row],[Low Poverty Point Value]])</f>
        <v>1</v>
      </c>
      <c r="W1147" s="3">
        <f>SUM(Table1[[#This Row],[Census Tract Low Unemployment Point Value]],Table1[[#This Row],[Census Tract Access to Primary Care Point Value]])</f>
        <v>1</v>
      </c>
    </row>
    <row r="1148" spans="1:23" x14ac:dyDescent="0.25">
      <c r="A1148" t="s">
        <v>1149</v>
      </c>
      <c r="B1148">
        <v>18101950100</v>
      </c>
      <c r="C1148" t="s">
        <v>1798</v>
      </c>
      <c r="D1148" t="s">
        <v>2071</v>
      </c>
      <c r="E1148" s="7">
        <f t="shared" si="34"/>
        <v>2</v>
      </c>
      <c r="F1148" s="3">
        <f t="shared" si="35"/>
        <v>0</v>
      </c>
      <c r="G1148">
        <v>0</v>
      </c>
      <c r="H1148" s="4">
        <v>65361</v>
      </c>
      <c r="I1148" s="3">
        <f>IF(AND(Table1[[#This Row],[High Income]]&gt;=71082,Table1[[#This Row],[QCT Status]]=0),1,0)</f>
        <v>0</v>
      </c>
      <c r="J1148" s="6">
        <v>79.3</v>
      </c>
      <c r="K1148" s="6">
        <f>IF(Table1[[#This Row],[Life Expectancy]]&gt;77.4,1,0)</f>
        <v>1</v>
      </c>
      <c r="L1148" s="4">
        <v>0</v>
      </c>
      <c r="M1148" s="4">
        <v>9</v>
      </c>
      <c r="N1148" s="4">
        <f>IF(AND(Table1[[#This Row],[Low Poverty]]&lt;=6.3,Table1[[#This Row],[QCT Status]]=0),1,0)</f>
        <v>0</v>
      </c>
      <c r="O1148" s="6">
        <f>VLOOKUP(C1148,'County Data Only'!$A$2:$F$93,3,FALSE)</f>
        <v>2.2000000000000002</v>
      </c>
      <c r="P1148" s="6">
        <f>IF(Table1[[#This Row],[Census Tract Low Unemployment Rate]]&lt;2.7,1,0)</f>
        <v>1</v>
      </c>
      <c r="Q1148" s="3">
        <f>VLOOKUP($C1148,'County Data Only'!$A$2:$F$93,4,FALSE)</f>
        <v>5110</v>
      </c>
      <c r="R1148" s="3">
        <f>IF(AND(Table1[[#This Row],[Census Tract Access to Primary Care]]&lt;=2000,Table1[[#This Row],[Census Tract Access to Primary Care]]&lt;&gt;0),1,0)</f>
        <v>0</v>
      </c>
      <c r="S1148" s="3">
        <f>VLOOKUP($C1148,'County Data Only'!$A$2:$F$93,5,FALSE)</f>
        <v>-2.7217450049999998</v>
      </c>
      <c r="T1148" s="3">
        <f>VLOOKUP($C1148,'County Data Only'!$A$2:$F$93,6,FALSE)</f>
        <v>-6.1312100000000001E-2</v>
      </c>
      <c r="U1148">
        <f>IF(AND(Table1[[#This Row],[Census Tract Population Growth 2010 - 2020]]&gt;=5,Table1[[#This Row],[Census Tract Population Growth 2020 - 2021]]&gt;0),1,0)</f>
        <v>0</v>
      </c>
      <c r="V1148" s="3">
        <f>SUM(Table1[[#This Row],[High Income Point Value]],Table1[[#This Row],[Life Expectancy Point Value]],Table1[[#This Row],["R/ECAP" (Point Value)]],Table1[[#This Row],[Low Poverty Point Value]])</f>
        <v>1</v>
      </c>
      <c r="W1148" s="3">
        <f>SUM(Table1[[#This Row],[Census Tract Low Unemployment Point Value]],Table1[[#This Row],[Census Tract Access to Primary Care Point Value]])</f>
        <v>1</v>
      </c>
    </row>
    <row r="1149" spans="1:23" x14ac:dyDescent="0.25">
      <c r="A1149" t="s">
        <v>1150</v>
      </c>
      <c r="B1149">
        <v>18101950200</v>
      </c>
      <c r="C1149" t="s">
        <v>1798</v>
      </c>
      <c r="D1149" t="s">
        <v>2072</v>
      </c>
      <c r="E1149" s="8">
        <f t="shared" si="34"/>
        <v>1</v>
      </c>
      <c r="F1149" s="3">
        <f t="shared" si="35"/>
        <v>0</v>
      </c>
      <c r="G1149">
        <v>0</v>
      </c>
      <c r="H1149" s="4">
        <v>45893</v>
      </c>
      <c r="I1149" s="3">
        <f>IF(AND(Table1[[#This Row],[High Income]]&gt;=71082,Table1[[#This Row],[QCT Status]]=0),1,0)</f>
        <v>0</v>
      </c>
      <c r="J1149" s="4">
        <v>77.3</v>
      </c>
      <c r="K1149" s="3">
        <f>IF(Table1[[#This Row],[Life Expectancy]]&gt;77.4,1,0)</f>
        <v>0</v>
      </c>
      <c r="L1149" s="4">
        <v>0</v>
      </c>
      <c r="M1149" s="4">
        <v>18.3</v>
      </c>
      <c r="N1149" s="4">
        <f>IF(AND(Table1[[#This Row],[Low Poverty]]&lt;=6.3,Table1[[#This Row],[QCT Status]]=0),1,0)</f>
        <v>0</v>
      </c>
      <c r="O1149" s="6">
        <v>2.2000000000000002</v>
      </c>
      <c r="P1149" s="6">
        <f>IF(Table1[[#This Row],[Census Tract Low Unemployment Rate]]&lt;2.7,1,0)</f>
        <v>1</v>
      </c>
      <c r="Q1149" s="3">
        <f>VLOOKUP($C1149,'County Data Only'!$A$2:$F$93,4,FALSE)</f>
        <v>5110</v>
      </c>
      <c r="R1149" s="3">
        <f>IF(AND(Table1[[#This Row],[Census Tract Access to Primary Care]]&lt;=2000,Table1[[#This Row],[Census Tract Access to Primary Care]]&lt;&gt;0),1,0)</f>
        <v>0</v>
      </c>
      <c r="S1149" s="3">
        <f>VLOOKUP($C1149,'County Data Only'!$A$2:$F$93,5,FALSE)</f>
        <v>-2.7217450049999998</v>
      </c>
      <c r="T1149" s="3">
        <f>VLOOKUP($C1149,'County Data Only'!$A$2:$F$93,6,FALSE)</f>
        <v>-6.1312100000000001E-2</v>
      </c>
      <c r="U1149">
        <f>IF(AND(Table1[[#This Row],[Census Tract Population Growth 2010 - 2020]]&gt;=5,Table1[[#This Row],[Census Tract Population Growth 2020 - 2021]]&gt;0),1,0)</f>
        <v>0</v>
      </c>
      <c r="V1149" s="3">
        <f>SUM(Table1[[#This Row],[High Income Point Value]],Table1[[#This Row],[Life Expectancy Point Value]],Table1[[#This Row],["R/ECAP" (Point Value)]],Table1[[#This Row],[Low Poverty Point Value]])</f>
        <v>0</v>
      </c>
      <c r="W1149" s="3">
        <f>SUM(Table1[[#This Row],[Census Tract Low Unemployment Point Value]],Table1[[#This Row],[Census Tract Access to Primary Care Point Value]])</f>
        <v>1</v>
      </c>
    </row>
    <row r="1150" spans="1:23" x14ac:dyDescent="0.25">
      <c r="A1150" t="s">
        <v>1153</v>
      </c>
      <c r="B1150">
        <v>18103952100</v>
      </c>
      <c r="C1150" t="s">
        <v>1800</v>
      </c>
      <c r="D1150" t="s">
        <v>2080</v>
      </c>
      <c r="E1150" s="7">
        <f t="shared" si="34"/>
        <v>2</v>
      </c>
      <c r="F1150" s="3">
        <f t="shared" si="35"/>
        <v>0</v>
      </c>
      <c r="G1150">
        <v>0</v>
      </c>
      <c r="H1150" s="4">
        <v>62075</v>
      </c>
      <c r="I1150" s="3">
        <f>IF(AND(Table1[[#This Row],[High Income]]&gt;=71082,Table1[[#This Row],[QCT Status]]=0),1,0)</f>
        <v>0</v>
      </c>
      <c r="J1150" s="6">
        <v>77.5</v>
      </c>
      <c r="K1150" s="6">
        <f>IF(Table1[[#This Row],[Life Expectancy]]&gt;77.4,1,0)</f>
        <v>1</v>
      </c>
      <c r="L1150" s="4">
        <v>0</v>
      </c>
      <c r="M1150" s="6">
        <v>4.8</v>
      </c>
      <c r="N1150" s="6">
        <f>IF(AND(Table1[[#This Row],[Low Poverty]]&lt;=6.3,Table1[[#This Row],[QCT Status]]=0),1,0)</f>
        <v>1</v>
      </c>
      <c r="O1150" s="3">
        <f>VLOOKUP(C1150,'County Data Only'!$A$2:$F$93,3,FALSE)</f>
        <v>3.6</v>
      </c>
      <c r="P1150" s="3">
        <f>IF(Table1[[#This Row],[Census Tract Low Unemployment Rate]]&lt;2.7,1,0)</f>
        <v>0</v>
      </c>
      <c r="Q1150" s="3">
        <f>VLOOKUP($C1150,'County Data Only'!$A$2:$F$93,4,FALSE)</f>
        <v>5080</v>
      </c>
      <c r="R1150" s="3">
        <f>IF(AND(Table1[[#This Row],[Census Tract Access to Primary Care]]&lt;=2000,Table1[[#This Row],[Census Tract Access to Primary Care]]&lt;&gt;0),1,0)</f>
        <v>0</v>
      </c>
      <c r="S1150" s="3">
        <f>VLOOKUP($C1150,'County Data Only'!$A$2:$F$93,5,FALSE)</f>
        <v>-4.0260798700000002</v>
      </c>
      <c r="T1150" s="6">
        <f>VLOOKUP($C1150,'County Data Only'!$A$2:$F$93,6,FALSE)</f>
        <v>0.43703370000000002</v>
      </c>
      <c r="U1150">
        <f>IF(AND(Table1[[#This Row],[Census Tract Population Growth 2010 - 2020]]&gt;=5,Table1[[#This Row],[Census Tract Population Growth 2020 - 2021]]&gt;0),1,0)</f>
        <v>0</v>
      </c>
      <c r="V1150" s="3">
        <f>SUM(Table1[[#This Row],[High Income Point Value]],Table1[[#This Row],[Life Expectancy Point Value]],Table1[[#This Row],["R/ECAP" (Point Value)]],Table1[[#This Row],[Low Poverty Point Value]])</f>
        <v>2</v>
      </c>
      <c r="W1150" s="3">
        <f>SUM(Table1[[#This Row],[Census Tract Low Unemployment Point Value]],Table1[[#This Row],[Census Tract Access to Primary Care Point Value]])</f>
        <v>0</v>
      </c>
    </row>
    <row r="1151" spans="1:23" x14ac:dyDescent="0.25">
      <c r="A1151" t="s">
        <v>1158</v>
      </c>
      <c r="B1151">
        <v>18103952600</v>
      </c>
      <c r="C1151" t="s">
        <v>1800</v>
      </c>
      <c r="D1151" t="s">
        <v>2839</v>
      </c>
      <c r="E1151" s="7">
        <f t="shared" si="34"/>
        <v>2</v>
      </c>
      <c r="F1151" s="3">
        <f t="shared" si="35"/>
        <v>0</v>
      </c>
      <c r="G1151">
        <v>0</v>
      </c>
      <c r="H1151" s="6">
        <v>72760</v>
      </c>
      <c r="I1151" s="6">
        <f>IF(AND(Table1[[#This Row],[High Income]]&gt;=71082,Table1[[#This Row],[QCT Status]]=0),1,0)</f>
        <v>1</v>
      </c>
      <c r="J1151" s="4">
        <v>77.2</v>
      </c>
      <c r="K1151" s="6">
        <f>IF(Table1[[#This Row],[Life Expectancy]]&gt;77.4,1,0)</f>
        <v>0</v>
      </c>
      <c r="L1151" s="4">
        <v>0</v>
      </c>
      <c r="M1151" s="6">
        <v>6</v>
      </c>
      <c r="N1151" s="6">
        <f>IF(AND(Table1[[#This Row],[Low Poverty]]&lt;=6.3,Table1[[#This Row],[QCT Status]]=0),1,0)</f>
        <v>1</v>
      </c>
      <c r="O1151" s="3">
        <f>VLOOKUP(C1151,'County Data Only'!$A$2:$F$93,3,FALSE)</f>
        <v>3.6</v>
      </c>
      <c r="P1151" s="3">
        <f>IF(Table1[[#This Row],[Census Tract Low Unemployment Rate]]&lt;2.7,1,0)</f>
        <v>0</v>
      </c>
      <c r="Q1151" s="3">
        <f>VLOOKUP($C1151,'County Data Only'!$A$2:$F$93,4,FALSE)</f>
        <v>5080</v>
      </c>
      <c r="R1151" s="3">
        <f>IF(AND(Table1[[#This Row],[Census Tract Access to Primary Care]]&lt;=2000,Table1[[#This Row],[Census Tract Access to Primary Care]]&lt;&gt;0),1,0)</f>
        <v>0</v>
      </c>
      <c r="S1151" s="3">
        <f>VLOOKUP($C1151,'County Data Only'!$A$2:$F$93,5,FALSE)</f>
        <v>-4.0260798700000002</v>
      </c>
      <c r="T1151" s="6">
        <f>VLOOKUP($C1151,'County Data Only'!$A$2:$F$93,6,FALSE)</f>
        <v>0.43703370000000002</v>
      </c>
      <c r="U1151">
        <f>IF(AND(Table1[[#This Row],[Census Tract Population Growth 2010 - 2020]]&gt;=5,Table1[[#This Row],[Census Tract Population Growth 2020 - 2021]]&gt;0),1,0)</f>
        <v>0</v>
      </c>
      <c r="V1151" s="3">
        <f>SUM(Table1[[#This Row],[High Income Point Value]],Table1[[#This Row],[Life Expectancy Point Value]],Table1[[#This Row],["R/ECAP" (Point Value)]],Table1[[#This Row],[Low Poverty Point Value]])</f>
        <v>2</v>
      </c>
      <c r="W1151" s="3">
        <f>SUM(Table1[[#This Row],[Census Tract Low Unemployment Point Value]],Table1[[#This Row],[Census Tract Access to Primary Care Point Value]])</f>
        <v>0</v>
      </c>
    </row>
    <row r="1152" spans="1:23" x14ac:dyDescent="0.25">
      <c r="A1152" t="s">
        <v>1152</v>
      </c>
      <c r="B1152">
        <v>18103952000</v>
      </c>
      <c r="C1152" t="s">
        <v>1800</v>
      </c>
      <c r="D1152" t="s">
        <v>2079</v>
      </c>
      <c r="E1152" s="8">
        <f t="shared" si="34"/>
        <v>1</v>
      </c>
      <c r="F1152" s="3">
        <f t="shared" si="35"/>
        <v>0</v>
      </c>
      <c r="G1152">
        <v>0</v>
      </c>
      <c r="H1152" s="4">
        <v>57527</v>
      </c>
      <c r="I1152" s="3">
        <f>IF(AND(Table1[[#This Row],[High Income]]&gt;=71082,Table1[[#This Row],[QCT Status]]=0),1,0)</f>
        <v>0</v>
      </c>
      <c r="J1152" s="6">
        <v>83.3</v>
      </c>
      <c r="K1152" s="6">
        <f>IF(Table1[[#This Row],[Life Expectancy]]&gt;77.4,1,0)</f>
        <v>1</v>
      </c>
      <c r="L1152" s="4">
        <v>0</v>
      </c>
      <c r="M1152" s="4">
        <v>9.5</v>
      </c>
      <c r="N1152" s="4">
        <f>IF(AND(Table1[[#This Row],[Low Poverty]]&lt;=6.3,Table1[[#This Row],[QCT Status]]=0),1,0)</f>
        <v>0</v>
      </c>
      <c r="O1152" s="3">
        <f>VLOOKUP(C1152,'County Data Only'!$A$2:$F$93,3,FALSE)</f>
        <v>3.6</v>
      </c>
      <c r="P1152" s="3">
        <f>IF(Table1[[#This Row],[Census Tract Low Unemployment Rate]]&lt;2.7,1,0)</f>
        <v>0</v>
      </c>
      <c r="Q1152" s="3">
        <f>VLOOKUP($C1152,'County Data Only'!$A$2:$F$93,4,FALSE)</f>
        <v>5080</v>
      </c>
      <c r="R1152" s="3">
        <f>IF(AND(Table1[[#This Row],[Census Tract Access to Primary Care]]&lt;=2000,Table1[[#This Row],[Census Tract Access to Primary Care]]&lt;&gt;0),1,0)</f>
        <v>0</v>
      </c>
      <c r="S1152" s="3">
        <f>VLOOKUP($C1152,'County Data Only'!$A$2:$F$93,5,FALSE)</f>
        <v>-4.0260798700000002</v>
      </c>
      <c r="T1152" s="6">
        <f>VLOOKUP($C1152,'County Data Only'!$A$2:$F$93,6,FALSE)</f>
        <v>0.43703370000000002</v>
      </c>
      <c r="U1152">
        <f>IF(AND(Table1[[#This Row],[Census Tract Population Growth 2010 - 2020]]&gt;=5,Table1[[#This Row],[Census Tract Population Growth 2020 - 2021]]&gt;0),1,0)</f>
        <v>0</v>
      </c>
      <c r="V1152" s="3">
        <f>SUM(Table1[[#This Row],[High Income Point Value]],Table1[[#This Row],[Life Expectancy Point Value]],Table1[[#This Row],["R/ECAP" (Point Value)]],Table1[[#This Row],[Low Poverty Point Value]])</f>
        <v>1</v>
      </c>
      <c r="W1152" s="3">
        <f>SUM(Table1[[#This Row],[Census Tract Low Unemployment Point Value]],Table1[[#This Row],[Census Tract Access to Primary Care Point Value]])</f>
        <v>0</v>
      </c>
    </row>
    <row r="1153" spans="1:23" x14ac:dyDescent="0.25">
      <c r="A1153" t="s">
        <v>1160</v>
      </c>
      <c r="B1153">
        <v>18103952800</v>
      </c>
      <c r="C1153" t="s">
        <v>1800</v>
      </c>
      <c r="D1153" t="s">
        <v>2841</v>
      </c>
      <c r="E1153" s="8">
        <f t="shared" si="34"/>
        <v>1</v>
      </c>
      <c r="F1153" s="3">
        <f t="shared" si="35"/>
        <v>0</v>
      </c>
      <c r="G1153">
        <v>0</v>
      </c>
      <c r="H1153" s="4">
        <v>54909</v>
      </c>
      <c r="I1153" s="3">
        <f>IF(AND(Table1[[#This Row],[High Income]]&gt;=71082,Table1[[#This Row],[QCT Status]]=0),1,0)</f>
        <v>0</v>
      </c>
      <c r="J1153" s="6">
        <v>78.311999999999998</v>
      </c>
      <c r="K1153" s="6">
        <f>IF(Table1[[#This Row],[Life Expectancy]]&gt;77.4,1,0)</f>
        <v>1</v>
      </c>
      <c r="L1153" s="4">
        <v>0</v>
      </c>
      <c r="M1153" s="4">
        <v>10.4</v>
      </c>
      <c r="N1153" s="4">
        <f>IF(AND(Table1[[#This Row],[Low Poverty]]&lt;=6.3,Table1[[#This Row],[QCT Status]]=0),1,0)</f>
        <v>0</v>
      </c>
      <c r="O1153" s="3">
        <f>VLOOKUP(C1153,'County Data Only'!$A$2:$F$93,3,FALSE)</f>
        <v>3.6</v>
      </c>
      <c r="P1153" s="3">
        <f>IF(Table1[[#This Row],[Census Tract Low Unemployment Rate]]&lt;2.7,1,0)</f>
        <v>0</v>
      </c>
      <c r="Q1153" s="3">
        <f>VLOOKUP($C1153,'County Data Only'!$A$2:$F$93,4,FALSE)</f>
        <v>5080</v>
      </c>
      <c r="R1153" s="3">
        <f>IF(AND(Table1[[#This Row],[Census Tract Access to Primary Care]]&lt;=2000,Table1[[#This Row],[Census Tract Access to Primary Care]]&lt;&gt;0),1,0)</f>
        <v>0</v>
      </c>
      <c r="S1153" s="3">
        <f>VLOOKUP($C1153,'County Data Only'!$A$2:$F$93,5,FALSE)</f>
        <v>-4.0260798700000002</v>
      </c>
      <c r="T1153" s="6">
        <f>VLOOKUP($C1153,'County Data Only'!$A$2:$F$93,6,FALSE)</f>
        <v>0.43703370000000002</v>
      </c>
      <c r="U1153">
        <f>IF(AND(Table1[[#This Row],[Census Tract Population Growth 2010 - 2020]]&gt;=5,Table1[[#This Row],[Census Tract Population Growth 2020 - 2021]]&gt;0),1,0)</f>
        <v>0</v>
      </c>
      <c r="V1153" s="3">
        <f>SUM(Table1[[#This Row],[High Income Point Value]],Table1[[#This Row],[Life Expectancy Point Value]],Table1[[#This Row],["R/ECAP" (Point Value)]],Table1[[#This Row],[Low Poverty Point Value]])</f>
        <v>1</v>
      </c>
      <c r="W1153" s="3">
        <f>SUM(Table1[[#This Row],[Census Tract Low Unemployment Point Value]],Table1[[#This Row],[Census Tract Access to Primary Care Point Value]])</f>
        <v>0</v>
      </c>
    </row>
    <row r="1154" spans="1:23" x14ac:dyDescent="0.25">
      <c r="A1154" t="s">
        <v>1159</v>
      </c>
      <c r="B1154">
        <v>18103952700</v>
      </c>
      <c r="C1154" t="s">
        <v>1800</v>
      </c>
      <c r="D1154" t="s">
        <v>2840</v>
      </c>
      <c r="E1154" s="8">
        <f t="shared" ref="E1154:E1217" si="36">SUM(V1154,W1154)</f>
        <v>1</v>
      </c>
      <c r="F1154" s="3">
        <f t="shared" ref="F1154:F1217" si="37">IF(AND(S1154&gt;=5,T1154&gt;0),1,0)</f>
        <v>0</v>
      </c>
      <c r="G1154">
        <v>0</v>
      </c>
      <c r="H1154" s="4">
        <v>53228</v>
      </c>
      <c r="I1154" s="3">
        <f>IF(AND(Table1[[#This Row],[High Income]]&gt;=71082,Table1[[#This Row],[QCT Status]]=0),1,0)</f>
        <v>0</v>
      </c>
      <c r="J1154" s="6">
        <v>83.2</v>
      </c>
      <c r="K1154" s="6">
        <f>IF(Table1[[#This Row],[Life Expectancy]]&gt;77.4,1,0)</f>
        <v>1</v>
      </c>
      <c r="L1154" s="4">
        <v>0</v>
      </c>
      <c r="M1154" s="4">
        <v>14.7</v>
      </c>
      <c r="N1154" s="4">
        <f>IF(AND(Table1[[#This Row],[Low Poverty]]&lt;=6.3,Table1[[#This Row],[QCT Status]]=0),1,0)</f>
        <v>0</v>
      </c>
      <c r="O1154" s="3">
        <f>VLOOKUP(C1154,'County Data Only'!$A$2:$F$93,3,FALSE)</f>
        <v>3.6</v>
      </c>
      <c r="P1154" s="3">
        <f>IF(Table1[[#This Row],[Census Tract Low Unemployment Rate]]&lt;2.7,1,0)</f>
        <v>0</v>
      </c>
      <c r="Q1154" s="3">
        <f>VLOOKUP($C1154,'County Data Only'!$A$2:$F$93,4,FALSE)</f>
        <v>5080</v>
      </c>
      <c r="R1154" s="3">
        <f>IF(AND(Table1[[#This Row],[Census Tract Access to Primary Care]]&lt;=2000,Table1[[#This Row],[Census Tract Access to Primary Care]]&lt;&gt;0),1,0)</f>
        <v>0</v>
      </c>
      <c r="S1154" s="3">
        <f>VLOOKUP($C1154,'County Data Only'!$A$2:$F$93,5,FALSE)</f>
        <v>-4.0260798700000002</v>
      </c>
      <c r="T1154" s="6">
        <f>VLOOKUP($C1154,'County Data Only'!$A$2:$F$93,6,FALSE)</f>
        <v>0.43703370000000002</v>
      </c>
      <c r="U1154">
        <f>IF(AND(Table1[[#This Row],[Census Tract Population Growth 2010 - 2020]]&gt;=5,Table1[[#This Row],[Census Tract Population Growth 2020 - 2021]]&gt;0),1,0)</f>
        <v>0</v>
      </c>
      <c r="V1154" s="3">
        <f>SUM(Table1[[#This Row],[High Income Point Value]],Table1[[#This Row],[Life Expectancy Point Value]],Table1[[#This Row],["R/ECAP" (Point Value)]],Table1[[#This Row],[Low Poverty Point Value]])</f>
        <v>1</v>
      </c>
      <c r="W1154" s="3">
        <f>SUM(Table1[[#This Row],[Census Tract Low Unemployment Point Value]],Table1[[#This Row],[Census Tract Access to Primary Care Point Value]])</f>
        <v>0</v>
      </c>
    </row>
    <row r="1155" spans="1:23" x14ac:dyDescent="0.25">
      <c r="A1155" t="s">
        <v>1156</v>
      </c>
      <c r="B1155">
        <v>18103952400</v>
      </c>
      <c r="C1155" t="s">
        <v>1800</v>
      </c>
      <c r="D1155" t="s">
        <v>2837</v>
      </c>
      <c r="E1155" s="10">
        <f t="shared" si="36"/>
        <v>0</v>
      </c>
      <c r="F1155" s="3">
        <f t="shared" si="37"/>
        <v>0</v>
      </c>
      <c r="G1155" s="14">
        <v>1</v>
      </c>
      <c r="H1155" s="4">
        <v>34516</v>
      </c>
      <c r="I1155" s="3">
        <f>IF(AND(Table1[[#This Row],[High Income]]&gt;=71082,Table1[[#This Row],[QCT Status]]=0),1,0)</f>
        <v>0</v>
      </c>
      <c r="J1155" s="4">
        <v>72.099999999999994</v>
      </c>
      <c r="K1155" s="3">
        <f>IF(Table1[[#This Row],[Life Expectancy]]&gt;77.4,1,0)</f>
        <v>0</v>
      </c>
      <c r="L1155" s="4">
        <v>0</v>
      </c>
      <c r="M1155" s="4">
        <v>18.5</v>
      </c>
      <c r="N1155" s="4">
        <f>IF(AND(Table1[[#This Row],[Low Poverty]]&lt;=6.3,Table1[[#This Row],[QCT Status]]=0),1,0)</f>
        <v>0</v>
      </c>
      <c r="O1155" s="3">
        <f>VLOOKUP(C1155,'County Data Only'!$A$2:$F$93,3,FALSE)</f>
        <v>3.6</v>
      </c>
      <c r="P1155" s="3">
        <f>IF(Table1[[#This Row],[Census Tract Low Unemployment Rate]]&lt;2.7,1,0)</f>
        <v>0</v>
      </c>
      <c r="Q1155" s="3">
        <f>VLOOKUP($C1155,'County Data Only'!$A$2:$F$93,4,FALSE)</f>
        <v>5080</v>
      </c>
      <c r="R1155" s="3">
        <f>IF(AND(Table1[[#This Row],[Census Tract Access to Primary Care]]&lt;=2000,Table1[[#This Row],[Census Tract Access to Primary Care]]&lt;&gt;0),1,0)</f>
        <v>0</v>
      </c>
      <c r="S1155" s="3">
        <f>VLOOKUP($C1155,'County Data Only'!$A$2:$F$93,5,FALSE)</f>
        <v>-4.0260798700000002</v>
      </c>
      <c r="T1155" s="6">
        <f>VLOOKUP($C1155,'County Data Only'!$A$2:$F$93,6,FALSE)</f>
        <v>0.43703370000000002</v>
      </c>
      <c r="U1155">
        <f>IF(AND(Table1[[#This Row],[Census Tract Population Growth 2010 - 2020]]&gt;=5,Table1[[#This Row],[Census Tract Population Growth 2020 - 2021]]&gt;0),1,0)</f>
        <v>0</v>
      </c>
      <c r="V1155" s="3">
        <f>SUM(Table1[[#This Row],[High Income Point Value]],Table1[[#This Row],[Life Expectancy Point Value]],Table1[[#This Row],["R/ECAP" (Point Value)]],Table1[[#This Row],[Low Poverty Point Value]])</f>
        <v>0</v>
      </c>
      <c r="W1155" s="3">
        <f>SUM(Table1[[#This Row],[Census Tract Low Unemployment Point Value]],Table1[[#This Row],[Census Tract Access to Primary Care Point Value]])</f>
        <v>0</v>
      </c>
    </row>
    <row r="1156" spans="1:23" x14ac:dyDescent="0.25">
      <c r="A1156" t="s">
        <v>1161</v>
      </c>
      <c r="B1156">
        <v>18103952900</v>
      </c>
      <c r="C1156" t="s">
        <v>1800</v>
      </c>
      <c r="D1156" t="s">
        <v>2842</v>
      </c>
      <c r="E1156" s="10">
        <f t="shared" si="36"/>
        <v>0</v>
      </c>
      <c r="F1156" s="3">
        <f t="shared" si="37"/>
        <v>0</v>
      </c>
      <c r="G1156" s="14">
        <v>1</v>
      </c>
      <c r="H1156" s="4">
        <v>57292</v>
      </c>
      <c r="I1156" s="3">
        <f>IF(AND(Table1[[#This Row],[High Income]]&gt;=71082,Table1[[#This Row],[QCT Status]]=0),1,0)</f>
        <v>0</v>
      </c>
      <c r="J1156" s="4">
        <v>70</v>
      </c>
      <c r="K1156" s="3">
        <f>IF(Table1[[#This Row],[Life Expectancy]]&gt;77.4,1,0)</f>
        <v>0</v>
      </c>
      <c r="L1156" s="4">
        <v>0</v>
      </c>
      <c r="M1156" s="4">
        <v>20.2</v>
      </c>
      <c r="N1156" s="4">
        <f>IF(AND(Table1[[#This Row],[Low Poverty]]&lt;=6.3,Table1[[#This Row],[QCT Status]]=0),1,0)</f>
        <v>0</v>
      </c>
      <c r="O1156" s="3">
        <f>VLOOKUP(C1156,'County Data Only'!$A$2:$F$93,3,FALSE)</f>
        <v>3.6</v>
      </c>
      <c r="P1156" s="3">
        <f>IF(Table1[[#This Row],[Census Tract Low Unemployment Rate]]&lt;2.7,1,0)</f>
        <v>0</v>
      </c>
      <c r="Q1156" s="3">
        <f>VLOOKUP($C1156,'County Data Only'!$A$2:$F$93,4,FALSE)</f>
        <v>5080</v>
      </c>
      <c r="R1156" s="3">
        <f>IF(AND(Table1[[#This Row],[Census Tract Access to Primary Care]]&lt;=2000,Table1[[#This Row],[Census Tract Access to Primary Care]]&lt;&gt;0),1,0)</f>
        <v>0</v>
      </c>
      <c r="S1156" s="3">
        <f>VLOOKUP($C1156,'County Data Only'!$A$2:$F$93,5,FALSE)</f>
        <v>-4.0260798700000002</v>
      </c>
      <c r="T1156" s="6">
        <f>VLOOKUP($C1156,'County Data Only'!$A$2:$F$93,6,FALSE)</f>
        <v>0.43703370000000002</v>
      </c>
      <c r="U1156">
        <f>IF(AND(Table1[[#This Row],[Census Tract Population Growth 2010 - 2020]]&gt;=5,Table1[[#This Row],[Census Tract Population Growth 2020 - 2021]]&gt;0),1,0)</f>
        <v>0</v>
      </c>
      <c r="V1156" s="3">
        <f>SUM(Table1[[#This Row],[High Income Point Value]],Table1[[#This Row],[Life Expectancy Point Value]],Table1[[#This Row],["R/ECAP" (Point Value)]],Table1[[#This Row],[Low Poverty Point Value]])</f>
        <v>0</v>
      </c>
      <c r="W1156" s="3">
        <f>SUM(Table1[[#This Row],[Census Tract Low Unemployment Point Value]],Table1[[#This Row],[Census Tract Access to Primary Care Point Value]])</f>
        <v>0</v>
      </c>
    </row>
    <row r="1157" spans="1:23" x14ac:dyDescent="0.25">
      <c r="A1157" t="s">
        <v>1157</v>
      </c>
      <c r="B1157">
        <v>18103952500</v>
      </c>
      <c r="C1157" t="s">
        <v>1800</v>
      </c>
      <c r="D1157" t="s">
        <v>2838</v>
      </c>
      <c r="E1157" s="10">
        <f t="shared" si="36"/>
        <v>0</v>
      </c>
      <c r="F1157" s="3">
        <f t="shared" si="37"/>
        <v>0</v>
      </c>
      <c r="G1157" s="14">
        <v>1</v>
      </c>
      <c r="H1157" s="4">
        <v>37572</v>
      </c>
      <c r="I1157" s="3">
        <f>IF(AND(Table1[[#This Row],[High Income]]&gt;=71082,Table1[[#This Row],[QCT Status]]=0),1,0)</f>
        <v>0</v>
      </c>
      <c r="J1157" s="4">
        <v>76.3</v>
      </c>
      <c r="K1157" s="3">
        <f>IF(Table1[[#This Row],[Life Expectancy]]&gt;77.4,1,0)</f>
        <v>0</v>
      </c>
      <c r="L1157" s="4">
        <v>0</v>
      </c>
      <c r="M1157" s="4">
        <v>27.3</v>
      </c>
      <c r="N1157" s="4">
        <f>IF(AND(Table1[[#This Row],[Low Poverty]]&lt;=6.3,Table1[[#This Row],[QCT Status]]=0),1,0)</f>
        <v>0</v>
      </c>
      <c r="O1157" s="3">
        <f>VLOOKUP(C1157,'County Data Only'!$A$2:$F$93,3,FALSE)</f>
        <v>3.6</v>
      </c>
      <c r="P1157" s="3">
        <f>IF(Table1[[#This Row],[Census Tract Low Unemployment Rate]]&lt;2.7,1,0)</f>
        <v>0</v>
      </c>
      <c r="Q1157" s="3">
        <f>VLOOKUP($C1157,'County Data Only'!$A$2:$F$93,4,FALSE)</f>
        <v>5080</v>
      </c>
      <c r="R1157" s="3">
        <f>IF(AND(Table1[[#This Row],[Census Tract Access to Primary Care]]&lt;=2000,Table1[[#This Row],[Census Tract Access to Primary Care]]&lt;&gt;0),1,0)</f>
        <v>0</v>
      </c>
      <c r="S1157" s="3">
        <f>VLOOKUP($C1157,'County Data Only'!$A$2:$F$93,5,FALSE)</f>
        <v>-4.0260798700000002</v>
      </c>
      <c r="T1157" s="6">
        <f>VLOOKUP($C1157,'County Data Only'!$A$2:$F$93,6,FALSE)</f>
        <v>0.43703370000000002</v>
      </c>
      <c r="U1157">
        <f>IF(AND(Table1[[#This Row],[Census Tract Population Growth 2010 - 2020]]&gt;=5,Table1[[#This Row],[Census Tract Population Growth 2020 - 2021]]&gt;0),1,0)</f>
        <v>0</v>
      </c>
      <c r="V1157" s="3">
        <f>SUM(Table1[[#This Row],[High Income Point Value]],Table1[[#This Row],[Life Expectancy Point Value]],Table1[[#This Row],["R/ECAP" (Point Value)]],Table1[[#This Row],[Low Poverty Point Value]])</f>
        <v>0</v>
      </c>
      <c r="W1157" s="3">
        <f>SUM(Table1[[#This Row],[Census Tract Low Unemployment Point Value]],Table1[[#This Row],[Census Tract Access to Primary Care Point Value]])</f>
        <v>0</v>
      </c>
    </row>
    <row r="1158" spans="1:23" x14ac:dyDescent="0.25">
      <c r="A1158" t="s">
        <v>1155</v>
      </c>
      <c r="B1158">
        <v>18103952300</v>
      </c>
      <c r="C1158" t="s">
        <v>1800</v>
      </c>
      <c r="D1158" t="s">
        <v>2836</v>
      </c>
      <c r="E1158" s="10">
        <f t="shared" si="36"/>
        <v>0</v>
      </c>
      <c r="F1158" s="3">
        <f t="shared" si="37"/>
        <v>0</v>
      </c>
      <c r="G1158" s="14">
        <v>1</v>
      </c>
      <c r="H1158" s="4">
        <v>39583</v>
      </c>
      <c r="I1158" s="3">
        <f>IF(AND(Table1[[#This Row],[High Income]]&gt;=71082,Table1[[#This Row],[QCT Status]]=0),1,0)</f>
        <v>0</v>
      </c>
      <c r="J1158" s="4">
        <v>73</v>
      </c>
      <c r="K1158" s="3">
        <f>IF(Table1[[#This Row],[Life Expectancy]]&gt;77.4,1,0)</f>
        <v>0</v>
      </c>
      <c r="L1158" s="4">
        <v>0</v>
      </c>
      <c r="M1158" s="4">
        <v>40</v>
      </c>
      <c r="N1158" s="4">
        <f>IF(AND(Table1[[#This Row],[Low Poverty]]&lt;=6.3,Table1[[#This Row],[QCT Status]]=0),1,0)</f>
        <v>0</v>
      </c>
      <c r="O1158" s="3">
        <f>VLOOKUP(C1158,'County Data Only'!$A$2:$F$93,3,FALSE)</f>
        <v>3.6</v>
      </c>
      <c r="P1158" s="3">
        <f>IF(Table1[[#This Row],[Census Tract Low Unemployment Rate]]&lt;2.7,1,0)</f>
        <v>0</v>
      </c>
      <c r="Q1158" s="3">
        <f>VLOOKUP($C1158,'County Data Only'!$A$2:$F$93,4,FALSE)</f>
        <v>5080</v>
      </c>
      <c r="R1158" s="3">
        <f>IF(AND(Table1[[#This Row],[Census Tract Access to Primary Care]]&lt;=2000,Table1[[#This Row],[Census Tract Access to Primary Care]]&lt;&gt;0),1,0)</f>
        <v>0</v>
      </c>
      <c r="S1158" s="3">
        <f>VLOOKUP($C1158,'County Data Only'!$A$2:$F$93,5,FALSE)</f>
        <v>-4.0260798700000002</v>
      </c>
      <c r="T1158" s="6">
        <f>VLOOKUP($C1158,'County Data Only'!$A$2:$F$93,6,FALSE)</f>
        <v>0.43703370000000002</v>
      </c>
      <c r="U1158">
        <f>IF(AND(Table1[[#This Row],[Census Tract Population Growth 2010 - 2020]]&gt;=5,Table1[[#This Row],[Census Tract Population Growth 2020 - 2021]]&gt;0),1,0)</f>
        <v>0</v>
      </c>
      <c r="V1158" s="3">
        <f>SUM(Table1[[#This Row],[High Income Point Value]],Table1[[#This Row],[Life Expectancy Point Value]],Table1[[#This Row],["R/ECAP" (Point Value)]],Table1[[#This Row],[Low Poverty Point Value]])</f>
        <v>0</v>
      </c>
      <c r="W1158" s="3">
        <f>SUM(Table1[[#This Row],[Census Tract Low Unemployment Point Value]],Table1[[#This Row],[Census Tract Access to Primary Care Point Value]])</f>
        <v>0</v>
      </c>
    </row>
    <row r="1159" spans="1:23" x14ac:dyDescent="0.25">
      <c r="A1159" t="s">
        <v>1154</v>
      </c>
      <c r="B1159">
        <v>18103952200</v>
      </c>
      <c r="C1159" t="s">
        <v>1800</v>
      </c>
      <c r="D1159" t="s">
        <v>2835</v>
      </c>
      <c r="E1159" s="10">
        <f t="shared" si="36"/>
        <v>0</v>
      </c>
      <c r="F1159" s="3">
        <f t="shared" si="37"/>
        <v>0</v>
      </c>
      <c r="G1159">
        <v>0</v>
      </c>
      <c r="H1159" s="4">
        <v>48466</v>
      </c>
      <c r="I1159" s="3">
        <f>IF(AND(Table1[[#This Row],[High Income]]&gt;=71082,Table1[[#This Row],[QCT Status]]=0),1,0)</f>
        <v>0</v>
      </c>
      <c r="J1159" s="4">
        <v>72.3</v>
      </c>
      <c r="K1159" s="3">
        <f>IF(Table1[[#This Row],[Life Expectancy]]&gt;77.4,1,0)</f>
        <v>0</v>
      </c>
      <c r="L1159" s="4">
        <v>0</v>
      </c>
      <c r="M1159" s="4">
        <v>16.100000000000001</v>
      </c>
      <c r="N1159" s="4">
        <f>IF(AND(Table1[[#This Row],[Low Poverty]]&lt;=6.3,Table1[[#This Row],[QCT Status]]=0),1,0)</f>
        <v>0</v>
      </c>
      <c r="O1159" s="3">
        <f>VLOOKUP(C1159,'County Data Only'!$A$2:$F$93,3,FALSE)</f>
        <v>3.6</v>
      </c>
      <c r="P1159" s="3">
        <f>IF(Table1[[#This Row],[Census Tract Low Unemployment Rate]]&lt;2.7,1,0)</f>
        <v>0</v>
      </c>
      <c r="Q1159" s="3">
        <f>VLOOKUP($C1159,'County Data Only'!$A$2:$F$93,4,FALSE)</f>
        <v>5080</v>
      </c>
      <c r="R1159" s="3">
        <f>IF(AND(Table1[[#This Row],[Census Tract Access to Primary Care]]&lt;=2000,Table1[[#This Row],[Census Tract Access to Primary Care]]&lt;&gt;0),1,0)</f>
        <v>0</v>
      </c>
      <c r="S1159" s="3">
        <f>VLOOKUP($C1159,'County Data Only'!$A$2:$F$93,5,FALSE)</f>
        <v>-4.0260798700000002</v>
      </c>
      <c r="T1159" s="6">
        <f>VLOOKUP($C1159,'County Data Only'!$A$2:$F$93,6,FALSE)</f>
        <v>0.43703370000000002</v>
      </c>
      <c r="U1159">
        <f>IF(AND(Table1[[#This Row],[Census Tract Population Growth 2010 - 2020]]&gt;=5,Table1[[#This Row],[Census Tract Population Growth 2020 - 2021]]&gt;0),1,0)</f>
        <v>0</v>
      </c>
      <c r="V1159" s="3">
        <f>SUM(Table1[[#This Row],[High Income Point Value]],Table1[[#This Row],[Life Expectancy Point Value]],Table1[[#This Row],["R/ECAP" (Point Value)]],Table1[[#This Row],[Low Poverty Point Value]])</f>
        <v>0</v>
      </c>
      <c r="W1159" s="3">
        <f>SUM(Table1[[#This Row],[Census Tract Low Unemployment Point Value]],Table1[[#This Row],[Census Tract Access to Primary Care Point Value]])</f>
        <v>0</v>
      </c>
    </row>
    <row r="1160" spans="1:23" x14ac:dyDescent="0.25">
      <c r="A1160" t="s">
        <v>1189</v>
      </c>
      <c r="B1160">
        <v>18105001401</v>
      </c>
      <c r="C1160" t="s">
        <v>1802</v>
      </c>
      <c r="D1160" t="s">
        <v>2160</v>
      </c>
      <c r="E1160" s="6">
        <f t="shared" si="36"/>
        <v>5</v>
      </c>
      <c r="F1160" s="6">
        <f t="shared" si="37"/>
        <v>1</v>
      </c>
      <c r="G1160">
        <v>0</v>
      </c>
      <c r="H1160" s="6">
        <v>72422</v>
      </c>
      <c r="I1160" s="6">
        <f>IF(AND(Table1[[#This Row],[High Income]]&gt;=71082,Table1[[#This Row],[QCT Status]]=0),1,0)</f>
        <v>1</v>
      </c>
      <c r="J1160" s="6">
        <v>78.510800000000003</v>
      </c>
      <c r="K1160" s="6">
        <f>IF(Table1[[#This Row],[Life Expectancy]]&gt;77.4,1,0)</f>
        <v>1</v>
      </c>
      <c r="L1160" s="4">
        <v>0</v>
      </c>
      <c r="M1160" s="6">
        <v>4.2</v>
      </c>
      <c r="N1160" s="6">
        <f>IF(AND(Table1[[#This Row],[Low Poverty]]&lt;=6.3,Table1[[#This Row],[QCT Status]]=0),1,0)</f>
        <v>1</v>
      </c>
      <c r="O1160" s="6">
        <f>VLOOKUP(C1160,'County Data Only'!$A$2:$F$93,3,FALSE)</f>
        <v>2.2999999999999998</v>
      </c>
      <c r="P1160" s="6">
        <f>IF(Table1[[#This Row],[Census Tract Low Unemployment Rate]]&lt;2.7,1,0)</f>
        <v>1</v>
      </c>
      <c r="Q1160" s="6">
        <f>VLOOKUP($C1160,'County Data Only'!$A$2:$F$93,4,FALSE)</f>
        <v>1690</v>
      </c>
      <c r="R1160" s="6">
        <f>IF(AND(Table1[[#This Row],[Census Tract Access to Primary Care]]&lt;=2000,Table1[[#This Row],[Census Tract Access to Primary Care]]&lt;&gt;0),1,0)</f>
        <v>1</v>
      </c>
      <c r="S1160" s="6">
        <f>VLOOKUP($C1160,'County Data Only'!$A$2:$F$93,5,FALSE)</f>
        <v>6.9601801200000004</v>
      </c>
      <c r="T1160" s="6">
        <f>VLOOKUP($C1160,'County Data Only'!$A$2:$F$93,6,FALSE)</f>
        <v>0.25659959999999998</v>
      </c>
      <c r="U1160" s="1">
        <f>IF(AND(Table1[[#This Row],[Census Tract Population Growth 2010 - 2020]]&gt;=5,Table1[[#This Row],[Census Tract Population Growth 2020 - 2021]]&gt;0),1,0)</f>
        <v>1</v>
      </c>
      <c r="V1160" s="3">
        <f>SUM(Table1[[#This Row],[High Income Point Value]],Table1[[#This Row],[Life Expectancy Point Value]],Table1[[#This Row],["R/ECAP" (Point Value)]],Table1[[#This Row],[Low Poverty Point Value]])</f>
        <v>3</v>
      </c>
      <c r="W1160" s="3">
        <f>SUM(Table1[[#This Row],[Census Tract Low Unemployment Point Value]],Table1[[#This Row],[Census Tract Access to Primary Care Point Value]])</f>
        <v>2</v>
      </c>
    </row>
    <row r="1161" spans="1:23" x14ac:dyDescent="0.25">
      <c r="A1161" t="s">
        <v>1180</v>
      </c>
      <c r="B1161">
        <v>18105001002</v>
      </c>
      <c r="C1161" t="s">
        <v>1802</v>
      </c>
      <c r="D1161" t="s">
        <v>2847</v>
      </c>
      <c r="E1161" s="6">
        <f t="shared" si="36"/>
        <v>5</v>
      </c>
      <c r="F1161" s="6">
        <f t="shared" si="37"/>
        <v>1</v>
      </c>
      <c r="G1161">
        <v>0</v>
      </c>
      <c r="H1161" s="6">
        <v>73206</v>
      </c>
      <c r="I1161" s="6">
        <f>IF(AND(Table1[[#This Row],[High Income]]&gt;=71082,Table1[[#This Row],[QCT Status]]=0),1,0)</f>
        <v>1</v>
      </c>
      <c r="J1161" s="6">
        <v>84.103999999999999</v>
      </c>
      <c r="K1161" s="6">
        <f>IF(Table1[[#This Row],[Life Expectancy]]&gt;77.4,1,0)</f>
        <v>1</v>
      </c>
      <c r="L1161" s="4">
        <v>0</v>
      </c>
      <c r="M1161" s="6">
        <v>6.3</v>
      </c>
      <c r="N1161" s="6">
        <f>IF(AND(Table1[[#This Row],[Low Poverty]]&lt;=6.3,Table1[[#This Row],[QCT Status]]=0),1,0)</f>
        <v>1</v>
      </c>
      <c r="O1161" s="6">
        <f>VLOOKUP(C1161,'County Data Only'!$A$2:$F$93,3,FALSE)</f>
        <v>2.2999999999999998</v>
      </c>
      <c r="P1161" s="6">
        <f>IF(Table1[[#This Row],[Census Tract Low Unemployment Rate]]&lt;2.7,1,0)</f>
        <v>1</v>
      </c>
      <c r="Q1161" s="6">
        <f>VLOOKUP($C1161,'County Data Only'!$A$2:$F$93,4,FALSE)</f>
        <v>1690</v>
      </c>
      <c r="R1161" s="6">
        <f>IF(AND(Table1[[#This Row],[Census Tract Access to Primary Care]]&lt;=2000,Table1[[#This Row],[Census Tract Access to Primary Care]]&lt;&gt;0),1,0)</f>
        <v>1</v>
      </c>
      <c r="S1161" s="6">
        <f>VLOOKUP($C1161,'County Data Only'!$A$2:$F$93,5,FALSE)</f>
        <v>6.9601801200000004</v>
      </c>
      <c r="T1161" s="6">
        <f>VLOOKUP($C1161,'County Data Only'!$A$2:$F$93,6,FALSE)</f>
        <v>0.25659959999999998</v>
      </c>
      <c r="U1161" s="1">
        <f>IF(AND(Table1[[#This Row],[Census Tract Population Growth 2010 - 2020]]&gt;=5,Table1[[#This Row],[Census Tract Population Growth 2020 - 2021]]&gt;0),1,0)</f>
        <v>1</v>
      </c>
      <c r="V1161" s="3">
        <f>SUM(Table1[[#This Row],[High Income Point Value]],Table1[[#This Row],[Life Expectancy Point Value]],Table1[[#This Row],["R/ECAP" (Point Value)]],Table1[[#This Row],[Low Poverty Point Value]])</f>
        <v>3</v>
      </c>
      <c r="W1161" s="3">
        <f>SUM(Table1[[#This Row],[Census Tract Low Unemployment Point Value]],Table1[[#This Row],[Census Tract Access to Primary Care Point Value]])</f>
        <v>2</v>
      </c>
    </row>
    <row r="1162" spans="1:23" x14ac:dyDescent="0.25">
      <c r="A1162" t="s">
        <v>1186</v>
      </c>
      <c r="B1162">
        <v>18105001303</v>
      </c>
      <c r="C1162" t="s">
        <v>1802</v>
      </c>
      <c r="D1162" t="s">
        <v>2851</v>
      </c>
      <c r="E1162" s="5">
        <f t="shared" si="36"/>
        <v>4</v>
      </c>
      <c r="F1162" s="6">
        <f t="shared" si="37"/>
        <v>1</v>
      </c>
      <c r="G1162">
        <v>0</v>
      </c>
      <c r="H1162" s="4">
        <v>67201</v>
      </c>
      <c r="I1162" s="3">
        <f>IF(AND(Table1[[#This Row],[High Income]]&gt;=71082,Table1[[#This Row],[QCT Status]]=0),1,0)</f>
        <v>0</v>
      </c>
      <c r="J1162" s="6">
        <v>85.6</v>
      </c>
      <c r="K1162" s="6">
        <f>IF(Table1[[#This Row],[Life Expectancy]]&gt;77.4,1,0)</f>
        <v>1</v>
      </c>
      <c r="L1162" s="4">
        <v>0</v>
      </c>
      <c r="M1162" s="6">
        <v>5.5</v>
      </c>
      <c r="N1162" s="6">
        <f>IF(AND(Table1[[#This Row],[Low Poverty]]&lt;=6.3,Table1[[#This Row],[QCT Status]]=0),1,0)</f>
        <v>1</v>
      </c>
      <c r="O1162" s="6">
        <f>VLOOKUP(C1162,'County Data Only'!$A$2:$F$93,3,FALSE)</f>
        <v>2.2999999999999998</v>
      </c>
      <c r="P1162" s="6">
        <f>IF(Table1[[#This Row],[Census Tract Low Unemployment Rate]]&lt;2.7,1,0)</f>
        <v>1</v>
      </c>
      <c r="Q1162" s="6">
        <f>VLOOKUP($C1162,'County Data Only'!$A$2:$F$93,4,FALSE)</f>
        <v>1690</v>
      </c>
      <c r="R1162" s="6">
        <f>IF(AND(Table1[[#This Row],[Census Tract Access to Primary Care]]&lt;=2000,Table1[[#This Row],[Census Tract Access to Primary Care]]&lt;&gt;0),1,0)</f>
        <v>1</v>
      </c>
      <c r="S1162" s="6">
        <f>VLOOKUP($C1162,'County Data Only'!$A$2:$F$93,5,FALSE)</f>
        <v>6.9601801200000004</v>
      </c>
      <c r="T1162" s="6">
        <f>VLOOKUP($C1162,'County Data Only'!$A$2:$F$93,6,FALSE)</f>
        <v>0.25659959999999998</v>
      </c>
      <c r="U1162" s="1">
        <f>IF(AND(Table1[[#This Row],[Census Tract Population Growth 2010 - 2020]]&gt;=5,Table1[[#This Row],[Census Tract Population Growth 2020 - 2021]]&gt;0),1,0)</f>
        <v>1</v>
      </c>
      <c r="V1162" s="3">
        <f>SUM(Table1[[#This Row],[High Income Point Value]],Table1[[#This Row],[Life Expectancy Point Value]],Table1[[#This Row],["R/ECAP" (Point Value)]],Table1[[#This Row],[Low Poverty Point Value]])</f>
        <v>2</v>
      </c>
      <c r="W1162" s="3">
        <f>SUM(Table1[[#This Row],[Census Tract Low Unemployment Point Value]],Table1[[#This Row],[Census Tract Access to Primary Care Point Value]])</f>
        <v>2</v>
      </c>
    </row>
    <row r="1163" spans="1:23" x14ac:dyDescent="0.25">
      <c r="A1163" t="s">
        <v>1185</v>
      </c>
      <c r="B1163">
        <v>18105001301</v>
      </c>
      <c r="C1163" t="s">
        <v>1802</v>
      </c>
      <c r="D1163" t="s">
        <v>2158</v>
      </c>
      <c r="E1163" s="5">
        <f t="shared" si="36"/>
        <v>4</v>
      </c>
      <c r="F1163" s="6">
        <f t="shared" si="37"/>
        <v>1</v>
      </c>
      <c r="G1163">
        <v>0</v>
      </c>
      <c r="H1163" s="4">
        <v>58640</v>
      </c>
      <c r="I1163" s="3">
        <f>IF(AND(Table1[[#This Row],[High Income]]&gt;=71082,Table1[[#This Row],[QCT Status]]=0),1,0)</f>
        <v>0</v>
      </c>
      <c r="J1163" s="6">
        <v>79.615899999999996</v>
      </c>
      <c r="K1163" s="6">
        <f>IF(Table1[[#This Row],[Life Expectancy]]&gt;77.4,1,0)</f>
        <v>1</v>
      </c>
      <c r="L1163" s="4">
        <v>0</v>
      </c>
      <c r="M1163" s="6">
        <v>5.6</v>
      </c>
      <c r="N1163" s="6">
        <f>IF(AND(Table1[[#This Row],[Low Poverty]]&lt;=6.3,Table1[[#This Row],[QCT Status]]=0),1,0)</f>
        <v>1</v>
      </c>
      <c r="O1163" s="6">
        <f>VLOOKUP(C1163,'County Data Only'!$A$2:$F$93,3,FALSE)</f>
        <v>2.2999999999999998</v>
      </c>
      <c r="P1163" s="6">
        <f>IF(Table1[[#This Row],[Census Tract Low Unemployment Rate]]&lt;2.7,1,0)</f>
        <v>1</v>
      </c>
      <c r="Q1163" s="6">
        <f>VLOOKUP($C1163,'County Data Only'!$A$2:$F$93,4,FALSE)</f>
        <v>1690</v>
      </c>
      <c r="R1163" s="6">
        <f>IF(AND(Table1[[#This Row],[Census Tract Access to Primary Care]]&lt;=2000,Table1[[#This Row],[Census Tract Access to Primary Care]]&lt;&gt;0),1,0)</f>
        <v>1</v>
      </c>
      <c r="S1163" s="6">
        <f>VLOOKUP($C1163,'County Data Only'!$A$2:$F$93,5,FALSE)</f>
        <v>6.9601801200000004</v>
      </c>
      <c r="T1163" s="6">
        <f>VLOOKUP($C1163,'County Data Only'!$A$2:$F$93,6,FALSE)</f>
        <v>0.25659959999999998</v>
      </c>
      <c r="U1163" s="1">
        <f>IF(AND(Table1[[#This Row],[Census Tract Population Growth 2010 - 2020]]&gt;=5,Table1[[#This Row],[Census Tract Population Growth 2020 - 2021]]&gt;0),1,0)</f>
        <v>1</v>
      </c>
      <c r="V1163" s="3">
        <f>SUM(Table1[[#This Row],[High Income Point Value]],Table1[[#This Row],[Life Expectancy Point Value]],Table1[[#This Row],["R/ECAP" (Point Value)]],Table1[[#This Row],[Low Poverty Point Value]])</f>
        <v>2</v>
      </c>
      <c r="W1163" s="3">
        <f>SUM(Table1[[#This Row],[Census Tract Low Unemployment Point Value]],Table1[[#This Row],[Census Tract Access to Primary Care Point Value]])</f>
        <v>2</v>
      </c>
    </row>
    <row r="1164" spans="1:23" x14ac:dyDescent="0.25">
      <c r="A1164" t="s">
        <v>1191</v>
      </c>
      <c r="B1164">
        <v>18105001404</v>
      </c>
      <c r="C1164" t="s">
        <v>1802</v>
      </c>
      <c r="D1164" t="s">
        <v>2855</v>
      </c>
      <c r="E1164" s="5">
        <f t="shared" si="36"/>
        <v>4</v>
      </c>
      <c r="F1164" s="6">
        <f t="shared" si="37"/>
        <v>1</v>
      </c>
      <c r="G1164">
        <v>0</v>
      </c>
      <c r="H1164" s="4">
        <v>65357</v>
      </c>
      <c r="I1164" s="3">
        <f>IF(AND(Table1[[#This Row],[High Income]]&gt;=71082,Table1[[#This Row],[QCT Status]]=0),1,0)</f>
        <v>0</v>
      </c>
      <c r="J1164" s="6">
        <v>80.099999999999994</v>
      </c>
      <c r="K1164" s="6">
        <f>IF(Table1[[#This Row],[Life Expectancy]]&gt;77.4,1,0)</f>
        <v>1</v>
      </c>
      <c r="L1164" s="4">
        <v>0</v>
      </c>
      <c r="M1164" s="6">
        <v>6.2</v>
      </c>
      <c r="N1164" s="6">
        <f>IF(AND(Table1[[#This Row],[Low Poverty]]&lt;=6.3,Table1[[#This Row],[QCT Status]]=0),1,0)</f>
        <v>1</v>
      </c>
      <c r="O1164" s="6">
        <f>VLOOKUP(C1164,'County Data Only'!$A$2:$F$93,3,FALSE)</f>
        <v>2.2999999999999998</v>
      </c>
      <c r="P1164" s="6">
        <f>IF(Table1[[#This Row],[Census Tract Low Unemployment Rate]]&lt;2.7,1,0)</f>
        <v>1</v>
      </c>
      <c r="Q1164" s="6">
        <f>VLOOKUP($C1164,'County Data Only'!$A$2:$F$93,4,FALSE)</f>
        <v>1690</v>
      </c>
      <c r="R1164" s="6">
        <f>IF(AND(Table1[[#This Row],[Census Tract Access to Primary Care]]&lt;=2000,Table1[[#This Row],[Census Tract Access to Primary Care]]&lt;&gt;0),1,0)</f>
        <v>1</v>
      </c>
      <c r="S1164" s="6">
        <f>VLOOKUP($C1164,'County Data Only'!$A$2:$F$93,5,FALSE)</f>
        <v>6.9601801200000004</v>
      </c>
      <c r="T1164" s="6">
        <f>VLOOKUP($C1164,'County Data Only'!$A$2:$F$93,6,FALSE)</f>
        <v>0.25659959999999998</v>
      </c>
      <c r="U1164" s="1">
        <f>IF(AND(Table1[[#This Row],[Census Tract Population Growth 2010 - 2020]]&gt;=5,Table1[[#This Row],[Census Tract Population Growth 2020 - 2021]]&gt;0),1,0)</f>
        <v>1</v>
      </c>
      <c r="V1164" s="3">
        <f>SUM(Table1[[#This Row],[High Income Point Value]],Table1[[#This Row],[Life Expectancy Point Value]],Table1[[#This Row],["R/ECAP" (Point Value)]],Table1[[#This Row],[Low Poverty Point Value]])</f>
        <v>2</v>
      </c>
      <c r="W1164" s="3">
        <f>SUM(Table1[[#This Row],[Census Tract Low Unemployment Point Value]],Table1[[#This Row],[Census Tract Access to Primary Care Point Value]])</f>
        <v>2</v>
      </c>
    </row>
    <row r="1165" spans="1:23" x14ac:dyDescent="0.25">
      <c r="A1165" t="s">
        <v>1193</v>
      </c>
      <c r="B1165">
        <v>18105001502</v>
      </c>
      <c r="C1165" t="s">
        <v>1802</v>
      </c>
      <c r="D1165" t="s">
        <v>2163</v>
      </c>
      <c r="E1165" s="5">
        <f t="shared" si="36"/>
        <v>4</v>
      </c>
      <c r="F1165" s="6">
        <f t="shared" si="37"/>
        <v>1</v>
      </c>
      <c r="G1165">
        <v>0</v>
      </c>
      <c r="H1165" s="6">
        <v>77833</v>
      </c>
      <c r="I1165" s="6">
        <f>IF(AND(Table1[[#This Row],[High Income]]&gt;=71082,Table1[[#This Row],[QCT Status]]=0),1,0)</f>
        <v>1</v>
      </c>
      <c r="J1165" s="6">
        <v>77.599999999999994</v>
      </c>
      <c r="K1165" s="6">
        <f>IF(Table1[[#This Row],[Life Expectancy]]&gt;77.4,1,0)</f>
        <v>1</v>
      </c>
      <c r="L1165" s="4">
        <v>0</v>
      </c>
      <c r="M1165" s="4">
        <v>7</v>
      </c>
      <c r="N1165" s="4">
        <f>IF(AND(Table1[[#This Row],[Low Poverty]]&lt;=6.3,Table1[[#This Row],[QCT Status]]=0),1,0)</f>
        <v>0</v>
      </c>
      <c r="O1165" s="6">
        <f>VLOOKUP(C1165,'County Data Only'!$A$2:$F$93,3,FALSE)</f>
        <v>2.2999999999999998</v>
      </c>
      <c r="P1165" s="6">
        <f>IF(Table1[[#This Row],[Census Tract Low Unemployment Rate]]&lt;2.7,1,0)</f>
        <v>1</v>
      </c>
      <c r="Q1165" s="6">
        <f>VLOOKUP($C1165,'County Data Only'!$A$2:$F$93,4,FALSE)</f>
        <v>1690</v>
      </c>
      <c r="R1165" s="6">
        <f>IF(AND(Table1[[#This Row],[Census Tract Access to Primary Care]]&lt;=2000,Table1[[#This Row],[Census Tract Access to Primary Care]]&lt;&gt;0),1,0)</f>
        <v>1</v>
      </c>
      <c r="S1165" s="6">
        <f>VLOOKUP($C1165,'County Data Only'!$A$2:$F$93,5,FALSE)</f>
        <v>6.9601801200000004</v>
      </c>
      <c r="T1165" s="6">
        <f>VLOOKUP($C1165,'County Data Only'!$A$2:$F$93,6,FALSE)</f>
        <v>0.25659959999999998</v>
      </c>
      <c r="U1165" s="1">
        <f>IF(AND(Table1[[#This Row],[Census Tract Population Growth 2010 - 2020]]&gt;=5,Table1[[#This Row],[Census Tract Population Growth 2020 - 2021]]&gt;0),1,0)</f>
        <v>1</v>
      </c>
      <c r="V1165" s="3">
        <f>SUM(Table1[[#This Row],[High Income Point Value]],Table1[[#This Row],[Life Expectancy Point Value]],Table1[[#This Row],["R/ECAP" (Point Value)]],Table1[[#This Row],[Low Poverty Point Value]])</f>
        <v>2</v>
      </c>
      <c r="W1165" s="3">
        <f>SUM(Table1[[#This Row],[Census Tract Low Unemployment Point Value]],Table1[[#This Row],[Census Tract Access to Primary Care Point Value]])</f>
        <v>2</v>
      </c>
    </row>
    <row r="1166" spans="1:23" x14ac:dyDescent="0.25">
      <c r="A1166" t="s">
        <v>1192</v>
      </c>
      <c r="B1166">
        <v>18105001501</v>
      </c>
      <c r="C1166" t="s">
        <v>1802</v>
      </c>
      <c r="D1166" t="s">
        <v>2162</v>
      </c>
      <c r="E1166" s="5">
        <f t="shared" si="36"/>
        <v>4</v>
      </c>
      <c r="F1166" s="6">
        <f t="shared" si="37"/>
        <v>1</v>
      </c>
      <c r="G1166">
        <v>0</v>
      </c>
      <c r="H1166" s="6">
        <v>87412</v>
      </c>
      <c r="I1166" s="6">
        <f>IF(AND(Table1[[#This Row],[High Income]]&gt;=71082,Table1[[#This Row],[QCT Status]]=0),1,0)</f>
        <v>1</v>
      </c>
      <c r="J1166" s="6">
        <v>81.869900000000001</v>
      </c>
      <c r="K1166" s="6">
        <f>IF(Table1[[#This Row],[Life Expectancy]]&gt;77.4,1,0)</f>
        <v>1</v>
      </c>
      <c r="L1166" s="4">
        <v>0</v>
      </c>
      <c r="M1166" s="4">
        <v>7.4</v>
      </c>
      <c r="N1166" s="4">
        <f>IF(AND(Table1[[#This Row],[Low Poverty]]&lt;=6.3,Table1[[#This Row],[QCT Status]]=0),1,0)</f>
        <v>0</v>
      </c>
      <c r="O1166" s="6">
        <f>VLOOKUP(C1166,'County Data Only'!$A$2:$F$93,3,FALSE)</f>
        <v>2.2999999999999998</v>
      </c>
      <c r="P1166" s="6">
        <f>IF(Table1[[#This Row],[Census Tract Low Unemployment Rate]]&lt;2.7,1,0)</f>
        <v>1</v>
      </c>
      <c r="Q1166" s="6">
        <f>VLOOKUP($C1166,'County Data Only'!$A$2:$F$93,4,FALSE)</f>
        <v>1690</v>
      </c>
      <c r="R1166" s="6">
        <f>IF(AND(Table1[[#This Row],[Census Tract Access to Primary Care]]&lt;=2000,Table1[[#This Row],[Census Tract Access to Primary Care]]&lt;&gt;0),1,0)</f>
        <v>1</v>
      </c>
      <c r="S1166" s="6">
        <f>VLOOKUP($C1166,'County Data Only'!$A$2:$F$93,5,FALSE)</f>
        <v>6.9601801200000004</v>
      </c>
      <c r="T1166" s="6">
        <f>VLOOKUP($C1166,'County Data Only'!$A$2:$F$93,6,FALSE)</f>
        <v>0.25659959999999998</v>
      </c>
      <c r="U1166" s="1">
        <f>IF(AND(Table1[[#This Row],[Census Tract Population Growth 2010 - 2020]]&gt;=5,Table1[[#This Row],[Census Tract Population Growth 2020 - 2021]]&gt;0),1,0)</f>
        <v>1</v>
      </c>
      <c r="V1166" s="3">
        <f>SUM(Table1[[#This Row],[High Income Point Value]],Table1[[#This Row],[Life Expectancy Point Value]],Table1[[#This Row],["R/ECAP" (Point Value)]],Table1[[#This Row],[Low Poverty Point Value]])</f>
        <v>2</v>
      </c>
      <c r="W1166" s="3">
        <f>SUM(Table1[[#This Row],[Census Tract Low Unemployment Point Value]],Table1[[#This Row],[Census Tract Access to Primary Care Point Value]])</f>
        <v>2</v>
      </c>
    </row>
    <row r="1167" spans="1:23" x14ac:dyDescent="0.25">
      <c r="A1167" t="s">
        <v>1173</v>
      </c>
      <c r="B1167">
        <v>18105000700</v>
      </c>
      <c r="C1167" t="s">
        <v>1802</v>
      </c>
      <c r="D1167" t="s">
        <v>2117</v>
      </c>
      <c r="E1167" s="5">
        <f t="shared" si="36"/>
        <v>4</v>
      </c>
      <c r="F1167" s="6">
        <f t="shared" si="37"/>
        <v>1</v>
      </c>
      <c r="G1167">
        <v>0</v>
      </c>
      <c r="H1167" s="6">
        <v>78502</v>
      </c>
      <c r="I1167" s="6">
        <f>IF(AND(Table1[[#This Row],[High Income]]&gt;=71082,Table1[[#This Row],[QCT Status]]=0),1,0)</f>
        <v>1</v>
      </c>
      <c r="J1167" s="6">
        <v>79.698499999999996</v>
      </c>
      <c r="K1167" s="6">
        <f>IF(Table1[[#This Row],[Life Expectancy]]&gt;77.4,1,0)</f>
        <v>1</v>
      </c>
      <c r="L1167" s="4">
        <v>0</v>
      </c>
      <c r="M1167" s="4">
        <v>9</v>
      </c>
      <c r="N1167" s="4">
        <f>IF(AND(Table1[[#This Row],[Low Poverty]]&lt;=6.3,Table1[[#This Row],[QCT Status]]=0),1,0)</f>
        <v>0</v>
      </c>
      <c r="O1167" s="6">
        <f>VLOOKUP(C1167,'County Data Only'!$A$2:$F$93,3,FALSE)</f>
        <v>2.2999999999999998</v>
      </c>
      <c r="P1167" s="6">
        <f>IF(Table1[[#This Row],[Census Tract Low Unemployment Rate]]&lt;2.7,1,0)</f>
        <v>1</v>
      </c>
      <c r="Q1167" s="6">
        <f>VLOOKUP($C1167,'County Data Only'!$A$2:$F$93,4,FALSE)</f>
        <v>1690</v>
      </c>
      <c r="R1167" s="6">
        <f>IF(AND(Table1[[#This Row],[Census Tract Access to Primary Care]]&lt;=2000,Table1[[#This Row],[Census Tract Access to Primary Care]]&lt;&gt;0),1,0)</f>
        <v>1</v>
      </c>
      <c r="S1167" s="6">
        <f>VLOOKUP($C1167,'County Data Only'!$A$2:$F$93,5,FALSE)</f>
        <v>6.9601801200000004</v>
      </c>
      <c r="T1167" s="6">
        <f>VLOOKUP($C1167,'County Data Only'!$A$2:$F$93,6,FALSE)</f>
        <v>0.25659959999999998</v>
      </c>
      <c r="U1167" s="1">
        <f>IF(AND(Table1[[#This Row],[Census Tract Population Growth 2010 - 2020]]&gt;=5,Table1[[#This Row],[Census Tract Population Growth 2020 - 2021]]&gt;0),1,0)</f>
        <v>1</v>
      </c>
      <c r="V1167" s="3">
        <f>SUM(Table1[[#This Row],[High Income Point Value]],Table1[[#This Row],[Life Expectancy Point Value]],Table1[[#This Row],["R/ECAP" (Point Value)]],Table1[[#This Row],[Low Poverty Point Value]])</f>
        <v>2</v>
      </c>
      <c r="W1167" s="3">
        <f>SUM(Table1[[#This Row],[Census Tract Low Unemployment Point Value]],Table1[[#This Row],[Census Tract Access to Primary Care Point Value]])</f>
        <v>2</v>
      </c>
    </row>
    <row r="1168" spans="1:23" x14ac:dyDescent="0.25">
      <c r="A1168" t="s">
        <v>1188</v>
      </c>
      <c r="B1168">
        <v>18105001305</v>
      </c>
      <c r="C1168" t="s">
        <v>1802</v>
      </c>
      <c r="D1168" t="s">
        <v>2853</v>
      </c>
      <c r="E1168" s="5">
        <f t="shared" si="36"/>
        <v>4</v>
      </c>
      <c r="F1168" s="6">
        <f t="shared" si="37"/>
        <v>1</v>
      </c>
      <c r="G1168">
        <v>0</v>
      </c>
      <c r="H1168" s="6">
        <v>82264</v>
      </c>
      <c r="I1168" s="6">
        <f>IF(AND(Table1[[#This Row],[High Income]]&gt;=71082,Table1[[#This Row],[QCT Status]]=0),1,0)</f>
        <v>1</v>
      </c>
      <c r="J1168" s="6">
        <v>82.194900000000004</v>
      </c>
      <c r="K1168" s="6">
        <f>IF(Table1[[#This Row],[Life Expectancy]]&gt;77.4,1,0)</f>
        <v>1</v>
      </c>
      <c r="L1168" s="4">
        <v>0</v>
      </c>
      <c r="M1168" s="4">
        <v>11.6</v>
      </c>
      <c r="N1168" s="4">
        <f>IF(AND(Table1[[#This Row],[Low Poverty]]&lt;=6.3,Table1[[#This Row],[QCT Status]]=0),1,0)</f>
        <v>0</v>
      </c>
      <c r="O1168" s="6">
        <f>VLOOKUP(C1168,'County Data Only'!$A$2:$F$93,3,FALSE)</f>
        <v>2.2999999999999998</v>
      </c>
      <c r="P1168" s="6">
        <f>IF(Table1[[#This Row],[Census Tract Low Unemployment Rate]]&lt;2.7,1,0)</f>
        <v>1</v>
      </c>
      <c r="Q1168" s="6">
        <f>VLOOKUP($C1168,'County Data Only'!$A$2:$F$93,4,FALSE)</f>
        <v>1690</v>
      </c>
      <c r="R1168" s="6">
        <f>IF(AND(Table1[[#This Row],[Census Tract Access to Primary Care]]&lt;=2000,Table1[[#This Row],[Census Tract Access to Primary Care]]&lt;&gt;0),1,0)</f>
        <v>1</v>
      </c>
      <c r="S1168" s="6">
        <f>VLOOKUP($C1168,'County Data Only'!$A$2:$F$93,5,FALSE)</f>
        <v>6.9601801200000004</v>
      </c>
      <c r="T1168" s="6">
        <f>VLOOKUP($C1168,'County Data Only'!$A$2:$F$93,6,FALSE)</f>
        <v>0.25659959999999998</v>
      </c>
      <c r="U1168" s="1">
        <f>IF(AND(Table1[[#This Row],[Census Tract Population Growth 2010 - 2020]]&gt;=5,Table1[[#This Row],[Census Tract Population Growth 2020 - 2021]]&gt;0),1,0)</f>
        <v>1</v>
      </c>
      <c r="V1168" s="3">
        <f>SUM(Table1[[#This Row],[High Income Point Value]],Table1[[#This Row],[Life Expectancy Point Value]],Table1[[#This Row],["R/ECAP" (Point Value)]],Table1[[#This Row],[Low Poverty Point Value]])</f>
        <v>2</v>
      </c>
      <c r="W1168" s="3">
        <f>SUM(Table1[[#This Row],[Census Tract Low Unemployment Point Value]],Table1[[#This Row],[Census Tract Access to Primary Care Point Value]])</f>
        <v>2</v>
      </c>
    </row>
    <row r="1169" spans="1:23" x14ac:dyDescent="0.25">
      <c r="A1169" t="s">
        <v>1179</v>
      </c>
      <c r="B1169">
        <v>18105001001</v>
      </c>
      <c r="C1169" t="s">
        <v>1802</v>
      </c>
      <c r="D1169" t="s">
        <v>2846</v>
      </c>
      <c r="E1169" s="5">
        <f t="shared" si="36"/>
        <v>4</v>
      </c>
      <c r="F1169" s="6">
        <f t="shared" si="37"/>
        <v>1</v>
      </c>
      <c r="G1169">
        <v>0</v>
      </c>
      <c r="H1169" s="6">
        <v>105531</v>
      </c>
      <c r="I1169" s="6">
        <f>IF(AND(Table1[[#This Row],[High Income]]&gt;=71082,Table1[[#This Row],[QCT Status]]=0),1,0)</f>
        <v>1</v>
      </c>
      <c r="J1169" s="6">
        <v>84.198899999999995</v>
      </c>
      <c r="K1169" s="6">
        <f>IF(Table1[[#This Row],[Life Expectancy]]&gt;77.4,1,0)</f>
        <v>1</v>
      </c>
      <c r="L1169" s="4">
        <v>0</v>
      </c>
      <c r="M1169" s="4">
        <v>14.3</v>
      </c>
      <c r="N1169" s="4">
        <f>IF(AND(Table1[[#This Row],[Low Poverty]]&lt;=6.3,Table1[[#This Row],[QCT Status]]=0),1,0)</f>
        <v>0</v>
      </c>
      <c r="O1169" s="6">
        <f>VLOOKUP(C1169,'County Data Only'!$A$2:$F$93,3,FALSE)</f>
        <v>2.2999999999999998</v>
      </c>
      <c r="P1169" s="6">
        <f>IF(Table1[[#This Row],[Census Tract Low Unemployment Rate]]&lt;2.7,1,0)</f>
        <v>1</v>
      </c>
      <c r="Q1169" s="6">
        <f>VLOOKUP($C1169,'County Data Only'!$A$2:$F$93,4,FALSE)</f>
        <v>1690</v>
      </c>
      <c r="R1169" s="6">
        <f>IF(AND(Table1[[#This Row],[Census Tract Access to Primary Care]]&lt;=2000,Table1[[#This Row],[Census Tract Access to Primary Care]]&lt;&gt;0),1,0)</f>
        <v>1</v>
      </c>
      <c r="S1169" s="6">
        <f>VLOOKUP($C1169,'County Data Only'!$A$2:$F$93,5,FALSE)</f>
        <v>6.9601801200000004</v>
      </c>
      <c r="T1169" s="6">
        <f>VLOOKUP($C1169,'County Data Only'!$A$2:$F$93,6,FALSE)</f>
        <v>0.25659959999999998</v>
      </c>
      <c r="U1169" s="1">
        <f>IF(AND(Table1[[#This Row],[Census Tract Population Growth 2010 - 2020]]&gt;=5,Table1[[#This Row],[Census Tract Population Growth 2020 - 2021]]&gt;0),1,0)</f>
        <v>1</v>
      </c>
      <c r="V1169" s="3">
        <f>SUM(Table1[[#This Row],[High Income Point Value]],Table1[[#This Row],[Life Expectancy Point Value]],Table1[[#This Row],["R/ECAP" (Point Value)]],Table1[[#This Row],[Low Poverty Point Value]])</f>
        <v>2</v>
      </c>
      <c r="W1169" s="3">
        <f>SUM(Table1[[#This Row],[Census Tract Low Unemployment Point Value]],Table1[[#This Row],[Census Tract Access to Primary Care Point Value]])</f>
        <v>2</v>
      </c>
    </row>
    <row r="1170" spans="1:23" x14ac:dyDescent="0.25">
      <c r="A1170" t="s">
        <v>1166</v>
      </c>
      <c r="B1170">
        <v>18105000302</v>
      </c>
      <c r="C1170" t="s">
        <v>1802</v>
      </c>
      <c r="D1170" t="s">
        <v>2148</v>
      </c>
      <c r="E1170" s="5">
        <f t="shared" si="36"/>
        <v>4</v>
      </c>
      <c r="F1170" s="6">
        <f t="shared" si="37"/>
        <v>1</v>
      </c>
      <c r="G1170">
        <v>0</v>
      </c>
      <c r="H1170" s="6">
        <v>77571</v>
      </c>
      <c r="I1170" s="6">
        <f>IF(AND(Table1[[#This Row],[High Income]]&gt;=71082,Table1[[#This Row],[QCT Status]]=0),1,0)</f>
        <v>1</v>
      </c>
      <c r="J1170" s="6">
        <v>81.5</v>
      </c>
      <c r="K1170" s="6">
        <f>IF(Table1[[#This Row],[Life Expectancy]]&gt;77.4,1,0)</f>
        <v>1</v>
      </c>
      <c r="L1170" s="4">
        <v>0</v>
      </c>
      <c r="M1170" s="4">
        <v>26.7</v>
      </c>
      <c r="N1170" s="4">
        <f>IF(AND(Table1[[#This Row],[Low Poverty]]&lt;=6.3,Table1[[#This Row],[QCT Status]]=0),1,0)</f>
        <v>0</v>
      </c>
      <c r="O1170" s="6">
        <f>VLOOKUP(C1170,'County Data Only'!$A$2:$F$93,3,FALSE)</f>
        <v>2.2999999999999998</v>
      </c>
      <c r="P1170" s="6">
        <f>IF(Table1[[#This Row],[Census Tract Low Unemployment Rate]]&lt;2.7,1,0)</f>
        <v>1</v>
      </c>
      <c r="Q1170" s="6">
        <f>VLOOKUP($C1170,'County Data Only'!$A$2:$F$93,4,FALSE)</f>
        <v>1690</v>
      </c>
      <c r="R1170" s="6">
        <f>IF(AND(Table1[[#This Row],[Census Tract Access to Primary Care]]&lt;=2000,Table1[[#This Row],[Census Tract Access to Primary Care]]&lt;&gt;0),1,0)</f>
        <v>1</v>
      </c>
      <c r="S1170" s="6">
        <f>VLOOKUP($C1170,'County Data Only'!$A$2:$F$93,5,FALSE)</f>
        <v>6.9601801200000004</v>
      </c>
      <c r="T1170" s="6">
        <f>VLOOKUP($C1170,'County Data Only'!$A$2:$F$93,6,FALSE)</f>
        <v>0.25659959999999998</v>
      </c>
      <c r="U1170" s="1">
        <f>IF(AND(Table1[[#This Row],[Census Tract Population Growth 2010 - 2020]]&gt;=5,Table1[[#This Row],[Census Tract Population Growth 2020 - 2021]]&gt;0),1,0)</f>
        <v>1</v>
      </c>
      <c r="V1170" s="3">
        <f>SUM(Table1[[#This Row],[High Income Point Value]],Table1[[#This Row],[Life Expectancy Point Value]],Table1[[#This Row],["R/ECAP" (Point Value)]],Table1[[#This Row],[Low Poverty Point Value]])</f>
        <v>2</v>
      </c>
      <c r="W1170" s="3">
        <f>SUM(Table1[[#This Row],[Census Tract Low Unemployment Point Value]],Table1[[#This Row],[Census Tract Access to Primary Care Point Value]])</f>
        <v>2</v>
      </c>
    </row>
    <row r="1171" spans="1:23" x14ac:dyDescent="0.25">
      <c r="A1171" t="s">
        <v>1183</v>
      </c>
      <c r="B1171">
        <v>18105001103</v>
      </c>
      <c r="C1171" t="s">
        <v>1802</v>
      </c>
      <c r="D1171" t="s">
        <v>2850</v>
      </c>
      <c r="E1171" s="9">
        <f t="shared" si="36"/>
        <v>3</v>
      </c>
      <c r="F1171" s="6">
        <f t="shared" si="37"/>
        <v>1</v>
      </c>
      <c r="G1171">
        <v>0</v>
      </c>
      <c r="H1171" s="4">
        <v>64233</v>
      </c>
      <c r="I1171" s="3">
        <f>IF(AND(Table1[[#This Row],[High Income]]&gt;=71082,Table1[[#This Row],[QCT Status]]=0),1,0)</f>
        <v>0</v>
      </c>
      <c r="J1171" s="4">
        <v>75.8</v>
      </c>
      <c r="K1171" s="3">
        <f>IF(Table1[[#This Row],[Life Expectancy]]&gt;77.4,1,0)</f>
        <v>0</v>
      </c>
      <c r="L1171" s="4">
        <v>0</v>
      </c>
      <c r="M1171" s="6">
        <v>4.3</v>
      </c>
      <c r="N1171" s="6">
        <f>IF(AND(Table1[[#This Row],[Low Poverty]]&lt;=6.3,Table1[[#This Row],[QCT Status]]=0),1,0)</f>
        <v>1</v>
      </c>
      <c r="O1171" s="6">
        <f>VLOOKUP(C1171,'County Data Only'!$A$2:$F$93,3,FALSE)</f>
        <v>2.2999999999999998</v>
      </c>
      <c r="P1171" s="6">
        <f>IF(Table1[[#This Row],[Census Tract Low Unemployment Rate]]&lt;2.7,1,0)</f>
        <v>1</v>
      </c>
      <c r="Q1171" s="6">
        <f>VLOOKUP($C1171,'County Data Only'!$A$2:$F$93,4,FALSE)</f>
        <v>1690</v>
      </c>
      <c r="R1171" s="6">
        <f>IF(AND(Table1[[#This Row],[Census Tract Access to Primary Care]]&lt;=2000,Table1[[#This Row],[Census Tract Access to Primary Care]]&lt;&gt;0),1,0)</f>
        <v>1</v>
      </c>
      <c r="S1171" s="6">
        <f>VLOOKUP($C1171,'County Data Only'!$A$2:$F$93,5,FALSE)</f>
        <v>6.9601801200000004</v>
      </c>
      <c r="T1171" s="6">
        <f>VLOOKUP($C1171,'County Data Only'!$A$2:$F$93,6,FALSE)</f>
        <v>0.25659959999999998</v>
      </c>
      <c r="U1171" s="1">
        <f>IF(AND(Table1[[#This Row],[Census Tract Population Growth 2010 - 2020]]&gt;=5,Table1[[#This Row],[Census Tract Population Growth 2020 - 2021]]&gt;0),1,0)</f>
        <v>1</v>
      </c>
      <c r="V1171" s="3">
        <f>SUM(Table1[[#This Row],[High Income Point Value]],Table1[[#This Row],[Life Expectancy Point Value]],Table1[[#This Row],["R/ECAP" (Point Value)]],Table1[[#This Row],[Low Poverty Point Value]])</f>
        <v>1</v>
      </c>
      <c r="W1171" s="3">
        <f>SUM(Table1[[#This Row],[Census Tract Low Unemployment Point Value]],Table1[[#This Row],[Census Tract Access to Primary Care Point Value]])</f>
        <v>2</v>
      </c>
    </row>
    <row r="1172" spans="1:23" x14ac:dyDescent="0.25">
      <c r="A1172" t="s">
        <v>1174</v>
      </c>
      <c r="B1172">
        <v>18105000801</v>
      </c>
      <c r="C1172" t="s">
        <v>1802</v>
      </c>
      <c r="D1172" t="s">
        <v>2154</v>
      </c>
      <c r="E1172" s="9">
        <f t="shared" si="36"/>
        <v>3</v>
      </c>
      <c r="F1172" s="6">
        <f t="shared" si="37"/>
        <v>1</v>
      </c>
      <c r="G1172">
        <v>0</v>
      </c>
      <c r="H1172" s="4">
        <v>69588</v>
      </c>
      <c r="I1172" s="3">
        <f>IF(AND(Table1[[#This Row],[High Income]]&gt;=71082,Table1[[#This Row],[QCT Status]]=0),1,0)</f>
        <v>0</v>
      </c>
      <c r="J1172" s="6">
        <v>86.8</v>
      </c>
      <c r="K1172" s="6">
        <f>IF(Table1[[#This Row],[Life Expectancy]]&gt;77.4,1,0)</f>
        <v>1</v>
      </c>
      <c r="L1172" s="4">
        <v>0</v>
      </c>
      <c r="M1172" s="4">
        <v>8.3000000000000007</v>
      </c>
      <c r="N1172" s="4">
        <f>IF(AND(Table1[[#This Row],[Low Poverty]]&lt;=6.3,Table1[[#This Row],[QCT Status]]=0),1,0)</f>
        <v>0</v>
      </c>
      <c r="O1172" s="6">
        <f>VLOOKUP(C1172,'County Data Only'!$A$2:$F$93,3,FALSE)</f>
        <v>2.2999999999999998</v>
      </c>
      <c r="P1172" s="6">
        <f>IF(Table1[[#This Row],[Census Tract Low Unemployment Rate]]&lt;2.7,1,0)</f>
        <v>1</v>
      </c>
      <c r="Q1172" s="6">
        <f>VLOOKUP($C1172,'County Data Only'!$A$2:$F$93,4,FALSE)</f>
        <v>1690</v>
      </c>
      <c r="R1172" s="6">
        <f>IF(AND(Table1[[#This Row],[Census Tract Access to Primary Care]]&lt;=2000,Table1[[#This Row],[Census Tract Access to Primary Care]]&lt;&gt;0),1,0)</f>
        <v>1</v>
      </c>
      <c r="S1172" s="6">
        <f>VLOOKUP($C1172,'County Data Only'!$A$2:$F$93,5,FALSE)</f>
        <v>6.9601801200000004</v>
      </c>
      <c r="T1172" s="6">
        <f>VLOOKUP($C1172,'County Data Only'!$A$2:$F$93,6,FALSE)</f>
        <v>0.25659959999999998</v>
      </c>
      <c r="U1172" s="1">
        <f>IF(AND(Table1[[#This Row],[Census Tract Population Growth 2010 - 2020]]&gt;=5,Table1[[#This Row],[Census Tract Population Growth 2020 - 2021]]&gt;0),1,0)</f>
        <v>1</v>
      </c>
      <c r="V1172" s="3">
        <f>SUM(Table1[[#This Row],[High Income Point Value]],Table1[[#This Row],[Life Expectancy Point Value]],Table1[[#This Row],["R/ECAP" (Point Value)]],Table1[[#This Row],[Low Poverty Point Value]])</f>
        <v>1</v>
      </c>
      <c r="W1172" s="3">
        <f>SUM(Table1[[#This Row],[Census Tract Low Unemployment Point Value]],Table1[[#This Row],[Census Tract Access to Primary Care Point Value]])</f>
        <v>2</v>
      </c>
    </row>
    <row r="1173" spans="1:23" x14ac:dyDescent="0.25">
      <c r="A1173" t="s">
        <v>1187</v>
      </c>
      <c r="B1173">
        <v>18105001304</v>
      </c>
      <c r="C1173" t="s">
        <v>1802</v>
      </c>
      <c r="D1173" t="s">
        <v>2852</v>
      </c>
      <c r="E1173" s="9">
        <f t="shared" si="36"/>
        <v>3</v>
      </c>
      <c r="F1173" s="6">
        <f t="shared" si="37"/>
        <v>1</v>
      </c>
      <c r="G1173">
        <v>0</v>
      </c>
      <c r="H1173" s="4">
        <v>64868</v>
      </c>
      <c r="I1173" s="3">
        <f>IF(AND(Table1[[#This Row],[High Income]]&gt;=71082,Table1[[#This Row],[QCT Status]]=0),1,0)</f>
        <v>0</v>
      </c>
      <c r="J1173" s="6">
        <v>77.900000000000006</v>
      </c>
      <c r="K1173" s="6">
        <f>IF(Table1[[#This Row],[Life Expectancy]]&gt;77.4,1,0)</f>
        <v>1</v>
      </c>
      <c r="L1173" s="4">
        <v>0</v>
      </c>
      <c r="M1173" s="4">
        <v>15.7</v>
      </c>
      <c r="N1173" s="4">
        <f>IF(AND(Table1[[#This Row],[Low Poverty]]&lt;=6.3,Table1[[#This Row],[QCT Status]]=0),1,0)</f>
        <v>0</v>
      </c>
      <c r="O1173" s="6">
        <f>VLOOKUP(C1173,'County Data Only'!$A$2:$F$93,3,FALSE)</f>
        <v>2.2999999999999998</v>
      </c>
      <c r="P1173" s="6">
        <f>IF(Table1[[#This Row],[Census Tract Low Unemployment Rate]]&lt;2.7,1,0)</f>
        <v>1</v>
      </c>
      <c r="Q1173" s="6">
        <f>VLOOKUP($C1173,'County Data Only'!$A$2:$F$93,4,FALSE)</f>
        <v>1690</v>
      </c>
      <c r="R1173" s="6">
        <f>IF(AND(Table1[[#This Row],[Census Tract Access to Primary Care]]&lt;=2000,Table1[[#This Row],[Census Tract Access to Primary Care]]&lt;&gt;0),1,0)</f>
        <v>1</v>
      </c>
      <c r="S1173" s="6">
        <f>VLOOKUP($C1173,'County Data Only'!$A$2:$F$93,5,FALSE)</f>
        <v>6.9601801200000004</v>
      </c>
      <c r="T1173" s="6">
        <f>VLOOKUP($C1173,'County Data Only'!$A$2:$F$93,6,FALSE)</f>
        <v>0.25659959999999998</v>
      </c>
      <c r="U1173" s="1">
        <f>IF(AND(Table1[[#This Row],[Census Tract Population Growth 2010 - 2020]]&gt;=5,Table1[[#This Row],[Census Tract Population Growth 2020 - 2021]]&gt;0),1,0)</f>
        <v>1</v>
      </c>
      <c r="V1173" s="3">
        <f>SUM(Table1[[#This Row],[High Income Point Value]],Table1[[#This Row],[Life Expectancy Point Value]],Table1[[#This Row],["R/ECAP" (Point Value)]],Table1[[#This Row],[Low Poverty Point Value]])</f>
        <v>1</v>
      </c>
      <c r="W1173" s="3">
        <f>SUM(Table1[[#This Row],[Census Tract Low Unemployment Point Value]],Table1[[#This Row],[Census Tract Access to Primary Care Point Value]])</f>
        <v>2</v>
      </c>
    </row>
    <row r="1174" spans="1:23" x14ac:dyDescent="0.25">
      <c r="A1174" t="s">
        <v>1184</v>
      </c>
      <c r="B1174">
        <v>18105001200</v>
      </c>
      <c r="C1174" t="s">
        <v>1802</v>
      </c>
      <c r="D1174" t="s">
        <v>1901</v>
      </c>
      <c r="E1174" s="9">
        <f t="shared" si="36"/>
        <v>3</v>
      </c>
      <c r="F1174" s="6">
        <f t="shared" si="37"/>
        <v>1</v>
      </c>
      <c r="G1174">
        <v>0</v>
      </c>
      <c r="H1174" s="6">
        <v>71198</v>
      </c>
      <c r="I1174" s="6">
        <f>IF(AND(Table1[[#This Row],[High Income]]&gt;=71082,Table1[[#This Row],[QCT Status]]=0),1,0)</f>
        <v>1</v>
      </c>
      <c r="J1174" s="4">
        <v>77.099999999999994</v>
      </c>
      <c r="K1174" s="6">
        <f>IF(Table1[[#This Row],[Life Expectancy]]&gt;77.4,1,0)</f>
        <v>0</v>
      </c>
      <c r="L1174" s="4">
        <v>0</v>
      </c>
      <c r="M1174" s="4">
        <v>19.899999999999999</v>
      </c>
      <c r="N1174" s="4">
        <f>IF(AND(Table1[[#This Row],[Low Poverty]]&lt;=6.3,Table1[[#This Row],[QCT Status]]=0),1,0)</f>
        <v>0</v>
      </c>
      <c r="O1174" s="6">
        <f>VLOOKUP(C1174,'County Data Only'!$A$2:$F$93,3,FALSE)</f>
        <v>2.2999999999999998</v>
      </c>
      <c r="P1174" s="6">
        <f>IF(Table1[[#This Row],[Census Tract Low Unemployment Rate]]&lt;2.7,1,0)</f>
        <v>1</v>
      </c>
      <c r="Q1174" s="6">
        <f>VLOOKUP($C1174,'County Data Only'!$A$2:$F$93,4,FALSE)</f>
        <v>1690</v>
      </c>
      <c r="R1174" s="6">
        <f>IF(AND(Table1[[#This Row],[Census Tract Access to Primary Care]]&lt;=2000,Table1[[#This Row],[Census Tract Access to Primary Care]]&lt;&gt;0),1,0)</f>
        <v>1</v>
      </c>
      <c r="S1174" s="6">
        <f>VLOOKUP($C1174,'County Data Only'!$A$2:$F$93,5,FALSE)</f>
        <v>6.9601801200000004</v>
      </c>
      <c r="T1174" s="6">
        <f>VLOOKUP($C1174,'County Data Only'!$A$2:$F$93,6,FALSE)</f>
        <v>0.25659959999999998</v>
      </c>
      <c r="U1174" s="1">
        <f>IF(AND(Table1[[#This Row],[Census Tract Population Growth 2010 - 2020]]&gt;=5,Table1[[#This Row],[Census Tract Population Growth 2020 - 2021]]&gt;0),1,0)</f>
        <v>1</v>
      </c>
      <c r="V1174" s="3">
        <f>SUM(Table1[[#This Row],[High Income Point Value]],Table1[[#This Row],[Life Expectancy Point Value]],Table1[[#This Row],["R/ECAP" (Point Value)]],Table1[[#This Row],[Low Poverty Point Value]])</f>
        <v>1</v>
      </c>
      <c r="W1174" s="3">
        <f>SUM(Table1[[#This Row],[Census Tract Low Unemployment Point Value]],Table1[[#This Row],[Census Tract Access to Primary Care Point Value]])</f>
        <v>2</v>
      </c>
    </row>
    <row r="1175" spans="1:23" x14ac:dyDescent="0.25">
      <c r="A1175" t="s">
        <v>1190</v>
      </c>
      <c r="B1175">
        <v>18105001403</v>
      </c>
      <c r="C1175" t="s">
        <v>1802</v>
      </c>
      <c r="D1175" t="s">
        <v>2854</v>
      </c>
      <c r="E1175" s="9">
        <f t="shared" si="36"/>
        <v>3</v>
      </c>
      <c r="F1175" s="6">
        <f t="shared" si="37"/>
        <v>1</v>
      </c>
      <c r="G1175">
        <v>0</v>
      </c>
      <c r="H1175" s="4">
        <v>51250</v>
      </c>
      <c r="I1175" s="3">
        <f>IF(AND(Table1[[#This Row],[High Income]]&gt;=71082,Table1[[#This Row],[QCT Status]]=0),1,0)</f>
        <v>0</v>
      </c>
      <c r="J1175" s="6">
        <v>80.099999999999994</v>
      </c>
      <c r="K1175" s="6">
        <f>IF(Table1[[#This Row],[Life Expectancy]]&gt;77.4,1,0)</f>
        <v>1</v>
      </c>
      <c r="L1175" s="4">
        <v>0</v>
      </c>
      <c r="M1175" s="4">
        <v>20.6</v>
      </c>
      <c r="N1175" s="4">
        <f>IF(AND(Table1[[#This Row],[Low Poverty]]&lt;=6.3,Table1[[#This Row],[QCT Status]]=0),1,0)</f>
        <v>0</v>
      </c>
      <c r="O1175" s="6">
        <f>VLOOKUP(C1175,'County Data Only'!$A$2:$F$93,3,FALSE)</f>
        <v>2.2999999999999998</v>
      </c>
      <c r="P1175" s="6">
        <f>IF(Table1[[#This Row],[Census Tract Low Unemployment Rate]]&lt;2.7,1,0)</f>
        <v>1</v>
      </c>
      <c r="Q1175" s="6">
        <f>VLOOKUP($C1175,'County Data Only'!$A$2:$F$93,4,FALSE)</f>
        <v>1690</v>
      </c>
      <c r="R1175" s="6">
        <f>IF(AND(Table1[[#This Row],[Census Tract Access to Primary Care]]&lt;=2000,Table1[[#This Row],[Census Tract Access to Primary Care]]&lt;&gt;0),1,0)</f>
        <v>1</v>
      </c>
      <c r="S1175" s="6">
        <f>VLOOKUP($C1175,'County Data Only'!$A$2:$F$93,5,FALSE)</f>
        <v>6.9601801200000004</v>
      </c>
      <c r="T1175" s="6">
        <f>VLOOKUP($C1175,'County Data Only'!$A$2:$F$93,6,FALSE)</f>
        <v>0.25659959999999998</v>
      </c>
      <c r="U1175" s="1">
        <f>IF(AND(Table1[[#This Row],[Census Tract Population Growth 2010 - 2020]]&gt;=5,Table1[[#This Row],[Census Tract Population Growth 2020 - 2021]]&gt;0),1,0)</f>
        <v>1</v>
      </c>
      <c r="V1175" s="3">
        <f>SUM(Table1[[#This Row],[High Income Point Value]],Table1[[#This Row],[Life Expectancy Point Value]],Table1[[#This Row],["R/ECAP" (Point Value)]],Table1[[#This Row],[Low Poverty Point Value]])</f>
        <v>1</v>
      </c>
      <c r="W1175" s="3">
        <f>SUM(Table1[[#This Row],[Census Tract Low Unemployment Point Value]],Table1[[#This Row],[Census Tract Access to Primary Care Point Value]])</f>
        <v>2</v>
      </c>
    </row>
    <row r="1176" spans="1:23" x14ac:dyDescent="0.25">
      <c r="A1176" t="s">
        <v>1177</v>
      </c>
      <c r="B1176">
        <v>18105000903</v>
      </c>
      <c r="C1176" t="s">
        <v>1802</v>
      </c>
      <c r="D1176" t="s">
        <v>2119</v>
      </c>
      <c r="E1176" s="9">
        <f t="shared" si="36"/>
        <v>3</v>
      </c>
      <c r="F1176" s="6">
        <f t="shared" si="37"/>
        <v>1</v>
      </c>
      <c r="G1176">
        <v>0</v>
      </c>
      <c r="H1176" s="4">
        <v>48682</v>
      </c>
      <c r="I1176" s="3">
        <f>IF(AND(Table1[[#This Row],[High Income]]&gt;=71082,Table1[[#This Row],[QCT Status]]=0),1,0)</f>
        <v>0</v>
      </c>
      <c r="J1176" s="6">
        <v>77.599999999999994</v>
      </c>
      <c r="K1176" s="6">
        <f>IF(Table1[[#This Row],[Life Expectancy]]&gt;77.4,1,0)</f>
        <v>1</v>
      </c>
      <c r="L1176" s="4">
        <v>0</v>
      </c>
      <c r="M1176" s="4">
        <v>28</v>
      </c>
      <c r="N1176" s="4">
        <f>IF(AND(Table1[[#This Row],[Low Poverty]]&lt;=6.3,Table1[[#This Row],[QCT Status]]=0),1,0)</f>
        <v>0</v>
      </c>
      <c r="O1176" s="6">
        <f>VLOOKUP(C1176,'County Data Only'!$A$2:$F$93,3,FALSE)</f>
        <v>2.2999999999999998</v>
      </c>
      <c r="P1176" s="6">
        <f>IF(Table1[[#This Row],[Census Tract Low Unemployment Rate]]&lt;2.7,1,0)</f>
        <v>1</v>
      </c>
      <c r="Q1176" s="6">
        <f>VLOOKUP($C1176,'County Data Only'!$A$2:$F$93,4,FALSE)</f>
        <v>1690</v>
      </c>
      <c r="R1176" s="6">
        <f>IF(AND(Table1[[#This Row],[Census Tract Access to Primary Care]]&lt;=2000,Table1[[#This Row],[Census Tract Access to Primary Care]]&lt;&gt;0),1,0)</f>
        <v>1</v>
      </c>
      <c r="S1176" s="6">
        <f>VLOOKUP($C1176,'County Data Only'!$A$2:$F$93,5,FALSE)</f>
        <v>6.9601801200000004</v>
      </c>
      <c r="T1176" s="6">
        <f>VLOOKUP($C1176,'County Data Only'!$A$2:$F$93,6,FALSE)</f>
        <v>0.25659959999999998</v>
      </c>
      <c r="U1176" s="1">
        <f>IF(AND(Table1[[#This Row],[Census Tract Population Growth 2010 - 2020]]&gt;=5,Table1[[#This Row],[Census Tract Population Growth 2020 - 2021]]&gt;0),1,0)</f>
        <v>1</v>
      </c>
      <c r="V1176" s="3">
        <f>SUM(Table1[[#This Row],[High Income Point Value]],Table1[[#This Row],[Life Expectancy Point Value]],Table1[[#This Row],["R/ECAP" (Point Value)]],Table1[[#This Row],[Low Poverty Point Value]])</f>
        <v>1</v>
      </c>
      <c r="W1176" s="3">
        <f>SUM(Table1[[#This Row],[Census Tract Low Unemployment Point Value]],Table1[[#This Row],[Census Tract Access to Primary Care Point Value]])</f>
        <v>2</v>
      </c>
    </row>
    <row r="1177" spans="1:23" x14ac:dyDescent="0.25">
      <c r="A1177" t="s">
        <v>1175</v>
      </c>
      <c r="B1177">
        <v>18105000802</v>
      </c>
      <c r="C1177" t="s">
        <v>1802</v>
      </c>
      <c r="D1177" t="s">
        <v>2845</v>
      </c>
      <c r="E1177" s="9">
        <f t="shared" si="36"/>
        <v>3</v>
      </c>
      <c r="F1177" s="6">
        <f t="shared" si="37"/>
        <v>1</v>
      </c>
      <c r="G1177">
        <v>0</v>
      </c>
      <c r="H1177" s="4">
        <v>51953</v>
      </c>
      <c r="I1177" s="3">
        <f>IF(AND(Table1[[#This Row],[High Income]]&gt;=71082,Table1[[#This Row],[QCT Status]]=0),1,0)</f>
        <v>0</v>
      </c>
      <c r="J1177" s="6">
        <v>86.8</v>
      </c>
      <c r="K1177" s="6">
        <f>IF(Table1[[#This Row],[Life Expectancy]]&gt;77.4,1,0)</f>
        <v>1</v>
      </c>
      <c r="L1177" s="4">
        <v>0</v>
      </c>
      <c r="M1177" s="4">
        <v>29.4</v>
      </c>
      <c r="N1177" s="4">
        <f>IF(AND(Table1[[#This Row],[Low Poverty]]&lt;=6.3,Table1[[#This Row],[QCT Status]]=0),1,0)</f>
        <v>0</v>
      </c>
      <c r="O1177" s="6">
        <f>VLOOKUP(C1177,'County Data Only'!$A$2:$F$93,3,FALSE)</f>
        <v>2.2999999999999998</v>
      </c>
      <c r="P1177" s="6">
        <f>IF(Table1[[#This Row],[Census Tract Low Unemployment Rate]]&lt;2.7,1,0)</f>
        <v>1</v>
      </c>
      <c r="Q1177" s="6">
        <f>VLOOKUP($C1177,'County Data Only'!$A$2:$F$93,4,FALSE)</f>
        <v>1690</v>
      </c>
      <c r="R1177" s="6">
        <f>IF(AND(Table1[[#This Row],[Census Tract Access to Primary Care]]&lt;=2000,Table1[[#This Row],[Census Tract Access to Primary Care]]&lt;&gt;0),1,0)</f>
        <v>1</v>
      </c>
      <c r="S1177" s="6">
        <f>VLOOKUP($C1177,'County Data Only'!$A$2:$F$93,5,FALSE)</f>
        <v>6.9601801200000004</v>
      </c>
      <c r="T1177" s="6">
        <f>VLOOKUP($C1177,'County Data Only'!$A$2:$F$93,6,FALSE)</f>
        <v>0.25659959999999998</v>
      </c>
      <c r="U1177" s="1">
        <f>IF(AND(Table1[[#This Row],[Census Tract Population Growth 2010 - 2020]]&gt;=5,Table1[[#This Row],[Census Tract Population Growth 2020 - 2021]]&gt;0),1,0)</f>
        <v>1</v>
      </c>
      <c r="V1177" s="3">
        <f>SUM(Table1[[#This Row],[High Income Point Value]],Table1[[#This Row],[Life Expectancy Point Value]],Table1[[#This Row],["R/ECAP" (Point Value)]],Table1[[#This Row],[Low Poverty Point Value]])</f>
        <v>1</v>
      </c>
      <c r="W1177" s="3">
        <f>SUM(Table1[[#This Row],[Census Tract Low Unemployment Point Value]],Table1[[#This Row],[Census Tract Access to Primary Care Point Value]])</f>
        <v>2</v>
      </c>
    </row>
    <row r="1178" spans="1:23" x14ac:dyDescent="0.25">
      <c r="A1178" t="s">
        <v>1163</v>
      </c>
      <c r="B1178">
        <v>18105000201</v>
      </c>
      <c r="C1178" t="s">
        <v>1802</v>
      </c>
      <c r="D1178" t="s">
        <v>2145</v>
      </c>
      <c r="E1178" s="7">
        <f t="shared" si="36"/>
        <v>2</v>
      </c>
      <c r="F1178" s="6">
        <f t="shared" si="37"/>
        <v>1</v>
      </c>
      <c r="G1178" s="14">
        <v>1</v>
      </c>
      <c r="H1178" s="4">
        <v>32250</v>
      </c>
      <c r="I1178" s="3">
        <f>IF(AND(Table1[[#This Row],[High Income]]&gt;=71082,Table1[[#This Row],[QCT Status]]=0),1,0)</f>
        <v>0</v>
      </c>
      <c r="K1178" s="3">
        <f>IF(Table1[[#This Row],[Life Expectancy]]&gt;77.4,1,0)</f>
        <v>0</v>
      </c>
      <c r="L1178" s="4">
        <v>0</v>
      </c>
      <c r="M1178" s="4">
        <v>37.700000000000003</v>
      </c>
      <c r="N1178" s="4">
        <f>IF(AND(Table1[[#This Row],[Low Poverty]]&lt;=6.3,Table1[[#This Row],[QCT Status]]=0),1,0)</f>
        <v>0</v>
      </c>
      <c r="O1178" s="6">
        <f>VLOOKUP(C1178,'County Data Only'!$A$2:$F$93,3,FALSE)</f>
        <v>2.2999999999999998</v>
      </c>
      <c r="P1178" s="6">
        <f>IF(Table1[[#This Row],[Census Tract Low Unemployment Rate]]&lt;2.7,1,0)</f>
        <v>1</v>
      </c>
      <c r="Q1178" s="6">
        <f>VLOOKUP($C1178,'County Data Only'!$A$2:$F$93,4,FALSE)</f>
        <v>1690</v>
      </c>
      <c r="R1178" s="6">
        <f>IF(AND(Table1[[#This Row],[Census Tract Access to Primary Care]]&lt;=2000,Table1[[#This Row],[Census Tract Access to Primary Care]]&lt;&gt;0),1,0)</f>
        <v>1</v>
      </c>
      <c r="S1178" s="6">
        <f>VLOOKUP($C1178,'County Data Only'!$A$2:$F$93,5,FALSE)</f>
        <v>6.9601801200000004</v>
      </c>
      <c r="T1178" s="6">
        <f>VLOOKUP($C1178,'County Data Only'!$A$2:$F$93,6,FALSE)</f>
        <v>0.25659959999999998</v>
      </c>
      <c r="U1178" s="1">
        <f>IF(AND(Table1[[#This Row],[Census Tract Population Growth 2010 - 2020]]&gt;=5,Table1[[#This Row],[Census Tract Population Growth 2020 - 2021]]&gt;0),1,0)</f>
        <v>1</v>
      </c>
      <c r="V1178" s="3">
        <f>SUM(Table1[[#This Row],[High Income Point Value]],Table1[[#This Row],[Life Expectancy Point Value]],Table1[[#This Row],["R/ECAP" (Point Value)]],Table1[[#This Row],[Low Poverty Point Value]])</f>
        <v>0</v>
      </c>
      <c r="W1178" s="3">
        <f>SUM(Table1[[#This Row],[Census Tract Low Unemployment Point Value]],Table1[[#This Row],[Census Tract Access to Primary Care Point Value]])</f>
        <v>2</v>
      </c>
    </row>
    <row r="1179" spans="1:23" x14ac:dyDescent="0.25">
      <c r="A1179" t="s">
        <v>1172</v>
      </c>
      <c r="B1179">
        <v>18105000602</v>
      </c>
      <c r="C1179" t="s">
        <v>1802</v>
      </c>
      <c r="D1179" t="s">
        <v>2152</v>
      </c>
      <c r="E1179" s="7">
        <f t="shared" si="36"/>
        <v>2</v>
      </c>
      <c r="F1179" s="6">
        <f t="shared" si="37"/>
        <v>1</v>
      </c>
      <c r="G1179" s="14">
        <v>1</v>
      </c>
      <c r="H1179" s="4">
        <v>42742</v>
      </c>
      <c r="I1179" s="3">
        <f>IF(AND(Table1[[#This Row],[High Income]]&gt;=71082,Table1[[#This Row],[QCT Status]]=0),1,0)</f>
        <v>0</v>
      </c>
      <c r="K1179" s="3">
        <f>IF(Table1[[#This Row],[Life Expectancy]]&gt;77.4,1,0)</f>
        <v>0</v>
      </c>
      <c r="L1179" s="4">
        <v>0</v>
      </c>
      <c r="M1179" s="4">
        <v>39.799999999999997</v>
      </c>
      <c r="N1179" s="4">
        <f>IF(AND(Table1[[#This Row],[Low Poverty]]&lt;=6.3,Table1[[#This Row],[QCT Status]]=0),1,0)</f>
        <v>0</v>
      </c>
      <c r="O1179" s="6">
        <f>VLOOKUP(C1179,'County Data Only'!$A$2:$F$93,3,FALSE)</f>
        <v>2.2999999999999998</v>
      </c>
      <c r="P1179" s="6">
        <f>IF(Table1[[#This Row],[Census Tract Low Unemployment Rate]]&lt;2.7,1,0)</f>
        <v>1</v>
      </c>
      <c r="Q1179" s="6">
        <f>VLOOKUP($C1179,'County Data Only'!$A$2:$F$93,4,FALSE)</f>
        <v>1690</v>
      </c>
      <c r="R1179" s="6">
        <f>IF(AND(Table1[[#This Row],[Census Tract Access to Primary Care]]&lt;=2000,Table1[[#This Row],[Census Tract Access to Primary Care]]&lt;&gt;0),1,0)</f>
        <v>1</v>
      </c>
      <c r="S1179" s="6">
        <f>VLOOKUP($C1179,'County Data Only'!$A$2:$F$93,5,FALSE)</f>
        <v>6.9601801200000004</v>
      </c>
      <c r="T1179" s="6">
        <f>VLOOKUP($C1179,'County Data Only'!$A$2:$F$93,6,FALSE)</f>
        <v>0.25659959999999998</v>
      </c>
      <c r="U1179" s="1">
        <f>IF(AND(Table1[[#This Row],[Census Tract Population Growth 2010 - 2020]]&gt;=5,Table1[[#This Row],[Census Tract Population Growth 2020 - 2021]]&gt;0),1,0)</f>
        <v>1</v>
      </c>
      <c r="V1179" s="3">
        <f>SUM(Table1[[#This Row],[High Income Point Value]],Table1[[#This Row],[Life Expectancy Point Value]],Table1[[#This Row],["R/ECAP" (Point Value)]],Table1[[#This Row],[Low Poverty Point Value]])</f>
        <v>0</v>
      </c>
      <c r="W1179" s="3">
        <f>SUM(Table1[[#This Row],[Census Tract Low Unemployment Point Value]],Table1[[#This Row],[Census Tract Access to Primary Care Point Value]])</f>
        <v>2</v>
      </c>
    </row>
    <row r="1180" spans="1:23" x14ac:dyDescent="0.25">
      <c r="A1180" t="s">
        <v>1165</v>
      </c>
      <c r="B1180">
        <v>18105000301</v>
      </c>
      <c r="C1180" t="s">
        <v>1802</v>
      </c>
      <c r="D1180" t="s">
        <v>2147</v>
      </c>
      <c r="E1180" s="7">
        <f t="shared" si="36"/>
        <v>2</v>
      </c>
      <c r="F1180" s="6">
        <f t="shared" si="37"/>
        <v>1</v>
      </c>
      <c r="G1180" s="14">
        <v>1</v>
      </c>
      <c r="H1180" s="4">
        <v>29944</v>
      </c>
      <c r="I1180" s="3">
        <f>IF(AND(Table1[[#This Row],[High Income]]&gt;=71082,Table1[[#This Row],[QCT Status]]=0),1,0)</f>
        <v>0</v>
      </c>
      <c r="K1180" s="3">
        <f>IF(Table1[[#This Row],[Life Expectancy]]&gt;77.4,1,0)</f>
        <v>0</v>
      </c>
      <c r="L1180" s="4">
        <v>0</v>
      </c>
      <c r="M1180" s="4">
        <v>41.3</v>
      </c>
      <c r="N1180" s="4">
        <f>IF(AND(Table1[[#This Row],[Low Poverty]]&lt;=6.3,Table1[[#This Row],[QCT Status]]=0),1,0)</f>
        <v>0</v>
      </c>
      <c r="O1180" s="6">
        <f>VLOOKUP(C1180,'County Data Only'!$A$2:$F$93,3,FALSE)</f>
        <v>2.2999999999999998</v>
      </c>
      <c r="P1180" s="6">
        <f>IF(Table1[[#This Row],[Census Tract Low Unemployment Rate]]&lt;2.7,1,0)</f>
        <v>1</v>
      </c>
      <c r="Q1180" s="6">
        <f>VLOOKUP($C1180,'County Data Only'!$A$2:$F$93,4,FALSE)</f>
        <v>1690</v>
      </c>
      <c r="R1180" s="6">
        <f>IF(AND(Table1[[#This Row],[Census Tract Access to Primary Care]]&lt;=2000,Table1[[#This Row],[Census Tract Access to Primary Care]]&lt;&gt;0),1,0)</f>
        <v>1</v>
      </c>
      <c r="S1180" s="6">
        <f>VLOOKUP($C1180,'County Data Only'!$A$2:$F$93,5,FALSE)</f>
        <v>6.9601801200000004</v>
      </c>
      <c r="T1180" s="6">
        <f>VLOOKUP($C1180,'County Data Only'!$A$2:$F$93,6,FALSE)</f>
        <v>0.25659959999999998</v>
      </c>
      <c r="U1180" s="1">
        <f>IF(AND(Table1[[#This Row],[Census Tract Population Growth 2010 - 2020]]&gt;=5,Table1[[#This Row],[Census Tract Population Growth 2020 - 2021]]&gt;0),1,0)</f>
        <v>1</v>
      </c>
      <c r="V1180" s="3">
        <f>SUM(Table1[[#This Row],[High Income Point Value]],Table1[[#This Row],[Life Expectancy Point Value]],Table1[[#This Row],["R/ECAP" (Point Value)]],Table1[[#This Row],[Low Poverty Point Value]])</f>
        <v>0</v>
      </c>
      <c r="W1180" s="3">
        <f>SUM(Table1[[#This Row],[Census Tract Low Unemployment Point Value]],Table1[[#This Row],[Census Tract Access to Primary Care Point Value]])</f>
        <v>2</v>
      </c>
    </row>
    <row r="1181" spans="1:23" x14ac:dyDescent="0.25">
      <c r="A1181" t="s">
        <v>1171</v>
      </c>
      <c r="B1181">
        <v>18105000601</v>
      </c>
      <c r="C1181" t="s">
        <v>1802</v>
      </c>
      <c r="D1181" t="s">
        <v>2151</v>
      </c>
      <c r="E1181" s="7">
        <f t="shared" si="36"/>
        <v>2</v>
      </c>
      <c r="F1181" s="6">
        <f t="shared" si="37"/>
        <v>1</v>
      </c>
      <c r="G1181" s="14">
        <v>1</v>
      </c>
      <c r="H1181" s="4">
        <v>30513</v>
      </c>
      <c r="I1181" s="3">
        <f>IF(AND(Table1[[#This Row],[High Income]]&gt;=71082,Table1[[#This Row],[QCT Status]]=0),1,0)</f>
        <v>0</v>
      </c>
      <c r="J1181" s="4">
        <v>73.973399999999998</v>
      </c>
      <c r="K1181" s="3">
        <f>IF(Table1[[#This Row],[Life Expectancy]]&gt;77.4,1,0)</f>
        <v>0</v>
      </c>
      <c r="L1181" s="4">
        <v>0</v>
      </c>
      <c r="M1181" s="4">
        <v>42.5</v>
      </c>
      <c r="N1181" s="4">
        <f>IF(AND(Table1[[#This Row],[Low Poverty]]&lt;=6.3,Table1[[#This Row],[QCT Status]]=0),1,0)</f>
        <v>0</v>
      </c>
      <c r="O1181" s="6">
        <f>VLOOKUP(C1181,'County Data Only'!$A$2:$F$93,3,FALSE)</f>
        <v>2.2999999999999998</v>
      </c>
      <c r="P1181" s="6">
        <f>IF(Table1[[#This Row],[Census Tract Low Unemployment Rate]]&lt;2.7,1,0)</f>
        <v>1</v>
      </c>
      <c r="Q1181" s="6">
        <f>VLOOKUP($C1181,'County Data Only'!$A$2:$F$93,4,FALSE)</f>
        <v>1690</v>
      </c>
      <c r="R1181" s="6">
        <f>IF(AND(Table1[[#This Row],[Census Tract Access to Primary Care]]&lt;=2000,Table1[[#This Row],[Census Tract Access to Primary Care]]&lt;&gt;0),1,0)</f>
        <v>1</v>
      </c>
      <c r="S1181" s="6">
        <f>VLOOKUP($C1181,'County Data Only'!$A$2:$F$93,5,FALSE)</f>
        <v>6.9601801200000004</v>
      </c>
      <c r="T1181" s="6">
        <f>VLOOKUP($C1181,'County Data Only'!$A$2:$F$93,6,FALSE)</f>
        <v>0.25659959999999998</v>
      </c>
      <c r="U1181" s="1">
        <f>IF(AND(Table1[[#This Row],[Census Tract Population Growth 2010 - 2020]]&gt;=5,Table1[[#This Row],[Census Tract Population Growth 2020 - 2021]]&gt;0),1,0)</f>
        <v>1</v>
      </c>
      <c r="V1181" s="3">
        <f>SUM(Table1[[#This Row],[High Income Point Value]],Table1[[#This Row],[Life Expectancy Point Value]],Table1[[#This Row],["R/ECAP" (Point Value)]],Table1[[#This Row],[Low Poverty Point Value]])</f>
        <v>0</v>
      </c>
      <c r="W1181" s="3">
        <f>SUM(Table1[[#This Row],[Census Tract Low Unemployment Point Value]],Table1[[#This Row],[Census Tract Access to Primary Care Point Value]])</f>
        <v>2</v>
      </c>
    </row>
    <row r="1182" spans="1:23" x14ac:dyDescent="0.25">
      <c r="A1182" t="s">
        <v>1176</v>
      </c>
      <c r="B1182">
        <v>18105000901</v>
      </c>
      <c r="C1182" t="s">
        <v>1802</v>
      </c>
      <c r="D1182" t="s">
        <v>2157</v>
      </c>
      <c r="E1182" s="7">
        <f t="shared" si="36"/>
        <v>2</v>
      </c>
      <c r="F1182" s="6">
        <f t="shared" si="37"/>
        <v>1</v>
      </c>
      <c r="G1182" s="14">
        <v>1</v>
      </c>
      <c r="H1182" s="4">
        <v>37138</v>
      </c>
      <c r="I1182" s="3">
        <f>IF(AND(Table1[[#This Row],[High Income]]&gt;=71082,Table1[[#This Row],[QCT Status]]=0),1,0)</f>
        <v>0</v>
      </c>
      <c r="K1182" s="3">
        <f>IF(Table1[[#This Row],[Life Expectancy]]&gt;77.4,1,0)</f>
        <v>0</v>
      </c>
      <c r="L1182" s="4">
        <v>0</v>
      </c>
      <c r="M1182" s="4">
        <v>45.5</v>
      </c>
      <c r="N1182" s="4">
        <f>IF(AND(Table1[[#This Row],[Low Poverty]]&lt;=6.3,Table1[[#This Row],[QCT Status]]=0),1,0)</f>
        <v>0</v>
      </c>
      <c r="O1182" s="6">
        <f>VLOOKUP(C1182,'County Data Only'!$A$2:$F$93,3,FALSE)</f>
        <v>2.2999999999999998</v>
      </c>
      <c r="P1182" s="6">
        <f>IF(Table1[[#This Row],[Census Tract Low Unemployment Rate]]&lt;2.7,1,0)</f>
        <v>1</v>
      </c>
      <c r="Q1182" s="6">
        <f>VLOOKUP($C1182,'County Data Only'!$A$2:$F$93,4,FALSE)</f>
        <v>1690</v>
      </c>
      <c r="R1182" s="6">
        <f>IF(AND(Table1[[#This Row],[Census Tract Access to Primary Care]]&lt;=2000,Table1[[#This Row],[Census Tract Access to Primary Care]]&lt;&gt;0),1,0)</f>
        <v>1</v>
      </c>
      <c r="S1182" s="6">
        <f>VLOOKUP($C1182,'County Data Only'!$A$2:$F$93,5,FALSE)</f>
        <v>6.9601801200000004</v>
      </c>
      <c r="T1182" s="6">
        <f>VLOOKUP($C1182,'County Data Only'!$A$2:$F$93,6,FALSE)</f>
        <v>0.25659959999999998</v>
      </c>
      <c r="U1182" s="1">
        <f>IF(AND(Table1[[#This Row],[Census Tract Population Growth 2010 - 2020]]&gt;=5,Table1[[#This Row],[Census Tract Population Growth 2020 - 2021]]&gt;0),1,0)</f>
        <v>1</v>
      </c>
      <c r="V1182" s="3">
        <f>SUM(Table1[[#This Row],[High Income Point Value]],Table1[[#This Row],[Life Expectancy Point Value]],Table1[[#This Row],["R/ECAP" (Point Value)]],Table1[[#This Row],[Low Poverty Point Value]])</f>
        <v>0</v>
      </c>
      <c r="W1182" s="3">
        <f>SUM(Table1[[#This Row],[Census Tract Low Unemployment Point Value]],Table1[[#This Row],[Census Tract Access to Primary Care Point Value]])</f>
        <v>2</v>
      </c>
    </row>
    <row r="1183" spans="1:23" x14ac:dyDescent="0.25">
      <c r="A1183" t="s">
        <v>1194</v>
      </c>
      <c r="B1183">
        <v>18105001600</v>
      </c>
      <c r="C1183" t="s">
        <v>1802</v>
      </c>
      <c r="D1183" t="s">
        <v>1903</v>
      </c>
      <c r="E1183" s="7">
        <f t="shared" si="36"/>
        <v>2</v>
      </c>
      <c r="F1183" s="6">
        <f t="shared" si="37"/>
        <v>1</v>
      </c>
      <c r="G1183" s="14">
        <v>1</v>
      </c>
      <c r="H1183" s="4">
        <v>18326</v>
      </c>
      <c r="I1183" s="3">
        <f>IF(AND(Table1[[#This Row],[High Income]]&gt;=71082,Table1[[#This Row],[QCT Status]]=0),1,0)</f>
        <v>0</v>
      </c>
      <c r="K1183" s="3">
        <f>IF(Table1[[#This Row],[Life Expectancy]]&gt;77.4,1,0)</f>
        <v>0</v>
      </c>
      <c r="L1183" s="4">
        <v>0</v>
      </c>
      <c r="M1183" s="4">
        <v>72.8</v>
      </c>
      <c r="N1183" s="4">
        <f>IF(AND(Table1[[#This Row],[Low Poverty]]&lt;=6.3,Table1[[#This Row],[QCT Status]]=0),1,0)</f>
        <v>0</v>
      </c>
      <c r="O1183" s="6">
        <f>VLOOKUP(C1183,'County Data Only'!$A$2:$F$93,3,FALSE)</f>
        <v>2.2999999999999998</v>
      </c>
      <c r="P1183" s="6">
        <f>IF(Table1[[#This Row],[Census Tract Low Unemployment Rate]]&lt;2.7,1,0)</f>
        <v>1</v>
      </c>
      <c r="Q1183" s="6">
        <f>VLOOKUP($C1183,'County Data Only'!$A$2:$F$93,4,FALSE)</f>
        <v>1690</v>
      </c>
      <c r="R1183" s="6">
        <f>IF(AND(Table1[[#This Row],[Census Tract Access to Primary Care]]&lt;=2000,Table1[[#This Row],[Census Tract Access to Primary Care]]&lt;&gt;0),1,0)</f>
        <v>1</v>
      </c>
      <c r="S1183" s="6">
        <f>VLOOKUP($C1183,'County Data Only'!$A$2:$F$93,5,FALSE)</f>
        <v>6.9601801200000004</v>
      </c>
      <c r="T1183" s="6">
        <f>VLOOKUP($C1183,'County Data Only'!$A$2:$F$93,6,FALSE)</f>
        <v>0.25659959999999998</v>
      </c>
      <c r="U1183" s="1">
        <f>IF(AND(Table1[[#This Row],[Census Tract Population Growth 2010 - 2020]]&gt;=5,Table1[[#This Row],[Census Tract Population Growth 2020 - 2021]]&gt;0),1,0)</f>
        <v>1</v>
      </c>
      <c r="V1183" s="3">
        <f>SUM(Table1[[#This Row],[High Income Point Value]],Table1[[#This Row],[Life Expectancy Point Value]],Table1[[#This Row],["R/ECAP" (Point Value)]],Table1[[#This Row],[Low Poverty Point Value]])</f>
        <v>0</v>
      </c>
      <c r="W1183" s="3">
        <f>SUM(Table1[[#This Row],[Census Tract Low Unemployment Point Value]],Table1[[#This Row],[Census Tract Access to Primary Care Point Value]])</f>
        <v>2</v>
      </c>
    </row>
    <row r="1184" spans="1:23" x14ac:dyDescent="0.25">
      <c r="A1184" t="s">
        <v>1162</v>
      </c>
      <c r="B1184">
        <v>18105000100</v>
      </c>
      <c r="C1184" t="s">
        <v>1802</v>
      </c>
      <c r="D1184" t="s">
        <v>1890</v>
      </c>
      <c r="E1184" s="7">
        <f t="shared" si="36"/>
        <v>2</v>
      </c>
      <c r="F1184" s="6">
        <f t="shared" si="37"/>
        <v>1</v>
      </c>
      <c r="G1184" s="14">
        <v>1</v>
      </c>
      <c r="H1184" s="4">
        <v>12917</v>
      </c>
      <c r="I1184" s="3">
        <f>IF(AND(Table1[[#This Row],[High Income]]&gt;=71082,Table1[[#This Row],[QCT Status]]=0),1,0)</f>
        <v>0</v>
      </c>
      <c r="K1184" s="3">
        <f>IF(Table1[[#This Row],[Life Expectancy]]&gt;77.4,1,0)</f>
        <v>0</v>
      </c>
      <c r="L1184" s="4">
        <v>0</v>
      </c>
      <c r="M1184" s="4">
        <v>74.8</v>
      </c>
      <c r="N1184" s="4">
        <f>IF(AND(Table1[[#This Row],[Low Poverty]]&lt;=6.3,Table1[[#This Row],[QCT Status]]=0),1,0)</f>
        <v>0</v>
      </c>
      <c r="O1184" s="6">
        <f>VLOOKUP(C1184,'County Data Only'!$A$2:$F$93,3,FALSE)</f>
        <v>2.2999999999999998</v>
      </c>
      <c r="P1184" s="6">
        <f>IF(Table1[[#This Row],[Census Tract Low Unemployment Rate]]&lt;2.7,1,0)</f>
        <v>1</v>
      </c>
      <c r="Q1184" s="6">
        <f>VLOOKUP($C1184,'County Data Only'!$A$2:$F$93,4,FALSE)</f>
        <v>1690</v>
      </c>
      <c r="R1184" s="6">
        <f>IF(AND(Table1[[#This Row],[Census Tract Access to Primary Care]]&lt;=2000,Table1[[#This Row],[Census Tract Access to Primary Care]]&lt;&gt;0),1,0)</f>
        <v>1</v>
      </c>
      <c r="S1184" s="6">
        <f>VLOOKUP($C1184,'County Data Only'!$A$2:$F$93,5,FALSE)</f>
        <v>6.9601801200000004</v>
      </c>
      <c r="T1184" s="6">
        <f>VLOOKUP($C1184,'County Data Only'!$A$2:$F$93,6,FALSE)</f>
        <v>0.25659959999999998</v>
      </c>
      <c r="U1184" s="1">
        <f>IF(AND(Table1[[#This Row],[Census Tract Population Growth 2010 - 2020]]&gt;=5,Table1[[#This Row],[Census Tract Population Growth 2020 - 2021]]&gt;0),1,0)</f>
        <v>1</v>
      </c>
      <c r="V1184" s="3">
        <f>SUM(Table1[[#This Row],[High Income Point Value]],Table1[[#This Row],[Life Expectancy Point Value]],Table1[[#This Row],["R/ECAP" (Point Value)]],Table1[[#This Row],[Low Poverty Point Value]])</f>
        <v>0</v>
      </c>
      <c r="W1184" s="3">
        <f>SUM(Table1[[#This Row],[Census Tract Low Unemployment Point Value]],Table1[[#This Row],[Census Tract Access to Primary Care Point Value]])</f>
        <v>2</v>
      </c>
    </row>
    <row r="1185" spans="1:23" x14ac:dyDescent="0.25">
      <c r="A1185" t="s">
        <v>1170</v>
      </c>
      <c r="B1185">
        <v>18105000502</v>
      </c>
      <c r="C1185" t="s">
        <v>1802</v>
      </c>
      <c r="D1185" t="s">
        <v>2150</v>
      </c>
      <c r="E1185" s="7">
        <f t="shared" si="36"/>
        <v>2</v>
      </c>
      <c r="F1185" s="6">
        <f t="shared" si="37"/>
        <v>1</v>
      </c>
      <c r="G1185">
        <v>0</v>
      </c>
      <c r="H1185" s="4">
        <v>48063</v>
      </c>
      <c r="I1185" s="3">
        <f>IF(AND(Table1[[#This Row],[High Income]]&gt;=71082,Table1[[#This Row],[QCT Status]]=0),1,0)</f>
        <v>0</v>
      </c>
      <c r="J1185" s="4">
        <v>75.900000000000006</v>
      </c>
      <c r="K1185" s="3">
        <f>IF(Table1[[#This Row],[Life Expectancy]]&gt;77.4,1,0)</f>
        <v>0</v>
      </c>
      <c r="L1185" s="4">
        <v>0</v>
      </c>
      <c r="M1185" s="4">
        <v>9.3000000000000007</v>
      </c>
      <c r="N1185" s="4">
        <f>IF(AND(Table1[[#This Row],[Low Poverty]]&lt;=6.3,Table1[[#This Row],[QCT Status]]=0),1,0)</f>
        <v>0</v>
      </c>
      <c r="O1185" s="6">
        <f>VLOOKUP(C1185,'County Data Only'!$A$2:$F$93,3,FALSE)</f>
        <v>2.2999999999999998</v>
      </c>
      <c r="P1185" s="6">
        <f>IF(Table1[[#This Row],[Census Tract Low Unemployment Rate]]&lt;2.7,1,0)</f>
        <v>1</v>
      </c>
      <c r="Q1185" s="6">
        <f>VLOOKUP($C1185,'County Data Only'!$A$2:$F$93,4,FALSE)</f>
        <v>1690</v>
      </c>
      <c r="R1185" s="6">
        <f>IF(AND(Table1[[#This Row],[Census Tract Access to Primary Care]]&lt;=2000,Table1[[#This Row],[Census Tract Access to Primary Care]]&lt;&gt;0),1,0)</f>
        <v>1</v>
      </c>
      <c r="S1185" s="6">
        <f>VLOOKUP($C1185,'County Data Only'!$A$2:$F$93,5,FALSE)</f>
        <v>6.9601801200000004</v>
      </c>
      <c r="T1185" s="6">
        <f>VLOOKUP($C1185,'County Data Only'!$A$2:$F$93,6,FALSE)</f>
        <v>0.25659959999999998</v>
      </c>
      <c r="U1185" s="1">
        <f>IF(AND(Table1[[#This Row],[Census Tract Population Growth 2010 - 2020]]&gt;=5,Table1[[#This Row],[Census Tract Population Growth 2020 - 2021]]&gt;0),1,0)</f>
        <v>1</v>
      </c>
      <c r="V1185" s="3">
        <f>SUM(Table1[[#This Row],[High Income Point Value]],Table1[[#This Row],[Life Expectancy Point Value]],Table1[[#This Row],["R/ECAP" (Point Value)]],Table1[[#This Row],[Low Poverty Point Value]])</f>
        <v>0</v>
      </c>
      <c r="W1185" s="3">
        <f>SUM(Table1[[#This Row],[Census Tract Low Unemployment Point Value]],Table1[[#This Row],[Census Tract Access to Primary Care Point Value]])</f>
        <v>2</v>
      </c>
    </row>
    <row r="1186" spans="1:23" x14ac:dyDescent="0.25">
      <c r="A1186" t="s">
        <v>1169</v>
      </c>
      <c r="B1186">
        <v>18105000501</v>
      </c>
      <c r="C1186" t="s">
        <v>1802</v>
      </c>
      <c r="D1186" t="s">
        <v>2149</v>
      </c>
      <c r="E1186" s="7">
        <f t="shared" si="36"/>
        <v>2</v>
      </c>
      <c r="F1186" s="6">
        <f t="shared" si="37"/>
        <v>1</v>
      </c>
      <c r="G1186">
        <v>0</v>
      </c>
      <c r="H1186" s="4">
        <v>61622</v>
      </c>
      <c r="I1186" s="3">
        <f>IF(AND(Table1[[#This Row],[High Income]]&gt;=71082,Table1[[#This Row],[QCT Status]]=0),1,0)</f>
        <v>0</v>
      </c>
      <c r="J1186" s="4">
        <v>76.2</v>
      </c>
      <c r="K1186" s="3">
        <f>IF(Table1[[#This Row],[Life Expectancy]]&gt;77.4,1,0)</f>
        <v>0</v>
      </c>
      <c r="L1186" s="4">
        <v>0</v>
      </c>
      <c r="M1186" s="4">
        <v>11</v>
      </c>
      <c r="N1186" s="4">
        <f>IF(AND(Table1[[#This Row],[Low Poverty]]&lt;=6.3,Table1[[#This Row],[QCT Status]]=0),1,0)</f>
        <v>0</v>
      </c>
      <c r="O1186" s="6">
        <f>VLOOKUP(C1186,'County Data Only'!$A$2:$F$93,3,FALSE)</f>
        <v>2.2999999999999998</v>
      </c>
      <c r="P1186" s="6">
        <f>IF(Table1[[#This Row],[Census Tract Low Unemployment Rate]]&lt;2.7,1,0)</f>
        <v>1</v>
      </c>
      <c r="Q1186" s="6">
        <f>VLOOKUP($C1186,'County Data Only'!$A$2:$F$93,4,FALSE)</f>
        <v>1690</v>
      </c>
      <c r="R1186" s="6">
        <f>IF(AND(Table1[[#This Row],[Census Tract Access to Primary Care]]&lt;=2000,Table1[[#This Row],[Census Tract Access to Primary Care]]&lt;&gt;0),1,0)</f>
        <v>1</v>
      </c>
      <c r="S1186" s="6">
        <f>VLOOKUP($C1186,'County Data Only'!$A$2:$F$93,5,FALSE)</f>
        <v>6.9601801200000004</v>
      </c>
      <c r="T1186" s="6">
        <f>VLOOKUP($C1186,'County Data Only'!$A$2:$F$93,6,FALSE)</f>
        <v>0.25659959999999998</v>
      </c>
      <c r="U1186" s="1">
        <f>IF(AND(Table1[[#This Row],[Census Tract Population Growth 2010 - 2020]]&gt;=5,Table1[[#This Row],[Census Tract Population Growth 2020 - 2021]]&gt;0),1,0)</f>
        <v>1</v>
      </c>
      <c r="V1186" s="3">
        <f>SUM(Table1[[#This Row],[High Income Point Value]],Table1[[#This Row],[Life Expectancy Point Value]],Table1[[#This Row],["R/ECAP" (Point Value)]],Table1[[#This Row],[Low Poverty Point Value]])</f>
        <v>0</v>
      </c>
      <c r="W1186" s="3">
        <f>SUM(Table1[[#This Row],[Census Tract Low Unemployment Point Value]],Table1[[#This Row],[Census Tract Access to Primary Care Point Value]])</f>
        <v>2</v>
      </c>
    </row>
    <row r="1187" spans="1:23" x14ac:dyDescent="0.25">
      <c r="A1187" t="s">
        <v>1168</v>
      </c>
      <c r="B1187">
        <v>18105000402</v>
      </c>
      <c r="C1187" t="s">
        <v>1802</v>
      </c>
      <c r="D1187" t="s">
        <v>2844</v>
      </c>
      <c r="E1187" s="7">
        <f t="shared" si="36"/>
        <v>2</v>
      </c>
      <c r="F1187" s="6">
        <f t="shared" si="37"/>
        <v>1</v>
      </c>
      <c r="G1187">
        <v>0</v>
      </c>
      <c r="H1187" s="4">
        <v>54063</v>
      </c>
      <c r="I1187" s="3">
        <f>IF(AND(Table1[[#This Row],[High Income]]&gt;=71082,Table1[[#This Row],[QCT Status]]=0),1,0)</f>
        <v>0</v>
      </c>
      <c r="J1187" s="4">
        <v>75</v>
      </c>
      <c r="K1187" s="3">
        <f>IF(Table1[[#This Row],[Life Expectancy]]&gt;77.4,1,0)</f>
        <v>0</v>
      </c>
      <c r="L1187" s="4">
        <v>0</v>
      </c>
      <c r="M1187" s="4">
        <v>13.1</v>
      </c>
      <c r="N1187" s="4">
        <f>IF(AND(Table1[[#This Row],[Low Poverty]]&lt;=6.3,Table1[[#This Row],[QCT Status]]=0),1,0)</f>
        <v>0</v>
      </c>
      <c r="O1187" s="6">
        <f>VLOOKUP(C1187,'County Data Only'!$A$2:$F$93,3,FALSE)</f>
        <v>2.2999999999999998</v>
      </c>
      <c r="P1187" s="6">
        <f>IF(Table1[[#This Row],[Census Tract Low Unemployment Rate]]&lt;2.7,1,0)</f>
        <v>1</v>
      </c>
      <c r="Q1187" s="6">
        <f>VLOOKUP($C1187,'County Data Only'!$A$2:$F$93,4,FALSE)</f>
        <v>1690</v>
      </c>
      <c r="R1187" s="6">
        <f>IF(AND(Table1[[#This Row],[Census Tract Access to Primary Care]]&lt;=2000,Table1[[#This Row],[Census Tract Access to Primary Care]]&lt;&gt;0),1,0)</f>
        <v>1</v>
      </c>
      <c r="S1187" s="6">
        <f>VLOOKUP($C1187,'County Data Only'!$A$2:$F$93,5,FALSE)</f>
        <v>6.9601801200000004</v>
      </c>
      <c r="T1187" s="6">
        <f>VLOOKUP($C1187,'County Data Only'!$A$2:$F$93,6,FALSE)</f>
        <v>0.25659959999999998</v>
      </c>
      <c r="U1187" s="1">
        <f>IF(AND(Table1[[#This Row],[Census Tract Population Growth 2010 - 2020]]&gt;=5,Table1[[#This Row],[Census Tract Population Growth 2020 - 2021]]&gt;0),1,0)</f>
        <v>1</v>
      </c>
      <c r="V1187" s="3">
        <f>SUM(Table1[[#This Row],[High Income Point Value]],Table1[[#This Row],[Life Expectancy Point Value]],Table1[[#This Row],["R/ECAP" (Point Value)]],Table1[[#This Row],[Low Poverty Point Value]])</f>
        <v>0</v>
      </c>
      <c r="W1187" s="3">
        <f>SUM(Table1[[#This Row],[Census Tract Low Unemployment Point Value]],Table1[[#This Row],[Census Tract Access to Primary Care Point Value]])</f>
        <v>2</v>
      </c>
    </row>
    <row r="1188" spans="1:23" x14ac:dyDescent="0.25">
      <c r="A1188" t="s">
        <v>1182</v>
      </c>
      <c r="B1188">
        <v>18105001102</v>
      </c>
      <c r="C1188" t="s">
        <v>1802</v>
      </c>
      <c r="D1188" t="s">
        <v>2849</v>
      </c>
      <c r="E1188" s="7">
        <f t="shared" si="36"/>
        <v>2</v>
      </c>
      <c r="F1188" s="6">
        <f t="shared" si="37"/>
        <v>1</v>
      </c>
      <c r="G1188">
        <v>0</v>
      </c>
      <c r="H1188" s="4">
        <v>58902</v>
      </c>
      <c r="I1188" s="3">
        <f>IF(AND(Table1[[#This Row],[High Income]]&gt;=71082,Table1[[#This Row],[QCT Status]]=0),1,0)</f>
        <v>0</v>
      </c>
      <c r="J1188" s="4">
        <v>74.5</v>
      </c>
      <c r="K1188" s="3">
        <f>IF(Table1[[#This Row],[Life Expectancy]]&gt;77.4,1,0)</f>
        <v>0</v>
      </c>
      <c r="L1188" s="4">
        <v>0</v>
      </c>
      <c r="M1188" s="4">
        <v>13.9</v>
      </c>
      <c r="N1188" s="4">
        <f>IF(AND(Table1[[#This Row],[Low Poverty]]&lt;=6.3,Table1[[#This Row],[QCT Status]]=0),1,0)</f>
        <v>0</v>
      </c>
      <c r="O1188" s="6">
        <f>VLOOKUP(C1188,'County Data Only'!$A$2:$F$93,3,FALSE)</f>
        <v>2.2999999999999998</v>
      </c>
      <c r="P1188" s="6">
        <f>IF(Table1[[#This Row],[Census Tract Low Unemployment Rate]]&lt;2.7,1,0)</f>
        <v>1</v>
      </c>
      <c r="Q1188" s="6">
        <f>VLOOKUP($C1188,'County Data Only'!$A$2:$F$93,4,FALSE)</f>
        <v>1690</v>
      </c>
      <c r="R1188" s="6">
        <f>IF(AND(Table1[[#This Row],[Census Tract Access to Primary Care]]&lt;=2000,Table1[[#This Row],[Census Tract Access to Primary Care]]&lt;&gt;0),1,0)</f>
        <v>1</v>
      </c>
      <c r="S1188" s="6">
        <f>VLOOKUP($C1188,'County Data Only'!$A$2:$F$93,5,FALSE)</f>
        <v>6.9601801200000004</v>
      </c>
      <c r="T1188" s="6">
        <f>VLOOKUP($C1188,'County Data Only'!$A$2:$F$93,6,FALSE)</f>
        <v>0.25659959999999998</v>
      </c>
      <c r="U1188" s="1">
        <f>IF(AND(Table1[[#This Row],[Census Tract Population Growth 2010 - 2020]]&gt;=5,Table1[[#This Row],[Census Tract Population Growth 2020 - 2021]]&gt;0),1,0)</f>
        <v>1</v>
      </c>
      <c r="V1188" s="3">
        <f>SUM(Table1[[#This Row],[High Income Point Value]],Table1[[#This Row],[Life Expectancy Point Value]],Table1[[#This Row],["R/ECAP" (Point Value)]],Table1[[#This Row],[Low Poverty Point Value]])</f>
        <v>0</v>
      </c>
      <c r="W1188" s="3">
        <f>SUM(Table1[[#This Row],[Census Tract Low Unemployment Point Value]],Table1[[#This Row],[Census Tract Access to Primary Care Point Value]])</f>
        <v>2</v>
      </c>
    </row>
    <row r="1189" spans="1:23" x14ac:dyDescent="0.25">
      <c r="A1189" t="s">
        <v>1167</v>
      </c>
      <c r="B1189">
        <v>18105000401</v>
      </c>
      <c r="C1189" t="s">
        <v>1802</v>
      </c>
      <c r="D1189" t="s">
        <v>2843</v>
      </c>
      <c r="E1189" s="7">
        <f t="shared" si="36"/>
        <v>2</v>
      </c>
      <c r="F1189" s="6">
        <f t="shared" si="37"/>
        <v>1</v>
      </c>
      <c r="G1189">
        <v>0</v>
      </c>
      <c r="H1189" s="4">
        <v>45204</v>
      </c>
      <c r="I1189" s="3">
        <f>IF(AND(Table1[[#This Row],[High Income]]&gt;=71082,Table1[[#This Row],[QCT Status]]=0),1,0)</f>
        <v>0</v>
      </c>
      <c r="J1189" s="4">
        <v>72.706500000000005</v>
      </c>
      <c r="K1189" s="3">
        <f>IF(Table1[[#This Row],[Life Expectancy]]&gt;77.4,1,0)</f>
        <v>0</v>
      </c>
      <c r="L1189" s="4">
        <v>0</v>
      </c>
      <c r="M1189" s="4">
        <v>25.8</v>
      </c>
      <c r="N1189" s="4">
        <f>IF(AND(Table1[[#This Row],[Low Poverty]]&lt;=6.3,Table1[[#This Row],[QCT Status]]=0),1,0)</f>
        <v>0</v>
      </c>
      <c r="O1189" s="6">
        <f>VLOOKUP(C1189,'County Data Only'!$A$2:$F$93,3,FALSE)</f>
        <v>2.2999999999999998</v>
      </c>
      <c r="P1189" s="6">
        <f>IF(Table1[[#This Row],[Census Tract Low Unemployment Rate]]&lt;2.7,1,0)</f>
        <v>1</v>
      </c>
      <c r="Q1189" s="6">
        <f>VLOOKUP($C1189,'County Data Only'!$A$2:$F$93,4,FALSE)</f>
        <v>1690</v>
      </c>
      <c r="R1189" s="6">
        <f>IF(AND(Table1[[#This Row],[Census Tract Access to Primary Care]]&lt;=2000,Table1[[#This Row],[Census Tract Access to Primary Care]]&lt;&gt;0),1,0)</f>
        <v>1</v>
      </c>
      <c r="S1189" s="6">
        <f>VLOOKUP($C1189,'County Data Only'!$A$2:$F$93,5,FALSE)</f>
        <v>6.9601801200000004</v>
      </c>
      <c r="T1189" s="6">
        <f>VLOOKUP($C1189,'County Data Only'!$A$2:$F$93,6,FALSE)</f>
        <v>0.25659959999999998</v>
      </c>
      <c r="U1189" s="1">
        <f>IF(AND(Table1[[#This Row],[Census Tract Population Growth 2010 - 2020]]&gt;=5,Table1[[#This Row],[Census Tract Population Growth 2020 - 2021]]&gt;0),1,0)</f>
        <v>1</v>
      </c>
      <c r="V1189" s="3">
        <f>SUM(Table1[[#This Row],[High Income Point Value]],Table1[[#This Row],[Life Expectancy Point Value]],Table1[[#This Row],["R/ECAP" (Point Value)]],Table1[[#This Row],[Low Poverty Point Value]])</f>
        <v>0</v>
      </c>
      <c r="W1189" s="3">
        <f>SUM(Table1[[#This Row],[Census Tract Low Unemployment Point Value]],Table1[[#This Row],[Census Tract Access to Primary Care Point Value]])</f>
        <v>2</v>
      </c>
    </row>
    <row r="1190" spans="1:23" x14ac:dyDescent="0.25">
      <c r="A1190" t="s">
        <v>1181</v>
      </c>
      <c r="B1190">
        <v>18105001101</v>
      </c>
      <c r="C1190" t="s">
        <v>1802</v>
      </c>
      <c r="D1190" t="s">
        <v>2848</v>
      </c>
      <c r="E1190" s="7">
        <f t="shared" si="36"/>
        <v>2</v>
      </c>
      <c r="F1190" s="6">
        <f t="shared" si="37"/>
        <v>1</v>
      </c>
      <c r="G1190">
        <v>0</v>
      </c>
      <c r="H1190" s="4">
        <v>38912</v>
      </c>
      <c r="I1190" s="3">
        <f>IF(AND(Table1[[#This Row],[High Income]]&gt;=71082,Table1[[#This Row],[QCT Status]]=0),1,0)</f>
        <v>0</v>
      </c>
      <c r="J1190" s="4">
        <v>74.400000000000006</v>
      </c>
      <c r="K1190" s="3">
        <f>IF(Table1[[#This Row],[Life Expectancy]]&gt;77.4,1,0)</f>
        <v>0</v>
      </c>
      <c r="L1190" s="4">
        <v>0</v>
      </c>
      <c r="M1190" s="4">
        <v>29.6</v>
      </c>
      <c r="N1190" s="4">
        <f>IF(AND(Table1[[#This Row],[Low Poverty]]&lt;=6.3,Table1[[#This Row],[QCT Status]]=0),1,0)</f>
        <v>0</v>
      </c>
      <c r="O1190" s="6">
        <f>VLOOKUP(C1190,'County Data Only'!$A$2:$F$93,3,FALSE)</f>
        <v>2.2999999999999998</v>
      </c>
      <c r="P1190" s="6">
        <f>IF(Table1[[#This Row],[Census Tract Low Unemployment Rate]]&lt;2.7,1,0)</f>
        <v>1</v>
      </c>
      <c r="Q1190" s="6">
        <f>VLOOKUP($C1190,'County Data Only'!$A$2:$F$93,4,FALSE)</f>
        <v>1690</v>
      </c>
      <c r="R1190" s="6">
        <f>IF(AND(Table1[[#This Row],[Census Tract Access to Primary Care]]&lt;=2000,Table1[[#This Row],[Census Tract Access to Primary Care]]&lt;&gt;0),1,0)</f>
        <v>1</v>
      </c>
      <c r="S1190" s="6">
        <f>VLOOKUP($C1190,'County Data Only'!$A$2:$F$93,5,FALSE)</f>
        <v>6.9601801200000004</v>
      </c>
      <c r="T1190" s="6">
        <f>VLOOKUP($C1190,'County Data Only'!$A$2:$F$93,6,FALSE)</f>
        <v>0.25659959999999998</v>
      </c>
      <c r="U1190" s="1">
        <f>IF(AND(Table1[[#This Row],[Census Tract Population Growth 2010 - 2020]]&gt;=5,Table1[[#This Row],[Census Tract Population Growth 2020 - 2021]]&gt;0),1,0)</f>
        <v>1</v>
      </c>
      <c r="V1190" s="3">
        <f>SUM(Table1[[#This Row],[High Income Point Value]],Table1[[#This Row],[Life Expectancy Point Value]],Table1[[#This Row],["R/ECAP" (Point Value)]],Table1[[#This Row],[Low Poverty Point Value]])</f>
        <v>0</v>
      </c>
      <c r="W1190" s="3">
        <f>SUM(Table1[[#This Row],[Census Tract Low Unemployment Point Value]],Table1[[#This Row],[Census Tract Access to Primary Care Point Value]])</f>
        <v>2</v>
      </c>
    </row>
    <row r="1191" spans="1:23" x14ac:dyDescent="0.25">
      <c r="A1191" t="s">
        <v>1178</v>
      </c>
      <c r="B1191">
        <v>18105000904</v>
      </c>
      <c r="C1191" t="s">
        <v>1802</v>
      </c>
      <c r="D1191" t="s">
        <v>2120</v>
      </c>
      <c r="E1191" s="7">
        <f t="shared" si="36"/>
        <v>2</v>
      </c>
      <c r="F1191" s="6">
        <f t="shared" si="37"/>
        <v>1</v>
      </c>
      <c r="G1191">
        <v>0</v>
      </c>
      <c r="H1191" s="4">
        <v>22265</v>
      </c>
      <c r="I1191" s="3">
        <f>IF(AND(Table1[[#This Row],[High Income]]&gt;=71082,Table1[[#This Row],[QCT Status]]=0),1,0)</f>
        <v>0</v>
      </c>
      <c r="K1191" s="3">
        <f>IF(Table1[[#This Row],[Life Expectancy]]&gt;77.4,1,0)</f>
        <v>0</v>
      </c>
      <c r="L1191" s="4">
        <v>0</v>
      </c>
      <c r="M1191" s="4">
        <v>37</v>
      </c>
      <c r="N1191" s="4">
        <f>IF(AND(Table1[[#This Row],[Low Poverty]]&lt;=6.3,Table1[[#This Row],[QCT Status]]=0),1,0)</f>
        <v>0</v>
      </c>
      <c r="O1191" s="6">
        <f>VLOOKUP(C1191,'County Data Only'!$A$2:$F$93,3,FALSE)</f>
        <v>2.2999999999999998</v>
      </c>
      <c r="P1191" s="6">
        <f>IF(Table1[[#This Row],[Census Tract Low Unemployment Rate]]&lt;2.7,1,0)</f>
        <v>1</v>
      </c>
      <c r="Q1191" s="6">
        <f>VLOOKUP($C1191,'County Data Only'!$A$2:$F$93,4,FALSE)</f>
        <v>1690</v>
      </c>
      <c r="R1191" s="6">
        <f>IF(AND(Table1[[#This Row],[Census Tract Access to Primary Care]]&lt;=2000,Table1[[#This Row],[Census Tract Access to Primary Care]]&lt;&gt;0),1,0)</f>
        <v>1</v>
      </c>
      <c r="S1191" s="6">
        <f>VLOOKUP($C1191,'County Data Only'!$A$2:$F$93,5,FALSE)</f>
        <v>6.9601801200000004</v>
      </c>
      <c r="T1191" s="6">
        <f>VLOOKUP($C1191,'County Data Only'!$A$2:$F$93,6,FALSE)</f>
        <v>0.25659959999999998</v>
      </c>
      <c r="U1191" s="1">
        <f>IF(AND(Table1[[#This Row],[Census Tract Population Growth 2010 - 2020]]&gt;=5,Table1[[#This Row],[Census Tract Population Growth 2020 - 2021]]&gt;0),1,0)</f>
        <v>1</v>
      </c>
      <c r="V1191" s="3">
        <f>SUM(Table1[[#This Row],[High Income Point Value]],Table1[[#This Row],[Life Expectancy Point Value]],Table1[[#This Row],["R/ECAP" (Point Value)]],Table1[[#This Row],[Low Poverty Point Value]])</f>
        <v>0</v>
      </c>
      <c r="W1191" s="3">
        <f>SUM(Table1[[#This Row],[Census Tract Low Unemployment Point Value]],Table1[[#This Row],[Census Tract Access to Primary Care Point Value]])</f>
        <v>2</v>
      </c>
    </row>
    <row r="1192" spans="1:23" x14ac:dyDescent="0.25">
      <c r="A1192" t="s">
        <v>1164</v>
      </c>
      <c r="B1192">
        <v>18105000202</v>
      </c>
      <c r="C1192" t="s">
        <v>1802</v>
      </c>
      <c r="D1192" t="s">
        <v>2146</v>
      </c>
      <c r="E1192" s="7">
        <f t="shared" si="36"/>
        <v>2</v>
      </c>
      <c r="F1192" s="6">
        <f t="shared" si="37"/>
        <v>1</v>
      </c>
      <c r="G1192">
        <v>0</v>
      </c>
      <c r="H1192" s="4">
        <v>6635</v>
      </c>
      <c r="I1192" s="3">
        <f>IF(AND(Table1[[#This Row],[High Income]]&gt;=71082,Table1[[#This Row],[QCT Status]]=0),1,0)</f>
        <v>0</v>
      </c>
      <c r="K1192" s="3">
        <f>IF(Table1[[#This Row],[Life Expectancy]]&gt;77.4,1,0)</f>
        <v>0</v>
      </c>
      <c r="L1192" s="4">
        <v>0</v>
      </c>
      <c r="M1192" s="4">
        <v>81.900000000000006</v>
      </c>
      <c r="N1192" s="4">
        <f>IF(AND(Table1[[#This Row],[Low Poverty]]&lt;=6.3,Table1[[#This Row],[QCT Status]]=0),1,0)</f>
        <v>0</v>
      </c>
      <c r="O1192" s="6">
        <f>VLOOKUP(C1192,'County Data Only'!$A$2:$F$93,3,FALSE)</f>
        <v>2.2999999999999998</v>
      </c>
      <c r="P1192" s="6">
        <f>IF(Table1[[#This Row],[Census Tract Low Unemployment Rate]]&lt;2.7,1,0)</f>
        <v>1</v>
      </c>
      <c r="Q1192" s="6">
        <f>VLOOKUP($C1192,'County Data Only'!$A$2:$F$93,4,FALSE)</f>
        <v>1690</v>
      </c>
      <c r="R1192" s="6">
        <f>IF(AND(Table1[[#This Row],[Census Tract Access to Primary Care]]&lt;=2000,Table1[[#This Row],[Census Tract Access to Primary Care]]&lt;&gt;0),1,0)</f>
        <v>1</v>
      </c>
      <c r="S1192" s="6">
        <f>VLOOKUP($C1192,'County Data Only'!$A$2:$F$93,5,FALSE)</f>
        <v>6.9601801200000004</v>
      </c>
      <c r="T1192" s="6">
        <f>VLOOKUP($C1192,'County Data Only'!$A$2:$F$93,6,FALSE)</f>
        <v>0.25659959999999998</v>
      </c>
      <c r="U1192" s="1">
        <f>IF(AND(Table1[[#This Row],[Census Tract Population Growth 2010 - 2020]]&gt;=5,Table1[[#This Row],[Census Tract Population Growth 2020 - 2021]]&gt;0),1,0)</f>
        <v>1</v>
      </c>
      <c r="V1192" s="3">
        <f>SUM(Table1[[#This Row],[High Income Point Value]],Table1[[#This Row],[Life Expectancy Point Value]],Table1[[#This Row],["R/ECAP" (Point Value)]],Table1[[#This Row],[Low Poverty Point Value]])</f>
        <v>0</v>
      </c>
      <c r="W1192" s="3">
        <f>SUM(Table1[[#This Row],[Census Tract Low Unemployment Point Value]],Table1[[#This Row],[Census Tract Access to Primary Care Point Value]])</f>
        <v>2</v>
      </c>
    </row>
    <row r="1193" spans="1:23" x14ac:dyDescent="0.25">
      <c r="A1193" t="s">
        <v>1195</v>
      </c>
      <c r="B1193">
        <v>18107956700</v>
      </c>
      <c r="C1193" t="s">
        <v>1804</v>
      </c>
      <c r="D1193" t="s">
        <v>2856</v>
      </c>
      <c r="E1193" s="5">
        <f t="shared" si="36"/>
        <v>4</v>
      </c>
      <c r="F1193" s="3">
        <f t="shared" si="37"/>
        <v>0</v>
      </c>
      <c r="G1193">
        <v>0</v>
      </c>
      <c r="H1193" s="6">
        <v>72530</v>
      </c>
      <c r="I1193" s="6">
        <f>IF(AND(Table1[[#This Row],[High Income]]&gt;=71082,Table1[[#This Row],[QCT Status]]=0),1,0)</f>
        <v>1</v>
      </c>
      <c r="J1193" s="6">
        <v>85.4</v>
      </c>
      <c r="K1193" s="6">
        <f>IF(Table1[[#This Row],[Life Expectancy]]&gt;77.4,1,0)</f>
        <v>1</v>
      </c>
      <c r="L1193" s="4">
        <v>0</v>
      </c>
      <c r="M1193" s="6">
        <v>4.9000000000000004</v>
      </c>
      <c r="N1193" s="6">
        <f>IF(AND(Table1[[#This Row],[Low Poverty]]&lt;=6.3,Table1[[#This Row],[QCT Status]]=0),1,0)</f>
        <v>1</v>
      </c>
      <c r="O1193" s="6">
        <f>VLOOKUP(C1193,'County Data Only'!$A$2:$F$93,3,FALSE)</f>
        <v>2.2000000000000002</v>
      </c>
      <c r="P1193" s="6">
        <f>IF(Table1[[#This Row],[Census Tract Low Unemployment Rate]]&lt;2.7,1,0)</f>
        <v>1</v>
      </c>
      <c r="Q1193" s="3">
        <f>VLOOKUP($C1193,'County Data Only'!$A$2:$F$93,4,FALSE)</f>
        <v>2560</v>
      </c>
      <c r="R1193" s="3">
        <f>IF(AND(Table1[[#This Row],[Census Tract Access to Primary Care]]&lt;=2000,Table1[[#This Row],[Census Tract Access to Primary Care]]&lt;&gt;0),1,0)</f>
        <v>0</v>
      </c>
      <c r="S1193" s="3">
        <f>VLOOKUP($C1193,'County Data Only'!$A$2:$F$93,5,FALSE)</f>
        <v>0.70611087800000005</v>
      </c>
      <c r="T1193" s="6">
        <f>VLOOKUP($C1193,'County Data Only'!$A$2:$F$93,6,FALSE)</f>
        <v>0.34535479999999996</v>
      </c>
      <c r="U1193">
        <f>IF(AND(Table1[[#This Row],[Census Tract Population Growth 2010 - 2020]]&gt;=5,Table1[[#This Row],[Census Tract Population Growth 2020 - 2021]]&gt;0),1,0)</f>
        <v>0</v>
      </c>
      <c r="V1193" s="3">
        <f>SUM(Table1[[#This Row],[High Income Point Value]],Table1[[#This Row],[Life Expectancy Point Value]],Table1[[#This Row],["R/ECAP" (Point Value)]],Table1[[#This Row],[Low Poverty Point Value]])</f>
        <v>3</v>
      </c>
      <c r="W1193" s="3">
        <f>SUM(Table1[[#This Row],[Census Tract Low Unemployment Point Value]],Table1[[#This Row],[Census Tract Access to Primary Care Point Value]])</f>
        <v>1</v>
      </c>
    </row>
    <row r="1194" spans="1:23" x14ac:dyDescent="0.25">
      <c r="A1194" t="s">
        <v>1201</v>
      </c>
      <c r="B1194">
        <v>18107957300</v>
      </c>
      <c r="C1194" t="s">
        <v>1804</v>
      </c>
      <c r="D1194" t="s">
        <v>2862</v>
      </c>
      <c r="E1194" s="5">
        <f t="shared" si="36"/>
        <v>4</v>
      </c>
      <c r="F1194" s="3">
        <f t="shared" si="37"/>
        <v>0</v>
      </c>
      <c r="G1194">
        <v>0</v>
      </c>
      <c r="H1194" s="6">
        <v>72574</v>
      </c>
      <c r="I1194" s="6">
        <f>IF(AND(Table1[[#This Row],[High Income]]&gt;=71082,Table1[[#This Row],[QCT Status]]=0),1,0)</f>
        <v>1</v>
      </c>
      <c r="J1194" s="6">
        <v>79.398099999999999</v>
      </c>
      <c r="K1194" s="6">
        <f>IF(Table1[[#This Row],[Life Expectancy]]&gt;77.4,1,0)</f>
        <v>1</v>
      </c>
      <c r="L1194" s="4">
        <v>0</v>
      </c>
      <c r="M1194" s="6">
        <v>5</v>
      </c>
      <c r="N1194" s="6">
        <f>IF(AND(Table1[[#This Row],[Low Poverty]]&lt;=6.3,Table1[[#This Row],[QCT Status]]=0),1,0)</f>
        <v>1</v>
      </c>
      <c r="O1194" s="6">
        <f>VLOOKUP(C1194,'County Data Only'!$A$2:$F$93,3,FALSE)</f>
        <v>2.2000000000000002</v>
      </c>
      <c r="P1194" s="6">
        <f>IF(Table1[[#This Row],[Census Tract Low Unemployment Rate]]&lt;2.7,1,0)</f>
        <v>1</v>
      </c>
      <c r="Q1194" s="3">
        <f>VLOOKUP($C1194,'County Data Only'!$A$2:$F$93,4,FALSE)</f>
        <v>2560</v>
      </c>
      <c r="R1194" s="3">
        <f>IF(AND(Table1[[#This Row],[Census Tract Access to Primary Care]]&lt;=2000,Table1[[#This Row],[Census Tract Access to Primary Care]]&lt;&gt;0),1,0)</f>
        <v>0</v>
      </c>
      <c r="S1194" s="3">
        <f>VLOOKUP($C1194,'County Data Only'!$A$2:$F$93,5,FALSE)</f>
        <v>0.70611087800000005</v>
      </c>
      <c r="T1194" s="6">
        <f>VLOOKUP($C1194,'County Data Only'!$A$2:$F$93,6,FALSE)</f>
        <v>0.34535479999999996</v>
      </c>
      <c r="U1194">
        <f>IF(AND(Table1[[#This Row],[Census Tract Population Growth 2010 - 2020]]&gt;=5,Table1[[#This Row],[Census Tract Population Growth 2020 - 2021]]&gt;0),1,0)</f>
        <v>0</v>
      </c>
      <c r="V1194" s="3">
        <f>SUM(Table1[[#This Row],[High Income Point Value]],Table1[[#This Row],[Life Expectancy Point Value]],Table1[[#This Row],["R/ECAP" (Point Value)]],Table1[[#This Row],[Low Poverty Point Value]])</f>
        <v>3</v>
      </c>
      <c r="W1194" s="3">
        <f>SUM(Table1[[#This Row],[Census Tract Low Unemployment Point Value]],Table1[[#This Row],[Census Tract Access to Primary Care Point Value]])</f>
        <v>1</v>
      </c>
    </row>
    <row r="1195" spans="1:23" x14ac:dyDescent="0.25">
      <c r="A1195" t="s">
        <v>1203</v>
      </c>
      <c r="B1195">
        <v>18107957500</v>
      </c>
      <c r="C1195" t="s">
        <v>1804</v>
      </c>
      <c r="D1195" t="s">
        <v>2864</v>
      </c>
      <c r="E1195" s="7">
        <f t="shared" si="36"/>
        <v>2</v>
      </c>
      <c r="F1195" s="3">
        <f t="shared" si="37"/>
        <v>0</v>
      </c>
      <c r="G1195">
        <v>0</v>
      </c>
      <c r="H1195" s="4">
        <v>64864</v>
      </c>
      <c r="I1195" s="3">
        <f>IF(AND(Table1[[#This Row],[High Income]]&gt;=71082,Table1[[#This Row],[QCT Status]]=0),1,0)</f>
        <v>0</v>
      </c>
      <c r="J1195" s="6">
        <v>79.099999999999994</v>
      </c>
      <c r="K1195" s="6">
        <f>IF(Table1[[#This Row],[Life Expectancy]]&gt;77.4,1,0)</f>
        <v>1</v>
      </c>
      <c r="L1195" s="4">
        <v>0</v>
      </c>
      <c r="M1195" s="4">
        <v>6.5</v>
      </c>
      <c r="N1195" s="4">
        <f>IF(AND(Table1[[#This Row],[Low Poverty]]&lt;=6.3,Table1[[#This Row],[QCT Status]]=0),1,0)</f>
        <v>0</v>
      </c>
      <c r="O1195" s="6">
        <f>VLOOKUP(C1195,'County Data Only'!$A$2:$F$93,3,FALSE)</f>
        <v>2.2000000000000002</v>
      </c>
      <c r="P1195" s="6">
        <f>IF(Table1[[#This Row],[Census Tract Low Unemployment Rate]]&lt;2.7,1,0)</f>
        <v>1</v>
      </c>
      <c r="Q1195" s="3">
        <f>VLOOKUP($C1195,'County Data Only'!$A$2:$F$93,4,FALSE)</f>
        <v>2560</v>
      </c>
      <c r="R1195" s="3">
        <f>IF(AND(Table1[[#This Row],[Census Tract Access to Primary Care]]&lt;=2000,Table1[[#This Row],[Census Tract Access to Primary Care]]&lt;&gt;0),1,0)</f>
        <v>0</v>
      </c>
      <c r="S1195" s="3">
        <f>VLOOKUP($C1195,'County Data Only'!$A$2:$F$93,5,FALSE)</f>
        <v>0.70611087800000005</v>
      </c>
      <c r="T1195" s="6">
        <f>VLOOKUP($C1195,'County Data Only'!$A$2:$F$93,6,FALSE)</f>
        <v>0.34535479999999996</v>
      </c>
      <c r="U1195">
        <f>IF(AND(Table1[[#This Row],[Census Tract Population Growth 2010 - 2020]]&gt;=5,Table1[[#This Row],[Census Tract Population Growth 2020 - 2021]]&gt;0),1,0)</f>
        <v>0</v>
      </c>
      <c r="V1195" s="3">
        <f>SUM(Table1[[#This Row],[High Income Point Value]],Table1[[#This Row],[Life Expectancy Point Value]],Table1[[#This Row],["R/ECAP" (Point Value)]],Table1[[#This Row],[Low Poverty Point Value]])</f>
        <v>1</v>
      </c>
      <c r="W1195" s="3">
        <f>SUM(Table1[[#This Row],[Census Tract Low Unemployment Point Value]],Table1[[#This Row],[Census Tract Access to Primary Care Point Value]])</f>
        <v>1</v>
      </c>
    </row>
    <row r="1196" spans="1:23" x14ac:dyDescent="0.25">
      <c r="A1196" t="s">
        <v>1196</v>
      </c>
      <c r="B1196">
        <v>18107956800</v>
      </c>
      <c r="C1196" t="s">
        <v>1804</v>
      </c>
      <c r="D1196" t="s">
        <v>2857</v>
      </c>
      <c r="E1196" s="7">
        <f t="shared" si="36"/>
        <v>2</v>
      </c>
      <c r="F1196" s="3">
        <f t="shared" si="37"/>
        <v>0</v>
      </c>
      <c r="G1196">
        <v>0</v>
      </c>
      <c r="H1196" s="4">
        <v>61875</v>
      </c>
      <c r="I1196" s="3">
        <f>IF(AND(Table1[[#This Row],[High Income]]&gt;=71082,Table1[[#This Row],[QCT Status]]=0),1,0)</f>
        <v>0</v>
      </c>
      <c r="J1196" s="6">
        <v>80.3</v>
      </c>
      <c r="K1196" s="6">
        <f>IF(Table1[[#This Row],[Life Expectancy]]&gt;77.4,1,0)</f>
        <v>1</v>
      </c>
      <c r="L1196" s="4">
        <v>0</v>
      </c>
      <c r="M1196" s="4">
        <v>9.1</v>
      </c>
      <c r="N1196" s="4">
        <f>IF(AND(Table1[[#This Row],[Low Poverty]]&lt;=6.3,Table1[[#This Row],[QCT Status]]=0),1,0)</f>
        <v>0</v>
      </c>
      <c r="O1196" s="6">
        <f>VLOOKUP(C1196,'County Data Only'!$A$2:$F$93,3,FALSE)</f>
        <v>2.2000000000000002</v>
      </c>
      <c r="P1196" s="6">
        <f>IF(Table1[[#This Row],[Census Tract Low Unemployment Rate]]&lt;2.7,1,0)</f>
        <v>1</v>
      </c>
      <c r="Q1196" s="3">
        <f>VLOOKUP($C1196,'County Data Only'!$A$2:$F$93,4,FALSE)</f>
        <v>2560</v>
      </c>
      <c r="R1196" s="3">
        <f>IF(AND(Table1[[#This Row],[Census Tract Access to Primary Care]]&lt;=2000,Table1[[#This Row],[Census Tract Access to Primary Care]]&lt;&gt;0),1,0)</f>
        <v>0</v>
      </c>
      <c r="S1196" s="3">
        <f>VLOOKUP($C1196,'County Data Only'!$A$2:$F$93,5,FALSE)</f>
        <v>0.70611087800000005</v>
      </c>
      <c r="T1196" s="6">
        <f>VLOOKUP($C1196,'County Data Only'!$A$2:$F$93,6,FALSE)</f>
        <v>0.34535479999999996</v>
      </c>
      <c r="U1196">
        <f>IF(AND(Table1[[#This Row],[Census Tract Population Growth 2010 - 2020]]&gt;=5,Table1[[#This Row],[Census Tract Population Growth 2020 - 2021]]&gt;0),1,0)</f>
        <v>0</v>
      </c>
      <c r="V1196" s="3">
        <f>SUM(Table1[[#This Row],[High Income Point Value]],Table1[[#This Row],[Life Expectancy Point Value]],Table1[[#This Row],["R/ECAP" (Point Value)]],Table1[[#This Row],[Low Poverty Point Value]])</f>
        <v>1</v>
      </c>
      <c r="W1196" s="3">
        <f>SUM(Table1[[#This Row],[Census Tract Low Unemployment Point Value]],Table1[[#This Row],[Census Tract Access to Primary Care Point Value]])</f>
        <v>1</v>
      </c>
    </row>
    <row r="1197" spans="1:23" x14ac:dyDescent="0.25">
      <c r="A1197" t="s">
        <v>1197</v>
      </c>
      <c r="B1197">
        <v>18107956900</v>
      </c>
      <c r="C1197" t="s">
        <v>1804</v>
      </c>
      <c r="D1197" t="s">
        <v>2858</v>
      </c>
      <c r="E1197" s="7">
        <f t="shared" si="36"/>
        <v>2</v>
      </c>
      <c r="F1197" s="3">
        <f t="shared" si="37"/>
        <v>0</v>
      </c>
      <c r="G1197">
        <v>0</v>
      </c>
      <c r="H1197" s="4">
        <v>65423</v>
      </c>
      <c r="I1197" s="3">
        <f>IF(AND(Table1[[#This Row],[High Income]]&gt;=71082,Table1[[#This Row],[QCT Status]]=0),1,0)</f>
        <v>0</v>
      </c>
      <c r="J1197" s="6">
        <v>78.5</v>
      </c>
      <c r="K1197" s="6">
        <f>IF(Table1[[#This Row],[Life Expectancy]]&gt;77.4,1,0)</f>
        <v>1</v>
      </c>
      <c r="L1197" s="4">
        <v>0</v>
      </c>
      <c r="M1197" s="4">
        <v>10.3</v>
      </c>
      <c r="N1197" s="4">
        <f>IF(AND(Table1[[#This Row],[Low Poverty]]&lt;=6.3,Table1[[#This Row],[QCT Status]]=0),1,0)</f>
        <v>0</v>
      </c>
      <c r="O1197" s="6">
        <f>VLOOKUP(C1197,'County Data Only'!$A$2:$F$93,3,FALSE)</f>
        <v>2.2000000000000002</v>
      </c>
      <c r="P1197" s="6">
        <f>IF(Table1[[#This Row],[Census Tract Low Unemployment Rate]]&lt;2.7,1,0)</f>
        <v>1</v>
      </c>
      <c r="Q1197" s="3">
        <f>VLOOKUP($C1197,'County Data Only'!$A$2:$F$93,4,FALSE)</f>
        <v>2560</v>
      </c>
      <c r="R1197" s="3">
        <f>IF(AND(Table1[[#This Row],[Census Tract Access to Primary Care]]&lt;=2000,Table1[[#This Row],[Census Tract Access to Primary Care]]&lt;&gt;0),1,0)</f>
        <v>0</v>
      </c>
      <c r="S1197" s="3">
        <f>VLOOKUP($C1197,'County Data Only'!$A$2:$F$93,5,FALSE)</f>
        <v>0.70611087800000005</v>
      </c>
      <c r="T1197" s="6">
        <f>VLOOKUP($C1197,'County Data Only'!$A$2:$F$93,6,FALSE)</f>
        <v>0.34535479999999996</v>
      </c>
      <c r="U1197">
        <f>IF(AND(Table1[[#This Row],[Census Tract Population Growth 2010 - 2020]]&gt;=5,Table1[[#This Row],[Census Tract Population Growth 2020 - 2021]]&gt;0),1,0)</f>
        <v>0</v>
      </c>
      <c r="V1197" s="3">
        <f>SUM(Table1[[#This Row],[High Income Point Value]],Table1[[#This Row],[Life Expectancy Point Value]],Table1[[#This Row],["R/ECAP" (Point Value)]],Table1[[#This Row],[Low Poverty Point Value]])</f>
        <v>1</v>
      </c>
      <c r="W1197" s="3">
        <f>SUM(Table1[[#This Row],[Census Tract Low Unemployment Point Value]],Table1[[#This Row],[Census Tract Access to Primary Care Point Value]])</f>
        <v>1</v>
      </c>
    </row>
    <row r="1198" spans="1:23" x14ac:dyDescent="0.25">
      <c r="A1198" t="s">
        <v>1202</v>
      </c>
      <c r="B1198">
        <v>18107957400</v>
      </c>
      <c r="C1198" t="s">
        <v>1804</v>
      </c>
      <c r="D1198" t="s">
        <v>2863</v>
      </c>
      <c r="E1198" s="7">
        <f t="shared" si="36"/>
        <v>2</v>
      </c>
      <c r="F1198" s="3">
        <f t="shared" si="37"/>
        <v>0</v>
      </c>
      <c r="G1198">
        <v>0</v>
      </c>
      <c r="H1198" s="4">
        <v>58656</v>
      </c>
      <c r="I1198" s="3">
        <f>IF(AND(Table1[[#This Row],[High Income]]&gt;=71082,Table1[[#This Row],[QCT Status]]=0),1,0)</f>
        <v>0</v>
      </c>
      <c r="J1198" s="6">
        <v>78.095200000000006</v>
      </c>
      <c r="K1198" s="6">
        <f>IF(Table1[[#This Row],[Life Expectancy]]&gt;77.4,1,0)</f>
        <v>1</v>
      </c>
      <c r="L1198" s="4">
        <v>0</v>
      </c>
      <c r="M1198" s="4">
        <v>11.9</v>
      </c>
      <c r="N1198" s="4">
        <f>IF(AND(Table1[[#This Row],[Low Poverty]]&lt;=6.3,Table1[[#This Row],[QCT Status]]=0),1,0)</f>
        <v>0</v>
      </c>
      <c r="O1198" s="6">
        <f>VLOOKUP(C1198,'County Data Only'!$A$2:$F$93,3,FALSE)</f>
        <v>2.2000000000000002</v>
      </c>
      <c r="P1198" s="6">
        <f>IF(Table1[[#This Row],[Census Tract Low Unemployment Rate]]&lt;2.7,1,0)</f>
        <v>1</v>
      </c>
      <c r="Q1198" s="3">
        <f>VLOOKUP($C1198,'County Data Only'!$A$2:$F$93,4,FALSE)</f>
        <v>2560</v>
      </c>
      <c r="R1198" s="3">
        <f>IF(AND(Table1[[#This Row],[Census Tract Access to Primary Care]]&lt;=2000,Table1[[#This Row],[Census Tract Access to Primary Care]]&lt;&gt;0),1,0)</f>
        <v>0</v>
      </c>
      <c r="S1198" s="3">
        <f>VLOOKUP($C1198,'County Data Only'!$A$2:$F$93,5,FALSE)</f>
        <v>0.70611087800000005</v>
      </c>
      <c r="T1198" s="6">
        <f>VLOOKUP($C1198,'County Data Only'!$A$2:$F$93,6,FALSE)</f>
        <v>0.34535479999999996</v>
      </c>
      <c r="U1198">
        <f>IF(AND(Table1[[#This Row],[Census Tract Population Growth 2010 - 2020]]&gt;=5,Table1[[#This Row],[Census Tract Population Growth 2020 - 2021]]&gt;0),1,0)</f>
        <v>0</v>
      </c>
      <c r="V1198" s="3">
        <f>SUM(Table1[[#This Row],[High Income Point Value]],Table1[[#This Row],[Life Expectancy Point Value]],Table1[[#This Row],["R/ECAP" (Point Value)]],Table1[[#This Row],[Low Poverty Point Value]])</f>
        <v>1</v>
      </c>
      <c r="W1198" s="3">
        <f>SUM(Table1[[#This Row],[Census Tract Low Unemployment Point Value]],Table1[[#This Row],[Census Tract Access to Primary Care Point Value]])</f>
        <v>1</v>
      </c>
    </row>
    <row r="1199" spans="1:23" x14ac:dyDescent="0.25">
      <c r="A1199" t="s">
        <v>1198</v>
      </c>
      <c r="B1199">
        <v>18107957000</v>
      </c>
      <c r="C1199" t="s">
        <v>1804</v>
      </c>
      <c r="D1199" t="s">
        <v>2859</v>
      </c>
      <c r="E1199" s="8">
        <f t="shared" si="36"/>
        <v>1</v>
      </c>
      <c r="F1199" s="3">
        <f t="shared" si="37"/>
        <v>0</v>
      </c>
      <c r="G1199">
        <v>0</v>
      </c>
      <c r="H1199" s="4">
        <v>39646</v>
      </c>
      <c r="I1199" s="3">
        <f>IF(AND(Table1[[#This Row],[High Income]]&gt;=71082,Table1[[#This Row],[QCT Status]]=0),1,0)</f>
        <v>0</v>
      </c>
      <c r="J1199" s="4">
        <v>72.912000000000006</v>
      </c>
      <c r="K1199" s="3">
        <f>IF(Table1[[#This Row],[Life Expectancy]]&gt;77.4,1,0)</f>
        <v>0</v>
      </c>
      <c r="L1199" s="4">
        <v>0</v>
      </c>
      <c r="M1199" s="4">
        <v>17</v>
      </c>
      <c r="N1199" s="4">
        <f>IF(AND(Table1[[#This Row],[Low Poverty]]&lt;=6.3,Table1[[#This Row],[QCT Status]]=0),1,0)</f>
        <v>0</v>
      </c>
      <c r="O1199" s="6">
        <f>VLOOKUP(C1199,'County Data Only'!$A$2:$F$93,3,FALSE)</f>
        <v>2.2000000000000002</v>
      </c>
      <c r="P1199" s="6">
        <f>IF(Table1[[#This Row],[Census Tract Low Unemployment Rate]]&lt;2.7,1,0)</f>
        <v>1</v>
      </c>
      <c r="Q1199" s="3">
        <f>VLOOKUP($C1199,'County Data Only'!$A$2:$F$93,4,FALSE)</f>
        <v>2560</v>
      </c>
      <c r="R1199" s="3">
        <f>IF(AND(Table1[[#This Row],[Census Tract Access to Primary Care]]&lt;=2000,Table1[[#This Row],[Census Tract Access to Primary Care]]&lt;&gt;0),1,0)</f>
        <v>0</v>
      </c>
      <c r="S1199" s="3">
        <f>VLOOKUP($C1199,'County Data Only'!$A$2:$F$93,5,FALSE)</f>
        <v>0.70611087800000005</v>
      </c>
      <c r="T1199" s="6">
        <f>VLOOKUP($C1199,'County Data Only'!$A$2:$F$93,6,FALSE)</f>
        <v>0.34535479999999996</v>
      </c>
      <c r="U1199">
        <f>IF(AND(Table1[[#This Row],[Census Tract Population Growth 2010 - 2020]]&gt;=5,Table1[[#This Row],[Census Tract Population Growth 2020 - 2021]]&gt;0),1,0)</f>
        <v>0</v>
      </c>
      <c r="V1199" s="3">
        <f>SUM(Table1[[#This Row],[High Income Point Value]],Table1[[#This Row],[Life Expectancy Point Value]],Table1[[#This Row],["R/ECAP" (Point Value)]],Table1[[#This Row],[Low Poverty Point Value]])</f>
        <v>0</v>
      </c>
      <c r="W1199" s="3">
        <f>SUM(Table1[[#This Row],[Census Tract Low Unemployment Point Value]],Table1[[#This Row],[Census Tract Access to Primary Care Point Value]])</f>
        <v>1</v>
      </c>
    </row>
    <row r="1200" spans="1:23" x14ac:dyDescent="0.25">
      <c r="A1200" t="s">
        <v>1199</v>
      </c>
      <c r="B1200">
        <v>18107957100</v>
      </c>
      <c r="C1200" t="s">
        <v>1804</v>
      </c>
      <c r="D1200" t="s">
        <v>2860</v>
      </c>
      <c r="E1200" s="8">
        <f t="shared" si="36"/>
        <v>1</v>
      </c>
      <c r="F1200" s="3">
        <f t="shared" si="37"/>
        <v>0</v>
      </c>
      <c r="G1200">
        <v>0</v>
      </c>
      <c r="H1200" s="4">
        <v>43882</v>
      </c>
      <c r="I1200" s="3">
        <f>IF(AND(Table1[[#This Row],[High Income]]&gt;=71082,Table1[[#This Row],[QCT Status]]=0),1,0)</f>
        <v>0</v>
      </c>
      <c r="J1200" s="4">
        <v>75.099999999999994</v>
      </c>
      <c r="K1200" s="3">
        <f>IF(Table1[[#This Row],[Life Expectancy]]&gt;77.4,1,0)</f>
        <v>0</v>
      </c>
      <c r="L1200" s="4">
        <v>0</v>
      </c>
      <c r="M1200" s="4">
        <v>19.5</v>
      </c>
      <c r="N1200" s="4">
        <f>IF(AND(Table1[[#This Row],[Low Poverty]]&lt;=6.3,Table1[[#This Row],[QCT Status]]=0),1,0)</f>
        <v>0</v>
      </c>
      <c r="O1200" s="6">
        <f>VLOOKUP(C1200,'County Data Only'!$A$2:$F$93,3,FALSE)</f>
        <v>2.2000000000000002</v>
      </c>
      <c r="P1200" s="6">
        <f>IF(Table1[[#This Row],[Census Tract Low Unemployment Rate]]&lt;2.7,1,0)</f>
        <v>1</v>
      </c>
      <c r="Q1200" s="3">
        <f>VLOOKUP($C1200,'County Data Only'!$A$2:$F$93,4,FALSE)</f>
        <v>2560</v>
      </c>
      <c r="R1200" s="3">
        <f>IF(AND(Table1[[#This Row],[Census Tract Access to Primary Care]]&lt;=2000,Table1[[#This Row],[Census Tract Access to Primary Care]]&lt;&gt;0),1,0)</f>
        <v>0</v>
      </c>
      <c r="S1200" s="3">
        <f>VLOOKUP($C1200,'County Data Only'!$A$2:$F$93,5,FALSE)</f>
        <v>0.70611087800000005</v>
      </c>
      <c r="T1200" s="6">
        <f>VLOOKUP($C1200,'County Data Only'!$A$2:$F$93,6,FALSE)</f>
        <v>0.34535479999999996</v>
      </c>
      <c r="U1200">
        <f>IF(AND(Table1[[#This Row],[Census Tract Population Growth 2010 - 2020]]&gt;=5,Table1[[#This Row],[Census Tract Population Growth 2020 - 2021]]&gt;0),1,0)</f>
        <v>0</v>
      </c>
      <c r="V1200" s="3">
        <f>SUM(Table1[[#This Row],[High Income Point Value]],Table1[[#This Row],[Life Expectancy Point Value]],Table1[[#This Row],["R/ECAP" (Point Value)]],Table1[[#This Row],[Low Poverty Point Value]])</f>
        <v>0</v>
      </c>
      <c r="W1200" s="3">
        <f>SUM(Table1[[#This Row],[Census Tract Low Unemployment Point Value]],Table1[[#This Row],[Census Tract Access to Primary Care Point Value]])</f>
        <v>1</v>
      </c>
    </row>
    <row r="1201" spans="1:23" x14ac:dyDescent="0.25">
      <c r="A1201" t="s">
        <v>1200</v>
      </c>
      <c r="B1201">
        <v>18107957200</v>
      </c>
      <c r="C1201" t="s">
        <v>1804</v>
      </c>
      <c r="D1201" t="s">
        <v>2861</v>
      </c>
      <c r="E1201" s="8">
        <f t="shared" si="36"/>
        <v>1</v>
      </c>
      <c r="F1201" s="3">
        <f t="shared" si="37"/>
        <v>0</v>
      </c>
      <c r="G1201">
        <v>0</v>
      </c>
      <c r="H1201" s="4">
        <v>45644</v>
      </c>
      <c r="I1201" s="3">
        <f>IF(AND(Table1[[#This Row],[High Income]]&gt;=71082,Table1[[#This Row],[QCT Status]]=0),1,0)</f>
        <v>0</v>
      </c>
      <c r="J1201" s="4">
        <v>77.2</v>
      </c>
      <c r="K1201" s="3">
        <f>IF(Table1[[#This Row],[Life Expectancy]]&gt;77.4,1,0)</f>
        <v>0</v>
      </c>
      <c r="L1201" s="4">
        <v>0</v>
      </c>
      <c r="M1201" s="4">
        <v>20.5</v>
      </c>
      <c r="N1201" s="4">
        <f>IF(AND(Table1[[#This Row],[Low Poverty]]&lt;=6.3,Table1[[#This Row],[QCT Status]]=0),1,0)</f>
        <v>0</v>
      </c>
      <c r="O1201" s="6">
        <f>VLOOKUP(C1201,'County Data Only'!$A$2:$F$93,3,FALSE)</f>
        <v>2.2000000000000002</v>
      </c>
      <c r="P1201" s="6">
        <f>IF(Table1[[#This Row],[Census Tract Low Unemployment Rate]]&lt;2.7,1,0)</f>
        <v>1</v>
      </c>
      <c r="Q1201" s="3">
        <f>VLOOKUP($C1201,'County Data Only'!$A$2:$F$93,4,FALSE)</f>
        <v>2560</v>
      </c>
      <c r="R1201" s="3">
        <f>IF(AND(Table1[[#This Row],[Census Tract Access to Primary Care]]&lt;=2000,Table1[[#This Row],[Census Tract Access to Primary Care]]&lt;&gt;0),1,0)</f>
        <v>0</v>
      </c>
      <c r="S1201" s="3">
        <f>VLOOKUP($C1201,'County Data Only'!$A$2:$F$93,5,FALSE)</f>
        <v>0.70611087800000005</v>
      </c>
      <c r="T1201" s="6">
        <f>VLOOKUP($C1201,'County Data Only'!$A$2:$F$93,6,FALSE)</f>
        <v>0.34535479999999996</v>
      </c>
      <c r="U1201">
        <f>IF(AND(Table1[[#This Row],[Census Tract Population Growth 2010 - 2020]]&gt;=5,Table1[[#This Row],[Census Tract Population Growth 2020 - 2021]]&gt;0),1,0)</f>
        <v>0</v>
      </c>
      <c r="V1201" s="3">
        <f>SUM(Table1[[#This Row],[High Income Point Value]],Table1[[#This Row],[Life Expectancy Point Value]],Table1[[#This Row],["R/ECAP" (Point Value)]],Table1[[#This Row],[Low Poverty Point Value]])</f>
        <v>0</v>
      </c>
      <c r="W1201" s="3">
        <f>SUM(Table1[[#This Row],[Census Tract Low Unemployment Point Value]],Table1[[#This Row],[Census Tract Access to Primary Care Point Value]])</f>
        <v>1</v>
      </c>
    </row>
    <row r="1202" spans="1:23" x14ac:dyDescent="0.25">
      <c r="A1202" t="s">
        <v>1204</v>
      </c>
      <c r="B1202">
        <v>18109510101</v>
      </c>
      <c r="C1202" t="s">
        <v>1806</v>
      </c>
      <c r="D1202" t="s">
        <v>2865</v>
      </c>
      <c r="E1202" s="5">
        <f t="shared" si="36"/>
        <v>4</v>
      </c>
      <c r="F1202" s="3">
        <f t="shared" si="37"/>
        <v>0</v>
      </c>
      <c r="G1202">
        <v>0</v>
      </c>
      <c r="H1202" s="6">
        <v>79573</v>
      </c>
      <c r="I1202" s="6">
        <f>IF(AND(Table1[[#This Row],[High Income]]&gt;=71082,Table1[[#This Row],[QCT Status]]=0),1,0)</f>
        <v>1</v>
      </c>
      <c r="J1202" s="6">
        <v>78.400000000000006</v>
      </c>
      <c r="K1202" s="6">
        <f>IF(Table1[[#This Row],[Life Expectancy]]&gt;77.4,1,0)</f>
        <v>1</v>
      </c>
      <c r="L1202" s="4">
        <v>0</v>
      </c>
      <c r="M1202" s="6">
        <v>3.3</v>
      </c>
      <c r="N1202" s="6">
        <f>IF(AND(Table1[[#This Row],[Low Poverty]]&lt;=6.3,Table1[[#This Row],[QCT Status]]=0),1,0)</f>
        <v>1</v>
      </c>
      <c r="O1202" s="6">
        <f>VLOOKUP(C1202,'County Data Only'!$A$2:$F$93,3,FALSE)</f>
        <v>2.4</v>
      </c>
      <c r="P1202" s="6">
        <f>IF(Table1[[#This Row],[Census Tract Low Unemployment Rate]]&lt;2.7,1,0)</f>
        <v>1</v>
      </c>
      <c r="Q1202" s="3">
        <f>VLOOKUP($C1202,'County Data Only'!$A$2:$F$93,4,FALSE)</f>
        <v>2260</v>
      </c>
      <c r="R1202" s="3">
        <f>IF(AND(Table1[[#This Row],[Census Tract Access to Primary Care]]&lt;=2000,Table1[[#This Row],[Census Tract Access to Primary Care]]&lt;&gt;0),1,0)</f>
        <v>0</v>
      </c>
      <c r="S1202" s="3">
        <f>VLOOKUP($C1202,'County Data Only'!$A$2:$F$93,5,FALSE)</f>
        <v>2.269374295</v>
      </c>
      <c r="T1202" s="6">
        <f>VLOOKUP($C1202,'County Data Only'!$A$2:$F$93,6,FALSE)</f>
        <v>0.5626584</v>
      </c>
      <c r="U1202">
        <f>IF(AND(Table1[[#This Row],[Census Tract Population Growth 2010 - 2020]]&gt;=5,Table1[[#This Row],[Census Tract Population Growth 2020 - 2021]]&gt;0),1,0)</f>
        <v>0</v>
      </c>
      <c r="V1202" s="3">
        <f>SUM(Table1[[#This Row],[High Income Point Value]],Table1[[#This Row],[Life Expectancy Point Value]],Table1[[#This Row],["R/ECAP" (Point Value)]],Table1[[#This Row],[Low Poverty Point Value]])</f>
        <v>3</v>
      </c>
      <c r="W1202" s="3">
        <f>SUM(Table1[[#This Row],[Census Tract Low Unemployment Point Value]],Table1[[#This Row],[Census Tract Access to Primary Care Point Value]])</f>
        <v>1</v>
      </c>
    </row>
    <row r="1203" spans="1:23" x14ac:dyDescent="0.25">
      <c r="A1203" t="s">
        <v>1215</v>
      </c>
      <c r="B1203">
        <v>18109510703</v>
      </c>
      <c r="C1203" t="s">
        <v>1806</v>
      </c>
      <c r="D1203" t="s">
        <v>2876</v>
      </c>
      <c r="E1203" s="9">
        <f t="shared" si="36"/>
        <v>3</v>
      </c>
      <c r="F1203" s="3">
        <f t="shared" si="37"/>
        <v>0</v>
      </c>
      <c r="G1203">
        <v>0</v>
      </c>
      <c r="H1203" s="6">
        <v>109276</v>
      </c>
      <c r="I1203" s="6">
        <f>IF(AND(Table1[[#This Row],[High Income]]&gt;=71082,Table1[[#This Row],[QCT Status]]=0),1,0)</f>
        <v>1</v>
      </c>
      <c r="J1203" s="4">
        <v>77.3</v>
      </c>
      <c r="K1203" s="6">
        <f>IF(Table1[[#This Row],[Life Expectancy]]&gt;77.4,1,0)</f>
        <v>0</v>
      </c>
      <c r="L1203" s="4">
        <v>0</v>
      </c>
      <c r="M1203" s="6">
        <v>2.7</v>
      </c>
      <c r="N1203" s="6">
        <f>IF(AND(Table1[[#This Row],[Low Poverty]]&lt;=6.3,Table1[[#This Row],[QCT Status]]=0),1,0)</f>
        <v>1</v>
      </c>
      <c r="O1203" s="6">
        <f>VLOOKUP(C1203,'County Data Only'!$A$2:$F$93,3,FALSE)</f>
        <v>2.4</v>
      </c>
      <c r="P1203" s="6">
        <f>IF(Table1[[#This Row],[Census Tract Low Unemployment Rate]]&lt;2.7,1,0)</f>
        <v>1</v>
      </c>
      <c r="Q1203" s="3">
        <f>VLOOKUP($C1203,'County Data Only'!$A$2:$F$93,4,FALSE)</f>
        <v>2260</v>
      </c>
      <c r="R1203" s="3">
        <f>IF(AND(Table1[[#This Row],[Census Tract Access to Primary Care]]&lt;=2000,Table1[[#This Row],[Census Tract Access to Primary Care]]&lt;&gt;0),1,0)</f>
        <v>0</v>
      </c>
      <c r="S1203" s="3">
        <f>VLOOKUP($C1203,'County Data Only'!$A$2:$F$93,5,FALSE)</f>
        <v>2.269374295</v>
      </c>
      <c r="T1203" s="6">
        <f>VLOOKUP($C1203,'County Data Only'!$A$2:$F$93,6,FALSE)</f>
        <v>0.5626584</v>
      </c>
      <c r="U1203">
        <f>IF(AND(Table1[[#This Row],[Census Tract Population Growth 2010 - 2020]]&gt;=5,Table1[[#This Row],[Census Tract Population Growth 2020 - 2021]]&gt;0),1,0)</f>
        <v>0</v>
      </c>
      <c r="V1203" s="3">
        <f>SUM(Table1[[#This Row],[High Income Point Value]],Table1[[#This Row],[Life Expectancy Point Value]],Table1[[#This Row],["R/ECAP" (Point Value)]],Table1[[#This Row],[Low Poverty Point Value]])</f>
        <v>2</v>
      </c>
      <c r="W1203" s="3">
        <f>SUM(Table1[[#This Row],[Census Tract Low Unemployment Point Value]],Table1[[#This Row],[Census Tract Access to Primary Care Point Value]])</f>
        <v>1</v>
      </c>
    </row>
    <row r="1204" spans="1:23" x14ac:dyDescent="0.25">
      <c r="A1204" t="s">
        <v>1219</v>
      </c>
      <c r="B1204">
        <v>18109511001</v>
      </c>
      <c r="C1204" t="s">
        <v>1806</v>
      </c>
      <c r="D1204" t="s">
        <v>2880</v>
      </c>
      <c r="E1204" s="9">
        <f t="shared" si="36"/>
        <v>3</v>
      </c>
      <c r="F1204" s="3">
        <f t="shared" si="37"/>
        <v>0</v>
      </c>
      <c r="G1204">
        <v>0</v>
      </c>
      <c r="H1204" s="6">
        <v>80559</v>
      </c>
      <c r="I1204" s="6">
        <f>IF(AND(Table1[[#This Row],[High Income]]&gt;=71082,Table1[[#This Row],[QCT Status]]=0),1,0)</f>
        <v>1</v>
      </c>
      <c r="J1204" s="4">
        <v>77</v>
      </c>
      <c r="K1204" s="6">
        <f>IF(Table1[[#This Row],[Life Expectancy]]&gt;77.4,1,0)</f>
        <v>0</v>
      </c>
      <c r="L1204" s="4">
        <v>0</v>
      </c>
      <c r="M1204" s="6">
        <v>3</v>
      </c>
      <c r="N1204" s="6">
        <f>IF(AND(Table1[[#This Row],[Low Poverty]]&lt;=6.3,Table1[[#This Row],[QCT Status]]=0),1,0)</f>
        <v>1</v>
      </c>
      <c r="O1204" s="6">
        <f>VLOOKUP(C1204,'County Data Only'!$A$2:$F$93,3,FALSE)</f>
        <v>2.4</v>
      </c>
      <c r="P1204" s="6">
        <f>IF(Table1[[#This Row],[Census Tract Low Unemployment Rate]]&lt;2.7,1,0)</f>
        <v>1</v>
      </c>
      <c r="Q1204" s="3">
        <f>VLOOKUP($C1204,'County Data Only'!$A$2:$F$93,4,FALSE)</f>
        <v>2260</v>
      </c>
      <c r="R1204" s="3">
        <f>IF(AND(Table1[[#This Row],[Census Tract Access to Primary Care]]&lt;=2000,Table1[[#This Row],[Census Tract Access to Primary Care]]&lt;&gt;0),1,0)</f>
        <v>0</v>
      </c>
      <c r="S1204" s="3">
        <f>VLOOKUP($C1204,'County Data Only'!$A$2:$F$93,5,FALSE)</f>
        <v>2.269374295</v>
      </c>
      <c r="T1204" s="6">
        <f>VLOOKUP($C1204,'County Data Only'!$A$2:$F$93,6,FALSE)</f>
        <v>0.5626584</v>
      </c>
      <c r="U1204">
        <f>IF(AND(Table1[[#This Row],[Census Tract Population Growth 2010 - 2020]]&gt;=5,Table1[[#This Row],[Census Tract Population Growth 2020 - 2021]]&gt;0),1,0)</f>
        <v>0</v>
      </c>
      <c r="V1204" s="3">
        <f>SUM(Table1[[#This Row],[High Income Point Value]],Table1[[#This Row],[Life Expectancy Point Value]],Table1[[#This Row],["R/ECAP" (Point Value)]],Table1[[#This Row],[Low Poverty Point Value]])</f>
        <v>2</v>
      </c>
      <c r="W1204" s="3">
        <f>SUM(Table1[[#This Row],[Census Tract Low Unemployment Point Value]],Table1[[#This Row],[Census Tract Access to Primary Care Point Value]])</f>
        <v>1</v>
      </c>
    </row>
    <row r="1205" spans="1:23" x14ac:dyDescent="0.25">
      <c r="A1205" t="s">
        <v>1210</v>
      </c>
      <c r="B1205">
        <v>18109510402</v>
      </c>
      <c r="C1205" t="s">
        <v>1806</v>
      </c>
      <c r="D1205" t="s">
        <v>2871</v>
      </c>
      <c r="E1205" s="9">
        <f t="shared" si="36"/>
        <v>3</v>
      </c>
      <c r="F1205" s="3">
        <f t="shared" si="37"/>
        <v>0</v>
      </c>
      <c r="G1205">
        <v>0</v>
      </c>
      <c r="H1205" s="6">
        <v>84818</v>
      </c>
      <c r="I1205" s="6">
        <f>IF(AND(Table1[[#This Row],[High Income]]&gt;=71082,Table1[[#This Row],[QCT Status]]=0),1,0)</f>
        <v>1</v>
      </c>
      <c r="J1205" s="4">
        <v>77.2</v>
      </c>
      <c r="K1205" s="6">
        <f>IF(Table1[[#This Row],[Life Expectancy]]&gt;77.4,1,0)</f>
        <v>0</v>
      </c>
      <c r="L1205" s="4">
        <v>0</v>
      </c>
      <c r="M1205" s="6">
        <v>5.4</v>
      </c>
      <c r="N1205" s="6">
        <f>IF(AND(Table1[[#This Row],[Low Poverty]]&lt;=6.3,Table1[[#This Row],[QCT Status]]=0),1,0)</f>
        <v>1</v>
      </c>
      <c r="O1205" s="6">
        <f>VLOOKUP(C1205,'County Data Only'!$A$2:$F$93,3,FALSE)</f>
        <v>2.4</v>
      </c>
      <c r="P1205" s="6">
        <f>IF(Table1[[#This Row],[Census Tract Low Unemployment Rate]]&lt;2.7,1,0)</f>
        <v>1</v>
      </c>
      <c r="Q1205" s="3">
        <f>VLOOKUP($C1205,'County Data Only'!$A$2:$F$93,4,FALSE)</f>
        <v>2260</v>
      </c>
      <c r="R1205" s="3">
        <f>IF(AND(Table1[[#This Row],[Census Tract Access to Primary Care]]&lt;=2000,Table1[[#This Row],[Census Tract Access to Primary Care]]&lt;&gt;0),1,0)</f>
        <v>0</v>
      </c>
      <c r="S1205" s="3">
        <f>VLOOKUP($C1205,'County Data Only'!$A$2:$F$93,5,FALSE)</f>
        <v>2.269374295</v>
      </c>
      <c r="T1205" s="6">
        <f>VLOOKUP($C1205,'County Data Only'!$A$2:$F$93,6,FALSE)</f>
        <v>0.5626584</v>
      </c>
      <c r="U1205">
        <f>IF(AND(Table1[[#This Row],[Census Tract Population Growth 2010 - 2020]]&gt;=5,Table1[[#This Row],[Census Tract Population Growth 2020 - 2021]]&gt;0),1,0)</f>
        <v>0</v>
      </c>
      <c r="V1205" s="3">
        <f>SUM(Table1[[#This Row],[High Income Point Value]],Table1[[#This Row],[Life Expectancy Point Value]],Table1[[#This Row],["R/ECAP" (Point Value)]],Table1[[#This Row],[Low Poverty Point Value]])</f>
        <v>2</v>
      </c>
      <c r="W1205" s="3">
        <f>SUM(Table1[[#This Row],[Census Tract Low Unemployment Point Value]],Table1[[#This Row],[Census Tract Access to Primary Care Point Value]])</f>
        <v>1</v>
      </c>
    </row>
    <row r="1206" spans="1:23" x14ac:dyDescent="0.25">
      <c r="A1206" t="s">
        <v>1212</v>
      </c>
      <c r="B1206">
        <v>18109510601</v>
      </c>
      <c r="C1206" t="s">
        <v>1806</v>
      </c>
      <c r="D1206" t="s">
        <v>2873</v>
      </c>
      <c r="E1206" s="9">
        <f t="shared" si="36"/>
        <v>3</v>
      </c>
      <c r="F1206" s="3">
        <f t="shared" si="37"/>
        <v>0</v>
      </c>
      <c r="G1206">
        <v>0</v>
      </c>
      <c r="H1206" s="6">
        <v>82161</v>
      </c>
      <c r="I1206" s="6">
        <f>IF(AND(Table1[[#This Row],[High Income]]&gt;=71082,Table1[[#This Row],[QCT Status]]=0),1,0)</f>
        <v>1</v>
      </c>
      <c r="J1206" s="4">
        <v>76.400000000000006</v>
      </c>
      <c r="K1206" s="6">
        <f>IF(Table1[[#This Row],[Life Expectancy]]&gt;77.4,1,0)</f>
        <v>0</v>
      </c>
      <c r="L1206" s="4">
        <v>0</v>
      </c>
      <c r="M1206" s="6">
        <v>6.2</v>
      </c>
      <c r="N1206" s="6">
        <f>IF(AND(Table1[[#This Row],[Low Poverty]]&lt;=6.3,Table1[[#This Row],[QCT Status]]=0),1,0)</f>
        <v>1</v>
      </c>
      <c r="O1206" s="6">
        <f>VLOOKUP(C1206,'County Data Only'!$A$2:$F$93,3,FALSE)</f>
        <v>2.4</v>
      </c>
      <c r="P1206" s="6">
        <f>IF(Table1[[#This Row],[Census Tract Low Unemployment Rate]]&lt;2.7,1,0)</f>
        <v>1</v>
      </c>
      <c r="Q1206" s="3">
        <f>VLOOKUP($C1206,'County Data Only'!$A$2:$F$93,4,FALSE)</f>
        <v>2260</v>
      </c>
      <c r="R1206" s="3">
        <f>IF(AND(Table1[[#This Row],[Census Tract Access to Primary Care]]&lt;=2000,Table1[[#This Row],[Census Tract Access to Primary Care]]&lt;&gt;0),1,0)</f>
        <v>0</v>
      </c>
      <c r="S1206" s="3">
        <f>VLOOKUP($C1206,'County Data Only'!$A$2:$F$93,5,FALSE)</f>
        <v>2.269374295</v>
      </c>
      <c r="T1206" s="6">
        <f>VLOOKUP($C1206,'County Data Only'!$A$2:$F$93,6,FALSE)</f>
        <v>0.5626584</v>
      </c>
      <c r="U1206">
        <f>IF(AND(Table1[[#This Row],[Census Tract Population Growth 2010 - 2020]]&gt;=5,Table1[[#This Row],[Census Tract Population Growth 2020 - 2021]]&gt;0),1,0)</f>
        <v>0</v>
      </c>
      <c r="V1206" s="3">
        <f>SUM(Table1[[#This Row],[High Income Point Value]],Table1[[#This Row],[Life Expectancy Point Value]],Table1[[#This Row],["R/ECAP" (Point Value)]],Table1[[#This Row],[Low Poverty Point Value]])</f>
        <v>2</v>
      </c>
      <c r="W1206" s="3">
        <f>SUM(Table1[[#This Row],[Census Tract Low Unemployment Point Value]],Table1[[#This Row],[Census Tract Access to Primary Care Point Value]])</f>
        <v>1</v>
      </c>
    </row>
    <row r="1207" spans="1:23" x14ac:dyDescent="0.25">
      <c r="A1207" t="s">
        <v>1205</v>
      </c>
      <c r="B1207">
        <v>18109510102</v>
      </c>
      <c r="C1207" t="s">
        <v>1806</v>
      </c>
      <c r="D1207" t="s">
        <v>2866</v>
      </c>
      <c r="E1207" s="9">
        <f t="shared" si="36"/>
        <v>3</v>
      </c>
      <c r="F1207" s="3">
        <f t="shared" si="37"/>
        <v>0</v>
      </c>
      <c r="G1207">
        <v>0</v>
      </c>
      <c r="H1207" s="6">
        <v>83297</v>
      </c>
      <c r="I1207" s="6">
        <f>IF(AND(Table1[[#This Row],[High Income]]&gt;=71082,Table1[[#This Row],[QCT Status]]=0),1,0)</f>
        <v>1</v>
      </c>
      <c r="J1207" s="6">
        <v>78.400000000000006</v>
      </c>
      <c r="K1207" s="6">
        <f>IF(Table1[[#This Row],[Life Expectancy]]&gt;77.4,1,0)</f>
        <v>1</v>
      </c>
      <c r="L1207" s="4">
        <v>0</v>
      </c>
      <c r="M1207" s="4">
        <v>10</v>
      </c>
      <c r="N1207" s="4">
        <f>IF(AND(Table1[[#This Row],[Low Poverty]]&lt;=6.3,Table1[[#This Row],[QCT Status]]=0),1,0)</f>
        <v>0</v>
      </c>
      <c r="O1207" s="6">
        <f>VLOOKUP(C1207,'County Data Only'!$A$2:$F$93,3,FALSE)</f>
        <v>2.4</v>
      </c>
      <c r="P1207" s="6">
        <f>IF(Table1[[#This Row],[Census Tract Low Unemployment Rate]]&lt;2.7,1,0)</f>
        <v>1</v>
      </c>
      <c r="Q1207" s="3">
        <f>VLOOKUP($C1207,'County Data Only'!$A$2:$F$93,4,FALSE)</f>
        <v>2260</v>
      </c>
      <c r="R1207" s="3">
        <f>IF(AND(Table1[[#This Row],[Census Tract Access to Primary Care]]&lt;=2000,Table1[[#This Row],[Census Tract Access to Primary Care]]&lt;&gt;0),1,0)</f>
        <v>0</v>
      </c>
      <c r="S1207" s="3">
        <f>VLOOKUP($C1207,'County Data Only'!$A$2:$F$93,5,FALSE)</f>
        <v>2.269374295</v>
      </c>
      <c r="T1207" s="6">
        <f>VLOOKUP($C1207,'County Data Only'!$A$2:$F$93,6,FALSE)</f>
        <v>0.5626584</v>
      </c>
      <c r="U1207">
        <f>IF(AND(Table1[[#This Row],[Census Tract Population Growth 2010 - 2020]]&gt;=5,Table1[[#This Row],[Census Tract Population Growth 2020 - 2021]]&gt;0),1,0)</f>
        <v>0</v>
      </c>
      <c r="V1207" s="3">
        <f>SUM(Table1[[#This Row],[High Income Point Value]],Table1[[#This Row],[Life Expectancy Point Value]],Table1[[#This Row],["R/ECAP" (Point Value)]],Table1[[#This Row],[Low Poverty Point Value]])</f>
        <v>2</v>
      </c>
      <c r="W1207" s="3">
        <f>SUM(Table1[[#This Row],[Census Tract Low Unemployment Point Value]],Table1[[#This Row],[Census Tract Access to Primary Care Point Value]])</f>
        <v>1</v>
      </c>
    </row>
    <row r="1208" spans="1:23" x14ac:dyDescent="0.25">
      <c r="A1208" t="s">
        <v>1209</v>
      </c>
      <c r="B1208">
        <v>18109510401</v>
      </c>
      <c r="C1208" t="s">
        <v>1806</v>
      </c>
      <c r="D1208" t="s">
        <v>2870</v>
      </c>
      <c r="E1208" s="7">
        <f t="shared" si="36"/>
        <v>2</v>
      </c>
      <c r="F1208" s="3">
        <f t="shared" si="37"/>
        <v>0</v>
      </c>
      <c r="G1208">
        <v>0</v>
      </c>
      <c r="H1208" s="4">
        <v>69450</v>
      </c>
      <c r="I1208" s="3">
        <f>IF(AND(Table1[[#This Row],[High Income]]&gt;=71082,Table1[[#This Row],[QCT Status]]=0),1,0)</f>
        <v>0</v>
      </c>
      <c r="J1208" s="4">
        <v>75.900000000000006</v>
      </c>
      <c r="K1208" s="3">
        <f>IF(Table1[[#This Row],[Life Expectancy]]&gt;77.4,1,0)</f>
        <v>0</v>
      </c>
      <c r="L1208" s="4">
        <v>0</v>
      </c>
      <c r="M1208" s="6">
        <v>5.6</v>
      </c>
      <c r="N1208" s="6">
        <f>IF(AND(Table1[[#This Row],[Low Poverty]]&lt;=6.3,Table1[[#This Row],[QCT Status]]=0),1,0)</f>
        <v>1</v>
      </c>
      <c r="O1208" s="6">
        <f>VLOOKUP(C1208,'County Data Only'!$A$2:$F$93,3,FALSE)</f>
        <v>2.4</v>
      </c>
      <c r="P1208" s="6">
        <f>IF(Table1[[#This Row],[Census Tract Low Unemployment Rate]]&lt;2.7,1,0)</f>
        <v>1</v>
      </c>
      <c r="Q1208" s="3">
        <f>VLOOKUP($C1208,'County Data Only'!$A$2:$F$93,4,FALSE)</f>
        <v>2260</v>
      </c>
      <c r="R1208" s="3">
        <f>IF(AND(Table1[[#This Row],[Census Tract Access to Primary Care]]&lt;=2000,Table1[[#This Row],[Census Tract Access to Primary Care]]&lt;&gt;0),1,0)</f>
        <v>0</v>
      </c>
      <c r="S1208" s="3">
        <f>VLOOKUP($C1208,'County Data Only'!$A$2:$F$93,5,FALSE)</f>
        <v>2.269374295</v>
      </c>
      <c r="T1208" s="6">
        <f>VLOOKUP($C1208,'County Data Only'!$A$2:$F$93,6,FALSE)</f>
        <v>0.5626584</v>
      </c>
      <c r="U1208">
        <f>IF(AND(Table1[[#This Row],[Census Tract Population Growth 2010 - 2020]]&gt;=5,Table1[[#This Row],[Census Tract Population Growth 2020 - 2021]]&gt;0),1,0)</f>
        <v>0</v>
      </c>
      <c r="V1208" s="3">
        <f>SUM(Table1[[#This Row],[High Income Point Value]],Table1[[#This Row],[Life Expectancy Point Value]],Table1[[#This Row],["R/ECAP" (Point Value)]],Table1[[#This Row],[Low Poverty Point Value]])</f>
        <v>1</v>
      </c>
      <c r="W1208" s="3">
        <f>SUM(Table1[[#This Row],[Census Tract Low Unemployment Point Value]],Table1[[#This Row],[Census Tract Access to Primary Care Point Value]])</f>
        <v>1</v>
      </c>
    </row>
    <row r="1209" spans="1:23" x14ac:dyDescent="0.25">
      <c r="A1209" t="s">
        <v>1211</v>
      </c>
      <c r="B1209">
        <v>18109510500</v>
      </c>
      <c r="C1209" t="s">
        <v>1806</v>
      </c>
      <c r="D1209" t="s">
        <v>2872</v>
      </c>
      <c r="E1209" s="7">
        <f t="shared" si="36"/>
        <v>2</v>
      </c>
      <c r="F1209" s="3">
        <f t="shared" si="37"/>
        <v>0</v>
      </c>
      <c r="G1209">
        <v>0</v>
      </c>
      <c r="H1209" s="4">
        <v>63519</v>
      </c>
      <c r="I1209" s="3">
        <f>IF(AND(Table1[[#This Row],[High Income]]&gt;=71082,Table1[[#This Row],[QCT Status]]=0),1,0)</f>
        <v>0</v>
      </c>
      <c r="J1209" s="6">
        <v>80.3</v>
      </c>
      <c r="K1209" s="6">
        <f>IF(Table1[[#This Row],[Life Expectancy]]&gt;77.4,1,0)</f>
        <v>1</v>
      </c>
      <c r="L1209" s="4">
        <v>0</v>
      </c>
      <c r="M1209" s="4">
        <v>9.5</v>
      </c>
      <c r="N1209" s="4">
        <f>IF(AND(Table1[[#This Row],[Low Poverty]]&lt;=6.3,Table1[[#This Row],[QCT Status]]=0),1,0)</f>
        <v>0</v>
      </c>
      <c r="O1209" s="6">
        <f>VLOOKUP(C1209,'County Data Only'!$A$2:$F$93,3,FALSE)</f>
        <v>2.4</v>
      </c>
      <c r="P1209" s="6">
        <f>IF(Table1[[#This Row],[Census Tract Low Unemployment Rate]]&lt;2.7,1,0)</f>
        <v>1</v>
      </c>
      <c r="Q1209" s="3">
        <f>VLOOKUP($C1209,'County Data Only'!$A$2:$F$93,4,FALSE)</f>
        <v>2260</v>
      </c>
      <c r="R1209" s="3">
        <f>IF(AND(Table1[[#This Row],[Census Tract Access to Primary Care]]&lt;=2000,Table1[[#This Row],[Census Tract Access to Primary Care]]&lt;&gt;0),1,0)</f>
        <v>0</v>
      </c>
      <c r="S1209" s="3">
        <f>VLOOKUP($C1209,'County Data Only'!$A$2:$F$93,5,FALSE)</f>
        <v>2.269374295</v>
      </c>
      <c r="T1209" s="6">
        <f>VLOOKUP($C1209,'County Data Only'!$A$2:$F$93,6,FALSE)</f>
        <v>0.5626584</v>
      </c>
      <c r="U1209">
        <f>IF(AND(Table1[[#This Row],[Census Tract Population Growth 2010 - 2020]]&gt;=5,Table1[[#This Row],[Census Tract Population Growth 2020 - 2021]]&gt;0),1,0)</f>
        <v>0</v>
      </c>
      <c r="V1209" s="3">
        <f>SUM(Table1[[#This Row],[High Income Point Value]],Table1[[#This Row],[Life Expectancy Point Value]],Table1[[#This Row],["R/ECAP" (Point Value)]],Table1[[#This Row],[Low Poverty Point Value]])</f>
        <v>1</v>
      </c>
      <c r="W1209" s="3">
        <f>SUM(Table1[[#This Row],[Census Tract Low Unemployment Point Value]],Table1[[#This Row],[Census Tract Access to Primary Care Point Value]])</f>
        <v>1</v>
      </c>
    </row>
    <row r="1210" spans="1:23" x14ac:dyDescent="0.25">
      <c r="A1210" t="s">
        <v>1206</v>
      </c>
      <c r="B1210">
        <v>18109510201</v>
      </c>
      <c r="C1210" t="s">
        <v>1806</v>
      </c>
      <c r="D1210" t="s">
        <v>2867</v>
      </c>
      <c r="E1210" s="7">
        <f t="shared" si="36"/>
        <v>2</v>
      </c>
      <c r="F1210" s="3">
        <f t="shared" si="37"/>
        <v>0</v>
      </c>
      <c r="G1210">
        <v>0</v>
      </c>
      <c r="H1210" s="4">
        <v>67105</v>
      </c>
      <c r="I1210" s="3">
        <f>IF(AND(Table1[[#This Row],[High Income]]&gt;=71082,Table1[[#This Row],[QCT Status]]=0),1,0)</f>
        <v>0</v>
      </c>
      <c r="J1210" s="6">
        <v>78.5</v>
      </c>
      <c r="K1210" s="6">
        <f>IF(Table1[[#This Row],[Life Expectancy]]&gt;77.4,1,0)</f>
        <v>1</v>
      </c>
      <c r="L1210" s="4">
        <v>0</v>
      </c>
      <c r="M1210" s="4">
        <v>16.7</v>
      </c>
      <c r="N1210" s="4">
        <f>IF(AND(Table1[[#This Row],[Low Poverty]]&lt;=6.3,Table1[[#This Row],[QCT Status]]=0),1,0)</f>
        <v>0</v>
      </c>
      <c r="O1210" s="6">
        <f>VLOOKUP(C1210,'County Data Only'!$A$2:$F$93,3,FALSE)</f>
        <v>2.4</v>
      </c>
      <c r="P1210" s="6">
        <f>IF(Table1[[#This Row],[Census Tract Low Unemployment Rate]]&lt;2.7,1,0)</f>
        <v>1</v>
      </c>
      <c r="Q1210" s="3">
        <f>VLOOKUP($C1210,'County Data Only'!$A$2:$F$93,4,FALSE)</f>
        <v>2260</v>
      </c>
      <c r="R1210" s="3">
        <f>IF(AND(Table1[[#This Row],[Census Tract Access to Primary Care]]&lt;=2000,Table1[[#This Row],[Census Tract Access to Primary Care]]&lt;&gt;0),1,0)</f>
        <v>0</v>
      </c>
      <c r="S1210" s="3">
        <f>VLOOKUP($C1210,'County Data Only'!$A$2:$F$93,5,FALSE)</f>
        <v>2.269374295</v>
      </c>
      <c r="T1210" s="6">
        <f>VLOOKUP($C1210,'County Data Only'!$A$2:$F$93,6,FALSE)</f>
        <v>0.5626584</v>
      </c>
      <c r="U1210">
        <f>IF(AND(Table1[[#This Row],[Census Tract Population Growth 2010 - 2020]]&gt;=5,Table1[[#This Row],[Census Tract Population Growth 2020 - 2021]]&gt;0),1,0)</f>
        <v>0</v>
      </c>
      <c r="V1210" s="3">
        <f>SUM(Table1[[#This Row],[High Income Point Value]],Table1[[#This Row],[Life Expectancy Point Value]],Table1[[#This Row],["R/ECAP" (Point Value)]],Table1[[#This Row],[Low Poverty Point Value]])</f>
        <v>1</v>
      </c>
      <c r="W1210" s="3">
        <f>SUM(Table1[[#This Row],[Census Tract Low Unemployment Point Value]],Table1[[#This Row],[Census Tract Access to Primary Care Point Value]])</f>
        <v>1</v>
      </c>
    </row>
    <row r="1211" spans="1:23" x14ac:dyDescent="0.25">
      <c r="A1211" t="s">
        <v>1218</v>
      </c>
      <c r="B1211">
        <v>18109510900</v>
      </c>
      <c r="C1211" t="s">
        <v>1806</v>
      </c>
      <c r="D1211" t="s">
        <v>2879</v>
      </c>
      <c r="E1211" s="8">
        <f t="shared" si="36"/>
        <v>1</v>
      </c>
      <c r="F1211" s="3">
        <f t="shared" si="37"/>
        <v>0</v>
      </c>
      <c r="G1211" s="14">
        <v>1</v>
      </c>
      <c r="H1211" s="4">
        <v>46667</v>
      </c>
      <c r="I1211" s="3">
        <f>IF(AND(Table1[[#This Row],[High Income]]&gt;=71082,Table1[[#This Row],[QCT Status]]=0),1,0)</f>
        <v>0</v>
      </c>
      <c r="J1211" s="4">
        <v>74.099999999999994</v>
      </c>
      <c r="K1211" s="3">
        <f>IF(Table1[[#This Row],[Life Expectancy]]&gt;77.4,1,0)</f>
        <v>0</v>
      </c>
      <c r="L1211" s="4">
        <v>0</v>
      </c>
      <c r="M1211" s="4">
        <v>13.1</v>
      </c>
      <c r="N1211" s="4">
        <f>IF(AND(Table1[[#This Row],[Low Poverty]]&lt;=6.3,Table1[[#This Row],[QCT Status]]=0),1,0)</f>
        <v>0</v>
      </c>
      <c r="O1211" s="6">
        <f>VLOOKUP(C1211,'County Data Only'!$A$2:$F$93,3,FALSE)</f>
        <v>2.4</v>
      </c>
      <c r="P1211" s="6">
        <f>IF(Table1[[#This Row],[Census Tract Low Unemployment Rate]]&lt;2.7,1,0)</f>
        <v>1</v>
      </c>
      <c r="Q1211" s="3">
        <f>VLOOKUP($C1211,'County Data Only'!$A$2:$F$93,4,FALSE)</f>
        <v>2260</v>
      </c>
      <c r="R1211" s="3">
        <f>IF(AND(Table1[[#This Row],[Census Tract Access to Primary Care]]&lt;=2000,Table1[[#This Row],[Census Tract Access to Primary Care]]&lt;&gt;0),1,0)</f>
        <v>0</v>
      </c>
      <c r="S1211" s="3">
        <f>VLOOKUP($C1211,'County Data Only'!$A$2:$F$93,5,FALSE)</f>
        <v>2.269374295</v>
      </c>
      <c r="T1211" s="6">
        <f>VLOOKUP($C1211,'County Data Only'!$A$2:$F$93,6,FALSE)</f>
        <v>0.5626584</v>
      </c>
      <c r="U1211">
        <f>IF(AND(Table1[[#This Row],[Census Tract Population Growth 2010 - 2020]]&gt;=5,Table1[[#This Row],[Census Tract Population Growth 2020 - 2021]]&gt;0),1,0)</f>
        <v>0</v>
      </c>
      <c r="V1211" s="3">
        <f>SUM(Table1[[#This Row],[High Income Point Value]],Table1[[#This Row],[Life Expectancy Point Value]],Table1[[#This Row],["R/ECAP" (Point Value)]],Table1[[#This Row],[Low Poverty Point Value]])</f>
        <v>0</v>
      </c>
      <c r="W1211" s="3">
        <f>SUM(Table1[[#This Row],[Census Tract Low Unemployment Point Value]],Table1[[#This Row],[Census Tract Access to Primary Care Point Value]])</f>
        <v>1</v>
      </c>
    </row>
    <row r="1212" spans="1:23" x14ac:dyDescent="0.25">
      <c r="A1212" t="s">
        <v>1220</v>
      </c>
      <c r="B1212">
        <v>18109511002</v>
      </c>
      <c r="C1212" t="s">
        <v>1806</v>
      </c>
      <c r="D1212" t="s">
        <v>2881</v>
      </c>
      <c r="E1212" s="8">
        <f t="shared" si="36"/>
        <v>1</v>
      </c>
      <c r="F1212" s="3">
        <f t="shared" si="37"/>
        <v>0</v>
      </c>
      <c r="G1212">
        <v>0</v>
      </c>
      <c r="H1212" s="4">
        <v>64583</v>
      </c>
      <c r="I1212" s="3">
        <f>IF(AND(Table1[[#This Row],[High Income]]&gt;=71082,Table1[[#This Row],[QCT Status]]=0),1,0)</f>
        <v>0</v>
      </c>
      <c r="J1212" s="4">
        <v>77</v>
      </c>
      <c r="K1212" s="3">
        <f>IF(Table1[[#This Row],[Life Expectancy]]&gt;77.4,1,0)</f>
        <v>0</v>
      </c>
      <c r="L1212" s="4">
        <v>0</v>
      </c>
      <c r="M1212" s="4">
        <v>7.7</v>
      </c>
      <c r="N1212" s="4">
        <f>IF(AND(Table1[[#This Row],[Low Poverty]]&lt;=6.3,Table1[[#This Row],[QCT Status]]=0),1,0)</f>
        <v>0</v>
      </c>
      <c r="O1212" s="6">
        <f>VLOOKUP(C1212,'County Data Only'!$A$2:$F$93,3,FALSE)</f>
        <v>2.4</v>
      </c>
      <c r="P1212" s="6">
        <f>IF(Table1[[#This Row],[Census Tract Low Unemployment Rate]]&lt;2.7,1,0)</f>
        <v>1</v>
      </c>
      <c r="Q1212" s="3">
        <f>VLOOKUP($C1212,'County Data Only'!$A$2:$F$93,4,FALSE)</f>
        <v>2260</v>
      </c>
      <c r="R1212" s="3">
        <f>IF(AND(Table1[[#This Row],[Census Tract Access to Primary Care]]&lt;=2000,Table1[[#This Row],[Census Tract Access to Primary Care]]&lt;&gt;0),1,0)</f>
        <v>0</v>
      </c>
      <c r="S1212" s="3">
        <f>VLOOKUP($C1212,'County Data Only'!$A$2:$F$93,5,FALSE)</f>
        <v>2.269374295</v>
      </c>
      <c r="T1212" s="6">
        <f>VLOOKUP($C1212,'County Data Only'!$A$2:$F$93,6,FALSE)</f>
        <v>0.5626584</v>
      </c>
      <c r="U1212">
        <f>IF(AND(Table1[[#This Row],[Census Tract Population Growth 2010 - 2020]]&gt;=5,Table1[[#This Row],[Census Tract Population Growth 2020 - 2021]]&gt;0),1,0)</f>
        <v>0</v>
      </c>
      <c r="V1212" s="3">
        <f>SUM(Table1[[#This Row],[High Income Point Value]],Table1[[#This Row],[Life Expectancy Point Value]],Table1[[#This Row],["R/ECAP" (Point Value)]],Table1[[#This Row],[Low Poverty Point Value]])</f>
        <v>0</v>
      </c>
      <c r="W1212" s="3">
        <f>SUM(Table1[[#This Row],[Census Tract Low Unemployment Point Value]],Table1[[#This Row],[Census Tract Access to Primary Care Point Value]])</f>
        <v>1</v>
      </c>
    </row>
    <row r="1213" spans="1:23" x14ac:dyDescent="0.25">
      <c r="A1213" t="s">
        <v>1213</v>
      </c>
      <c r="B1213">
        <v>18109510602</v>
      </c>
      <c r="C1213" t="s">
        <v>1806</v>
      </c>
      <c r="D1213" t="s">
        <v>2874</v>
      </c>
      <c r="E1213" s="8">
        <f t="shared" si="36"/>
        <v>1</v>
      </c>
      <c r="F1213" s="3">
        <f t="shared" si="37"/>
        <v>0</v>
      </c>
      <c r="G1213">
        <v>0</v>
      </c>
      <c r="H1213" s="4">
        <v>64112</v>
      </c>
      <c r="I1213" s="3">
        <f>IF(AND(Table1[[#This Row],[High Income]]&gt;=71082,Table1[[#This Row],[QCT Status]]=0),1,0)</f>
        <v>0</v>
      </c>
      <c r="J1213" s="4">
        <v>76.400000000000006</v>
      </c>
      <c r="K1213" s="3">
        <f>IF(Table1[[#This Row],[Life Expectancy]]&gt;77.4,1,0)</f>
        <v>0</v>
      </c>
      <c r="L1213" s="4">
        <v>0</v>
      </c>
      <c r="M1213" s="4">
        <v>9.6</v>
      </c>
      <c r="N1213" s="4">
        <f>IF(AND(Table1[[#This Row],[Low Poverty]]&lt;=6.3,Table1[[#This Row],[QCT Status]]=0),1,0)</f>
        <v>0</v>
      </c>
      <c r="O1213" s="6">
        <f>VLOOKUP(C1213,'County Data Only'!$A$2:$F$93,3,FALSE)</f>
        <v>2.4</v>
      </c>
      <c r="P1213" s="6">
        <f>IF(Table1[[#This Row],[Census Tract Low Unemployment Rate]]&lt;2.7,1,0)</f>
        <v>1</v>
      </c>
      <c r="Q1213" s="3">
        <f>VLOOKUP($C1213,'County Data Only'!$A$2:$F$93,4,FALSE)</f>
        <v>2260</v>
      </c>
      <c r="R1213" s="3">
        <f>IF(AND(Table1[[#This Row],[Census Tract Access to Primary Care]]&lt;=2000,Table1[[#This Row],[Census Tract Access to Primary Care]]&lt;&gt;0),1,0)</f>
        <v>0</v>
      </c>
      <c r="S1213" s="3">
        <f>VLOOKUP($C1213,'County Data Only'!$A$2:$F$93,5,FALSE)</f>
        <v>2.269374295</v>
      </c>
      <c r="T1213" s="6">
        <f>VLOOKUP($C1213,'County Data Only'!$A$2:$F$93,6,FALSE)</f>
        <v>0.5626584</v>
      </c>
      <c r="U1213">
        <f>IF(AND(Table1[[#This Row],[Census Tract Population Growth 2010 - 2020]]&gt;=5,Table1[[#This Row],[Census Tract Population Growth 2020 - 2021]]&gt;0),1,0)</f>
        <v>0</v>
      </c>
      <c r="V1213" s="3">
        <f>SUM(Table1[[#This Row],[High Income Point Value]],Table1[[#This Row],[Life Expectancy Point Value]],Table1[[#This Row],["R/ECAP" (Point Value)]],Table1[[#This Row],[Low Poverty Point Value]])</f>
        <v>0</v>
      </c>
      <c r="W1213" s="3">
        <f>SUM(Table1[[#This Row],[Census Tract Low Unemployment Point Value]],Table1[[#This Row],[Census Tract Access to Primary Care Point Value]])</f>
        <v>1</v>
      </c>
    </row>
    <row r="1214" spans="1:23" x14ac:dyDescent="0.25">
      <c r="A1214" t="s">
        <v>1214</v>
      </c>
      <c r="B1214">
        <v>18109510701</v>
      </c>
      <c r="C1214" t="s">
        <v>1806</v>
      </c>
      <c r="D1214" t="s">
        <v>2875</v>
      </c>
      <c r="E1214" s="8">
        <f t="shared" si="36"/>
        <v>1</v>
      </c>
      <c r="F1214" s="3">
        <f t="shared" si="37"/>
        <v>0</v>
      </c>
      <c r="G1214">
        <v>0</v>
      </c>
      <c r="H1214" s="4">
        <v>46838</v>
      </c>
      <c r="I1214" s="3">
        <f>IF(AND(Table1[[#This Row],[High Income]]&gt;=71082,Table1[[#This Row],[QCT Status]]=0),1,0)</f>
        <v>0</v>
      </c>
      <c r="J1214" s="4">
        <v>75.7</v>
      </c>
      <c r="K1214" s="3">
        <f>IF(Table1[[#This Row],[Life Expectancy]]&gt;77.4,1,0)</f>
        <v>0</v>
      </c>
      <c r="L1214" s="4">
        <v>0</v>
      </c>
      <c r="M1214" s="4">
        <v>10.4</v>
      </c>
      <c r="N1214" s="4">
        <f>IF(AND(Table1[[#This Row],[Low Poverty]]&lt;=6.3,Table1[[#This Row],[QCT Status]]=0),1,0)</f>
        <v>0</v>
      </c>
      <c r="O1214" s="6">
        <f>VLOOKUP(C1214,'County Data Only'!$A$2:$F$93,3,FALSE)</f>
        <v>2.4</v>
      </c>
      <c r="P1214" s="6">
        <f>IF(Table1[[#This Row],[Census Tract Low Unemployment Rate]]&lt;2.7,1,0)</f>
        <v>1</v>
      </c>
      <c r="Q1214" s="3">
        <f>VLOOKUP($C1214,'County Data Only'!$A$2:$F$93,4,FALSE)</f>
        <v>2260</v>
      </c>
      <c r="R1214" s="3">
        <f>IF(AND(Table1[[#This Row],[Census Tract Access to Primary Care]]&lt;=2000,Table1[[#This Row],[Census Tract Access to Primary Care]]&lt;&gt;0),1,0)</f>
        <v>0</v>
      </c>
      <c r="S1214" s="3">
        <f>VLOOKUP($C1214,'County Data Only'!$A$2:$F$93,5,FALSE)</f>
        <v>2.269374295</v>
      </c>
      <c r="T1214" s="6">
        <f>VLOOKUP($C1214,'County Data Only'!$A$2:$F$93,6,FALSE)</f>
        <v>0.5626584</v>
      </c>
      <c r="U1214">
        <f>IF(AND(Table1[[#This Row],[Census Tract Population Growth 2010 - 2020]]&gt;=5,Table1[[#This Row],[Census Tract Population Growth 2020 - 2021]]&gt;0),1,0)</f>
        <v>0</v>
      </c>
      <c r="V1214" s="3">
        <f>SUM(Table1[[#This Row],[High Income Point Value]],Table1[[#This Row],[Life Expectancy Point Value]],Table1[[#This Row],["R/ECAP" (Point Value)]],Table1[[#This Row],[Low Poverty Point Value]])</f>
        <v>0</v>
      </c>
      <c r="W1214" s="3">
        <f>SUM(Table1[[#This Row],[Census Tract Low Unemployment Point Value]],Table1[[#This Row],[Census Tract Access to Primary Care Point Value]])</f>
        <v>1</v>
      </c>
    </row>
    <row r="1215" spans="1:23" x14ac:dyDescent="0.25">
      <c r="A1215" t="s">
        <v>1216</v>
      </c>
      <c r="B1215">
        <v>18109510704</v>
      </c>
      <c r="C1215" t="s">
        <v>1806</v>
      </c>
      <c r="D1215" t="s">
        <v>2877</v>
      </c>
      <c r="E1215" s="8">
        <f t="shared" si="36"/>
        <v>1</v>
      </c>
      <c r="F1215" s="3">
        <f t="shared" si="37"/>
        <v>0</v>
      </c>
      <c r="G1215">
        <v>0</v>
      </c>
      <c r="H1215" s="4">
        <v>62552</v>
      </c>
      <c r="I1215" s="3">
        <f>IF(AND(Table1[[#This Row],[High Income]]&gt;=71082,Table1[[#This Row],[QCT Status]]=0),1,0)</f>
        <v>0</v>
      </c>
      <c r="J1215" s="4">
        <v>77.3</v>
      </c>
      <c r="K1215" s="3">
        <f>IF(Table1[[#This Row],[Life Expectancy]]&gt;77.4,1,0)</f>
        <v>0</v>
      </c>
      <c r="L1215" s="4">
        <v>0</v>
      </c>
      <c r="M1215" s="4">
        <v>11.1</v>
      </c>
      <c r="N1215" s="4">
        <f>IF(AND(Table1[[#This Row],[Low Poverty]]&lt;=6.3,Table1[[#This Row],[QCT Status]]=0),1,0)</f>
        <v>0</v>
      </c>
      <c r="O1215" s="6">
        <f>VLOOKUP(C1215,'County Data Only'!$A$2:$F$93,3,FALSE)</f>
        <v>2.4</v>
      </c>
      <c r="P1215" s="6">
        <f>IF(Table1[[#This Row],[Census Tract Low Unemployment Rate]]&lt;2.7,1,0)</f>
        <v>1</v>
      </c>
      <c r="Q1215" s="3">
        <f>VLOOKUP($C1215,'County Data Only'!$A$2:$F$93,4,FALSE)</f>
        <v>2260</v>
      </c>
      <c r="R1215" s="3">
        <f>IF(AND(Table1[[#This Row],[Census Tract Access to Primary Care]]&lt;=2000,Table1[[#This Row],[Census Tract Access to Primary Care]]&lt;&gt;0),1,0)</f>
        <v>0</v>
      </c>
      <c r="S1215" s="3">
        <f>VLOOKUP($C1215,'County Data Only'!$A$2:$F$93,5,FALSE)</f>
        <v>2.269374295</v>
      </c>
      <c r="T1215" s="6">
        <f>VLOOKUP($C1215,'County Data Only'!$A$2:$F$93,6,FALSE)</f>
        <v>0.5626584</v>
      </c>
      <c r="U1215">
        <f>IF(AND(Table1[[#This Row],[Census Tract Population Growth 2010 - 2020]]&gt;=5,Table1[[#This Row],[Census Tract Population Growth 2020 - 2021]]&gt;0),1,0)</f>
        <v>0</v>
      </c>
      <c r="V1215" s="3">
        <f>SUM(Table1[[#This Row],[High Income Point Value]],Table1[[#This Row],[Life Expectancy Point Value]],Table1[[#This Row],["R/ECAP" (Point Value)]],Table1[[#This Row],[Low Poverty Point Value]])</f>
        <v>0</v>
      </c>
      <c r="W1215" s="3">
        <f>SUM(Table1[[#This Row],[Census Tract Low Unemployment Point Value]],Table1[[#This Row],[Census Tract Access to Primary Care Point Value]])</f>
        <v>1</v>
      </c>
    </row>
    <row r="1216" spans="1:23" x14ac:dyDescent="0.25">
      <c r="A1216" t="s">
        <v>1207</v>
      </c>
      <c r="B1216">
        <v>18109510202</v>
      </c>
      <c r="C1216" t="s">
        <v>1806</v>
      </c>
      <c r="D1216" t="s">
        <v>2868</v>
      </c>
      <c r="E1216" s="8">
        <f t="shared" si="36"/>
        <v>1</v>
      </c>
      <c r="F1216" s="3">
        <f t="shared" si="37"/>
        <v>0</v>
      </c>
      <c r="G1216">
        <v>0</v>
      </c>
      <c r="H1216" s="4">
        <v>63627</v>
      </c>
      <c r="I1216" s="3">
        <f>IF(AND(Table1[[#This Row],[High Income]]&gt;=71082,Table1[[#This Row],[QCT Status]]=0),1,0)</f>
        <v>0</v>
      </c>
      <c r="J1216" s="4">
        <v>73.8</v>
      </c>
      <c r="K1216" s="3">
        <f>IF(Table1[[#This Row],[Life Expectancy]]&gt;77.4,1,0)</f>
        <v>0</v>
      </c>
      <c r="L1216" s="4">
        <v>0</v>
      </c>
      <c r="M1216" s="4">
        <v>12</v>
      </c>
      <c r="N1216" s="4">
        <f>IF(AND(Table1[[#This Row],[Low Poverty]]&lt;=6.3,Table1[[#This Row],[QCT Status]]=0),1,0)</f>
        <v>0</v>
      </c>
      <c r="O1216" s="6">
        <f>VLOOKUP(C1216,'County Data Only'!$A$2:$F$93,3,FALSE)</f>
        <v>2.4</v>
      </c>
      <c r="P1216" s="6">
        <f>IF(Table1[[#This Row],[Census Tract Low Unemployment Rate]]&lt;2.7,1,0)</f>
        <v>1</v>
      </c>
      <c r="Q1216" s="3">
        <f>VLOOKUP($C1216,'County Data Only'!$A$2:$F$93,4,FALSE)</f>
        <v>2260</v>
      </c>
      <c r="R1216" s="3">
        <f>IF(AND(Table1[[#This Row],[Census Tract Access to Primary Care]]&lt;=2000,Table1[[#This Row],[Census Tract Access to Primary Care]]&lt;&gt;0),1,0)</f>
        <v>0</v>
      </c>
      <c r="S1216" s="3">
        <f>VLOOKUP($C1216,'County Data Only'!$A$2:$F$93,5,FALSE)</f>
        <v>2.269374295</v>
      </c>
      <c r="T1216" s="6">
        <f>VLOOKUP($C1216,'County Data Only'!$A$2:$F$93,6,FALSE)</f>
        <v>0.5626584</v>
      </c>
      <c r="U1216">
        <f>IF(AND(Table1[[#This Row],[Census Tract Population Growth 2010 - 2020]]&gt;=5,Table1[[#This Row],[Census Tract Population Growth 2020 - 2021]]&gt;0),1,0)</f>
        <v>0</v>
      </c>
      <c r="V1216" s="3">
        <f>SUM(Table1[[#This Row],[High Income Point Value]],Table1[[#This Row],[Life Expectancy Point Value]],Table1[[#This Row],["R/ECAP" (Point Value)]],Table1[[#This Row],[Low Poverty Point Value]])</f>
        <v>0</v>
      </c>
      <c r="W1216" s="3">
        <f>SUM(Table1[[#This Row],[Census Tract Low Unemployment Point Value]],Table1[[#This Row],[Census Tract Access to Primary Care Point Value]])</f>
        <v>1</v>
      </c>
    </row>
    <row r="1217" spans="1:23" x14ac:dyDescent="0.25">
      <c r="A1217" t="s">
        <v>1208</v>
      </c>
      <c r="B1217">
        <v>18109510300</v>
      </c>
      <c r="C1217" t="s">
        <v>1806</v>
      </c>
      <c r="D1217" t="s">
        <v>2869</v>
      </c>
      <c r="E1217" s="8">
        <f t="shared" si="36"/>
        <v>1</v>
      </c>
      <c r="F1217" s="3">
        <f t="shared" si="37"/>
        <v>0</v>
      </c>
      <c r="G1217">
        <v>0</v>
      </c>
      <c r="H1217" s="4">
        <v>54663</v>
      </c>
      <c r="I1217" s="3">
        <f>IF(AND(Table1[[#This Row],[High Income]]&gt;=71082,Table1[[#This Row],[QCT Status]]=0),1,0)</f>
        <v>0</v>
      </c>
      <c r="J1217" s="4">
        <v>75</v>
      </c>
      <c r="K1217" s="3">
        <f>IF(Table1[[#This Row],[Life Expectancy]]&gt;77.4,1,0)</f>
        <v>0</v>
      </c>
      <c r="L1217" s="4">
        <v>0</v>
      </c>
      <c r="M1217" s="4">
        <v>12</v>
      </c>
      <c r="N1217" s="4">
        <f>IF(AND(Table1[[#This Row],[Low Poverty]]&lt;=6.3,Table1[[#This Row],[QCT Status]]=0),1,0)</f>
        <v>0</v>
      </c>
      <c r="O1217" s="6">
        <f>VLOOKUP(C1217,'County Data Only'!$A$2:$F$93,3,FALSE)</f>
        <v>2.4</v>
      </c>
      <c r="P1217" s="6">
        <f>IF(Table1[[#This Row],[Census Tract Low Unemployment Rate]]&lt;2.7,1,0)</f>
        <v>1</v>
      </c>
      <c r="Q1217" s="3">
        <f>VLOOKUP($C1217,'County Data Only'!$A$2:$F$93,4,FALSE)</f>
        <v>2260</v>
      </c>
      <c r="R1217" s="3">
        <f>IF(AND(Table1[[#This Row],[Census Tract Access to Primary Care]]&lt;=2000,Table1[[#This Row],[Census Tract Access to Primary Care]]&lt;&gt;0),1,0)</f>
        <v>0</v>
      </c>
      <c r="S1217" s="3">
        <f>VLOOKUP($C1217,'County Data Only'!$A$2:$F$93,5,FALSE)</f>
        <v>2.269374295</v>
      </c>
      <c r="T1217" s="6">
        <f>VLOOKUP($C1217,'County Data Only'!$A$2:$F$93,6,FALSE)</f>
        <v>0.5626584</v>
      </c>
      <c r="U1217">
        <f>IF(AND(Table1[[#This Row],[Census Tract Population Growth 2010 - 2020]]&gt;=5,Table1[[#This Row],[Census Tract Population Growth 2020 - 2021]]&gt;0),1,0)</f>
        <v>0</v>
      </c>
      <c r="V1217" s="3">
        <f>SUM(Table1[[#This Row],[High Income Point Value]],Table1[[#This Row],[Life Expectancy Point Value]],Table1[[#This Row],["R/ECAP" (Point Value)]],Table1[[#This Row],[Low Poverty Point Value]])</f>
        <v>0</v>
      </c>
      <c r="W1217" s="3">
        <f>SUM(Table1[[#This Row],[Census Tract Low Unemployment Point Value]],Table1[[#This Row],[Census Tract Access to Primary Care Point Value]])</f>
        <v>1</v>
      </c>
    </row>
    <row r="1218" spans="1:23" x14ac:dyDescent="0.25">
      <c r="A1218" t="s">
        <v>1217</v>
      </c>
      <c r="B1218">
        <v>18109510800</v>
      </c>
      <c r="C1218" t="s">
        <v>1806</v>
      </c>
      <c r="D1218" t="s">
        <v>2878</v>
      </c>
      <c r="E1218" s="8">
        <f t="shared" ref="E1218:E1281" si="38">SUM(V1218,W1218)</f>
        <v>1</v>
      </c>
      <c r="F1218" s="3">
        <f t="shared" ref="F1218:F1281" si="39">IF(AND(S1218&gt;=5,T1218&gt;0),1,0)</f>
        <v>0</v>
      </c>
      <c r="G1218">
        <v>0</v>
      </c>
      <c r="H1218" s="4">
        <v>49514</v>
      </c>
      <c r="I1218" s="3">
        <f>IF(AND(Table1[[#This Row],[High Income]]&gt;=71082,Table1[[#This Row],[QCT Status]]=0),1,0)</f>
        <v>0</v>
      </c>
      <c r="J1218" s="4">
        <v>71.900000000000006</v>
      </c>
      <c r="K1218" s="3">
        <f>IF(Table1[[#This Row],[Life Expectancy]]&gt;77.4,1,0)</f>
        <v>0</v>
      </c>
      <c r="L1218" s="4">
        <v>0</v>
      </c>
      <c r="M1218" s="4">
        <v>17.2</v>
      </c>
      <c r="N1218" s="4">
        <f>IF(AND(Table1[[#This Row],[Low Poverty]]&lt;=6.3,Table1[[#This Row],[QCT Status]]=0),1,0)</f>
        <v>0</v>
      </c>
      <c r="O1218" s="6">
        <f>VLOOKUP(C1218,'County Data Only'!$A$2:$F$93,3,FALSE)</f>
        <v>2.4</v>
      </c>
      <c r="P1218" s="6">
        <f>IF(Table1[[#This Row],[Census Tract Low Unemployment Rate]]&lt;2.7,1,0)</f>
        <v>1</v>
      </c>
      <c r="Q1218" s="3">
        <f>VLOOKUP($C1218,'County Data Only'!$A$2:$F$93,4,FALSE)</f>
        <v>2260</v>
      </c>
      <c r="R1218" s="3">
        <f>IF(AND(Table1[[#This Row],[Census Tract Access to Primary Care]]&lt;=2000,Table1[[#This Row],[Census Tract Access to Primary Care]]&lt;&gt;0),1,0)</f>
        <v>0</v>
      </c>
      <c r="S1218" s="3">
        <f>VLOOKUP($C1218,'County Data Only'!$A$2:$F$93,5,FALSE)</f>
        <v>2.269374295</v>
      </c>
      <c r="T1218" s="6">
        <f>VLOOKUP($C1218,'County Data Only'!$A$2:$F$93,6,FALSE)</f>
        <v>0.5626584</v>
      </c>
      <c r="U1218">
        <f>IF(AND(Table1[[#This Row],[Census Tract Population Growth 2010 - 2020]]&gt;=5,Table1[[#This Row],[Census Tract Population Growth 2020 - 2021]]&gt;0),1,0)</f>
        <v>0</v>
      </c>
      <c r="V1218" s="3">
        <f>SUM(Table1[[#This Row],[High Income Point Value]],Table1[[#This Row],[Life Expectancy Point Value]],Table1[[#This Row],["R/ECAP" (Point Value)]],Table1[[#This Row],[Low Poverty Point Value]])</f>
        <v>0</v>
      </c>
      <c r="W1218" s="3">
        <f>SUM(Table1[[#This Row],[Census Tract Low Unemployment Point Value]],Table1[[#This Row],[Census Tract Access to Primary Care Point Value]])</f>
        <v>1</v>
      </c>
    </row>
    <row r="1219" spans="1:23" x14ac:dyDescent="0.25">
      <c r="A1219" t="s">
        <v>1222</v>
      </c>
      <c r="B1219">
        <v>18111100500</v>
      </c>
      <c r="C1219" t="s">
        <v>1808</v>
      </c>
      <c r="D1219" t="s">
        <v>2882</v>
      </c>
      <c r="E1219" s="8">
        <f t="shared" si="38"/>
        <v>1</v>
      </c>
      <c r="F1219" s="3">
        <f t="shared" si="39"/>
        <v>0</v>
      </c>
      <c r="G1219">
        <v>0</v>
      </c>
      <c r="H1219" s="4">
        <v>58250</v>
      </c>
      <c r="I1219" s="3">
        <f>IF(AND(Table1[[#This Row],[High Income]]&gt;=71082,Table1[[#This Row],[QCT Status]]=0),1,0)</f>
        <v>0</v>
      </c>
      <c r="J1219" s="4">
        <v>75.3</v>
      </c>
      <c r="K1219" s="3">
        <f>IF(Table1[[#This Row],[Life Expectancy]]&gt;77.4,1,0)</f>
        <v>0</v>
      </c>
      <c r="L1219" s="4">
        <v>0</v>
      </c>
      <c r="M1219" s="6">
        <v>4.3</v>
      </c>
      <c r="N1219" s="6">
        <f>IF(AND(Table1[[#This Row],[Low Poverty]]&lt;=6.3,Table1[[#This Row],[QCT Status]]=0),1,0)</f>
        <v>1</v>
      </c>
      <c r="O1219" s="3">
        <f>VLOOKUP(C1219,'County Data Only'!$A$2:$F$93,3,FALSE)</f>
        <v>3.4</v>
      </c>
      <c r="P1219" s="3">
        <f>IF(Table1[[#This Row],[Census Tract Low Unemployment Rate]]&lt;2.7,1,0)</f>
        <v>0</v>
      </c>
      <c r="Q1219" s="3">
        <f>VLOOKUP($C1219,'County Data Only'!$A$2:$F$93,4,FALSE)</f>
        <v>14010</v>
      </c>
      <c r="R1219" s="3">
        <f>IF(AND(Table1[[#This Row],[Census Tract Access to Primary Care]]&lt;=2000,Table1[[#This Row],[Census Tract Access to Primary Care]]&lt;&gt;0),1,0)</f>
        <v>0</v>
      </c>
      <c r="S1219" s="3">
        <f>VLOOKUP($C1219,'County Data Only'!$A$2:$F$93,5,FALSE)</f>
        <v>-2.297316285</v>
      </c>
      <c r="T1219" s="6">
        <f>VLOOKUP($C1219,'County Data Only'!$A$2:$F$93,6,FALSE)</f>
        <v>8.6981700000000009E-2</v>
      </c>
      <c r="U1219">
        <f>IF(AND(Table1[[#This Row],[Census Tract Population Growth 2010 - 2020]]&gt;=5,Table1[[#This Row],[Census Tract Population Growth 2020 - 2021]]&gt;0),1,0)</f>
        <v>0</v>
      </c>
      <c r="V1219" s="3">
        <f>SUM(Table1[[#This Row],[High Income Point Value]],Table1[[#This Row],[Life Expectancy Point Value]],Table1[[#This Row],["R/ECAP" (Point Value)]],Table1[[#This Row],[Low Poverty Point Value]])</f>
        <v>1</v>
      </c>
      <c r="W1219" s="3">
        <f>SUM(Table1[[#This Row],[Census Tract Low Unemployment Point Value]],Table1[[#This Row],[Census Tract Access to Primary Care Point Value]])</f>
        <v>0</v>
      </c>
    </row>
    <row r="1220" spans="1:23" x14ac:dyDescent="0.25">
      <c r="A1220" t="s">
        <v>1224</v>
      </c>
      <c r="B1220">
        <v>18111100700</v>
      </c>
      <c r="C1220" t="s">
        <v>1808</v>
      </c>
      <c r="D1220" t="s">
        <v>2884</v>
      </c>
      <c r="E1220" s="8">
        <f t="shared" si="38"/>
        <v>1</v>
      </c>
      <c r="F1220" s="3">
        <f t="shared" si="39"/>
        <v>0</v>
      </c>
      <c r="G1220">
        <v>0</v>
      </c>
      <c r="H1220" s="4">
        <v>53992</v>
      </c>
      <c r="I1220" s="3">
        <f>IF(AND(Table1[[#This Row],[High Income]]&gt;=71082,Table1[[#This Row],[QCT Status]]=0),1,0)</f>
        <v>0</v>
      </c>
      <c r="J1220" s="6">
        <v>81.400000000000006</v>
      </c>
      <c r="K1220" s="6">
        <f>IF(Table1[[#This Row],[Life Expectancy]]&gt;77.4,1,0)</f>
        <v>1</v>
      </c>
      <c r="L1220" s="4">
        <v>0</v>
      </c>
      <c r="M1220" s="4">
        <v>16.399999999999999</v>
      </c>
      <c r="N1220" s="4">
        <f>IF(AND(Table1[[#This Row],[Low Poverty]]&lt;=6.3,Table1[[#This Row],[QCT Status]]=0),1,0)</f>
        <v>0</v>
      </c>
      <c r="O1220" s="3">
        <f>VLOOKUP(C1220,'County Data Only'!$A$2:$F$93,3,FALSE)</f>
        <v>3.4</v>
      </c>
      <c r="P1220" s="3">
        <f>IF(Table1[[#This Row],[Census Tract Low Unemployment Rate]]&lt;2.7,1,0)</f>
        <v>0</v>
      </c>
      <c r="Q1220" s="3">
        <f>VLOOKUP($C1220,'County Data Only'!$A$2:$F$93,4,FALSE)</f>
        <v>14010</v>
      </c>
      <c r="R1220" s="3">
        <f>IF(AND(Table1[[#This Row],[Census Tract Access to Primary Care]]&lt;=2000,Table1[[#This Row],[Census Tract Access to Primary Care]]&lt;&gt;0),1,0)</f>
        <v>0</v>
      </c>
      <c r="S1220" s="3">
        <f>VLOOKUP($C1220,'County Data Only'!$A$2:$F$93,5,FALSE)</f>
        <v>-2.297316285</v>
      </c>
      <c r="T1220" s="6">
        <f>VLOOKUP($C1220,'County Data Only'!$A$2:$F$93,6,FALSE)</f>
        <v>8.6981700000000009E-2</v>
      </c>
      <c r="U1220">
        <f>IF(AND(Table1[[#This Row],[Census Tract Population Growth 2010 - 2020]]&gt;=5,Table1[[#This Row],[Census Tract Population Growth 2020 - 2021]]&gt;0),1,0)</f>
        <v>0</v>
      </c>
      <c r="V1220" s="3">
        <f>SUM(Table1[[#This Row],[High Income Point Value]],Table1[[#This Row],[Life Expectancy Point Value]],Table1[[#This Row],["R/ECAP" (Point Value)]],Table1[[#This Row],[Low Poverty Point Value]])</f>
        <v>1</v>
      </c>
      <c r="W1220" s="3">
        <f>SUM(Table1[[#This Row],[Census Tract Low Unemployment Point Value]],Table1[[#This Row],[Census Tract Access to Primary Care Point Value]])</f>
        <v>0</v>
      </c>
    </row>
    <row r="1221" spans="1:23" x14ac:dyDescent="0.25">
      <c r="A1221" t="s">
        <v>1221</v>
      </c>
      <c r="B1221">
        <v>18111100400</v>
      </c>
      <c r="C1221" t="s">
        <v>1808</v>
      </c>
      <c r="D1221" t="s">
        <v>2373</v>
      </c>
      <c r="E1221" s="10">
        <f t="shared" si="38"/>
        <v>0</v>
      </c>
      <c r="F1221" s="3">
        <f t="shared" si="39"/>
        <v>0</v>
      </c>
      <c r="G1221">
        <v>0</v>
      </c>
      <c r="H1221" s="4">
        <v>67129</v>
      </c>
      <c r="I1221" s="3">
        <f>IF(AND(Table1[[#This Row],[High Income]]&gt;=71082,Table1[[#This Row],[QCT Status]]=0),1,0)</f>
        <v>0</v>
      </c>
      <c r="J1221" s="4">
        <v>74.583100000000002</v>
      </c>
      <c r="K1221" s="3">
        <f>IF(Table1[[#This Row],[Life Expectancy]]&gt;77.4,1,0)</f>
        <v>0</v>
      </c>
      <c r="L1221" s="4">
        <v>0</v>
      </c>
      <c r="M1221" s="4">
        <v>12.4</v>
      </c>
      <c r="N1221" s="4">
        <f>IF(AND(Table1[[#This Row],[Low Poverty]]&lt;=6.3,Table1[[#This Row],[QCT Status]]=0),1,0)</f>
        <v>0</v>
      </c>
      <c r="O1221" s="3">
        <f>VLOOKUP(C1221,'County Data Only'!$A$2:$F$93,3,FALSE)</f>
        <v>3.4</v>
      </c>
      <c r="P1221" s="3">
        <f>IF(Table1[[#This Row],[Census Tract Low Unemployment Rate]]&lt;2.7,1,0)</f>
        <v>0</v>
      </c>
      <c r="Q1221" s="3">
        <f>VLOOKUP($C1221,'County Data Only'!$A$2:$F$93,4,FALSE)</f>
        <v>14010</v>
      </c>
      <c r="R1221" s="3">
        <f>IF(AND(Table1[[#This Row],[Census Tract Access to Primary Care]]&lt;=2000,Table1[[#This Row],[Census Tract Access to Primary Care]]&lt;&gt;0),1,0)</f>
        <v>0</v>
      </c>
      <c r="S1221" s="3">
        <f>VLOOKUP($C1221,'County Data Only'!$A$2:$F$93,5,FALSE)</f>
        <v>-2.297316285</v>
      </c>
      <c r="T1221" s="6">
        <f>VLOOKUP($C1221,'County Data Only'!$A$2:$F$93,6,FALSE)</f>
        <v>8.6981700000000009E-2</v>
      </c>
      <c r="U1221">
        <f>IF(AND(Table1[[#This Row],[Census Tract Population Growth 2010 - 2020]]&gt;=5,Table1[[#This Row],[Census Tract Population Growth 2020 - 2021]]&gt;0),1,0)</f>
        <v>0</v>
      </c>
      <c r="V1221" s="3">
        <f>SUM(Table1[[#This Row],[High Income Point Value]],Table1[[#This Row],[Life Expectancy Point Value]],Table1[[#This Row],["R/ECAP" (Point Value)]],Table1[[#This Row],[Low Poverty Point Value]])</f>
        <v>0</v>
      </c>
      <c r="W1221" s="3">
        <f>SUM(Table1[[#This Row],[Census Tract Low Unemployment Point Value]],Table1[[#This Row],[Census Tract Access to Primary Care Point Value]])</f>
        <v>0</v>
      </c>
    </row>
    <row r="1222" spans="1:23" x14ac:dyDescent="0.25">
      <c r="A1222" t="s">
        <v>1223</v>
      </c>
      <c r="B1222">
        <v>18111100600</v>
      </c>
      <c r="C1222" t="s">
        <v>1808</v>
      </c>
      <c r="D1222" t="s">
        <v>2883</v>
      </c>
      <c r="E1222" s="10">
        <f t="shared" si="38"/>
        <v>0</v>
      </c>
      <c r="F1222" s="3">
        <f t="shared" si="39"/>
        <v>0</v>
      </c>
      <c r="G1222">
        <v>0</v>
      </c>
      <c r="H1222" s="4">
        <v>46106</v>
      </c>
      <c r="I1222" s="3">
        <f>IF(AND(Table1[[#This Row],[High Income]]&gt;=71082,Table1[[#This Row],[QCT Status]]=0),1,0)</f>
        <v>0</v>
      </c>
      <c r="J1222" s="4">
        <v>75</v>
      </c>
      <c r="K1222" s="3">
        <f>IF(Table1[[#This Row],[Life Expectancy]]&gt;77.4,1,0)</f>
        <v>0</v>
      </c>
      <c r="L1222" s="4">
        <v>0</v>
      </c>
      <c r="M1222" s="4">
        <v>16.100000000000001</v>
      </c>
      <c r="N1222" s="4">
        <f>IF(AND(Table1[[#This Row],[Low Poverty]]&lt;=6.3,Table1[[#This Row],[QCT Status]]=0),1,0)</f>
        <v>0</v>
      </c>
      <c r="O1222" s="3">
        <f>VLOOKUP(C1222,'County Data Only'!$A$2:$F$93,3,FALSE)</f>
        <v>3.4</v>
      </c>
      <c r="P1222" s="3">
        <f>IF(Table1[[#This Row],[Census Tract Low Unemployment Rate]]&lt;2.7,1,0)</f>
        <v>0</v>
      </c>
      <c r="Q1222" s="3">
        <f>VLOOKUP($C1222,'County Data Only'!$A$2:$F$93,4,FALSE)</f>
        <v>14010</v>
      </c>
      <c r="R1222" s="3">
        <f>IF(AND(Table1[[#This Row],[Census Tract Access to Primary Care]]&lt;=2000,Table1[[#This Row],[Census Tract Access to Primary Care]]&lt;&gt;0),1,0)</f>
        <v>0</v>
      </c>
      <c r="S1222" s="3">
        <f>VLOOKUP($C1222,'County Data Only'!$A$2:$F$93,5,FALSE)</f>
        <v>-2.297316285</v>
      </c>
      <c r="T1222" s="6">
        <f>VLOOKUP($C1222,'County Data Only'!$A$2:$F$93,6,FALSE)</f>
        <v>8.6981700000000009E-2</v>
      </c>
      <c r="U1222">
        <f>IF(AND(Table1[[#This Row],[Census Tract Population Growth 2010 - 2020]]&gt;=5,Table1[[#This Row],[Census Tract Population Growth 2020 - 2021]]&gt;0),1,0)</f>
        <v>0</v>
      </c>
      <c r="V1222" s="3">
        <f>SUM(Table1[[#This Row],[High Income Point Value]],Table1[[#This Row],[Life Expectancy Point Value]],Table1[[#This Row],["R/ECAP" (Point Value)]],Table1[[#This Row],[Low Poverty Point Value]])</f>
        <v>0</v>
      </c>
      <c r="W1222" s="3">
        <f>SUM(Table1[[#This Row],[Census Tract Low Unemployment Point Value]],Table1[[#This Row],[Census Tract Access to Primary Care Point Value]])</f>
        <v>0</v>
      </c>
    </row>
    <row r="1223" spans="1:23" x14ac:dyDescent="0.25">
      <c r="A1223" t="s">
        <v>1234</v>
      </c>
      <c r="B1223">
        <v>18113972600</v>
      </c>
      <c r="C1223" t="s">
        <v>1810</v>
      </c>
      <c r="D1223" t="s">
        <v>2894</v>
      </c>
      <c r="E1223" s="9">
        <f t="shared" si="38"/>
        <v>3</v>
      </c>
      <c r="F1223" s="3">
        <f t="shared" si="39"/>
        <v>0</v>
      </c>
      <c r="G1223">
        <v>0</v>
      </c>
      <c r="H1223" s="4">
        <v>66250</v>
      </c>
      <c r="I1223" s="3">
        <f>IF(AND(Table1[[#This Row],[High Income]]&gt;=71082,Table1[[#This Row],[QCT Status]]=0),1,0)</f>
        <v>0</v>
      </c>
      <c r="J1223" s="6">
        <v>79.900000000000006</v>
      </c>
      <c r="K1223" s="6">
        <f>IF(Table1[[#This Row],[Life Expectancy]]&gt;77.4,1,0)</f>
        <v>1</v>
      </c>
      <c r="L1223" s="4">
        <v>0</v>
      </c>
      <c r="M1223" s="6">
        <v>3.6</v>
      </c>
      <c r="N1223" s="6">
        <f>IF(AND(Table1[[#This Row],[Low Poverty]]&lt;=6.3,Table1[[#This Row],[QCT Status]]=0),1,0)</f>
        <v>1</v>
      </c>
      <c r="O1223" s="6">
        <f>VLOOKUP(C1223,'County Data Only'!$A$2:$F$93,3,FALSE)</f>
        <v>2.6</v>
      </c>
      <c r="P1223" s="6">
        <f>IF(Table1[[#This Row],[Census Tract Low Unemployment Rate]]&lt;2.7,1,0)</f>
        <v>1</v>
      </c>
      <c r="Q1223" s="3">
        <f>VLOOKUP($C1223,'County Data Only'!$A$2:$F$93,4,FALSE)</f>
        <v>3660</v>
      </c>
      <c r="R1223" s="3">
        <f>IF(AND(Table1[[#This Row],[Census Tract Access to Primary Care]]&lt;=2000,Table1[[#This Row],[Census Tract Access to Primary Care]]&lt;&gt;0),1,0)</f>
        <v>0</v>
      </c>
      <c r="S1223" s="3">
        <f>VLOOKUP($C1223,'County Data Only'!$A$2:$F$93,5,FALSE)</f>
        <v>0.79443683499999995</v>
      </c>
      <c r="T1223" s="3">
        <f>VLOOKUP($C1223,'County Data Only'!$A$2:$F$93,6,FALSE)</f>
        <v>-0.32081720000000002</v>
      </c>
      <c r="U1223">
        <f>IF(AND(Table1[[#This Row],[Census Tract Population Growth 2010 - 2020]]&gt;=5,Table1[[#This Row],[Census Tract Population Growth 2020 - 2021]]&gt;0),1,0)</f>
        <v>0</v>
      </c>
      <c r="V1223" s="3">
        <f>SUM(Table1[[#This Row],[High Income Point Value]],Table1[[#This Row],[Life Expectancy Point Value]],Table1[[#This Row],["R/ECAP" (Point Value)]],Table1[[#This Row],[Low Poverty Point Value]])</f>
        <v>2</v>
      </c>
      <c r="W1223" s="3">
        <f>SUM(Table1[[#This Row],[Census Tract Low Unemployment Point Value]],Table1[[#This Row],[Census Tract Access to Primary Care Point Value]])</f>
        <v>1</v>
      </c>
    </row>
    <row r="1224" spans="1:23" x14ac:dyDescent="0.25">
      <c r="A1224" t="s">
        <v>1229</v>
      </c>
      <c r="B1224">
        <v>18113972100</v>
      </c>
      <c r="C1224" t="s">
        <v>1810</v>
      </c>
      <c r="D1224" t="s">
        <v>2889</v>
      </c>
      <c r="E1224" s="9">
        <f t="shared" si="38"/>
        <v>3</v>
      </c>
      <c r="F1224" s="3">
        <f t="shared" si="39"/>
        <v>0</v>
      </c>
      <c r="G1224">
        <v>0</v>
      </c>
      <c r="H1224" s="4">
        <v>67287</v>
      </c>
      <c r="I1224" s="3">
        <f>IF(AND(Table1[[#This Row],[High Income]]&gt;=71082,Table1[[#This Row],[QCT Status]]=0),1,0)</f>
        <v>0</v>
      </c>
      <c r="J1224" s="6">
        <v>78.8</v>
      </c>
      <c r="K1224" s="6">
        <f>IF(Table1[[#This Row],[Life Expectancy]]&gt;77.4,1,0)</f>
        <v>1</v>
      </c>
      <c r="L1224" s="4">
        <v>0</v>
      </c>
      <c r="M1224" s="6">
        <v>5.5</v>
      </c>
      <c r="N1224" s="6">
        <f>IF(AND(Table1[[#This Row],[Low Poverty]]&lt;=6.3,Table1[[#This Row],[QCT Status]]=0),1,0)</f>
        <v>1</v>
      </c>
      <c r="O1224" s="6">
        <f>VLOOKUP(C1224,'County Data Only'!$A$2:$F$93,3,FALSE)</f>
        <v>2.6</v>
      </c>
      <c r="P1224" s="6">
        <f>IF(Table1[[#This Row],[Census Tract Low Unemployment Rate]]&lt;2.7,1,0)</f>
        <v>1</v>
      </c>
      <c r="Q1224" s="3">
        <f>VLOOKUP($C1224,'County Data Only'!$A$2:$F$93,4,FALSE)</f>
        <v>3660</v>
      </c>
      <c r="R1224" s="3">
        <f>IF(AND(Table1[[#This Row],[Census Tract Access to Primary Care]]&lt;=2000,Table1[[#This Row],[Census Tract Access to Primary Care]]&lt;&gt;0),1,0)</f>
        <v>0</v>
      </c>
      <c r="S1224" s="3">
        <f>VLOOKUP($C1224,'County Data Only'!$A$2:$F$93,5,FALSE)</f>
        <v>0.79443683499999995</v>
      </c>
      <c r="T1224" s="3">
        <f>VLOOKUP($C1224,'County Data Only'!$A$2:$F$93,6,FALSE)</f>
        <v>-0.32081720000000002</v>
      </c>
      <c r="U1224">
        <f>IF(AND(Table1[[#This Row],[Census Tract Population Growth 2010 - 2020]]&gt;=5,Table1[[#This Row],[Census Tract Population Growth 2020 - 2021]]&gt;0),1,0)</f>
        <v>0</v>
      </c>
      <c r="V1224" s="3">
        <f>SUM(Table1[[#This Row],[High Income Point Value]],Table1[[#This Row],[Life Expectancy Point Value]],Table1[[#This Row],["R/ECAP" (Point Value)]],Table1[[#This Row],[Low Poverty Point Value]])</f>
        <v>2</v>
      </c>
      <c r="W1224" s="3">
        <f>SUM(Table1[[#This Row],[Census Tract Low Unemployment Point Value]],Table1[[#This Row],[Census Tract Access to Primary Care Point Value]])</f>
        <v>1</v>
      </c>
    </row>
    <row r="1225" spans="1:23" x14ac:dyDescent="0.25">
      <c r="A1225" t="s">
        <v>1233</v>
      </c>
      <c r="B1225">
        <v>18113972500</v>
      </c>
      <c r="C1225" t="s">
        <v>1810</v>
      </c>
      <c r="D1225" t="s">
        <v>2893</v>
      </c>
      <c r="E1225" s="9">
        <f t="shared" si="38"/>
        <v>3</v>
      </c>
      <c r="F1225" s="3">
        <f t="shared" si="39"/>
        <v>0</v>
      </c>
      <c r="G1225">
        <v>0</v>
      </c>
      <c r="H1225" s="4">
        <v>71016</v>
      </c>
      <c r="I1225" s="3">
        <f>IF(AND(Table1[[#This Row],[High Income]]&gt;=71082,Table1[[#This Row],[QCT Status]]=0),1,0)</f>
        <v>0</v>
      </c>
      <c r="J1225" s="6">
        <v>77.8</v>
      </c>
      <c r="K1225" s="6">
        <f>IF(Table1[[#This Row],[Life Expectancy]]&gt;77.4,1,0)</f>
        <v>1</v>
      </c>
      <c r="L1225" s="4">
        <v>0</v>
      </c>
      <c r="M1225" s="6">
        <v>5.6</v>
      </c>
      <c r="N1225" s="6">
        <f>IF(AND(Table1[[#This Row],[Low Poverty]]&lt;=6.3,Table1[[#This Row],[QCT Status]]=0),1,0)</f>
        <v>1</v>
      </c>
      <c r="O1225" s="6">
        <f>VLOOKUP(C1225,'County Data Only'!$A$2:$F$93,3,FALSE)</f>
        <v>2.6</v>
      </c>
      <c r="P1225" s="6">
        <f>IF(Table1[[#This Row],[Census Tract Low Unemployment Rate]]&lt;2.7,1,0)</f>
        <v>1</v>
      </c>
      <c r="Q1225" s="3">
        <f>VLOOKUP($C1225,'County Data Only'!$A$2:$F$93,4,FALSE)</f>
        <v>3660</v>
      </c>
      <c r="R1225" s="3">
        <f>IF(AND(Table1[[#This Row],[Census Tract Access to Primary Care]]&lt;=2000,Table1[[#This Row],[Census Tract Access to Primary Care]]&lt;&gt;0),1,0)</f>
        <v>0</v>
      </c>
      <c r="S1225" s="3">
        <f>VLOOKUP($C1225,'County Data Only'!$A$2:$F$93,5,FALSE)</f>
        <v>0.79443683499999995</v>
      </c>
      <c r="T1225" s="3">
        <f>VLOOKUP($C1225,'County Data Only'!$A$2:$F$93,6,FALSE)</f>
        <v>-0.32081720000000002</v>
      </c>
      <c r="U1225">
        <f>IF(AND(Table1[[#This Row],[Census Tract Population Growth 2010 - 2020]]&gt;=5,Table1[[#This Row],[Census Tract Population Growth 2020 - 2021]]&gt;0),1,0)</f>
        <v>0</v>
      </c>
      <c r="V1225" s="3">
        <f>SUM(Table1[[#This Row],[High Income Point Value]],Table1[[#This Row],[Life Expectancy Point Value]],Table1[[#This Row],["R/ECAP" (Point Value)]],Table1[[#This Row],[Low Poverty Point Value]])</f>
        <v>2</v>
      </c>
      <c r="W1225" s="3">
        <f>SUM(Table1[[#This Row],[Census Tract Low Unemployment Point Value]],Table1[[#This Row],[Census Tract Access to Primary Care Point Value]])</f>
        <v>1</v>
      </c>
    </row>
    <row r="1226" spans="1:23" x14ac:dyDescent="0.25">
      <c r="A1226" t="s">
        <v>1230</v>
      </c>
      <c r="B1226">
        <v>18113972200</v>
      </c>
      <c r="C1226" t="s">
        <v>1810</v>
      </c>
      <c r="D1226" t="s">
        <v>2890</v>
      </c>
      <c r="E1226" s="9">
        <f t="shared" si="38"/>
        <v>3</v>
      </c>
      <c r="F1226" s="3">
        <f t="shared" si="39"/>
        <v>0</v>
      </c>
      <c r="G1226">
        <v>0</v>
      </c>
      <c r="H1226" s="4">
        <v>57159</v>
      </c>
      <c r="I1226" s="3">
        <f>IF(AND(Table1[[#This Row],[High Income]]&gt;=71082,Table1[[#This Row],[QCT Status]]=0),1,0)</f>
        <v>0</v>
      </c>
      <c r="J1226" s="6">
        <v>81.3</v>
      </c>
      <c r="K1226" s="6">
        <f>IF(Table1[[#This Row],[Life Expectancy]]&gt;77.4,1,0)</f>
        <v>1</v>
      </c>
      <c r="L1226" s="4">
        <v>0</v>
      </c>
      <c r="M1226" s="6">
        <v>5.9</v>
      </c>
      <c r="N1226" s="6">
        <f>IF(AND(Table1[[#This Row],[Low Poverty]]&lt;=6.3,Table1[[#This Row],[QCT Status]]=0),1,0)</f>
        <v>1</v>
      </c>
      <c r="O1226" s="6">
        <f>VLOOKUP(C1226,'County Data Only'!$A$2:$F$93,3,FALSE)</f>
        <v>2.6</v>
      </c>
      <c r="P1226" s="6">
        <f>IF(Table1[[#This Row],[Census Tract Low Unemployment Rate]]&lt;2.7,1,0)</f>
        <v>1</v>
      </c>
      <c r="Q1226" s="3">
        <f>VLOOKUP($C1226,'County Data Only'!$A$2:$F$93,4,FALSE)</f>
        <v>3660</v>
      </c>
      <c r="R1226" s="3">
        <f>IF(AND(Table1[[#This Row],[Census Tract Access to Primary Care]]&lt;=2000,Table1[[#This Row],[Census Tract Access to Primary Care]]&lt;&gt;0),1,0)</f>
        <v>0</v>
      </c>
      <c r="S1226" s="3">
        <f>VLOOKUP($C1226,'County Data Only'!$A$2:$F$93,5,FALSE)</f>
        <v>0.79443683499999995</v>
      </c>
      <c r="T1226" s="3">
        <f>VLOOKUP($C1226,'County Data Only'!$A$2:$F$93,6,FALSE)</f>
        <v>-0.32081720000000002</v>
      </c>
      <c r="U1226">
        <f>IF(AND(Table1[[#This Row],[Census Tract Population Growth 2010 - 2020]]&gt;=5,Table1[[#This Row],[Census Tract Population Growth 2020 - 2021]]&gt;0),1,0)</f>
        <v>0</v>
      </c>
      <c r="V1226" s="3">
        <f>SUM(Table1[[#This Row],[High Income Point Value]],Table1[[#This Row],[Life Expectancy Point Value]],Table1[[#This Row],["R/ECAP" (Point Value)]],Table1[[#This Row],[Low Poverty Point Value]])</f>
        <v>2</v>
      </c>
      <c r="W1226" s="3">
        <f>SUM(Table1[[#This Row],[Census Tract Low Unemployment Point Value]],Table1[[#This Row],[Census Tract Access to Primary Care Point Value]])</f>
        <v>1</v>
      </c>
    </row>
    <row r="1227" spans="1:23" x14ac:dyDescent="0.25">
      <c r="A1227" t="s">
        <v>1231</v>
      </c>
      <c r="B1227">
        <v>18113972300</v>
      </c>
      <c r="C1227" t="s">
        <v>1810</v>
      </c>
      <c r="D1227" t="s">
        <v>2891</v>
      </c>
      <c r="E1227" s="7">
        <f t="shared" si="38"/>
        <v>2</v>
      </c>
      <c r="F1227" s="3">
        <f t="shared" si="39"/>
        <v>0</v>
      </c>
      <c r="G1227">
        <v>0</v>
      </c>
      <c r="H1227" s="4">
        <v>65525</v>
      </c>
      <c r="I1227" s="3">
        <f>IF(AND(Table1[[#This Row],[High Income]]&gt;=71082,Table1[[#This Row],[QCT Status]]=0),1,0)</f>
        <v>0</v>
      </c>
      <c r="J1227" s="6">
        <v>79.5</v>
      </c>
      <c r="K1227" s="6">
        <f>IF(Table1[[#This Row],[Life Expectancy]]&gt;77.4,1,0)</f>
        <v>1</v>
      </c>
      <c r="L1227" s="4">
        <v>0</v>
      </c>
      <c r="M1227" s="4">
        <v>8.9</v>
      </c>
      <c r="N1227" s="4">
        <f>IF(AND(Table1[[#This Row],[Low Poverty]]&lt;=6.3,Table1[[#This Row],[QCT Status]]=0),1,0)</f>
        <v>0</v>
      </c>
      <c r="O1227" s="6">
        <f>VLOOKUP(C1227,'County Data Only'!$A$2:$F$93,3,FALSE)</f>
        <v>2.6</v>
      </c>
      <c r="P1227" s="6">
        <f>IF(Table1[[#This Row],[Census Tract Low Unemployment Rate]]&lt;2.7,1,0)</f>
        <v>1</v>
      </c>
      <c r="Q1227" s="3">
        <f>VLOOKUP($C1227,'County Data Only'!$A$2:$F$93,4,FALSE)</f>
        <v>3660</v>
      </c>
      <c r="R1227" s="3">
        <f>IF(AND(Table1[[#This Row],[Census Tract Access to Primary Care]]&lt;=2000,Table1[[#This Row],[Census Tract Access to Primary Care]]&lt;&gt;0),1,0)</f>
        <v>0</v>
      </c>
      <c r="S1227" s="3">
        <f>VLOOKUP($C1227,'County Data Only'!$A$2:$F$93,5,FALSE)</f>
        <v>0.79443683499999995</v>
      </c>
      <c r="T1227" s="3">
        <f>VLOOKUP($C1227,'County Data Only'!$A$2:$F$93,6,FALSE)</f>
        <v>-0.32081720000000002</v>
      </c>
      <c r="U1227">
        <f>IF(AND(Table1[[#This Row],[Census Tract Population Growth 2010 - 2020]]&gt;=5,Table1[[#This Row],[Census Tract Population Growth 2020 - 2021]]&gt;0),1,0)</f>
        <v>0</v>
      </c>
      <c r="V1227" s="3">
        <f>SUM(Table1[[#This Row],[High Income Point Value]],Table1[[#This Row],[Life Expectancy Point Value]],Table1[[#This Row],["R/ECAP" (Point Value)]],Table1[[#This Row],[Low Poverty Point Value]])</f>
        <v>1</v>
      </c>
      <c r="W1227" s="3">
        <f>SUM(Table1[[#This Row],[Census Tract Low Unemployment Point Value]],Table1[[#This Row],[Census Tract Access to Primary Care Point Value]])</f>
        <v>1</v>
      </c>
    </row>
    <row r="1228" spans="1:23" x14ac:dyDescent="0.25">
      <c r="A1228" t="s">
        <v>1228</v>
      </c>
      <c r="B1228">
        <v>18113972000</v>
      </c>
      <c r="C1228" t="s">
        <v>1810</v>
      </c>
      <c r="D1228" t="s">
        <v>2888</v>
      </c>
      <c r="E1228" s="7">
        <f t="shared" si="38"/>
        <v>2</v>
      </c>
      <c r="F1228" s="3">
        <f t="shared" si="39"/>
        <v>0</v>
      </c>
      <c r="G1228">
        <v>0</v>
      </c>
      <c r="H1228" s="4">
        <v>54384</v>
      </c>
      <c r="I1228" s="3">
        <f>IF(AND(Table1[[#This Row],[High Income]]&gt;=71082,Table1[[#This Row],[QCT Status]]=0),1,0)</f>
        <v>0</v>
      </c>
      <c r="J1228" s="6">
        <v>78.400000000000006</v>
      </c>
      <c r="K1228" s="6">
        <f>IF(Table1[[#This Row],[Life Expectancy]]&gt;77.4,1,0)</f>
        <v>1</v>
      </c>
      <c r="L1228" s="4">
        <v>0</v>
      </c>
      <c r="M1228" s="4">
        <v>15.3</v>
      </c>
      <c r="N1228" s="4">
        <f>IF(AND(Table1[[#This Row],[Low Poverty]]&lt;=6.3,Table1[[#This Row],[QCT Status]]=0),1,0)</f>
        <v>0</v>
      </c>
      <c r="O1228" s="6">
        <f>VLOOKUP(C1228,'County Data Only'!$A$2:$F$93,3,FALSE)</f>
        <v>2.6</v>
      </c>
      <c r="P1228" s="6">
        <f>IF(Table1[[#This Row],[Census Tract Low Unemployment Rate]]&lt;2.7,1,0)</f>
        <v>1</v>
      </c>
      <c r="Q1228" s="3">
        <f>VLOOKUP($C1228,'County Data Only'!$A$2:$F$93,4,FALSE)</f>
        <v>3660</v>
      </c>
      <c r="R1228" s="3">
        <f>IF(AND(Table1[[#This Row],[Census Tract Access to Primary Care]]&lt;=2000,Table1[[#This Row],[Census Tract Access to Primary Care]]&lt;&gt;0),1,0)</f>
        <v>0</v>
      </c>
      <c r="S1228" s="3">
        <f>VLOOKUP($C1228,'County Data Only'!$A$2:$F$93,5,FALSE)</f>
        <v>0.79443683499999995</v>
      </c>
      <c r="T1228" s="3">
        <f>VLOOKUP($C1228,'County Data Only'!$A$2:$F$93,6,FALSE)</f>
        <v>-0.32081720000000002</v>
      </c>
      <c r="U1228">
        <f>IF(AND(Table1[[#This Row],[Census Tract Population Growth 2010 - 2020]]&gt;=5,Table1[[#This Row],[Census Tract Population Growth 2020 - 2021]]&gt;0),1,0)</f>
        <v>0</v>
      </c>
      <c r="V1228" s="3">
        <f>SUM(Table1[[#This Row],[High Income Point Value]],Table1[[#This Row],[Life Expectancy Point Value]],Table1[[#This Row],["R/ECAP" (Point Value)]],Table1[[#This Row],[Low Poverty Point Value]])</f>
        <v>1</v>
      </c>
      <c r="W1228" s="3">
        <f>SUM(Table1[[#This Row],[Census Tract Low Unemployment Point Value]],Table1[[#This Row],[Census Tract Access to Primary Care Point Value]])</f>
        <v>1</v>
      </c>
    </row>
    <row r="1229" spans="1:23" x14ac:dyDescent="0.25">
      <c r="A1229" t="s">
        <v>1225</v>
      </c>
      <c r="B1229">
        <v>18113971700</v>
      </c>
      <c r="C1229" t="s">
        <v>1810</v>
      </c>
      <c r="D1229" t="s">
        <v>2885</v>
      </c>
      <c r="E1229" s="8">
        <f t="shared" si="38"/>
        <v>1</v>
      </c>
      <c r="F1229" s="3">
        <f t="shared" si="39"/>
        <v>0</v>
      </c>
      <c r="G1229">
        <v>0</v>
      </c>
      <c r="H1229" s="4">
        <v>53893</v>
      </c>
      <c r="I1229" s="3">
        <f>IF(AND(Table1[[#This Row],[High Income]]&gt;=71082,Table1[[#This Row],[QCT Status]]=0),1,0)</f>
        <v>0</v>
      </c>
      <c r="J1229" s="4">
        <v>75.599999999999994</v>
      </c>
      <c r="K1229" s="3">
        <f>IF(Table1[[#This Row],[Life Expectancy]]&gt;77.4,1,0)</f>
        <v>0</v>
      </c>
      <c r="L1229" s="4">
        <v>0</v>
      </c>
      <c r="M1229" s="4">
        <v>6.9</v>
      </c>
      <c r="N1229" s="4">
        <f>IF(AND(Table1[[#This Row],[Low Poverty]]&lt;=6.3,Table1[[#This Row],[QCT Status]]=0),1,0)</f>
        <v>0</v>
      </c>
      <c r="O1229" s="6">
        <f>VLOOKUP(C1229,'County Data Only'!$A$2:$F$93,3,FALSE)</f>
        <v>2.6</v>
      </c>
      <c r="P1229" s="6">
        <f>IF(Table1[[#This Row],[Census Tract Low Unemployment Rate]]&lt;2.7,1,0)</f>
        <v>1</v>
      </c>
      <c r="Q1229" s="3">
        <f>VLOOKUP($C1229,'County Data Only'!$A$2:$F$93,4,FALSE)</f>
        <v>3660</v>
      </c>
      <c r="R1229" s="3">
        <f>IF(AND(Table1[[#This Row],[Census Tract Access to Primary Care]]&lt;=2000,Table1[[#This Row],[Census Tract Access to Primary Care]]&lt;&gt;0),1,0)</f>
        <v>0</v>
      </c>
      <c r="S1229" s="3">
        <f>VLOOKUP($C1229,'County Data Only'!$A$2:$F$93,5,FALSE)</f>
        <v>0.79443683499999995</v>
      </c>
      <c r="T1229" s="3">
        <f>VLOOKUP($C1229,'County Data Only'!$A$2:$F$93,6,FALSE)</f>
        <v>-0.32081720000000002</v>
      </c>
      <c r="U1229">
        <f>IF(AND(Table1[[#This Row],[Census Tract Population Growth 2010 - 2020]]&gt;=5,Table1[[#This Row],[Census Tract Population Growth 2020 - 2021]]&gt;0),1,0)</f>
        <v>0</v>
      </c>
      <c r="V1229" s="3">
        <f>SUM(Table1[[#This Row],[High Income Point Value]],Table1[[#This Row],[Life Expectancy Point Value]],Table1[[#This Row],["R/ECAP" (Point Value)]],Table1[[#This Row],[Low Poverty Point Value]])</f>
        <v>0</v>
      </c>
      <c r="W1229" s="3">
        <f>SUM(Table1[[#This Row],[Census Tract Low Unemployment Point Value]],Table1[[#This Row],[Census Tract Access to Primary Care Point Value]])</f>
        <v>1</v>
      </c>
    </row>
    <row r="1230" spans="1:23" x14ac:dyDescent="0.25">
      <c r="A1230" t="s">
        <v>1226</v>
      </c>
      <c r="B1230">
        <v>18113971800</v>
      </c>
      <c r="C1230" t="s">
        <v>1810</v>
      </c>
      <c r="D1230" t="s">
        <v>2886</v>
      </c>
      <c r="E1230" s="8">
        <f t="shared" si="38"/>
        <v>1</v>
      </c>
      <c r="F1230" s="3">
        <f t="shared" si="39"/>
        <v>0</v>
      </c>
      <c r="G1230">
        <v>0</v>
      </c>
      <c r="H1230" s="4">
        <v>54025</v>
      </c>
      <c r="I1230" s="3">
        <f>IF(AND(Table1[[#This Row],[High Income]]&gt;=71082,Table1[[#This Row],[QCT Status]]=0),1,0)</f>
        <v>0</v>
      </c>
      <c r="J1230" s="4">
        <v>76.3</v>
      </c>
      <c r="K1230" s="3">
        <f>IF(Table1[[#This Row],[Life Expectancy]]&gt;77.4,1,0)</f>
        <v>0</v>
      </c>
      <c r="L1230" s="4">
        <v>0</v>
      </c>
      <c r="M1230" s="4">
        <v>7.8</v>
      </c>
      <c r="N1230" s="4">
        <f>IF(AND(Table1[[#This Row],[Low Poverty]]&lt;=6.3,Table1[[#This Row],[QCT Status]]=0),1,0)</f>
        <v>0</v>
      </c>
      <c r="O1230" s="6">
        <f>VLOOKUP(C1230,'County Data Only'!$A$2:$F$93,3,FALSE)</f>
        <v>2.6</v>
      </c>
      <c r="P1230" s="6">
        <f>IF(Table1[[#This Row],[Census Tract Low Unemployment Rate]]&lt;2.7,1,0)</f>
        <v>1</v>
      </c>
      <c r="Q1230" s="3">
        <f>VLOOKUP($C1230,'County Data Only'!$A$2:$F$93,4,FALSE)</f>
        <v>3660</v>
      </c>
      <c r="R1230" s="3">
        <f>IF(AND(Table1[[#This Row],[Census Tract Access to Primary Care]]&lt;=2000,Table1[[#This Row],[Census Tract Access to Primary Care]]&lt;&gt;0),1,0)</f>
        <v>0</v>
      </c>
      <c r="S1230" s="3">
        <f>VLOOKUP($C1230,'County Data Only'!$A$2:$F$93,5,FALSE)</f>
        <v>0.79443683499999995</v>
      </c>
      <c r="T1230" s="3">
        <f>VLOOKUP($C1230,'County Data Only'!$A$2:$F$93,6,FALSE)</f>
        <v>-0.32081720000000002</v>
      </c>
      <c r="U1230">
        <f>IF(AND(Table1[[#This Row],[Census Tract Population Growth 2010 - 2020]]&gt;=5,Table1[[#This Row],[Census Tract Population Growth 2020 - 2021]]&gt;0),1,0)</f>
        <v>0</v>
      </c>
      <c r="V1230" s="3">
        <f>SUM(Table1[[#This Row],[High Income Point Value]],Table1[[#This Row],[Life Expectancy Point Value]],Table1[[#This Row],["R/ECAP" (Point Value)]],Table1[[#This Row],[Low Poverty Point Value]])</f>
        <v>0</v>
      </c>
      <c r="W1230" s="3">
        <f>SUM(Table1[[#This Row],[Census Tract Low Unemployment Point Value]],Table1[[#This Row],[Census Tract Access to Primary Care Point Value]])</f>
        <v>1</v>
      </c>
    </row>
    <row r="1231" spans="1:23" x14ac:dyDescent="0.25">
      <c r="A1231" t="s">
        <v>1232</v>
      </c>
      <c r="B1231">
        <v>18113972400</v>
      </c>
      <c r="C1231" t="s">
        <v>1810</v>
      </c>
      <c r="D1231" t="s">
        <v>2892</v>
      </c>
      <c r="E1231" s="8">
        <f t="shared" si="38"/>
        <v>1</v>
      </c>
      <c r="F1231" s="3">
        <f t="shared" si="39"/>
        <v>0</v>
      </c>
      <c r="G1231">
        <v>0</v>
      </c>
      <c r="H1231" s="4">
        <v>55082</v>
      </c>
      <c r="I1231" s="3">
        <f>IF(AND(Table1[[#This Row],[High Income]]&gt;=71082,Table1[[#This Row],[QCT Status]]=0),1,0)</f>
        <v>0</v>
      </c>
      <c r="J1231" s="4">
        <v>76.599999999999994</v>
      </c>
      <c r="K1231" s="3">
        <f>IF(Table1[[#This Row],[Life Expectancy]]&gt;77.4,1,0)</f>
        <v>0</v>
      </c>
      <c r="L1231" s="4">
        <v>0</v>
      </c>
      <c r="M1231" s="4">
        <v>10.3</v>
      </c>
      <c r="N1231" s="4">
        <f>IF(AND(Table1[[#This Row],[Low Poverty]]&lt;=6.3,Table1[[#This Row],[QCT Status]]=0),1,0)</f>
        <v>0</v>
      </c>
      <c r="O1231" s="6">
        <f>VLOOKUP(C1231,'County Data Only'!$A$2:$F$93,3,FALSE)</f>
        <v>2.6</v>
      </c>
      <c r="P1231" s="6">
        <f>IF(Table1[[#This Row],[Census Tract Low Unemployment Rate]]&lt;2.7,1,0)</f>
        <v>1</v>
      </c>
      <c r="Q1231" s="3">
        <f>VLOOKUP($C1231,'County Data Only'!$A$2:$F$93,4,FALSE)</f>
        <v>3660</v>
      </c>
      <c r="R1231" s="3">
        <f>IF(AND(Table1[[#This Row],[Census Tract Access to Primary Care]]&lt;=2000,Table1[[#This Row],[Census Tract Access to Primary Care]]&lt;&gt;0),1,0)</f>
        <v>0</v>
      </c>
      <c r="S1231" s="3">
        <f>VLOOKUP($C1231,'County Data Only'!$A$2:$F$93,5,FALSE)</f>
        <v>0.79443683499999995</v>
      </c>
      <c r="T1231" s="3">
        <f>VLOOKUP($C1231,'County Data Only'!$A$2:$F$93,6,FALSE)</f>
        <v>-0.32081720000000002</v>
      </c>
      <c r="U1231">
        <f>IF(AND(Table1[[#This Row],[Census Tract Population Growth 2010 - 2020]]&gt;=5,Table1[[#This Row],[Census Tract Population Growth 2020 - 2021]]&gt;0),1,0)</f>
        <v>0</v>
      </c>
      <c r="V1231" s="3">
        <f>SUM(Table1[[#This Row],[High Income Point Value]],Table1[[#This Row],[Life Expectancy Point Value]],Table1[[#This Row],["R/ECAP" (Point Value)]],Table1[[#This Row],[Low Poverty Point Value]])</f>
        <v>0</v>
      </c>
      <c r="W1231" s="3">
        <f>SUM(Table1[[#This Row],[Census Tract Low Unemployment Point Value]],Table1[[#This Row],[Census Tract Access to Primary Care Point Value]])</f>
        <v>1</v>
      </c>
    </row>
    <row r="1232" spans="1:23" x14ac:dyDescent="0.25">
      <c r="A1232" t="s">
        <v>1227</v>
      </c>
      <c r="B1232">
        <v>18113971900</v>
      </c>
      <c r="C1232" t="s">
        <v>1810</v>
      </c>
      <c r="D1232" t="s">
        <v>2887</v>
      </c>
      <c r="E1232" s="8">
        <f t="shared" si="38"/>
        <v>1</v>
      </c>
      <c r="F1232" s="3">
        <f t="shared" si="39"/>
        <v>0</v>
      </c>
      <c r="G1232">
        <v>0</v>
      </c>
      <c r="H1232" s="4">
        <v>46199</v>
      </c>
      <c r="I1232" s="3">
        <f>IF(AND(Table1[[#This Row],[High Income]]&gt;=71082,Table1[[#This Row],[QCT Status]]=0),1,0)</f>
        <v>0</v>
      </c>
      <c r="J1232" s="4">
        <v>74.8</v>
      </c>
      <c r="K1232" s="3">
        <f>IF(Table1[[#This Row],[Life Expectancy]]&gt;77.4,1,0)</f>
        <v>0</v>
      </c>
      <c r="L1232" s="4">
        <v>0</v>
      </c>
      <c r="M1232" s="4">
        <v>10.7</v>
      </c>
      <c r="N1232" s="4">
        <f>IF(AND(Table1[[#This Row],[Low Poverty]]&lt;=6.3,Table1[[#This Row],[QCT Status]]=0),1,0)</f>
        <v>0</v>
      </c>
      <c r="O1232" s="6">
        <f>VLOOKUP(C1232,'County Data Only'!$A$2:$F$93,3,FALSE)</f>
        <v>2.6</v>
      </c>
      <c r="P1232" s="6">
        <f>IF(Table1[[#This Row],[Census Tract Low Unemployment Rate]]&lt;2.7,1,0)</f>
        <v>1</v>
      </c>
      <c r="Q1232" s="3">
        <f>VLOOKUP($C1232,'County Data Only'!$A$2:$F$93,4,FALSE)</f>
        <v>3660</v>
      </c>
      <c r="R1232" s="3">
        <f>IF(AND(Table1[[#This Row],[Census Tract Access to Primary Care]]&lt;=2000,Table1[[#This Row],[Census Tract Access to Primary Care]]&lt;&gt;0),1,0)</f>
        <v>0</v>
      </c>
      <c r="S1232" s="3">
        <f>VLOOKUP($C1232,'County Data Only'!$A$2:$F$93,5,FALSE)</f>
        <v>0.79443683499999995</v>
      </c>
      <c r="T1232" s="3">
        <f>VLOOKUP($C1232,'County Data Only'!$A$2:$F$93,6,FALSE)</f>
        <v>-0.32081720000000002</v>
      </c>
      <c r="U1232">
        <f>IF(AND(Table1[[#This Row],[Census Tract Population Growth 2010 - 2020]]&gt;=5,Table1[[#This Row],[Census Tract Population Growth 2020 - 2021]]&gt;0),1,0)</f>
        <v>0</v>
      </c>
      <c r="V1232" s="3">
        <f>SUM(Table1[[#This Row],[High Income Point Value]],Table1[[#This Row],[Life Expectancy Point Value]],Table1[[#This Row],["R/ECAP" (Point Value)]],Table1[[#This Row],[Low Poverty Point Value]])</f>
        <v>0</v>
      </c>
      <c r="W1232" s="3">
        <f>SUM(Table1[[#This Row],[Census Tract Low Unemployment Point Value]],Table1[[#This Row],[Census Tract Access to Primary Care Point Value]])</f>
        <v>1</v>
      </c>
    </row>
    <row r="1233" spans="1:23" x14ac:dyDescent="0.25">
      <c r="A1233" t="s">
        <v>1236</v>
      </c>
      <c r="B1233">
        <v>18115965800</v>
      </c>
      <c r="C1233" t="s">
        <v>1812</v>
      </c>
      <c r="D1233" t="s">
        <v>2896</v>
      </c>
      <c r="E1233" s="7">
        <f t="shared" si="38"/>
        <v>2</v>
      </c>
      <c r="F1233" s="3">
        <f t="shared" si="39"/>
        <v>0</v>
      </c>
      <c r="G1233">
        <v>0</v>
      </c>
      <c r="H1233" s="4">
        <v>70403</v>
      </c>
      <c r="I1233" s="3">
        <f>IF(AND(Table1[[#This Row],[High Income]]&gt;=71082,Table1[[#This Row],[QCT Status]]=0),1,0)</f>
        <v>0</v>
      </c>
      <c r="J1233" s="6">
        <v>80.400000000000006</v>
      </c>
      <c r="K1233" s="6">
        <f>IF(Table1[[#This Row],[Life Expectancy]]&gt;77.4,1,0)</f>
        <v>1</v>
      </c>
      <c r="L1233" s="4">
        <v>0</v>
      </c>
      <c r="M1233" s="4">
        <v>6.9</v>
      </c>
      <c r="N1233" s="4">
        <f>IF(AND(Table1[[#This Row],[Low Poverty]]&lt;=6.3,Table1[[#This Row],[QCT Status]]=0),1,0)</f>
        <v>0</v>
      </c>
      <c r="O1233" s="6">
        <f>VLOOKUP(C1233,'County Data Only'!$A$2:$F$93,3,FALSE)</f>
        <v>2.1</v>
      </c>
      <c r="P1233" s="6">
        <f>IF(Table1[[#This Row],[Census Tract Low Unemployment Rate]]&lt;2.7,1,0)</f>
        <v>1</v>
      </c>
      <c r="Q1233" s="3">
        <f>VLOOKUP($C1233,'County Data Only'!$A$2:$F$93,4,FALSE)</f>
        <v>5840</v>
      </c>
      <c r="R1233" s="3">
        <f>IF(AND(Table1[[#This Row],[Census Tract Access to Primary Care]]&lt;=2000,Table1[[#This Row],[Census Tract Access to Primary Care]]&lt;&gt;0),1,0)</f>
        <v>0</v>
      </c>
      <c r="S1233" s="3">
        <f>VLOOKUP($C1233,'County Data Only'!$A$2:$F$93,5,FALSE)</f>
        <v>-3.1717337720000001</v>
      </c>
      <c r="T1233" s="6">
        <f>VLOOKUP($C1233,'County Data Only'!$A$2:$F$93,6,FALSE)</f>
        <v>0.80944350000000009</v>
      </c>
      <c r="U1233">
        <f>IF(AND(Table1[[#This Row],[Census Tract Population Growth 2010 - 2020]]&gt;=5,Table1[[#This Row],[Census Tract Population Growth 2020 - 2021]]&gt;0),1,0)</f>
        <v>0</v>
      </c>
      <c r="V1233" s="3">
        <f>SUM(Table1[[#This Row],[High Income Point Value]],Table1[[#This Row],[Life Expectancy Point Value]],Table1[[#This Row],["R/ECAP" (Point Value)]],Table1[[#This Row],[Low Poverty Point Value]])</f>
        <v>1</v>
      </c>
      <c r="W1233" s="3">
        <f>SUM(Table1[[#This Row],[Census Tract Low Unemployment Point Value]],Table1[[#This Row],[Census Tract Access to Primary Care Point Value]])</f>
        <v>1</v>
      </c>
    </row>
    <row r="1234" spans="1:23" x14ac:dyDescent="0.25">
      <c r="A1234" t="s">
        <v>1235</v>
      </c>
      <c r="B1234">
        <v>18115965700</v>
      </c>
      <c r="C1234" t="s">
        <v>1812</v>
      </c>
      <c r="D1234" t="s">
        <v>2895</v>
      </c>
      <c r="E1234" s="8">
        <f t="shared" si="38"/>
        <v>1</v>
      </c>
      <c r="F1234" s="3">
        <f t="shared" si="39"/>
        <v>0</v>
      </c>
      <c r="G1234">
        <v>0</v>
      </c>
      <c r="H1234" s="4">
        <v>52835</v>
      </c>
      <c r="I1234" s="3">
        <f>IF(AND(Table1[[#This Row],[High Income]]&gt;=71082,Table1[[#This Row],[QCT Status]]=0),1,0)</f>
        <v>0</v>
      </c>
      <c r="J1234" s="4">
        <v>76.302999999999997</v>
      </c>
      <c r="K1234" s="3">
        <f>IF(Table1[[#This Row],[Life Expectancy]]&gt;77.4,1,0)</f>
        <v>0</v>
      </c>
      <c r="L1234" s="4">
        <v>0</v>
      </c>
      <c r="M1234" s="4">
        <v>13.2</v>
      </c>
      <c r="N1234" s="4">
        <f>IF(AND(Table1[[#This Row],[Low Poverty]]&lt;=6.3,Table1[[#This Row],[QCT Status]]=0),1,0)</f>
        <v>0</v>
      </c>
      <c r="O1234" s="6">
        <f>VLOOKUP(C1234,'County Data Only'!$A$2:$F$93,3,FALSE)</f>
        <v>2.1</v>
      </c>
      <c r="P1234" s="6">
        <f>IF(Table1[[#This Row],[Census Tract Low Unemployment Rate]]&lt;2.7,1,0)</f>
        <v>1</v>
      </c>
      <c r="Q1234" s="3">
        <f>VLOOKUP($C1234,'County Data Only'!$A$2:$F$93,4,FALSE)</f>
        <v>5840</v>
      </c>
      <c r="R1234" s="3">
        <f>IF(AND(Table1[[#This Row],[Census Tract Access to Primary Care]]&lt;=2000,Table1[[#This Row],[Census Tract Access to Primary Care]]&lt;&gt;0),1,0)</f>
        <v>0</v>
      </c>
      <c r="S1234" s="3">
        <f>VLOOKUP($C1234,'County Data Only'!$A$2:$F$93,5,FALSE)</f>
        <v>-3.1717337720000001</v>
      </c>
      <c r="T1234" s="6">
        <f>VLOOKUP($C1234,'County Data Only'!$A$2:$F$93,6,FALSE)</f>
        <v>0.80944350000000009</v>
      </c>
      <c r="U1234">
        <f>IF(AND(Table1[[#This Row],[Census Tract Population Growth 2010 - 2020]]&gt;=5,Table1[[#This Row],[Census Tract Population Growth 2020 - 2021]]&gt;0),1,0)</f>
        <v>0</v>
      </c>
      <c r="V1234" s="3">
        <f>SUM(Table1[[#This Row],[High Income Point Value]],Table1[[#This Row],[Life Expectancy Point Value]],Table1[[#This Row],["R/ECAP" (Point Value)]],Table1[[#This Row],[Low Poverty Point Value]])</f>
        <v>0</v>
      </c>
      <c r="W1234" s="3">
        <f>SUM(Table1[[#This Row],[Census Tract Low Unemployment Point Value]],Table1[[#This Row],[Census Tract Access to Primary Care Point Value]])</f>
        <v>1</v>
      </c>
    </row>
    <row r="1235" spans="1:23" x14ac:dyDescent="0.25">
      <c r="A1235" t="s">
        <v>1238</v>
      </c>
      <c r="B1235">
        <v>18117951400</v>
      </c>
      <c r="C1235" t="s">
        <v>1814</v>
      </c>
      <c r="D1235" t="s">
        <v>2032</v>
      </c>
      <c r="E1235" s="7">
        <f t="shared" si="38"/>
        <v>2</v>
      </c>
      <c r="F1235" s="3">
        <f t="shared" si="39"/>
        <v>0</v>
      </c>
      <c r="G1235">
        <v>0</v>
      </c>
      <c r="H1235" s="6">
        <v>76477</v>
      </c>
      <c r="I1235" s="6">
        <f>IF(AND(Table1[[#This Row],[High Income]]&gt;=71082,Table1[[#This Row],[QCT Status]]=0),1,0)</f>
        <v>1</v>
      </c>
      <c r="J1235" s="6">
        <v>79.3</v>
      </c>
      <c r="K1235" s="6">
        <f>IF(Table1[[#This Row],[Life Expectancy]]&gt;77.4,1,0)</f>
        <v>1</v>
      </c>
      <c r="L1235" s="4">
        <v>0</v>
      </c>
      <c r="M1235" s="4">
        <v>7.7</v>
      </c>
      <c r="N1235" s="4">
        <f>IF(AND(Table1[[#This Row],[Low Poverty]]&lt;=6.3,Table1[[#This Row],[QCT Status]]=0),1,0)</f>
        <v>0</v>
      </c>
      <c r="O1235" s="3">
        <f>VLOOKUP(C1235,'County Data Only'!$A$2:$F$93,3,FALSE)</f>
        <v>3.3</v>
      </c>
      <c r="P1235" s="3">
        <f>IF(Table1[[#This Row],[Census Tract Low Unemployment Rate]]&lt;2.7,1,0)</f>
        <v>0</v>
      </c>
      <c r="Q1235" s="3">
        <f>VLOOKUP($C1235,'County Data Only'!$A$2:$F$93,4,FALSE)</f>
        <v>2170</v>
      </c>
      <c r="R1235" s="3">
        <f>IF(AND(Table1[[#This Row],[Census Tract Access to Primary Care]]&lt;=2000,Table1[[#This Row],[Census Tract Access to Primary Care]]&lt;&gt;0),1,0)</f>
        <v>0</v>
      </c>
      <c r="S1235" s="3">
        <f>VLOOKUP($C1235,'County Data Only'!$A$2:$F$93,5,FALSE)</f>
        <v>-0.81263880499999996</v>
      </c>
      <c r="T1235" s="3">
        <f>VLOOKUP($C1235,'County Data Only'!$A$2:$F$93,6,FALSE)</f>
        <v>-4.5365200000000001E-2</v>
      </c>
      <c r="U1235">
        <f>IF(AND(Table1[[#This Row],[Census Tract Population Growth 2010 - 2020]]&gt;=5,Table1[[#This Row],[Census Tract Population Growth 2020 - 2021]]&gt;0),1,0)</f>
        <v>0</v>
      </c>
      <c r="V1235" s="3">
        <f>SUM(Table1[[#This Row],[High Income Point Value]],Table1[[#This Row],[Life Expectancy Point Value]],Table1[[#This Row],["R/ECAP" (Point Value)]],Table1[[#This Row],[Low Poverty Point Value]])</f>
        <v>2</v>
      </c>
      <c r="W1235" s="3">
        <f>SUM(Table1[[#This Row],[Census Tract Low Unemployment Point Value]],Table1[[#This Row],[Census Tract Access to Primary Care Point Value]])</f>
        <v>0</v>
      </c>
    </row>
    <row r="1236" spans="1:23" x14ac:dyDescent="0.25">
      <c r="A1236" t="s">
        <v>1242</v>
      </c>
      <c r="B1236">
        <v>18117951800</v>
      </c>
      <c r="C1236" t="s">
        <v>1814</v>
      </c>
      <c r="D1236" t="s">
        <v>2036</v>
      </c>
      <c r="E1236" s="8">
        <f t="shared" si="38"/>
        <v>1</v>
      </c>
      <c r="F1236" s="3">
        <f t="shared" si="39"/>
        <v>0</v>
      </c>
      <c r="G1236">
        <v>0</v>
      </c>
      <c r="H1236" s="4">
        <v>45078</v>
      </c>
      <c r="I1236" s="3">
        <f>IF(AND(Table1[[#This Row],[High Income]]&gt;=71082,Table1[[#This Row],[QCT Status]]=0),1,0)</f>
        <v>0</v>
      </c>
      <c r="J1236" s="6">
        <v>78.7</v>
      </c>
      <c r="K1236" s="6">
        <f>IF(Table1[[#This Row],[Life Expectancy]]&gt;77.4,1,0)</f>
        <v>1</v>
      </c>
      <c r="L1236" s="4">
        <v>0</v>
      </c>
      <c r="M1236" s="4">
        <v>23.6</v>
      </c>
      <c r="N1236" s="4">
        <f>IF(AND(Table1[[#This Row],[Low Poverty]]&lt;=6.3,Table1[[#This Row],[QCT Status]]=0),1,0)</f>
        <v>0</v>
      </c>
      <c r="O1236" s="3">
        <f>VLOOKUP(C1236,'County Data Only'!$A$2:$F$93,3,FALSE)</f>
        <v>3.3</v>
      </c>
      <c r="P1236" s="3">
        <f>IF(Table1[[#This Row],[Census Tract Low Unemployment Rate]]&lt;2.7,1,0)</f>
        <v>0</v>
      </c>
      <c r="Q1236" s="3">
        <f>VLOOKUP($C1236,'County Data Only'!$A$2:$F$93,4,FALSE)</f>
        <v>2170</v>
      </c>
      <c r="R1236" s="3">
        <f>IF(AND(Table1[[#This Row],[Census Tract Access to Primary Care]]&lt;=2000,Table1[[#This Row],[Census Tract Access to Primary Care]]&lt;&gt;0),1,0)</f>
        <v>0</v>
      </c>
      <c r="S1236" s="3">
        <f>VLOOKUP($C1236,'County Data Only'!$A$2:$F$93,5,FALSE)</f>
        <v>-0.81263880499999996</v>
      </c>
      <c r="T1236" s="3">
        <f>VLOOKUP($C1236,'County Data Only'!$A$2:$F$93,6,FALSE)</f>
        <v>-4.5365200000000001E-2</v>
      </c>
      <c r="U1236">
        <f>IF(AND(Table1[[#This Row],[Census Tract Population Growth 2010 - 2020]]&gt;=5,Table1[[#This Row],[Census Tract Population Growth 2020 - 2021]]&gt;0),1,0)</f>
        <v>0</v>
      </c>
      <c r="V1236" s="3">
        <f>SUM(Table1[[#This Row],[High Income Point Value]],Table1[[#This Row],[Life Expectancy Point Value]],Table1[[#This Row],["R/ECAP" (Point Value)]],Table1[[#This Row],[Low Poverty Point Value]])</f>
        <v>1</v>
      </c>
      <c r="W1236" s="3">
        <f>SUM(Table1[[#This Row],[Census Tract Low Unemployment Point Value]],Table1[[#This Row],[Census Tract Access to Primary Care Point Value]])</f>
        <v>0</v>
      </c>
    </row>
    <row r="1237" spans="1:23" x14ac:dyDescent="0.25">
      <c r="A1237" t="s">
        <v>1239</v>
      </c>
      <c r="B1237">
        <v>18117951500</v>
      </c>
      <c r="C1237" t="s">
        <v>1814</v>
      </c>
      <c r="D1237" t="s">
        <v>2033</v>
      </c>
      <c r="E1237" s="10">
        <f t="shared" si="38"/>
        <v>0</v>
      </c>
      <c r="F1237" s="3">
        <f t="shared" si="39"/>
        <v>0</v>
      </c>
      <c r="G1237">
        <v>0</v>
      </c>
      <c r="H1237" s="4">
        <v>41611</v>
      </c>
      <c r="I1237" s="3">
        <f>IF(AND(Table1[[#This Row],[High Income]]&gt;=71082,Table1[[#This Row],[QCT Status]]=0),1,0)</f>
        <v>0</v>
      </c>
      <c r="J1237" s="4">
        <v>76.099999999999994</v>
      </c>
      <c r="K1237" s="3">
        <f>IF(Table1[[#This Row],[Life Expectancy]]&gt;77.4,1,0)</f>
        <v>0</v>
      </c>
      <c r="L1237" s="4">
        <v>0</v>
      </c>
      <c r="M1237" s="4">
        <v>10.6</v>
      </c>
      <c r="N1237" s="4">
        <f>IF(AND(Table1[[#This Row],[Low Poverty]]&lt;=6.3,Table1[[#This Row],[QCT Status]]=0),1,0)</f>
        <v>0</v>
      </c>
      <c r="O1237" s="3">
        <f>VLOOKUP(C1237,'County Data Only'!$A$2:$F$93,3,FALSE)</f>
        <v>3.3</v>
      </c>
      <c r="P1237" s="3">
        <f>IF(Table1[[#This Row],[Census Tract Low Unemployment Rate]]&lt;2.7,1,0)</f>
        <v>0</v>
      </c>
      <c r="Q1237" s="3">
        <f>VLOOKUP($C1237,'County Data Only'!$A$2:$F$93,4,FALSE)</f>
        <v>2170</v>
      </c>
      <c r="R1237" s="3">
        <f>IF(AND(Table1[[#This Row],[Census Tract Access to Primary Care]]&lt;=2000,Table1[[#This Row],[Census Tract Access to Primary Care]]&lt;&gt;0),1,0)</f>
        <v>0</v>
      </c>
      <c r="S1237" s="3">
        <f>VLOOKUP($C1237,'County Data Only'!$A$2:$F$93,5,FALSE)</f>
        <v>-0.81263880499999996</v>
      </c>
      <c r="T1237" s="3">
        <f>VLOOKUP($C1237,'County Data Only'!$A$2:$F$93,6,FALSE)</f>
        <v>-4.5365200000000001E-2</v>
      </c>
      <c r="U1237">
        <f>IF(AND(Table1[[#This Row],[Census Tract Population Growth 2010 - 2020]]&gt;=5,Table1[[#This Row],[Census Tract Population Growth 2020 - 2021]]&gt;0),1,0)</f>
        <v>0</v>
      </c>
      <c r="V1237" s="3">
        <f>SUM(Table1[[#This Row],[High Income Point Value]],Table1[[#This Row],[Life Expectancy Point Value]],Table1[[#This Row],["R/ECAP" (Point Value)]],Table1[[#This Row],[Low Poverty Point Value]])</f>
        <v>0</v>
      </c>
      <c r="W1237" s="3">
        <f>SUM(Table1[[#This Row],[Census Tract Low Unemployment Point Value]],Table1[[#This Row],[Census Tract Access to Primary Care Point Value]])</f>
        <v>0</v>
      </c>
    </row>
    <row r="1238" spans="1:23" x14ac:dyDescent="0.25">
      <c r="A1238" t="s">
        <v>1237</v>
      </c>
      <c r="B1238">
        <v>18117951300</v>
      </c>
      <c r="C1238" t="s">
        <v>1814</v>
      </c>
      <c r="D1238" t="s">
        <v>2031</v>
      </c>
      <c r="E1238" s="10">
        <f t="shared" si="38"/>
        <v>0</v>
      </c>
      <c r="F1238" s="3">
        <f t="shared" si="39"/>
        <v>0</v>
      </c>
      <c r="G1238">
        <v>0</v>
      </c>
      <c r="H1238" s="4">
        <v>55247</v>
      </c>
      <c r="I1238" s="3">
        <f>IF(AND(Table1[[#This Row],[High Income]]&gt;=71082,Table1[[#This Row],[QCT Status]]=0),1,0)</f>
        <v>0</v>
      </c>
      <c r="J1238" s="4">
        <v>77.400000000000006</v>
      </c>
      <c r="K1238" s="3">
        <f>IF(Table1[[#This Row],[Life Expectancy]]&gt;77.4,1,0)</f>
        <v>0</v>
      </c>
      <c r="L1238" s="4">
        <v>0</v>
      </c>
      <c r="M1238" s="4">
        <v>11.5</v>
      </c>
      <c r="N1238" s="4">
        <f>IF(AND(Table1[[#This Row],[Low Poverty]]&lt;=6.3,Table1[[#This Row],[QCT Status]]=0),1,0)</f>
        <v>0</v>
      </c>
      <c r="O1238" s="3">
        <f>VLOOKUP(C1238,'County Data Only'!$A$2:$F$93,3,FALSE)</f>
        <v>3.3</v>
      </c>
      <c r="P1238" s="3">
        <f>IF(Table1[[#This Row],[Census Tract Low Unemployment Rate]]&lt;2.7,1,0)</f>
        <v>0</v>
      </c>
      <c r="Q1238" s="3">
        <f>VLOOKUP($C1238,'County Data Only'!$A$2:$F$93,4,FALSE)</f>
        <v>2170</v>
      </c>
      <c r="R1238" s="3">
        <f>IF(AND(Table1[[#This Row],[Census Tract Access to Primary Care]]&lt;=2000,Table1[[#This Row],[Census Tract Access to Primary Care]]&lt;&gt;0),1,0)</f>
        <v>0</v>
      </c>
      <c r="S1238" s="3">
        <f>VLOOKUP($C1238,'County Data Only'!$A$2:$F$93,5,FALSE)</f>
        <v>-0.81263880499999996</v>
      </c>
      <c r="T1238" s="3">
        <f>VLOOKUP($C1238,'County Data Only'!$A$2:$F$93,6,FALSE)</f>
        <v>-4.5365200000000001E-2</v>
      </c>
      <c r="U1238">
        <f>IF(AND(Table1[[#This Row],[Census Tract Population Growth 2010 - 2020]]&gt;=5,Table1[[#This Row],[Census Tract Population Growth 2020 - 2021]]&gt;0),1,0)</f>
        <v>0</v>
      </c>
      <c r="V1238" s="3">
        <f>SUM(Table1[[#This Row],[High Income Point Value]],Table1[[#This Row],[Life Expectancy Point Value]],Table1[[#This Row],["R/ECAP" (Point Value)]],Table1[[#This Row],[Low Poverty Point Value]])</f>
        <v>0</v>
      </c>
      <c r="W1238" s="3">
        <f>SUM(Table1[[#This Row],[Census Tract Low Unemployment Point Value]],Table1[[#This Row],[Census Tract Access to Primary Care Point Value]])</f>
        <v>0</v>
      </c>
    </row>
    <row r="1239" spans="1:23" x14ac:dyDescent="0.25">
      <c r="A1239" t="s">
        <v>1240</v>
      </c>
      <c r="B1239">
        <v>18117951600</v>
      </c>
      <c r="C1239" t="s">
        <v>1814</v>
      </c>
      <c r="D1239" t="s">
        <v>2034</v>
      </c>
      <c r="E1239" s="10">
        <f t="shared" si="38"/>
        <v>0</v>
      </c>
      <c r="F1239" s="3">
        <f t="shared" si="39"/>
        <v>0</v>
      </c>
      <c r="G1239">
        <v>0</v>
      </c>
      <c r="H1239" s="4">
        <v>56544</v>
      </c>
      <c r="I1239" s="3">
        <f>IF(AND(Table1[[#This Row],[High Income]]&gt;=71082,Table1[[#This Row],[QCT Status]]=0),1,0)</f>
        <v>0</v>
      </c>
      <c r="J1239" s="4">
        <v>74.804100000000005</v>
      </c>
      <c r="K1239" s="3">
        <f>IF(Table1[[#This Row],[Life Expectancy]]&gt;77.4,1,0)</f>
        <v>0</v>
      </c>
      <c r="L1239" s="4">
        <v>0</v>
      </c>
      <c r="M1239" s="4">
        <v>12.3</v>
      </c>
      <c r="N1239" s="4">
        <f>IF(AND(Table1[[#This Row],[Low Poverty]]&lt;=6.3,Table1[[#This Row],[QCT Status]]=0),1,0)</f>
        <v>0</v>
      </c>
      <c r="O1239" s="3">
        <f>VLOOKUP(C1239,'County Data Only'!$A$2:$F$93,3,FALSE)</f>
        <v>3.3</v>
      </c>
      <c r="P1239" s="3">
        <f>IF(Table1[[#This Row],[Census Tract Low Unemployment Rate]]&lt;2.7,1,0)</f>
        <v>0</v>
      </c>
      <c r="Q1239" s="3">
        <f>VLOOKUP($C1239,'County Data Only'!$A$2:$F$93,4,FALSE)</f>
        <v>2170</v>
      </c>
      <c r="R1239" s="3">
        <f>IF(AND(Table1[[#This Row],[Census Tract Access to Primary Care]]&lt;=2000,Table1[[#This Row],[Census Tract Access to Primary Care]]&lt;&gt;0),1,0)</f>
        <v>0</v>
      </c>
      <c r="S1239" s="3">
        <f>VLOOKUP($C1239,'County Data Only'!$A$2:$F$93,5,FALSE)</f>
        <v>-0.81263880499999996</v>
      </c>
      <c r="T1239" s="3">
        <f>VLOOKUP($C1239,'County Data Only'!$A$2:$F$93,6,FALSE)</f>
        <v>-4.5365200000000001E-2</v>
      </c>
      <c r="U1239">
        <f>IF(AND(Table1[[#This Row],[Census Tract Population Growth 2010 - 2020]]&gt;=5,Table1[[#This Row],[Census Tract Population Growth 2020 - 2021]]&gt;0),1,0)</f>
        <v>0</v>
      </c>
      <c r="V1239" s="3">
        <f>SUM(Table1[[#This Row],[High Income Point Value]],Table1[[#This Row],[Life Expectancy Point Value]],Table1[[#This Row],["R/ECAP" (Point Value)]],Table1[[#This Row],[Low Poverty Point Value]])</f>
        <v>0</v>
      </c>
      <c r="W1239" s="3">
        <f>SUM(Table1[[#This Row],[Census Tract Low Unemployment Point Value]],Table1[[#This Row],[Census Tract Access to Primary Care Point Value]])</f>
        <v>0</v>
      </c>
    </row>
    <row r="1240" spans="1:23" x14ac:dyDescent="0.25">
      <c r="A1240" t="s">
        <v>1241</v>
      </c>
      <c r="B1240">
        <v>18117951700</v>
      </c>
      <c r="C1240" t="s">
        <v>1814</v>
      </c>
      <c r="D1240" t="s">
        <v>2035</v>
      </c>
      <c r="E1240" s="10">
        <f t="shared" si="38"/>
        <v>0</v>
      </c>
      <c r="F1240" s="3">
        <f t="shared" si="39"/>
        <v>0</v>
      </c>
      <c r="G1240">
        <v>0</v>
      </c>
      <c r="H1240" s="4">
        <v>35280</v>
      </c>
      <c r="I1240" s="3">
        <f>IF(AND(Table1[[#This Row],[High Income]]&gt;=71082,Table1[[#This Row],[QCT Status]]=0),1,0)</f>
        <v>0</v>
      </c>
      <c r="J1240" s="4">
        <v>75.8</v>
      </c>
      <c r="K1240" s="3">
        <f>IF(Table1[[#This Row],[Life Expectancy]]&gt;77.4,1,0)</f>
        <v>0</v>
      </c>
      <c r="L1240" s="4">
        <v>0</v>
      </c>
      <c r="M1240" s="4">
        <v>16.7</v>
      </c>
      <c r="N1240" s="4">
        <f>IF(AND(Table1[[#This Row],[Low Poverty]]&lt;=6.3,Table1[[#This Row],[QCT Status]]=0),1,0)</f>
        <v>0</v>
      </c>
      <c r="O1240" s="3">
        <f>VLOOKUP(C1240,'County Data Only'!$A$2:$F$93,3,FALSE)</f>
        <v>3.3</v>
      </c>
      <c r="P1240" s="3">
        <f>IF(Table1[[#This Row],[Census Tract Low Unemployment Rate]]&lt;2.7,1,0)</f>
        <v>0</v>
      </c>
      <c r="Q1240" s="3">
        <f>VLOOKUP($C1240,'County Data Only'!$A$2:$F$93,4,FALSE)</f>
        <v>2170</v>
      </c>
      <c r="R1240" s="3">
        <f>IF(AND(Table1[[#This Row],[Census Tract Access to Primary Care]]&lt;=2000,Table1[[#This Row],[Census Tract Access to Primary Care]]&lt;&gt;0),1,0)</f>
        <v>0</v>
      </c>
      <c r="S1240" s="3">
        <f>VLOOKUP($C1240,'County Data Only'!$A$2:$F$93,5,FALSE)</f>
        <v>-0.81263880499999996</v>
      </c>
      <c r="T1240" s="3">
        <f>VLOOKUP($C1240,'County Data Only'!$A$2:$F$93,6,FALSE)</f>
        <v>-4.5365200000000001E-2</v>
      </c>
      <c r="U1240">
        <f>IF(AND(Table1[[#This Row],[Census Tract Population Growth 2010 - 2020]]&gt;=5,Table1[[#This Row],[Census Tract Population Growth 2020 - 2021]]&gt;0),1,0)</f>
        <v>0</v>
      </c>
      <c r="V1240" s="3">
        <f>SUM(Table1[[#This Row],[High Income Point Value]],Table1[[#This Row],[Life Expectancy Point Value]],Table1[[#This Row],["R/ECAP" (Point Value)]],Table1[[#This Row],[Low Poverty Point Value]])</f>
        <v>0</v>
      </c>
      <c r="W1240" s="3">
        <f>SUM(Table1[[#This Row],[Census Tract Low Unemployment Point Value]],Table1[[#This Row],[Census Tract Access to Primary Care Point Value]])</f>
        <v>0</v>
      </c>
    </row>
    <row r="1241" spans="1:23" x14ac:dyDescent="0.25">
      <c r="A1241" t="s">
        <v>1248</v>
      </c>
      <c r="B1241">
        <v>18119955900</v>
      </c>
      <c r="C1241" t="s">
        <v>1816</v>
      </c>
      <c r="D1241" t="s">
        <v>2435</v>
      </c>
      <c r="E1241" s="8">
        <f t="shared" si="38"/>
        <v>1</v>
      </c>
      <c r="F1241" s="3">
        <f t="shared" si="39"/>
        <v>0</v>
      </c>
      <c r="G1241">
        <v>0</v>
      </c>
      <c r="H1241" s="4">
        <v>61823</v>
      </c>
      <c r="I1241" s="3">
        <f>IF(AND(Table1[[#This Row],[High Income]]&gt;=71082,Table1[[#This Row],[QCT Status]]=0),1,0)</f>
        <v>0</v>
      </c>
      <c r="J1241" s="6">
        <v>77.5</v>
      </c>
      <c r="K1241" s="6">
        <f>IF(Table1[[#This Row],[Life Expectancy]]&gt;77.4,1,0)</f>
        <v>1</v>
      </c>
      <c r="L1241" s="4">
        <v>0</v>
      </c>
      <c r="M1241" s="4">
        <v>10.5</v>
      </c>
      <c r="N1241" s="4">
        <f>IF(AND(Table1[[#This Row],[Low Poverty]]&lt;=6.3,Table1[[#This Row],[QCT Status]]=0),1,0)</f>
        <v>0</v>
      </c>
      <c r="O1241" s="3">
        <f>VLOOKUP(C1241,'County Data Only'!$A$2:$F$93,3,FALSE)</f>
        <v>3</v>
      </c>
      <c r="P1241" s="3">
        <f>IF(Table1[[#This Row],[Census Tract Low Unemployment Rate]]&lt;2.7,1,0)</f>
        <v>0</v>
      </c>
      <c r="Q1241" s="3">
        <f>VLOOKUP($C1241,'County Data Only'!$A$2:$F$93,4,FALSE)</f>
        <v>10420</v>
      </c>
      <c r="R1241" s="3">
        <f>IF(AND(Table1[[#This Row],[Census Tract Access to Primary Care]]&lt;=2000,Table1[[#This Row],[Census Tract Access to Primary Care]]&lt;&gt;0),1,0)</f>
        <v>0</v>
      </c>
      <c r="S1241" s="3">
        <f>VLOOKUP($C1241,'County Data Only'!$A$2:$F$93,5,FALSE)</f>
        <v>-3.3988685890000001</v>
      </c>
      <c r="T1241" s="6">
        <f>VLOOKUP($C1241,'County Data Only'!$A$2:$F$93,6,FALSE)</f>
        <v>0.69490090000000004</v>
      </c>
      <c r="U1241">
        <f>IF(AND(Table1[[#This Row],[Census Tract Population Growth 2010 - 2020]]&gt;=5,Table1[[#This Row],[Census Tract Population Growth 2020 - 2021]]&gt;0),1,0)</f>
        <v>0</v>
      </c>
      <c r="V1241" s="3">
        <f>SUM(Table1[[#This Row],[High Income Point Value]],Table1[[#This Row],[Life Expectancy Point Value]],Table1[[#This Row],["R/ECAP" (Point Value)]],Table1[[#This Row],[Low Poverty Point Value]])</f>
        <v>1</v>
      </c>
      <c r="W1241" s="3">
        <f>SUM(Table1[[#This Row],[Census Tract Low Unemployment Point Value]],Table1[[#This Row],[Census Tract Access to Primary Care Point Value]])</f>
        <v>0</v>
      </c>
    </row>
    <row r="1242" spans="1:23" x14ac:dyDescent="0.25">
      <c r="A1242" t="s">
        <v>1243</v>
      </c>
      <c r="B1242">
        <v>18119955500</v>
      </c>
      <c r="C1242" t="s">
        <v>1816</v>
      </c>
      <c r="D1242" t="s">
        <v>2431</v>
      </c>
      <c r="E1242" s="8">
        <f t="shared" si="38"/>
        <v>1</v>
      </c>
      <c r="F1242" s="3">
        <f t="shared" si="39"/>
        <v>0</v>
      </c>
      <c r="G1242">
        <v>0</v>
      </c>
      <c r="H1242" s="4">
        <v>52935</v>
      </c>
      <c r="I1242" s="3">
        <f>IF(AND(Table1[[#This Row],[High Income]]&gt;=71082,Table1[[#This Row],[QCT Status]]=0),1,0)</f>
        <v>0</v>
      </c>
      <c r="J1242" s="6">
        <v>78.671499999999995</v>
      </c>
      <c r="K1242" s="6">
        <f>IF(Table1[[#This Row],[Life Expectancy]]&gt;77.4,1,0)</f>
        <v>1</v>
      </c>
      <c r="L1242" s="4">
        <v>0</v>
      </c>
      <c r="M1242" s="4">
        <v>10.7</v>
      </c>
      <c r="N1242" s="4">
        <f>IF(AND(Table1[[#This Row],[Low Poverty]]&lt;=6.3,Table1[[#This Row],[QCT Status]]=0),1,0)</f>
        <v>0</v>
      </c>
      <c r="O1242" s="3">
        <f>VLOOKUP(C1242,'County Data Only'!$A$2:$F$93,3,FALSE)</f>
        <v>3</v>
      </c>
      <c r="P1242" s="3">
        <f>IF(Table1[[#This Row],[Census Tract Low Unemployment Rate]]&lt;2.7,1,0)</f>
        <v>0</v>
      </c>
      <c r="Q1242" s="3">
        <f>VLOOKUP($C1242,'County Data Only'!$A$2:$F$93,4,FALSE)</f>
        <v>10420</v>
      </c>
      <c r="R1242" s="3">
        <f>IF(AND(Table1[[#This Row],[Census Tract Access to Primary Care]]&lt;=2000,Table1[[#This Row],[Census Tract Access to Primary Care]]&lt;&gt;0),1,0)</f>
        <v>0</v>
      </c>
      <c r="S1242" s="3">
        <f>VLOOKUP($C1242,'County Data Only'!$A$2:$F$93,5,FALSE)</f>
        <v>-3.3988685890000001</v>
      </c>
      <c r="T1242" s="6">
        <f>VLOOKUP($C1242,'County Data Only'!$A$2:$F$93,6,FALSE)</f>
        <v>0.69490090000000004</v>
      </c>
      <c r="U1242">
        <f>IF(AND(Table1[[#This Row],[Census Tract Population Growth 2010 - 2020]]&gt;=5,Table1[[#This Row],[Census Tract Population Growth 2020 - 2021]]&gt;0),1,0)</f>
        <v>0</v>
      </c>
      <c r="V1242" s="3">
        <f>SUM(Table1[[#This Row],[High Income Point Value]],Table1[[#This Row],[Life Expectancy Point Value]],Table1[[#This Row],["R/ECAP" (Point Value)]],Table1[[#This Row],[Low Poverty Point Value]])</f>
        <v>1</v>
      </c>
      <c r="W1242" s="3">
        <f>SUM(Table1[[#This Row],[Census Tract Low Unemployment Point Value]],Table1[[#This Row],[Census Tract Access to Primary Care Point Value]])</f>
        <v>0</v>
      </c>
    </row>
    <row r="1243" spans="1:23" x14ac:dyDescent="0.25">
      <c r="A1243" t="s">
        <v>1247</v>
      </c>
      <c r="B1243">
        <v>18119955800</v>
      </c>
      <c r="C1243" t="s">
        <v>1816</v>
      </c>
      <c r="D1243" t="s">
        <v>2434</v>
      </c>
      <c r="E1243" s="10">
        <f t="shared" si="38"/>
        <v>0</v>
      </c>
      <c r="F1243" s="3">
        <f t="shared" si="39"/>
        <v>0</v>
      </c>
      <c r="G1243">
        <v>0</v>
      </c>
      <c r="H1243" s="4">
        <v>44246</v>
      </c>
      <c r="I1243" s="3">
        <f>IF(AND(Table1[[#This Row],[High Income]]&gt;=71082,Table1[[#This Row],[QCT Status]]=0),1,0)</f>
        <v>0</v>
      </c>
      <c r="J1243" s="4">
        <v>75.8</v>
      </c>
      <c r="K1243" s="3">
        <f>IF(Table1[[#This Row],[Life Expectancy]]&gt;77.4,1,0)</f>
        <v>0</v>
      </c>
      <c r="L1243" s="4">
        <v>0</v>
      </c>
      <c r="M1243" s="4">
        <v>11.9</v>
      </c>
      <c r="N1243" s="4">
        <f>IF(AND(Table1[[#This Row],[Low Poverty]]&lt;=6.3,Table1[[#This Row],[QCT Status]]=0),1,0)</f>
        <v>0</v>
      </c>
      <c r="O1243" s="3">
        <f>VLOOKUP(C1243,'County Data Only'!$A$2:$F$93,3,FALSE)</f>
        <v>3</v>
      </c>
      <c r="P1243" s="3">
        <f>IF(Table1[[#This Row],[Census Tract Low Unemployment Rate]]&lt;2.7,1,0)</f>
        <v>0</v>
      </c>
      <c r="Q1243" s="3">
        <f>VLOOKUP($C1243,'County Data Only'!$A$2:$F$93,4,FALSE)</f>
        <v>10420</v>
      </c>
      <c r="R1243" s="3">
        <f>IF(AND(Table1[[#This Row],[Census Tract Access to Primary Care]]&lt;=2000,Table1[[#This Row],[Census Tract Access to Primary Care]]&lt;&gt;0),1,0)</f>
        <v>0</v>
      </c>
      <c r="S1243" s="3">
        <f>VLOOKUP($C1243,'County Data Only'!$A$2:$F$93,5,FALSE)</f>
        <v>-3.3988685890000001</v>
      </c>
      <c r="T1243" s="6">
        <f>VLOOKUP($C1243,'County Data Only'!$A$2:$F$93,6,FALSE)</f>
        <v>0.69490090000000004</v>
      </c>
      <c r="U1243">
        <f>IF(AND(Table1[[#This Row],[Census Tract Population Growth 2010 - 2020]]&gt;=5,Table1[[#This Row],[Census Tract Population Growth 2020 - 2021]]&gt;0),1,0)</f>
        <v>0</v>
      </c>
      <c r="V1243" s="3">
        <f>SUM(Table1[[#This Row],[High Income Point Value]],Table1[[#This Row],[Life Expectancy Point Value]],Table1[[#This Row],["R/ECAP" (Point Value)]],Table1[[#This Row],[Low Poverty Point Value]])</f>
        <v>0</v>
      </c>
      <c r="W1243" s="3">
        <f>SUM(Table1[[#This Row],[Census Tract Low Unemployment Point Value]],Table1[[#This Row],[Census Tract Access to Primary Care Point Value]])</f>
        <v>0</v>
      </c>
    </row>
    <row r="1244" spans="1:23" x14ac:dyDescent="0.25">
      <c r="A1244" t="s">
        <v>1246</v>
      </c>
      <c r="B1244">
        <v>18119955702</v>
      </c>
      <c r="C1244" t="s">
        <v>1816</v>
      </c>
      <c r="D1244" t="s">
        <v>2898</v>
      </c>
      <c r="E1244" s="10">
        <f t="shared" si="38"/>
        <v>0</v>
      </c>
      <c r="F1244" s="3">
        <f t="shared" si="39"/>
        <v>0</v>
      </c>
      <c r="G1244">
        <v>0</v>
      </c>
      <c r="H1244" s="4">
        <v>58300</v>
      </c>
      <c r="I1244" s="3">
        <f>IF(AND(Table1[[#This Row],[High Income]]&gt;=71082,Table1[[#This Row],[QCT Status]]=0),1,0)</f>
        <v>0</v>
      </c>
      <c r="J1244" s="4">
        <v>76.900000000000006</v>
      </c>
      <c r="K1244" s="3">
        <f>IF(Table1[[#This Row],[Life Expectancy]]&gt;77.4,1,0)</f>
        <v>0</v>
      </c>
      <c r="L1244" s="4">
        <v>0</v>
      </c>
      <c r="M1244" s="4">
        <v>15.4</v>
      </c>
      <c r="N1244" s="4">
        <f>IF(AND(Table1[[#This Row],[Low Poverty]]&lt;=6.3,Table1[[#This Row],[QCT Status]]=0),1,0)</f>
        <v>0</v>
      </c>
      <c r="O1244" s="3">
        <f>VLOOKUP(C1244,'County Data Only'!$A$2:$F$93,3,FALSE)</f>
        <v>3</v>
      </c>
      <c r="P1244" s="3">
        <f>IF(Table1[[#This Row],[Census Tract Low Unemployment Rate]]&lt;2.7,1,0)</f>
        <v>0</v>
      </c>
      <c r="Q1244" s="3">
        <f>VLOOKUP($C1244,'County Data Only'!$A$2:$F$93,4,FALSE)</f>
        <v>10420</v>
      </c>
      <c r="R1244" s="3">
        <f>IF(AND(Table1[[#This Row],[Census Tract Access to Primary Care]]&lt;=2000,Table1[[#This Row],[Census Tract Access to Primary Care]]&lt;&gt;0),1,0)</f>
        <v>0</v>
      </c>
      <c r="S1244" s="3">
        <f>VLOOKUP($C1244,'County Data Only'!$A$2:$F$93,5,FALSE)</f>
        <v>-3.3988685890000001</v>
      </c>
      <c r="T1244" s="6">
        <f>VLOOKUP($C1244,'County Data Only'!$A$2:$F$93,6,FALSE)</f>
        <v>0.69490090000000004</v>
      </c>
      <c r="U1244">
        <f>IF(AND(Table1[[#This Row],[Census Tract Population Growth 2010 - 2020]]&gt;=5,Table1[[#This Row],[Census Tract Population Growth 2020 - 2021]]&gt;0),1,0)</f>
        <v>0</v>
      </c>
      <c r="V1244" s="3">
        <f>SUM(Table1[[#This Row],[High Income Point Value]],Table1[[#This Row],[Life Expectancy Point Value]],Table1[[#This Row],["R/ECAP" (Point Value)]],Table1[[#This Row],[Low Poverty Point Value]])</f>
        <v>0</v>
      </c>
      <c r="W1244" s="3">
        <f>SUM(Table1[[#This Row],[Census Tract Low Unemployment Point Value]],Table1[[#This Row],[Census Tract Access to Primary Care Point Value]])</f>
        <v>0</v>
      </c>
    </row>
    <row r="1245" spans="1:23" x14ac:dyDescent="0.25">
      <c r="A1245" t="s">
        <v>1245</v>
      </c>
      <c r="B1245">
        <v>18119955701</v>
      </c>
      <c r="C1245" t="s">
        <v>1816</v>
      </c>
      <c r="D1245" t="s">
        <v>2897</v>
      </c>
      <c r="E1245" s="10">
        <f t="shared" si="38"/>
        <v>0</v>
      </c>
      <c r="F1245" s="3">
        <f t="shared" si="39"/>
        <v>0</v>
      </c>
      <c r="G1245">
        <v>0</v>
      </c>
      <c r="H1245" s="4">
        <v>65096</v>
      </c>
      <c r="I1245" s="3">
        <f>IF(AND(Table1[[#This Row],[High Income]]&gt;=71082,Table1[[#This Row],[QCT Status]]=0),1,0)</f>
        <v>0</v>
      </c>
      <c r="J1245" s="4">
        <v>76.900000000000006</v>
      </c>
      <c r="K1245" s="3">
        <f>IF(Table1[[#This Row],[Life Expectancy]]&gt;77.4,1,0)</f>
        <v>0</v>
      </c>
      <c r="L1245" s="4">
        <v>0</v>
      </c>
      <c r="M1245" s="4">
        <v>16.2</v>
      </c>
      <c r="N1245" s="4">
        <f>IF(AND(Table1[[#This Row],[Low Poverty]]&lt;=6.3,Table1[[#This Row],[QCT Status]]=0),1,0)</f>
        <v>0</v>
      </c>
      <c r="O1245" s="3">
        <f>VLOOKUP(C1245,'County Data Only'!$A$2:$F$93,3,FALSE)</f>
        <v>3</v>
      </c>
      <c r="P1245" s="3">
        <f>IF(Table1[[#This Row],[Census Tract Low Unemployment Rate]]&lt;2.7,1,0)</f>
        <v>0</v>
      </c>
      <c r="Q1245" s="3">
        <f>VLOOKUP($C1245,'County Data Only'!$A$2:$F$93,4,FALSE)</f>
        <v>10420</v>
      </c>
      <c r="R1245" s="3">
        <f>IF(AND(Table1[[#This Row],[Census Tract Access to Primary Care]]&lt;=2000,Table1[[#This Row],[Census Tract Access to Primary Care]]&lt;&gt;0),1,0)</f>
        <v>0</v>
      </c>
      <c r="S1245" s="3">
        <f>VLOOKUP($C1245,'County Data Only'!$A$2:$F$93,5,FALSE)</f>
        <v>-3.3988685890000001</v>
      </c>
      <c r="T1245" s="6">
        <f>VLOOKUP($C1245,'County Data Only'!$A$2:$F$93,6,FALSE)</f>
        <v>0.69490090000000004</v>
      </c>
      <c r="U1245">
        <f>IF(AND(Table1[[#This Row],[Census Tract Population Growth 2010 - 2020]]&gt;=5,Table1[[#This Row],[Census Tract Population Growth 2020 - 2021]]&gt;0),1,0)</f>
        <v>0</v>
      </c>
      <c r="V1245" s="3">
        <f>SUM(Table1[[#This Row],[High Income Point Value]],Table1[[#This Row],[Life Expectancy Point Value]],Table1[[#This Row],["R/ECAP" (Point Value)]],Table1[[#This Row],[Low Poverty Point Value]])</f>
        <v>0</v>
      </c>
      <c r="W1245" s="3">
        <f>SUM(Table1[[#This Row],[Census Tract Low Unemployment Point Value]],Table1[[#This Row],[Census Tract Access to Primary Care Point Value]])</f>
        <v>0</v>
      </c>
    </row>
    <row r="1246" spans="1:23" x14ac:dyDescent="0.25">
      <c r="A1246" t="s">
        <v>1244</v>
      </c>
      <c r="B1246">
        <v>18119955600</v>
      </c>
      <c r="C1246" t="s">
        <v>1816</v>
      </c>
      <c r="D1246" t="s">
        <v>2432</v>
      </c>
      <c r="E1246" s="10">
        <f t="shared" si="38"/>
        <v>0</v>
      </c>
      <c r="F1246" s="3">
        <f t="shared" si="39"/>
        <v>0</v>
      </c>
      <c r="G1246">
        <v>0</v>
      </c>
      <c r="H1246" s="4">
        <v>34375</v>
      </c>
      <c r="I1246" s="3">
        <f>IF(AND(Table1[[#This Row],[High Income]]&gt;=71082,Table1[[#This Row],[QCT Status]]=0),1,0)</f>
        <v>0</v>
      </c>
      <c r="J1246" s="4">
        <v>75.819599999999994</v>
      </c>
      <c r="K1246" s="3">
        <f>IF(Table1[[#This Row],[Life Expectancy]]&gt;77.4,1,0)</f>
        <v>0</v>
      </c>
      <c r="L1246" s="4">
        <v>0</v>
      </c>
      <c r="M1246" s="4">
        <v>25.5</v>
      </c>
      <c r="N1246" s="4">
        <f>IF(AND(Table1[[#This Row],[Low Poverty]]&lt;=6.3,Table1[[#This Row],[QCT Status]]=0),1,0)</f>
        <v>0</v>
      </c>
      <c r="O1246" s="3">
        <f>VLOOKUP(C1246,'County Data Only'!$A$2:$F$93,3,FALSE)</f>
        <v>3</v>
      </c>
      <c r="P1246" s="3">
        <f>IF(Table1[[#This Row],[Census Tract Low Unemployment Rate]]&lt;2.7,1,0)</f>
        <v>0</v>
      </c>
      <c r="Q1246" s="3">
        <f>VLOOKUP($C1246,'County Data Only'!$A$2:$F$93,4,FALSE)</f>
        <v>10420</v>
      </c>
      <c r="R1246" s="3">
        <f>IF(AND(Table1[[#This Row],[Census Tract Access to Primary Care]]&lt;=2000,Table1[[#This Row],[Census Tract Access to Primary Care]]&lt;&gt;0),1,0)</f>
        <v>0</v>
      </c>
      <c r="S1246" s="3">
        <f>VLOOKUP($C1246,'County Data Only'!$A$2:$F$93,5,FALSE)</f>
        <v>-3.3988685890000001</v>
      </c>
      <c r="T1246" s="6">
        <f>VLOOKUP($C1246,'County Data Only'!$A$2:$F$93,6,FALSE)</f>
        <v>0.69490090000000004</v>
      </c>
      <c r="U1246">
        <f>IF(AND(Table1[[#This Row],[Census Tract Population Growth 2010 - 2020]]&gt;=5,Table1[[#This Row],[Census Tract Population Growth 2020 - 2021]]&gt;0),1,0)</f>
        <v>0</v>
      </c>
      <c r="V1246" s="3">
        <f>SUM(Table1[[#This Row],[High Income Point Value]],Table1[[#This Row],[Life Expectancy Point Value]],Table1[[#This Row],["R/ECAP" (Point Value)]],Table1[[#This Row],[Low Poverty Point Value]])</f>
        <v>0</v>
      </c>
      <c r="W1246" s="3">
        <f>SUM(Table1[[#This Row],[Census Tract Low Unemployment Point Value]],Table1[[#This Row],[Census Tract Access to Primary Care Point Value]])</f>
        <v>0</v>
      </c>
    </row>
    <row r="1247" spans="1:23" x14ac:dyDescent="0.25">
      <c r="A1247" t="s">
        <v>1252</v>
      </c>
      <c r="B1247">
        <v>18121030401</v>
      </c>
      <c r="C1247" t="s">
        <v>1818</v>
      </c>
      <c r="D1247" t="s">
        <v>2899</v>
      </c>
      <c r="E1247" s="7">
        <f t="shared" si="38"/>
        <v>2</v>
      </c>
      <c r="F1247" s="3">
        <f t="shared" si="39"/>
        <v>0</v>
      </c>
      <c r="G1247">
        <v>0</v>
      </c>
      <c r="H1247" s="6">
        <v>75795</v>
      </c>
      <c r="I1247" s="6">
        <f>IF(AND(Table1[[#This Row],[High Income]]&gt;=71082,Table1[[#This Row],[QCT Status]]=0),1,0)</f>
        <v>1</v>
      </c>
      <c r="J1247" s="6">
        <v>78.3</v>
      </c>
      <c r="K1247" s="6">
        <f>IF(Table1[[#This Row],[Life Expectancy]]&gt;77.4,1,0)</f>
        <v>1</v>
      </c>
      <c r="L1247" s="4">
        <v>0</v>
      </c>
      <c r="M1247" s="4">
        <v>11.6</v>
      </c>
      <c r="N1247" s="4">
        <f>IF(AND(Table1[[#This Row],[Low Poverty]]&lt;=6.3,Table1[[#This Row],[QCT Status]]=0),1,0)</f>
        <v>0</v>
      </c>
      <c r="O1247" s="3">
        <f>VLOOKUP(C1247,'County Data Only'!$A$2:$F$93,3,FALSE)</f>
        <v>2.8</v>
      </c>
      <c r="P1247" s="3">
        <f>IF(Table1[[#This Row],[Census Tract Low Unemployment Rate]]&lt;2.7,1,0)</f>
        <v>0</v>
      </c>
      <c r="Q1247" s="3">
        <f>VLOOKUP($C1247,'County Data Only'!$A$2:$F$93,4,FALSE)</f>
        <v>4230</v>
      </c>
      <c r="R1247" s="3">
        <f>IF(AND(Table1[[#This Row],[Census Tract Access to Primary Care]]&lt;=2000,Table1[[#This Row],[Census Tract Access to Primary Care]]&lt;&gt;0),1,0)</f>
        <v>0</v>
      </c>
      <c r="S1247" s="3">
        <f>VLOOKUP($C1247,'County Data Only'!$A$2:$F$93,5,FALSE)</f>
        <v>-2.3612477570000001</v>
      </c>
      <c r="T1247" s="6">
        <f>VLOOKUP($C1247,'County Data Only'!$A$2:$F$93,6,FALSE)</f>
        <v>1.5661755999999998</v>
      </c>
      <c r="U1247">
        <f>IF(AND(Table1[[#This Row],[Census Tract Population Growth 2010 - 2020]]&gt;=5,Table1[[#This Row],[Census Tract Population Growth 2020 - 2021]]&gt;0),1,0)</f>
        <v>0</v>
      </c>
      <c r="V1247" s="3">
        <f>SUM(Table1[[#This Row],[High Income Point Value]],Table1[[#This Row],[Life Expectancy Point Value]],Table1[[#This Row],["R/ECAP" (Point Value)]],Table1[[#This Row],[Low Poverty Point Value]])</f>
        <v>2</v>
      </c>
      <c r="W1247" s="3">
        <f>SUM(Table1[[#This Row],[Census Tract Low Unemployment Point Value]],Table1[[#This Row],[Census Tract Access to Primary Care Point Value]])</f>
        <v>0</v>
      </c>
    </row>
    <row r="1248" spans="1:23" x14ac:dyDescent="0.25">
      <c r="A1248" t="s">
        <v>1253</v>
      </c>
      <c r="B1248">
        <v>18121030402</v>
      </c>
      <c r="C1248" t="s">
        <v>1818</v>
      </c>
      <c r="D1248" t="s">
        <v>2900</v>
      </c>
      <c r="E1248" s="8">
        <f t="shared" si="38"/>
        <v>1</v>
      </c>
      <c r="F1248" s="3">
        <f t="shared" si="39"/>
        <v>0</v>
      </c>
      <c r="G1248">
        <v>0</v>
      </c>
      <c r="H1248" s="4">
        <v>62431</v>
      </c>
      <c r="I1248" s="3">
        <f>IF(AND(Table1[[#This Row],[High Income]]&gt;=71082,Table1[[#This Row],[QCT Status]]=0),1,0)</f>
        <v>0</v>
      </c>
      <c r="J1248" s="6">
        <v>78.3</v>
      </c>
      <c r="K1248" s="6">
        <f>IF(Table1[[#This Row],[Life Expectancy]]&gt;77.4,1,0)</f>
        <v>1</v>
      </c>
      <c r="L1248" s="4">
        <v>0</v>
      </c>
      <c r="M1248" s="4">
        <v>8</v>
      </c>
      <c r="N1248" s="4">
        <f>IF(AND(Table1[[#This Row],[Low Poverty]]&lt;=6.3,Table1[[#This Row],[QCT Status]]=0),1,0)</f>
        <v>0</v>
      </c>
      <c r="O1248" s="3">
        <f>VLOOKUP(C1248,'County Data Only'!$A$2:$F$93,3,FALSE)</f>
        <v>2.8</v>
      </c>
      <c r="P1248" s="3">
        <f>IF(Table1[[#This Row],[Census Tract Low Unemployment Rate]]&lt;2.7,1,0)</f>
        <v>0</v>
      </c>
      <c r="Q1248" s="3">
        <f>VLOOKUP($C1248,'County Data Only'!$A$2:$F$93,4,FALSE)</f>
        <v>4230</v>
      </c>
      <c r="R1248" s="3">
        <f>IF(AND(Table1[[#This Row],[Census Tract Access to Primary Care]]&lt;=2000,Table1[[#This Row],[Census Tract Access to Primary Care]]&lt;&gt;0),1,0)</f>
        <v>0</v>
      </c>
      <c r="S1248" s="3">
        <f>VLOOKUP($C1248,'County Data Only'!$A$2:$F$93,5,FALSE)</f>
        <v>-2.3612477570000001</v>
      </c>
      <c r="T1248" s="6">
        <f>VLOOKUP($C1248,'County Data Only'!$A$2:$F$93,6,FALSE)</f>
        <v>1.5661755999999998</v>
      </c>
      <c r="U1248">
        <f>IF(AND(Table1[[#This Row],[Census Tract Population Growth 2010 - 2020]]&gt;=5,Table1[[#This Row],[Census Tract Population Growth 2020 - 2021]]&gt;0),1,0)</f>
        <v>0</v>
      </c>
      <c r="V1248" s="3">
        <f>SUM(Table1[[#This Row],[High Income Point Value]],Table1[[#This Row],[Life Expectancy Point Value]],Table1[[#This Row],["R/ECAP" (Point Value)]],Table1[[#This Row],[Low Poverty Point Value]])</f>
        <v>1</v>
      </c>
      <c r="W1248" s="3">
        <f>SUM(Table1[[#This Row],[Census Tract Low Unemployment Point Value]],Table1[[#This Row],[Census Tract Access to Primary Care Point Value]])</f>
        <v>0</v>
      </c>
    </row>
    <row r="1249" spans="1:23" x14ac:dyDescent="0.25">
      <c r="A1249" t="s">
        <v>1250</v>
      </c>
      <c r="B1249">
        <v>18121030200</v>
      </c>
      <c r="C1249" t="s">
        <v>1818</v>
      </c>
      <c r="D1249" t="s">
        <v>1884</v>
      </c>
      <c r="E1249" s="8">
        <f t="shared" si="38"/>
        <v>1</v>
      </c>
      <c r="F1249" s="3">
        <f t="shared" si="39"/>
        <v>0</v>
      </c>
      <c r="G1249">
        <v>0</v>
      </c>
      <c r="H1249" s="4">
        <v>52786</v>
      </c>
      <c r="I1249" s="3">
        <f>IF(AND(Table1[[#This Row],[High Income]]&gt;=71082,Table1[[#This Row],[QCT Status]]=0),1,0)</f>
        <v>0</v>
      </c>
      <c r="J1249" s="6">
        <v>79.400000000000006</v>
      </c>
      <c r="K1249" s="6">
        <f>IF(Table1[[#This Row],[Life Expectancy]]&gt;77.4,1,0)</f>
        <v>1</v>
      </c>
      <c r="L1249" s="4">
        <v>0</v>
      </c>
      <c r="M1249" s="4">
        <v>13</v>
      </c>
      <c r="N1249" s="4">
        <f>IF(AND(Table1[[#This Row],[Low Poverty]]&lt;=6.3,Table1[[#This Row],[QCT Status]]=0),1,0)</f>
        <v>0</v>
      </c>
      <c r="O1249" s="3">
        <f>VLOOKUP(C1249,'County Data Only'!$A$2:$F$93,3,FALSE)</f>
        <v>2.8</v>
      </c>
      <c r="P1249" s="3">
        <f>IF(Table1[[#This Row],[Census Tract Low Unemployment Rate]]&lt;2.7,1,0)</f>
        <v>0</v>
      </c>
      <c r="Q1249" s="3">
        <f>VLOOKUP($C1249,'County Data Only'!$A$2:$F$93,4,FALSE)</f>
        <v>4230</v>
      </c>
      <c r="R1249" s="3">
        <f>IF(AND(Table1[[#This Row],[Census Tract Access to Primary Care]]&lt;=2000,Table1[[#This Row],[Census Tract Access to Primary Care]]&lt;&gt;0),1,0)</f>
        <v>0</v>
      </c>
      <c r="S1249" s="3">
        <f>VLOOKUP($C1249,'County Data Only'!$A$2:$F$93,5,FALSE)</f>
        <v>-2.3612477570000001</v>
      </c>
      <c r="T1249" s="6">
        <f>VLOOKUP($C1249,'County Data Only'!$A$2:$F$93,6,FALSE)</f>
        <v>1.5661755999999998</v>
      </c>
      <c r="U1249">
        <f>IF(AND(Table1[[#This Row],[Census Tract Population Growth 2010 - 2020]]&gt;=5,Table1[[#This Row],[Census Tract Population Growth 2020 - 2021]]&gt;0),1,0)</f>
        <v>0</v>
      </c>
      <c r="V1249" s="3">
        <f>SUM(Table1[[#This Row],[High Income Point Value]],Table1[[#This Row],[Life Expectancy Point Value]],Table1[[#This Row],["R/ECAP" (Point Value)]],Table1[[#This Row],[Low Poverty Point Value]])</f>
        <v>1</v>
      </c>
      <c r="W1249" s="3">
        <f>SUM(Table1[[#This Row],[Census Tract Low Unemployment Point Value]],Table1[[#This Row],[Census Tract Access to Primary Care Point Value]])</f>
        <v>0</v>
      </c>
    </row>
    <row r="1250" spans="1:23" x14ac:dyDescent="0.25">
      <c r="A1250" t="s">
        <v>1249</v>
      </c>
      <c r="B1250">
        <v>18121030100</v>
      </c>
      <c r="C1250" t="s">
        <v>1818</v>
      </c>
      <c r="D1250" t="s">
        <v>1883</v>
      </c>
      <c r="E1250" s="8">
        <f t="shared" si="38"/>
        <v>1</v>
      </c>
      <c r="F1250" s="3">
        <f t="shared" si="39"/>
        <v>0</v>
      </c>
      <c r="G1250">
        <v>0</v>
      </c>
      <c r="H1250" s="4">
        <v>68048</v>
      </c>
      <c r="I1250" s="3">
        <f>IF(AND(Table1[[#This Row],[High Income]]&gt;=71082,Table1[[#This Row],[QCT Status]]=0),1,0)</f>
        <v>0</v>
      </c>
      <c r="J1250" s="6">
        <v>78.5</v>
      </c>
      <c r="K1250" s="6">
        <f>IF(Table1[[#This Row],[Life Expectancy]]&gt;77.4,1,0)</f>
        <v>1</v>
      </c>
      <c r="L1250" s="4">
        <v>0</v>
      </c>
      <c r="M1250" s="4">
        <v>16.8</v>
      </c>
      <c r="N1250" s="4">
        <f>IF(AND(Table1[[#This Row],[Low Poverty]]&lt;=6.3,Table1[[#This Row],[QCT Status]]=0),1,0)</f>
        <v>0</v>
      </c>
      <c r="O1250" s="3">
        <f>VLOOKUP(C1250,'County Data Only'!$A$2:$F$93,3,FALSE)</f>
        <v>2.8</v>
      </c>
      <c r="P1250" s="3">
        <f>IF(Table1[[#This Row],[Census Tract Low Unemployment Rate]]&lt;2.7,1,0)</f>
        <v>0</v>
      </c>
      <c r="Q1250" s="3">
        <f>VLOOKUP($C1250,'County Data Only'!$A$2:$F$93,4,FALSE)</f>
        <v>4230</v>
      </c>
      <c r="R1250" s="3">
        <f>IF(AND(Table1[[#This Row],[Census Tract Access to Primary Care]]&lt;=2000,Table1[[#This Row],[Census Tract Access to Primary Care]]&lt;&gt;0),1,0)</f>
        <v>0</v>
      </c>
      <c r="S1250" s="3">
        <f>VLOOKUP($C1250,'County Data Only'!$A$2:$F$93,5,FALSE)</f>
        <v>-2.3612477570000001</v>
      </c>
      <c r="T1250" s="6">
        <f>VLOOKUP($C1250,'County Data Only'!$A$2:$F$93,6,FALSE)</f>
        <v>1.5661755999999998</v>
      </c>
      <c r="U1250">
        <f>IF(AND(Table1[[#This Row],[Census Tract Population Growth 2010 - 2020]]&gt;=5,Table1[[#This Row],[Census Tract Population Growth 2020 - 2021]]&gt;0),1,0)</f>
        <v>0</v>
      </c>
      <c r="V1250" s="3">
        <f>SUM(Table1[[#This Row],[High Income Point Value]],Table1[[#This Row],[Life Expectancy Point Value]],Table1[[#This Row],["R/ECAP" (Point Value)]],Table1[[#This Row],[Low Poverty Point Value]])</f>
        <v>1</v>
      </c>
      <c r="W1250" s="3">
        <f>SUM(Table1[[#This Row],[Census Tract Low Unemployment Point Value]],Table1[[#This Row],[Census Tract Access to Primary Care Point Value]])</f>
        <v>0</v>
      </c>
    </row>
    <row r="1251" spans="1:23" x14ac:dyDescent="0.25">
      <c r="A1251" t="s">
        <v>1251</v>
      </c>
      <c r="B1251">
        <v>18121030300</v>
      </c>
      <c r="C1251" t="s">
        <v>1818</v>
      </c>
      <c r="D1251" t="s">
        <v>1885</v>
      </c>
      <c r="E1251" s="8">
        <f t="shared" si="38"/>
        <v>1</v>
      </c>
      <c r="F1251" s="3">
        <f t="shared" si="39"/>
        <v>0</v>
      </c>
      <c r="G1251">
        <v>0</v>
      </c>
      <c r="H1251" s="4">
        <v>44743</v>
      </c>
      <c r="I1251" s="3">
        <f>IF(AND(Table1[[#This Row],[High Income]]&gt;=71082,Table1[[#This Row],[QCT Status]]=0),1,0)</f>
        <v>0</v>
      </c>
      <c r="J1251" s="6">
        <v>77.5</v>
      </c>
      <c r="K1251" s="6">
        <f>IF(Table1[[#This Row],[Life Expectancy]]&gt;77.4,1,0)</f>
        <v>1</v>
      </c>
      <c r="L1251" s="4">
        <v>0</v>
      </c>
      <c r="M1251" s="4">
        <v>18.399999999999999</v>
      </c>
      <c r="N1251" s="4">
        <f>IF(AND(Table1[[#This Row],[Low Poverty]]&lt;=6.3,Table1[[#This Row],[QCT Status]]=0),1,0)</f>
        <v>0</v>
      </c>
      <c r="O1251" s="3">
        <f>VLOOKUP(C1251,'County Data Only'!$A$2:$F$93,3,FALSE)</f>
        <v>2.8</v>
      </c>
      <c r="P1251" s="3">
        <f>IF(Table1[[#This Row],[Census Tract Low Unemployment Rate]]&lt;2.7,1,0)</f>
        <v>0</v>
      </c>
      <c r="Q1251" s="3">
        <f>VLOOKUP($C1251,'County Data Only'!$A$2:$F$93,4,FALSE)</f>
        <v>4230</v>
      </c>
      <c r="R1251" s="3">
        <f>IF(AND(Table1[[#This Row],[Census Tract Access to Primary Care]]&lt;=2000,Table1[[#This Row],[Census Tract Access to Primary Care]]&lt;&gt;0),1,0)</f>
        <v>0</v>
      </c>
      <c r="S1251" s="3">
        <f>VLOOKUP($C1251,'County Data Only'!$A$2:$F$93,5,FALSE)</f>
        <v>-2.3612477570000001</v>
      </c>
      <c r="T1251" s="6">
        <f>VLOOKUP($C1251,'County Data Only'!$A$2:$F$93,6,FALSE)</f>
        <v>1.5661755999999998</v>
      </c>
      <c r="U1251">
        <f>IF(AND(Table1[[#This Row],[Census Tract Population Growth 2010 - 2020]]&gt;=5,Table1[[#This Row],[Census Tract Population Growth 2020 - 2021]]&gt;0),1,0)</f>
        <v>0</v>
      </c>
      <c r="V1251" s="3">
        <f>SUM(Table1[[#This Row],[High Income Point Value]],Table1[[#This Row],[Life Expectancy Point Value]],Table1[[#This Row],["R/ECAP" (Point Value)]],Table1[[#This Row],[Low Poverty Point Value]])</f>
        <v>1</v>
      </c>
      <c r="W1251" s="3">
        <f>SUM(Table1[[#This Row],[Census Tract Low Unemployment Point Value]],Table1[[#This Row],[Census Tract Access to Primary Care Point Value]])</f>
        <v>0</v>
      </c>
    </row>
    <row r="1252" spans="1:23" x14ac:dyDescent="0.25">
      <c r="A1252" t="s">
        <v>1255</v>
      </c>
      <c r="B1252">
        <v>18123952300</v>
      </c>
      <c r="C1252" t="s">
        <v>1820</v>
      </c>
      <c r="D1252" t="s">
        <v>2836</v>
      </c>
      <c r="E1252" s="5">
        <f t="shared" si="38"/>
        <v>4</v>
      </c>
      <c r="F1252" s="3">
        <f t="shared" si="39"/>
        <v>0</v>
      </c>
      <c r="G1252">
        <v>0</v>
      </c>
      <c r="H1252" s="4">
        <v>56382</v>
      </c>
      <c r="I1252" s="3">
        <f>IF(AND(Table1[[#This Row],[High Income]]&gt;=71082,Table1[[#This Row],[QCT Status]]=0),1,0)</f>
        <v>0</v>
      </c>
      <c r="J1252" s="6">
        <v>80.099999999999994</v>
      </c>
      <c r="K1252" s="6">
        <f>IF(Table1[[#This Row],[Life Expectancy]]&gt;77.4,1,0)</f>
        <v>1</v>
      </c>
      <c r="L1252" s="4">
        <v>0</v>
      </c>
      <c r="M1252" s="6">
        <v>5.8</v>
      </c>
      <c r="N1252" s="6">
        <f>IF(AND(Table1[[#This Row],[Low Poverty]]&lt;=6.3,Table1[[#This Row],[QCT Status]]=0),1,0)</f>
        <v>1</v>
      </c>
      <c r="O1252" s="6">
        <f>VLOOKUP(C1252,'County Data Only'!$A$2:$F$93,3,FALSE)</f>
        <v>2.6</v>
      </c>
      <c r="P1252" s="6">
        <f>IF(Table1[[#This Row],[Census Tract Low Unemployment Rate]]&lt;2.7,1,0)</f>
        <v>1</v>
      </c>
      <c r="Q1252" s="6">
        <f>VLOOKUP($C1252,'County Data Only'!$A$2:$F$93,4,FALSE)</f>
        <v>1910</v>
      </c>
      <c r="R1252" s="6">
        <f>IF(AND(Table1[[#This Row],[Census Tract Access to Primary Care]]&lt;=2000,Table1[[#This Row],[Census Tract Access to Primary Care]]&lt;&gt;0),1,0)</f>
        <v>1</v>
      </c>
      <c r="S1252" s="3">
        <f>VLOOKUP($C1252,'County Data Only'!$A$2:$F$93,5,FALSE)</f>
        <v>-1.323991551</v>
      </c>
      <c r="T1252" s="6">
        <f>VLOOKUP($C1252,'County Data Only'!$A$2:$F$93,6,FALSE)</f>
        <v>0.86684069999999991</v>
      </c>
      <c r="U1252">
        <f>IF(AND(Table1[[#This Row],[Census Tract Population Growth 2010 - 2020]]&gt;=5,Table1[[#This Row],[Census Tract Population Growth 2020 - 2021]]&gt;0),1,0)</f>
        <v>0</v>
      </c>
      <c r="V1252" s="3">
        <f>SUM(Table1[[#This Row],[High Income Point Value]],Table1[[#This Row],[Life Expectancy Point Value]],Table1[[#This Row],["R/ECAP" (Point Value)]],Table1[[#This Row],[Low Poverty Point Value]])</f>
        <v>2</v>
      </c>
      <c r="W1252" s="3">
        <f>SUM(Table1[[#This Row],[Census Tract Low Unemployment Point Value]],Table1[[#This Row],[Census Tract Access to Primary Care Point Value]])</f>
        <v>2</v>
      </c>
    </row>
    <row r="1253" spans="1:23" x14ac:dyDescent="0.25">
      <c r="A1253" t="s">
        <v>1258</v>
      </c>
      <c r="B1253">
        <v>18123952600</v>
      </c>
      <c r="C1253" t="s">
        <v>1820</v>
      </c>
      <c r="D1253" t="s">
        <v>2839</v>
      </c>
      <c r="E1253" s="7">
        <f t="shared" si="38"/>
        <v>2</v>
      </c>
      <c r="F1253" s="3">
        <f t="shared" si="39"/>
        <v>0</v>
      </c>
      <c r="G1253" s="14">
        <v>1</v>
      </c>
      <c r="H1253" s="4">
        <v>44816</v>
      </c>
      <c r="I1253" s="3">
        <f>IF(AND(Table1[[#This Row],[High Income]]&gt;=71082,Table1[[#This Row],[QCT Status]]=0),1,0)</f>
        <v>0</v>
      </c>
      <c r="J1253" s="4">
        <v>73.517600000000002</v>
      </c>
      <c r="K1253" s="3">
        <f>IF(Table1[[#This Row],[Life Expectancy]]&gt;77.4,1,0)</f>
        <v>0</v>
      </c>
      <c r="L1253" s="4">
        <v>0</v>
      </c>
      <c r="M1253" s="4">
        <v>18.2</v>
      </c>
      <c r="N1253" s="4">
        <f>IF(AND(Table1[[#This Row],[Low Poverty]]&lt;=6.3,Table1[[#This Row],[QCT Status]]=0),1,0)</f>
        <v>0</v>
      </c>
      <c r="O1253" s="6">
        <f>VLOOKUP(C1253,'County Data Only'!$A$2:$F$93,3,FALSE)</f>
        <v>2.6</v>
      </c>
      <c r="P1253" s="6">
        <f>IF(Table1[[#This Row],[Census Tract Low Unemployment Rate]]&lt;2.7,1,0)</f>
        <v>1</v>
      </c>
      <c r="Q1253" s="6">
        <f>VLOOKUP($C1253,'County Data Only'!$A$2:$F$93,4,FALSE)</f>
        <v>1910</v>
      </c>
      <c r="R1253" s="6">
        <f>IF(AND(Table1[[#This Row],[Census Tract Access to Primary Care]]&lt;=2000,Table1[[#This Row],[Census Tract Access to Primary Care]]&lt;&gt;0),1,0)</f>
        <v>1</v>
      </c>
      <c r="S1253" s="3">
        <f>VLOOKUP($C1253,'County Data Only'!$A$2:$F$93,5,FALSE)</f>
        <v>-1.323991551</v>
      </c>
      <c r="T1253" s="6">
        <f>VLOOKUP($C1253,'County Data Only'!$A$2:$F$93,6,FALSE)</f>
        <v>0.86684069999999991</v>
      </c>
      <c r="U1253">
        <f>IF(AND(Table1[[#This Row],[Census Tract Population Growth 2010 - 2020]]&gt;=5,Table1[[#This Row],[Census Tract Population Growth 2020 - 2021]]&gt;0),1,0)</f>
        <v>0</v>
      </c>
      <c r="V1253" s="3">
        <f>SUM(Table1[[#This Row],[High Income Point Value]],Table1[[#This Row],[Life Expectancy Point Value]],Table1[[#This Row],["R/ECAP" (Point Value)]],Table1[[#This Row],[Low Poverty Point Value]])</f>
        <v>0</v>
      </c>
      <c r="W1253" s="3">
        <f>SUM(Table1[[#This Row],[Census Tract Low Unemployment Point Value]],Table1[[#This Row],[Census Tract Access to Primary Care Point Value]])</f>
        <v>2</v>
      </c>
    </row>
    <row r="1254" spans="1:23" x14ac:dyDescent="0.25">
      <c r="A1254" t="s">
        <v>1254</v>
      </c>
      <c r="B1254">
        <v>18123952200</v>
      </c>
      <c r="C1254" t="s">
        <v>1820</v>
      </c>
      <c r="D1254" t="s">
        <v>2835</v>
      </c>
      <c r="E1254" s="7">
        <f t="shared" si="38"/>
        <v>2</v>
      </c>
      <c r="F1254" s="3">
        <f t="shared" si="39"/>
        <v>0</v>
      </c>
      <c r="G1254">
        <v>0</v>
      </c>
      <c r="H1254" s="4">
        <v>61700</v>
      </c>
      <c r="I1254" s="3">
        <f>IF(AND(Table1[[#This Row],[High Income]]&gt;=71082,Table1[[#This Row],[QCT Status]]=0),1,0)</f>
        <v>0</v>
      </c>
      <c r="J1254" s="4">
        <v>75</v>
      </c>
      <c r="K1254" s="3">
        <f>IF(Table1[[#This Row],[Life Expectancy]]&gt;77.4,1,0)</f>
        <v>0</v>
      </c>
      <c r="L1254" s="4">
        <v>0</v>
      </c>
      <c r="M1254" s="4">
        <v>8.4</v>
      </c>
      <c r="N1254" s="4">
        <f>IF(AND(Table1[[#This Row],[Low Poverty]]&lt;=6.3,Table1[[#This Row],[QCT Status]]=0),1,0)</f>
        <v>0</v>
      </c>
      <c r="O1254" s="6">
        <f>VLOOKUP(C1254,'County Data Only'!$A$2:$F$93,3,FALSE)</f>
        <v>2.6</v>
      </c>
      <c r="P1254" s="6">
        <f>IF(Table1[[#This Row],[Census Tract Low Unemployment Rate]]&lt;2.7,1,0)</f>
        <v>1</v>
      </c>
      <c r="Q1254" s="6">
        <f>VLOOKUP($C1254,'County Data Only'!$A$2:$F$93,4,FALSE)</f>
        <v>1910</v>
      </c>
      <c r="R1254" s="6">
        <f>IF(AND(Table1[[#This Row],[Census Tract Access to Primary Care]]&lt;=2000,Table1[[#This Row],[Census Tract Access to Primary Care]]&lt;&gt;0),1,0)</f>
        <v>1</v>
      </c>
      <c r="S1254" s="3">
        <f>VLOOKUP($C1254,'County Data Only'!$A$2:$F$93,5,FALSE)</f>
        <v>-1.323991551</v>
      </c>
      <c r="T1254" s="6">
        <f>VLOOKUP($C1254,'County Data Only'!$A$2:$F$93,6,FALSE)</f>
        <v>0.86684069999999991</v>
      </c>
      <c r="U1254">
        <f>IF(AND(Table1[[#This Row],[Census Tract Population Growth 2010 - 2020]]&gt;=5,Table1[[#This Row],[Census Tract Population Growth 2020 - 2021]]&gt;0),1,0)</f>
        <v>0</v>
      </c>
      <c r="V1254" s="3">
        <f>SUM(Table1[[#This Row],[High Income Point Value]],Table1[[#This Row],[Life Expectancy Point Value]],Table1[[#This Row],["R/ECAP" (Point Value)]],Table1[[#This Row],[Low Poverty Point Value]])</f>
        <v>0</v>
      </c>
      <c r="W1254" s="3">
        <f>SUM(Table1[[#This Row],[Census Tract Low Unemployment Point Value]],Table1[[#This Row],[Census Tract Access to Primary Care Point Value]])</f>
        <v>2</v>
      </c>
    </row>
    <row r="1255" spans="1:23" x14ac:dyDescent="0.25">
      <c r="A1255" t="s">
        <v>1256</v>
      </c>
      <c r="B1255">
        <v>18123952400</v>
      </c>
      <c r="C1255" t="s">
        <v>1820</v>
      </c>
      <c r="D1255" t="s">
        <v>2837</v>
      </c>
      <c r="E1255" s="7">
        <f t="shared" si="38"/>
        <v>2</v>
      </c>
      <c r="F1255" s="3">
        <f t="shared" si="39"/>
        <v>0</v>
      </c>
      <c r="G1255">
        <v>0</v>
      </c>
      <c r="H1255" s="4">
        <v>44412</v>
      </c>
      <c r="I1255" s="3">
        <f>IF(AND(Table1[[#This Row],[High Income]]&gt;=71082,Table1[[#This Row],[QCT Status]]=0),1,0)</f>
        <v>0</v>
      </c>
      <c r="J1255" s="4">
        <v>74.8</v>
      </c>
      <c r="K1255" s="3">
        <f>IF(Table1[[#This Row],[Life Expectancy]]&gt;77.4,1,0)</f>
        <v>0</v>
      </c>
      <c r="L1255" s="4">
        <v>0</v>
      </c>
      <c r="M1255" s="4">
        <v>13.1</v>
      </c>
      <c r="N1255" s="4">
        <f>IF(AND(Table1[[#This Row],[Low Poverty]]&lt;=6.3,Table1[[#This Row],[QCT Status]]=0),1,0)</f>
        <v>0</v>
      </c>
      <c r="O1255" s="6">
        <f>VLOOKUP(C1255,'County Data Only'!$A$2:$F$93,3,FALSE)</f>
        <v>2.6</v>
      </c>
      <c r="P1255" s="6">
        <f>IF(Table1[[#This Row],[Census Tract Low Unemployment Rate]]&lt;2.7,1,0)</f>
        <v>1</v>
      </c>
      <c r="Q1255" s="6">
        <f>VLOOKUP($C1255,'County Data Only'!$A$2:$F$93,4,FALSE)</f>
        <v>1910</v>
      </c>
      <c r="R1255" s="6">
        <f>IF(AND(Table1[[#This Row],[Census Tract Access to Primary Care]]&lt;=2000,Table1[[#This Row],[Census Tract Access to Primary Care]]&lt;&gt;0),1,0)</f>
        <v>1</v>
      </c>
      <c r="S1255" s="3">
        <f>VLOOKUP($C1255,'County Data Only'!$A$2:$F$93,5,FALSE)</f>
        <v>-1.323991551</v>
      </c>
      <c r="T1255" s="6">
        <f>VLOOKUP($C1255,'County Data Only'!$A$2:$F$93,6,FALSE)</f>
        <v>0.86684069999999991</v>
      </c>
      <c r="U1255">
        <f>IF(AND(Table1[[#This Row],[Census Tract Population Growth 2010 - 2020]]&gt;=5,Table1[[#This Row],[Census Tract Population Growth 2020 - 2021]]&gt;0),1,0)</f>
        <v>0</v>
      </c>
      <c r="V1255" s="3">
        <f>SUM(Table1[[#This Row],[High Income Point Value]],Table1[[#This Row],[Life Expectancy Point Value]],Table1[[#This Row],["R/ECAP" (Point Value)]],Table1[[#This Row],[Low Poverty Point Value]])</f>
        <v>0</v>
      </c>
      <c r="W1255" s="3">
        <f>SUM(Table1[[#This Row],[Census Tract Low Unemployment Point Value]],Table1[[#This Row],[Census Tract Access to Primary Care Point Value]])</f>
        <v>2</v>
      </c>
    </row>
    <row r="1256" spans="1:23" x14ac:dyDescent="0.25">
      <c r="A1256" t="s">
        <v>1257</v>
      </c>
      <c r="B1256">
        <v>18123952500</v>
      </c>
      <c r="C1256" t="s">
        <v>1820</v>
      </c>
      <c r="D1256" t="s">
        <v>2838</v>
      </c>
      <c r="E1256" s="7">
        <f t="shared" si="38"/>
        <v>2</v>
      </c>
      <c r="F1256" s="3">
        <f t="shared" si="39"/>
        <v>0</v>
      </c>
      <c r="G1256">
        <v>0</v>
      </c>
      <c r="H1256" s="4">
        <v>50753</v>
      </c>
      <c r="I1256" s="3">
        <f>IF(AND(Table1[[#This Row],[High Income]]&gt;=71082,Table1[[#This Row],[QCT Status]]=0),1,0)</f>
        <v>0</v>
      </c>
      <c r="J1256" s="4">
        <v>76.393799999999999</v>
      </c>
      <c r="K1256" s="3">
        <f>IF(Table1[[#This Row],[Life Expectancy]]&gt;77.4,1,0)</f>
        <v>0</v>
      </c>
      <c r="L1256" s="4">
        <v>0</v>
      </c>
      <c r="M1256" s="4">
        <v>18.2</v>
      </c>
      <c r="N1256" s="4">
        <f>IF(AND(Table1[[#This Row],[Low Poverty]]&lt;=6.3,Table1[[#This Row],[QCT Status]]=0),1,0)</f>
        <v>0</v>
      </c>
      <c r="O1256" s="6">
        <f>VLOOKUP(C1256,'County Data Only'!$A$2:$F$93,3,FALSE)</f>
        <v>2.6</v>
      </c>
      <c r="P1256" s="6">
        <f>IF(Table1[[#This Row],[Census Tract Low Unemployment Rate]]&lt;2.7,1,0)</f>
        <v>1</v>
      </c>
      <c r="Q1256" s="6">
        <f>VLOOKUP($C1256,'County Data Only'!$A$2:$F$93,4,FALSE)</f>
        <v>1910</v>
      </c>
      <c r="R1256" s="6">
        <f>IF(AND(Table1[[#This Row],[Census Tract Access to Primary Care]]&lt;=2000,Table1[[#This Row],[Census Tract Access to Primary Care]]&lt;&gt;0),1,0)</f>
        <v>1</v>
      </c>
      <c r="S1256" s="3">
        <f>VLOOKUP($C1256,'County Data Only'!$A$2:$F$93,5,FALSE)</f>
        <v>-1.323991551</v>
      </c>
      <c r="T1256" s="6">
        <f>VLOOKUP($C1256,'County Data Only'!$A$2:$F$93,6,FALSE)</f>
        <v>0.86684069999999991</v>
      </c>
      <c r="U1256">
        <f>IF(AND(Table1[[#This Row],[Census Tract Population Growth 2010 - 2020]]&gt;=5,Table1[[#This Row],[Census Tract Population Growth 2020 - 2021]]&gt;0),1,0)</f>
        <v>0</v>
      </c>
      <c r="V1256" s="3">
        <f>SUM(Table1[[#This Row],[High Income Point Value]],Table1[[#This Row],[Life Expectancy Point Value]],Table1[[#This Row],["R/ECAP" (Point Value)]],Table1[[#This Row],[Low Poverty Point Value]])</f>
        <v>0</v>
      </c>
      <c r="W1256" s="3">
        <f>SUM(Table1[[#This Row],[Census Tract Low Unemployment Point Value]],Table1[[#This Row],[Census Tract Access to Primary Care Point Value]])</f>
        <v>2</v>
      </c>
    </row>
    <row r="1257" spans="1:23" x14ac:dyDescent="0.25">
      <c r="A1257" t="s">
        <v>1261</v>
      </c>
      <c r="B1257">
        <v>18125954100</v>
      </c>
      <c r="C1257" t="s">
        <v>1822</v>
      </c>
      <c r="D1257" t="s">
        <v>2178</v>
      </c>
      <c r="E1257" s="8">
        <f t="shared" si="38"/>
        <v>1</v>
      </c>
      <c r="F1257" s="3">
        <f t="shared" si="39"/>
        <v>0</v>
      </c>
      <c r="G1257">
        <v>0</v>
      </c>
      <c r="H1257" s="4">
        <v>55774</v>
      </c>
      <c r="I1257" s="3">
        <f>IF(AND(Table1[[#This Row],[High Income]]&gt;=71082,Table1[[#This Row],[QCT Status]]=0),1,0)</f>
        <v>0</v>
      </c>
      <c r="J1257" s="6">
        <v>81.8</v>
      </c>
      <c r="K1257" s="6">
        <f>IF(Table1[[#This Row],[Life Expectancy]]&gt;77.4,1,0)</f>
        <v>1</v>
      </c>
      <c r="L1257" s="4">
        <v>0</v>
      </c>
      <c r="M1257" s="4">
        <v>8.9</v>
      </c>
      <c r="N1257" s="4">
        <f>IF(AND(Table1[[#This Row],[Low Poverty]]&lt;=6.3,Table1[[#This Row],[QCT Status]]=0),1,0)</f>
        <v>0</v>
      </c>
      <c r="O1257" s="3">
        <f>VLOOKUP(C1257,'County Data Only'!$A$2:$F$93,3,FALSE)</f>
        <v>2.9</v>
      </c>
      <c r="P1257" s="3">
        <f>IF(Table1[[#This Row],[Census Tract Low Unemployment Rate]]&lt;2.7,1,0)</f>
        <v>0</v>
      </c>
      <c r="Q1257" s="3">
        <f>VLOOKUP($C1257,'County Data Only'!$A$2:$F$93,4,FALSE)</f>
        <v>12410</v>
      </c>
      <c r="R1257" s="3">
        <f>IF(AND(Table1[[#This Row],[Census Tract Access to Primary Care]]&lt;=2000,Table1[[#This Row],[Census Tract Access to Primary Care]]&lt;&gt;0),1,0)</f>
        <v>0</v>
      </c>
      <c r="S1257" s="3">
        <f>VLOOKUP($C1257,'County Data Only'!$A$2:$F$93,5,FALSE)</f>
        <v>-2.6580685750000002</v>
      </c>
      <c r="T1257" s="3">
        <f>VLOOKUP($C1257,'County Data Only'!$A$2:$F$93,6,FALSE)</f>
        <v>-0.72754030000000003</v>
      </c>
      <c r="U1257">
        <f>IF(AND(Table1[[#This Row],[Census Tract Population Growth 2010 - 2020]]&gt;=5,Table1[[#This Row],[Census Tract Population Growth 2020 - 2021]]&gt;0),1,0)</f>
        <v>0</v>
      </c>
      <c r="V1257" s="3">
        <f>SUM(Table1[[#This Row],[High Income Point Value]],Table1[[#This Row],[Life Expectancy Point Value]],Table1[[#This Row],["R/ECAP" (Point Value)]],Table1[[#This Row],[Low Poverty Point Value]])</f>
        <v>1</v>
      </c>
      <c r="W1257" s="3">
        <f>SUM(Table1[[#This Row],[Census Tract Low Unemployment Point Value]],Table1[[#This Row],[Census Tract Access to Primary Care Point Value]])</f>
        <v>0</v>
      </c>
    </row>
    <row r="1258" spans="1:23" x14ac:dyDescent="0.25">
      <c r="A1258" t="s">
        <v>1259</v>
      </c>
      <c r="B1258">
        <v>18125953900</v>
      </c>
      <c r="C1258" t="s">
        <v>1822</v>
      </c>
      <c r="D1258" t="s">
        <v>2901</v>
      </c>
      <c r="E1258" s="8">
        <f t="shared" si="38"/>
        <v>1</v>
      </c>
      <c r="F1258" s="3">
        <f t="shared" si="39"/>
        <v>0</v>
      </c>
      <c r="G1258">
        <v>0</v>
      </c>
      <c r="H1258" s="4">
        <v>50625</v>
      </c>
      <c r="I1258" s="3">
        <f>IF(AND(Table1[[#This Row],[High Income]]&gt;=71082,Table1[[#This Row],[QCT Status]]=0),1,0)</f>
        <v>0</v>
      </c>
      <c r="J1258" s="6">
        <v>83</v>
      </c>
      <c r="K1258" s="6">
        <f>IF(Table1[[#This Row],[Life Expectancy]]&gt;77.4,1,0)</f>
        <v>1</v>
      </c>
      <c r="L1258" s="4">
        <v>0</v>
      </c>
      <c r="M1258" s="4">
        <v>9.1999999999999993</v>
      </c>
      <c r="N1258" s="4">
        <f>IF(AND(Table1[[#This Row],[Low Poverty]]&lt;=6.3,Table1[[#This Row],[QCT Status]]=0),1,0)</f>
        <v>0</v>
      </c>
      <c r="O1258" s="3">
        <f>VLOOKUP(C1258,'County Data Only'!$A$2:$F$93,3,FALSE)</f>
        <v>2.9</v>
      </c>
      <c r="P1258" s="3">
        <f>IF(Table1[[#This Row],[Census Tract Low Unemployment Rate]]&lt;2.7,1,0)</f>
        <v>0</v>
      </c>
      <c r="Q1258" s="3">
        <f>VLOOKUP($C1258,'County Data Only'!$A$2:$F$93,4,FALSE)</f>
        <v>12410</v>
      </c>
      <c r="R1258" s="3">
        <f>IF(AND(Table1[[#This Row],[Census Tract Access to Primary Care]]&lt;=2000,Table1[[#This Row],[Census Tract Access to Primary Care]]&lt;&gt;0),1,0)</f>
        <v>0</v>
      </c>
      <c r="S1258" s="3">
        <f>VLOOKUP($C1258,'County Data Only'!$A$2:$F$93,5,FALSE)</f>
        <v>-2.6580685750000002</v>
      </c>
      <c r="T1258" s="3">
        <f>VLOOKUP($C1258,'County Data Only'!$A$2:$F$93,6,FALSE)</f>
        <v>-0.72754030000000003</v>
      </c>
      <c r="U1258">
        <f>IF(AND(Table1[[#This Row],[Census Tract Population Growth 2010 - 2020]]&gt;=5,Table1[[#This Row],[Census Tract Population Growth 2020 - 2021]]&gt;0),1,0)</f>
        <v>0</v>
      </c>
      <c r="V1258" s="3">
        <f>SUM(Table1[[#This Row],[High Income Point Value]],Table1[[#This Row],[Life Expectancy Point Value]],Table1[[#This Row],["R/ECAP" (Point Value)]],Table1[[#This Row],[Low Poverty Point Value]])</f>
        <v>1</v>
      </c>
      <c r="W1258" s="3">
        <f>SUM(Table1[[#This Row],[Census Tract Low Unemployment Point Value]],Table1[[#This Row],[Census Tract Access to Primary Care Point Value]])</f>
        <v>0</v>
      </c>
    </row>
    <row r="1259" spans="1:23" x14ac:dyDescent="0.25">
      <c r="A1259" t="s">
        <v>1262</v>
      </c>
      <c r="B1259">
        <v>18125954200</v>
      </c>
      <c r="C1259" t="s">
        <v>1822</v>
      </c>
      <c r="D1259" t="s">
        <v>2179</v>
      </c>
      <c r="E1259" s="8">
        <f t="shared" si="38"/>
        <v>1</v>
      </c>
      <c r="F1259" s="3">
        <f t="shared" si="39"/>
        <v>0</v>
      </c>
      <c r="G1259">
        <v>0</v>
      </c>
      <c r="H1259" s="4">
        <v>55000</v>
      </c>
      <c r="I1259" s="3">
        <f>IF(AND(Table1[[#This Row],[High Income]]&gt;=71082,Table1[[#This Row],[QCT Status]]=0),1,0)</f>
        <v>0</v>
      </c>
      <c r="J1259" s="6">
        <v>83.2</v>
      </c>
      <c r="K1259" s="6">
        <f>IF(Table1[[#This Row],[Life Expectancy]]&gt;77.4,1,0)</f>
        <v>1</v>
      </c>
      <c r="L1259" s="4">
        <v>0</v>
      </c>
      <c r="M1259" s="4">
        <v>10.9</v>
      </c>
      <c r="N1259" s="4">
        <f>IF(AND(Table1[[#This Row],[Low Poverty]]&lt;=6.3,Table1[[#This Row],[QCT Status]]=0),1,0)</f>
        <v>0</v>
      </c>
      <c r="O1259" s="3">
        <f>VLOOKUP(C1259,'County Data Only'!$A$2:$F$93,3,FALSE)</f>
        <v>2.9</v>
      </c>
      <c r="P1259" s="3">
        <f>IF(Table1[[#This Row],[Census Tract Low Unemployment Rate]]&lt;2.7,1,0)</f>
        <v>0</v>
      </c>
      <c r="Q1259" s="3">
        <f>VLOOKUP($C1259,'County Data Only'!$A$2:$F$93,4,FALSE)</f>
        <v>12410</v>
      </c>
      <c r="R1259" s="3">
        <f>IF(AND(Table1[[#This Row],[Census Tract Access to Primary Care]]&lt;=2000,Table1[[#This Row],[Census Tract Access to Primary Care]]&lt;&gt;0),1,0)</f>
        <v>0</v>
      </c>
      <c r="S1259" s="3">
        <f>VLOOKUP($C1259,'County Data Only'!$A$2:$F$93,5,FALSE)</f>
        <v>-2.6580685750000002</v>
      </c>
      <c r="T1259" s="3">
        <f>VLOOKUP($C1259,'County Data Only'!$A$2:$F$93,6,FALSE)</f>
        <v>-0.72754030000000003</v>
      </c>
      <c r="U1259">
        <f>IF(AND(Table1[[#This Row],[Census Tract Population Growth 2010 - 2020]]&gt;=5,Table1[[#This Row],[Census Tract Population Growth 2020 - 2021]]&gt;0),1,0)</f>
        <v>0</v>
      </c>
      <c r="V1259" s="3">
        <f>SUM(Table1[[#This Row],[High Income Point Value]],Table1[[#This Row],[Life Expectancy Point Value]],Table1[[#This Row],["R/ECAP" (Point Value)]],Table1[[#This Row],[Low Poverty Point Value]])</f>
        <v>1</v>
      </c>
      <c r="W1259" s="3">
        <f>SUM(Table1[[#This Row],[Census Tract Low Unemployment Point Value]],Table1[[#This Row],[Census Tract Access to Primary Care Point Value]])</f>
        <v>0</v>
      </c>
    </row>
    <row r="1260" spans="1:23" x14ac:dyDescent="0.25">
      <c r="A1260" t="s">
        <v>1260</v>
      </c>
      <c r="B1260">
        <v>18125954000</v>
      </c>
      <c r="C1260" t="s">
        <v>1822</v>
      </c>
      <c r="D1260" t="s">
        <v>2177</v>
      </c>
      <c r="E1260" s="10">
        <f t="shared" si="38"/>
        <v>0</v>
      </c>
      <c r="F1260" s="3">
        <f t="shared" si="39"/>
        <v>0</v>
      </c>
      <c r="G1260">
        <v>0</v>
      </c>
      <c r="H1260" s="4">
        <v>60536</v>
      </c>
      <c r="I1260" s="3">
        <f>IF(AND(Table1[[#This Row],[High Income]]&gt;=71082,Table1[[#This Row],[QCT Status]]=0),1,0)</f>
        <v>0</v>
      </c>
      <c r="J1260" s="4">
        <v>75.7</v>
      </c>
      <c r="K1260" s="3">
        <f>IF(Table1[[#This Row],[Life Expectancy]]&gt;77.4,1,0)</f>
        <v>0</v>
      </c>
      <c r="L1260" s="4">
        <v>0</v>
      </c>
      <c r="M1260" s="4">
        <v>12.4</v>
      </c>
      <c r="N1260" s="4">
        <f>IF(AND(Table1[[#This Row],[Low Poverty]]&lt;=6.3,Table1[[#This Row],[QCT Status]]=0),1,0)</f>
        <v>0</v>
      </c>
      <c r="O1260" s="3">
        <f>VLOOKUP(C1260,'County Data Only'!$A$2:$F$93,3,FALSE)</f>
        <v>2.9</v>
      </c>
      <c r="P1260" s="3">
        <f>IF(Table1[[#This Row],[Census Tract Low Unemployment Rate]]&lt;2.7,1,0)</f>
        <v>0</v>
      </c>
      <c r="Q1260" s="3">
        <f>VLOOKUP($C1260,'County Data Only'!$A$2:$F$93,4,FALSE)</f>
        <v>12410</v>
      </c>
      <c r="R1260" s="3">
        <f>IF(AND(Table1[[#This Row],[Census Tract Access to Primary Care]]&lt;=2000,Table1[[#This Row],[Census Tract Access to Primary Care]]&lt;&gt;0),1,0)</f>
        <v>0</v>
      </c>
      <c r="S1260" s="3">
        <f>VLOOKUP($C1260,'County Data Only'!$A$2:$F$93,5,FALSE)</f>
        <v>-2.6580685750000002</v>
      </c>
      <c r="T1260" s="3">
        <f>VLOOKUP($C1260,'County Data Only'!$A$2:$F$93,6,FALSE)</f>
        <v>-0.72754030000000003</v>
      </c>
      <c r="U1260">
        <f>IF(AND(Table1[[#This Row],[Census Tract Population Growth 2010 - 2020]]&gt;=5,Table1[[#This Row],[Census Tract Population Growth 2020 - 2021]]&gt;0),1,0)</f>
        <v>0</v>
      </c>
      <c r="V1260" s="3">
        <f>SUM(Table1[[#This Row],[High Income Point Value]],Table1[[#This Row],[Life Expectancy Point Value]],Table1[[#This Row],["R/ECAP" (Point Value)]],Table1[[#This Row],[Low Poverty Point Value]])</f>
        <v>0</v>
      </c>
      <c r="W1260" s="3">
        <f>SUM(Table1[[#This Row],[Census Tract Low Unemployment Point Value]],Table1[[#This Row],[Census Tract Access to Primary Care Point Value]])</f>
        <v>0</v>
      </c>
    </row>
    <row r="1261" spans="1:23" x14ac:dyDescent="0.25">
      <c r="A1261" t="s">
        <v>1265</v>
      </c>
      <c r="B1261">
        <v>18127050106</v>
      </c>
      <c r="C1261" t="s">
        <v>1824</v>
      </c>
      <c r="D1261" t="s">
        <v>2904</v>
      </c>
      <c r="E1261" s="5">
        <f t="shared" si="38"/>
        <v>4</v>
      </c>
      <c r="F1261" s="3">
        <f t="shared" si="39"/>
        <v>0</v>
      </c>
      <c r="G1261">
        <v>0</v>
      </c>
      <c r="H1261" s="6">
        <v>105793</v>
      </c>
      <c r="I1261" s="6">
        <f>IF(AND(Table1[[#This Row],[High Income]]&gt;=71082,Table1[[#This Row],[QCT Status]]=0),1,0)</f>
        <v>1</v>
      </c>
      <c r="J1261" s="6">
        <v>82.1</v>
      </c>
      <c r="K1261" s="6">
        <f>IF(Table1[[#This Row],[Life Expectancy]]&gt;77.4,1,0)</f>
        <v>1</v>
      </c>
      <c r="L1261" s="4">
        <v>0</v>
      </c>
      <c r="M1261" s="6">
        <v>0.5</v>
      </c>
      <c r="N1261" s="6">
        <f>IF(AND(Table1[[#This Row],[Low Poverty]]&lt;=6.3,Table1[[#This Row],[QCT Status]]=0),1,0)</f>
        <v>1</v>
      </c>
      <c r="O1261" s="3">
        <f>VLOOKUP(C1261,'County Data Only'!$A$2:$F$93,3,FALSE)</f>
        <v>3</v>
      </c>
      <c r="P1261" s="3">
        <f>IF(Table1[[#This Row],[Census Tract Low Unemployment Rate]]&lt;2.7,1,0)</f>
        <v>0</v>
      </c>
      <c r="Q1261" s="6">
        <f>VLOOKUP($C1261,'County Data Only'!$A$2:$F$93,4,FALSE)</f>
        <v>1580</v>
      </c>
      <c r="R1261" s="6">
        <f>IF(AND(Table1[[#This Row],[Census Tract Access to Primary Care]]&lt;=2000,Table1[[#This Row],[Census Tract Access to Primary Care]]&lt;&gt;0),1,0)</f>
        <v>1</v>
      </c>
      <c r="S1261" s="3">
        <f>VLOOKUP($C1261,'County Data Only'!$A$2:$F$93,5,FALSE)</f>
        <v>3.9442647669999999</v>
      </c>
      <c r="T1261" s="6">
        <f>VLOOKUP($C1261,'County Data Only'!$A$2:$F$93,6,FALSE)</f>
        <v>0.56967719999999999</v>
      </c>
      <c r="U1261">
        <f>IF(AND(Table1[[#This Row],[Census Tract Population Growth 2010 - 2020]]&gt;=5,Table1[[#This Row],[Census Tract Population Growth 2020 - 2021]]&gt;0),1,0)</f>
        <v>0</v>
      </c>
      <c r="V1261" s="3">
        <f>SUM(Table1[[#This Row],[High Income Point Value]],Table1[[#This Row],[Life Expectancy Point Value]],Table1[[#This Row],["R/ECAP" (Point Value)]],Table1[[#This Row],[Low Poverty Point Value]])</f>
        <v>3</v>
      </c>
      <c r="W1261" s="3">
        <f>SUM(Table1[[#This Row],[Census Tract Low Unemployment Point Value]],Table1[[#This Row],[Census Tract Access to Primary Care Point Value]])</f>
        <v>1</v>
      </c>
    </row>
    <row r="1262" spans="1:23" x14ac:dyDescent="0.25">
      <c r="A1262" t="s">
        <v>1283</v>
      </c>
      <c r="B1262">
        <v>18127050603</v>
      </c>
      <c r="C1262" t="s">
        <v>1824</v>
      </c>
      <c r="D1262" t="s">
        <v>2050</v>
      </c>
      <c r="E1262" s="5">
        <f t="shared" si="38"/>
        <v>4</v>
      </c>
      <c r="F1262" s="3">
        <f t="shared" si="39"/>
        <v>0</v>
      </c>
      <c r="G1262">
        <v>0</v>
      </c>
      <c r="H1262" s="6">
        <v>118990</v>
      </c>
      <c r="I1262" s="6">
        <f>IF(AND(Table1[[#This Row],[High Income]]&gt;=71082,Table1[[#This Row],[QCT Status]]=0),1,0)</f>
        <v>1</v>
      </c>
      <c r="J1262" s="6">
        <v>77.8</v>
      </c>
      <c r="K1262" s="6">
        <f>IF(Table1[[#This Row],[Life Expectancy]]&gt;77.4,1,0)</f>
        <v>1</v>
      </c>
      <c r="L1262" s="4">
        <v>0</v>
      </c>
      <c r="M1262" s="6">
        <v>1.4</v>
      </c>
      <c r="N1262" s="6">
        <f>IF(AND(Table1[[#This Row],[Low Poverty]]&lt;=6.3,Table1[[#This Row],[QCT Status]]=0),1,0)</f>
        <v>1</v>
      </c>
      <c r="O1262" s="3">
        <f>VLOOKUP(C1262,'County Data Only'!$A$2:$F$93,3,FALSE)</f>
        <v>3</v>
      </c>
      <c r="P1262" s="3">
        <f>IF(Table1[[#This Row],[Census Tract Low Unemployment Rate]]&lt;2.7,1,0)</f>
        <v>0</v>
      </c>
      <c r="Q1262" s="6">
        <f>VLOOKUP($C1262,'County Data Only'!$A$2:$F$93,4,FALSE)</f>
        <v>1580</v>
      </c>
      <c r="R1262" s="6">
        <f>IF(AND(Table1[[#This Row],[Census Tract Access to Primary Care]]&lt;=2000,Table1[[#This Row],[Census Tract Access to Primary Care]]&lt;&gt;0),1,0)</f>
        <v>1</v>
      </c>
      <c r="S1262" s="3">
        <f>VLOOKUP($C1262,'County Data Only'!$A$2:$F$93,5,FALSE)</f>
        <v>3.9442647669999999</v>
      </c>
      <c r="T1262" s="6">
        <f>VLOOKUP($C1262,'County Data Only'!$A$2:$F$93,6,FALSE)</f>
        <v>0.56967719999999999</v>
      </c>
      <c r="U1262">
        <f>IF(AND(Table1[[#This Row],[Census Tract Population Growth 2010 - 2020]]&gt;=5,Table1[[#This Row],[Census Tract Population Growth 2020 - 2021]]&gt;0),1,0)</f>
        <v>0</v>
      </c>
      <c r="V1262" s="3">
        <f>SUM(Table1[[#This Row],[High Income Point Value]],Table1[[#This Row],[Life Expectancy Point Value]],Table1[[#This Row],["R/ECAP" (Point Value)]],Table1[[#This Row],[Low Poverty Point Value]])</f>
        <v>3</v>
      </c>
      <c r="W1262" s="3">
        <f>SUM(Table1[[#This Row],[Census Tract Low Unemployment Point Value]],Table1[[#This Row],[Census Tract Access to Primary Care Point Value]])</f>
        <v>1</v>
      </c>
    </row>
    <row r="1263" spans="1:23" x14ac:dyDescent="0.25">
      <c r="A1263" t="s">
        <v>1300</v>
      </c>
      <c r="B1263">
        <v>18127051012</v>
      </c>
      <c r="C1263" t="s">
        <v>1824</v>
      </c>
      <c r="D1263" t="s">
        <v>2926</v>
      </c>
      <c r="E1263" s="5">
        <f t="shared" si="38"/>
        <v>4</v>
      </c>
      <c r="F1263" s="3">
        <f t="shared" si="39"/>
        <v>0</v>
      </c>
      <c r="G1263">
        <v>0</v>
      </c>
      <c r="H1263" s="6">
        <v>99453</v>
      </c>
      <c r="I1263" s="6">
        <f>IF(AND(Table1[[#This Row],[High Income]]&gt;=71082,Table1[[#This Row],[QCT Status]]=0),1,0)</f>
        <v>1</v>
      </c>
      <c r="J1263" s="6">
        <v>79.5</v>
      </c>
      <c r="K1263" s="6">
        <f>IF(Table1[[#This Row],[Life Expectancy]]&gt;77.4,1,0)</f>
        <v>1</v>
      </c>
      <c r="L1263" s="4">
        <v>0</v>
      </c>
      <c r="M1263" s="6">
        <v>1.8</v>
      </c>
      <c r="N1263" s="6">
        <f>IF(AND(Table1[[#This Row],[Low Poverty]]&lt;=6.3,Table1[[#This Row],[QCT Status]]=0),1,0)</f>
        <v>1</v>
      </c>
      <c r="O1263" s="3">
        <f>VLOOKUP(C1263,'County Data Only'!$A$2:$F$93,3,FALSE)</f>
        <v>3</v>
      </c>
      <c r="P1263" s="3">
        <f>IF(Table1[[#This Row],[Census Tract Low Unemployment Rate]]&lt;2.7,1,0)</f>
        <v>0</v>
      </c>
      <c r="Q1263" s="6">
        <f>VLOOKUP($C1263,'County Data Only'!$A$2:$F$93,4,FALSE)</f>
        <v>1580</v>
      </c>
      <c r="R1263" s="6">
        <f>IF(AND(Table1[[#This Row],[Census Tract Access to Primary Care]]&lt;=2000,Table1[[#This Row],[Census Tract Access to Primary Care]]&lt;&gt;0),1,0)</f>
        <v>1</v>
      </c>
      <c r="S1263" s="3">
        <f>VLOOKUP($C1263,'County Data Only'!$A$2:$F$93,5,FALSE)</f>
        <v>3.9442647669999999</v>
      </c>
      <c r="T1263" s="6">
        <f>VLOOKUP($C1263,'County Data Only'!$A$2:$F$93,6,FALSE)</f>
        <v>0.56967719999999999</v>
      </c>
      <c r="U1263">
        <f>IF(AND(Table1[[#This Row],[Census Tract Population Growth 2010 - 2020]]&gt;=5,Table1[[#This Row],[Census Tract Population Growth 2020 - 2021]]&gt;0),1,0)</f>
        <v>0</v>
      </c>
      <c r="V1263" s="3">
        <f>SUM(Table1[[#This Row],[High Income Point Value]],Table1[[#This Row],[Life Expectancy Point Value]],Table1[[#This Row],["R/ECAP" (Point Value)]],Table1[[#This Row],[Low Poverty Point Value]])</f>
        <v>3</v>
      </c>
      <c r="W1263" s="3">
        <f>SUM(Table1[[#This Row],[Census Tract Low Unemployment Point Value]],Table1[[#This Row],[Census Tract Access to Primary Care Point Value]])</f>
        <v>1</v>
      </c>
    </row>
    <row r="1264" spans="1:23" x14ac:dyDescent="0.25">
      <c r="A1264" t="s">
        <v>1299</v>
      </c>
      <c r="B1264">
        <v>18127051011</v>
      </c>
      <c r="C1264" t="s">
        <v>1824</v>
      </c>
      <c r="D1264" t="s">
        <v>2925</v>
      </c>
      <c r="E1264" s="5">
        <f t="shared" si="38"/>
        <v>4</v>
      </c>
      <c r="F1264" s="3">
        <f t="shared" si="39"/>
        <v>0</v>
      </c>
      <c r="G1264">
        <v>0</v>
      </c>
      <c r="H1264" s="6">
        <v>101432</v>
      </c>
      <c r="I1264" s="6">
        <f>IF(AND(Table1[[#This Row],[High Income]]&gt;=71082,Table1[[#This Row],[QCT Status]]=0),1,0)</f>
        <v>1</v>
      </c>
      <c r="J1264" s="6">
        <v>79.5</v>
      </c>
      <c r="K1264" s="6">
        <f>IF(Table1[[#This Row],[Life Expectancy]]&gt;77.4,1,0)</f>
        <v>1</v>
      </c>
      <c r="L1264" s="4">
        <v>0</v>
      </c>
      <c r="M1264" s="6">
        <v>2.1</v>
      </c>
      <c r="N1264" s="6">
        <f>IF(AND(Table1[[#This Row],[Low Poverty]]&lt;=6.3,Table1[[#This Row],[QCT Status]]=0),1,0)</f>
        <v>1</v>
      </c>
      <c r="O1264" s="3">
        <f>VLOOKUP(C1264,'County Data Only'!$A$2:$F$93,3,FALSE)</f>
        <v>3</v>
      </c>
      <c r="P1264" s="3">
        <f>IF(Table1[[#This Row],[Census Tract Low Unemployment Rate]]&lt;2.7,1,0)</f>
        <v>0</v>
      </c>
      <c r="Q1264" s="6">
        <f>VLOOKUP($C1264,'County Data Only'!$A$2:$F$93,4,FALSE)</f>
        <v>1580</v>
      </c>
      <c r="R1264" s="6">
        <f>IF(AND(Table1[[#This Row],[Census Tract Access to Primary Care]]&lt;=2000,Table1[[#This Row],[Census Tract Access to Primary Care]]&lt;&gt;0),1,0)</f>
        <v>1</v>
      </c>
      <c r="S1264" s="3">
        <f>VLOOKUP($C1264,'County Data Only'!$A$2:$F$93,5,FALSE)</f>
        <v>3.9442647669999999</v>
      </c>
      <c r="T1264" s="6">
        <f>VLOOKUP($C1264,'County Data Only'!$A$2:$F$93,6,FALSE)</f>
        <v>0.56967719999999999</v>
      </c>
      <c r="U1264">
        <f>IF(AND(Table1[[#This Row],[Census Tract Population Growth 2010 - 2020]]&gt;=5,Table1[[#This Row],[Census Tract Population Growth 2020 - 2021]]&gt;0),1,0)</f>
        <v>0</v>
      </c>
      <c r="V1264" s="3">
        <f>SUM(Table1[[#This Row],[High Income Point Value]],Table1[[#This Row],[Life Expectancy Point Value]],Table1[[#This Row],["R/ECAP" (Point Value)]],Table1[[#This Row],[Low Poverty Point Value]])</f>
        <v>3</v>
      </c>
      <c r="W1264" s="3">
        <f>SUM(Table1[[#This Row],[Census Tract Low Unemployment Point Value]],Table1[[#This Row],[Census Tract Access to Primary Care Point Value]])</f>
        <v>1</v>
      </c>
    </row>
    <row r="1265" spans="1:23" x14ac:dyDescent="0.25">
      <c r="A1265" t="s">
        <v>1284</v>
      </c>
      <c r="B1265">
        <v>18127050605</v>
      </c>
      <c r="C1265" t="s">
        <v>1824</v>
      </c>
      <c r="D1265" t="s">
        <v>2052</v>
      </c>
      <c r="E1265" s="5">
        <f t="shared" si="38"/>
        <v>4</v>
      </c>
      <c r="F1265" s="3">
        <f t="shared" si="39"/>
        <v>0</v>
      </c>
      <c r="G1265">
        <v>0</v>
      </c>
      <c r="H1265" s="6">
        <v>108158</v>
      </c>
      <c r="I1265" s="6">
        <f>IF(AND(Table1[[#This Row],[High Income]]&gt;=71082,Table1[[#This Row],[QCT Status]]=0),1,0)</f>
        <v>1</v>
      </c>
      <c r="J1265" s="6">
        <v>80.8</v>
      </c>
      <c r="K1265" s="6">
        <f>IF(Table1[[#This Row],[Life Expectancy]]&gt;77.4,1,0)</f>
        <v>1</v>
      </c>
      <c r="L1265" s="4">
        <v>0</v>
      </c>
      <c r="M1265" s="6">
        <v>2.5</v>
      </c>
      <c r="N1265" s="6">
        <f>IF(AND(Table1[[#This Row],[Low Poverty]]&lt;=6.3,Table1[[#This Row],[QCT Status]]=0),1,0)</f>
        <v>1</v>
      </c>
      <c r="O1265" s="3">
        <f>VLOOKUP(C1265,'County Data Only'!$A$2:$F$93,3,FALSE)</f>
        <v>3</v>
      </c>
      <c r="P1265" s="3">
        <f>IF(Table1[[#This Row],[Census Tract Low Unemployment Rate]]&lt;2.7,1,0)</f>
        <v>0</v>
      </c>
      <c r="Q1265" s="6">
        <f>VLOOKUP($C1265,'County Data Only'!$A$2:$F$93,4,FALSE)</f>
        <v>1580</v>
      </c>
      <c r="R1265" s="6">
        <f>IF(AND(Table1[[#This Row],[Census Tract Access to Primary Care]]&lt;=2000,Table1[[#This Row],[Census Tract Access to Primary Care]]&lt;&gt;0),1,0)</f>
        <v>1</v>
      </c>
      <c r="S1265" s="3">
        <f>VLOOKUP($C1265,'County Data Only'!$A$2:$F$93,5,FALSE)</f>
        <v>3.9442647669999999</v>
      </c>
      <c r="T1265" s="6">
        <f>VLOOKUP($C1265,'County Data Only'!$A$2:$F$93,6,FALSE)</f>
        <v>0.56967719999999999</v>
      </c>
      <c r="U1265">
        <f>IF(AND(Table1[[#This Row],[Census Tract Population Growth 2010 - 2020]]&gt;=5,Table1[[#This Row],[Census Tract Population Growth 2020 - 2021]]&gt;0),1,0)</f>
        <v>0</v>
      </c>
      <c r="V1265" s="3">
        <f>SUM(Table1[[#This Row],[High Income Point Value]],Table1[[#This Row],[Life Expectancy Point Value]],Table1[[#This Row],["R/ECAP" (Point Value)]],Table1[[#This Row],[Low Poverty Point Value]])</f>
        <v>3</v>
      </c>
      <c r="W1265" s="3">
        <f>SUM(Table1[[#This Row],[Census Tract Low Unemployment Point Value]],Table1[[#This Row],[Census Tract Access to Primary Care Point Value]])</f>
        <v>1</v>
      </c>
    </row>
    <row r="1266" spans="1:23" x14ac:dyDescent="0.25">
      <c r="A1266" t="s">
        <v>1285</v>
      </c>
      <c r="B1266">
        <v>18127050606</v>
      </c>
      <c r="C1266" t="s">
        <v>1824</v>
      </c>
      <c r="D1266" t="s">
        <v>2053</v>
      </c>
      <c r="E1266" s="5">
        <f t="shared" si="38"/>
        <v>4</v>
      </c>
      <c r="F1266" s="3">
        <f t="shared" si="39"/>
        <v>0</v>
      </c>
      <c r="G1266">
        <v>0</v>
      </c>
      <c r="H1266" s="6">
        <v>104709</v>
      </c>
      <c r="I1266" s="6">
        <f>IF(AND(Table1[[#This Row],[High Income]]&gt;=71082,Table1[[#This Row],[QCT Status]]=0),1,0)</f>
        <v>1</v>
      </c>
      <c r="J1266" s="6">
        <v>79.9465</v>
      </c>
      <c r="K1266" s="6">
        <f>IF(Table1[[#This Row],[Life Expectancy]]&gt;77.4,1,0)</f>
        <v>1</v>
      </c>
      <c r="L1266" s="4">
        <v>0</v>
      </c>
      <c r="M1266" s="6">
        <v>2.9</v>
      </c>
      <c r="N1266" s="6">
        <f>IF(AND(Table1[[#This Row],[Low Poverty]]&lt;=6.3,Table1[[#This Row],[QCT Status]]=0),1,0)</f>
        <v>1</v>
      </c>
      <c r="O1266" s="3">
        <f>VLOOKUP(C1266,'County Data Only'!$A$2:$F$93,3,FALSE)</f>
        <v>3</v>
      </c>
      <c r="P1266" s="3">
        <f>IF(Table1[[#This Row],[Census Tract Low Unemployment Rate]]&lt;2.7,1,0)</f>
        <v>0</v>
      </c>
      <c r="Q1266" s="6">
        <f>VLOOKUP($C1266,'County Data Only'!$A$2:$F$93,4,FALSE)</f>
        <v>1580</v>
      </c>
      <c r="R1266" s="6">
        <f>IF(AND(Table1[[#This Row],[Census Tract Access to Primary Care]]&lt;=2000,Table1[[#This Row],[Census Tract Access to Primary Care]]&lt;&gt;0),1,0)</f>
        <v>1</v>
      </c>
      <c r="S1266" s="3">
        <f>VLOOKUP($C1266,'County Data Only'!$A$2:$F$93,5,FALSE)</f>
        <v>3.9442647669999999</v>
      </c>
      <c r="T1266" s="6">
        <f>VLOOKUP($C1266,'County Data Only'!$A$2:$F$93,6,FALSE)</f>
        <v>0.56967719999999999</v>
      </c>
      <c r="U1266">
        <f>IF(AND(Table1[[#This Row],[Census Tract Population Growth 2010 - 2020]]&gt;=5,Table1[[#This Row],[Census Tract Population Growth 2020 - 2021]]&gt;0),1,0)</f>
        <v>0</v>
      </c>
      <c r="V1266" s="3">
        <f>SUM(Table1[[#This Row],[High Income Point Value]],Table1[[#This Row],[Life Expectancy Point Value]],Table1[[#This Row],["R/ECAP" (Point Value)]],Table1[[#This Row],[Low Poverty Point Value]])</f>
        <v>3</v>
      </c>
      <c r="W1266" s="3">
        <f>SUM(Table1[[#This Row],[Census Tract Low Unemployment Point Value]],Table1[[#This Row],[Census Tract Access to Primary Care Point Value]])</f>
        <v>1</v>
      </c>
    </row>
    <row r="1267" spans="1:23" x14ac:dyDescent="0.25">
      <c r="A1267" t="s">
        <v>1298</v>
      </c>
      <c r="B1267">
        <v>18127051010</v>
      </c>
      <c r="C1267" t="s">
        <v>1824</v>
      </c>
      <c r="D1267" t="s">
        <v>2924</v>
      </c>
      <c r="E1267" s="5">
        <f t="shared" si="38"/>
        <v>4</v>
      </c>
      <c r="F1267" s="3">
        <f t="shared" si="39"/>
        <v>0</v>
      </c>
      <c r="G1267">
        <v>0</v>
      </c>
      <c r="H1267" s="6">
        <v>94773</v>
      </c>
      <c r="I1267" s="6">
        <f>IF(AND(Table1[[#This Row],[High Income]]&gt;=71082,Table1[[#This Row],[QCT Status]]=0),1,0)</f>
        <v>1</v>
      </c>
      <c r="J1267" s="6">
        <v>78.599999999999994</v>
      </c>
      <c r="K1267" s="6">
        <f>IF(Table1[[#This Row],[Life Expectancy]]&gt;77.4,1,0)</f>
        <v>1</v>
      </c>
      <c r="L1267" s="4">
        <v>0</v>
      </c>
      <c r="M1267" s="6">
        <v>3.5</v>
      </c>
      <c r="N1267" s="6">
        <f>IF(AND(Table1[[#This Row],[Low Poverty]]&lt;=6.3,Table1[[#This Row],[QCT Status]]=0),1,0)</f>
        <v>1</v>
      </c>
      <c r="O1267" s="3">
        <f>VLOOKUP(C1267,'County Data Only'!$A$2:$F$93,3,FALSE)</f>
        <v>3</v>
      </c>
      <c r="P1267" s="3">
        <f>IF(Table1[[#This Row],[Census Tract Low Unemployment Rate]]&lt;2.7,1,0)</f>
        <v>0</v>
      </c>
      <c r="Q1267" s="6">
        <f>VLOOKUP($C1267,'County Data Only'!$A$2:$F$93,4,FALSE)</f>
        <v>1580</v>
      </c>
      <c r="R1267" s="6">
        <f>IF(AND(Table1[[#This Row],[Census Tract Access to Primary Care]]&lt;=2000,Table1[[#This Row],[Census Tract Access to Primary Care]]&lt;&gt;0),1,0)</f>
        <v>1</v>
      </c>
      <c r="S1267" s="3">
        <f>VLOOKUP($C1267,'County Data Only'!$A$2:$F$93,5,FALSE)</f>
        <v>3.9442647669999999</v>
      </c>
      <c r="T1267" s="6">
        <f>VLOOKUP($C1267,'County Data Only'!$A$2:$F$93,6,FALSE)</f>
        <v>0.56967719999999999</v>
      </c>
      <c r="U1267">
        <f>IF(AND(Table1[[#This Row],[Census Tract Population Growth 2010 - 2020]]&gt;=5,Table1[[#This Row],[Census Tract Population Growth 2020 - 2021]]&gt;0),1,0)</f>
        <v>0</v>
      </c>
      <c r="V1267" s="3">
        <f>SUM(Table1[[#This Row],[High Income Point Value]],Table1[[#This Row],[Life Expectancy Point Value]],Table1[[#This Row],["R/ECAP" (Point Value)]],Table1[[#This Row],[Low Poverty Point Value]])</f>
        <v>3</v>
      </c>
      <c r="W1267" s="3">
        <f>SUM(Table1[[#This Row],[Census Tract Low Unemployment Point Value]],Table1[[#This Row],[Census Tract Access to Primary Care Point Value]])</f>
        <v>1</v>
      </c>
    </row>
    <row r="1268" spans="1:23" x14ac:dyDescent="0.25">
      <c r="A1268" t="s">
        <v>1271</v>
      </c>
      <c r="B1268">
        <v>18127050405</v>
      </c>
      <c r="C1268" t="s">
        <v>1824</v>
      </c>
      <c r="D1268" t="s">
        <v>2909</v>
      </c>
      <c r="E1268" s="5">
        <f t="shared" si="38"/>
        <v>4</v>
      </c>
      <c r="F1268" s="3">
        <f t="shared" si="39"/>
        <v>0</v>
      </c>
      <c r="G1268">
        <v>0</v>
      </c>
      <c r="H1268" s="6">
        <v>137083</v>
      </c>
      <c r="I1268" s="6">
        <f>IF(AND(Table1[[#This Row],[High Income]]&gt;=71082,Table1[[#This Row],[QCT Status]]=0),1,0)</f>
        <v>1</v>
      </c>
      <c r="J1268" s="6">
        <v>80.599999999999994</v>
      </c>
      <c r="K1268" s="6">
        <f>IF(Table1[[#This Row],[Life Expectancy]]&gt;77.4,1,0)</f>
        <v>1</v>
      </c>
      <c r="L1268" s="4">
        <v>0</v>
      </c>
      <c r="M1268" s="6">
        <v>4</v>
      </c>
      <c r="N1268" s="6">
        <f>IF(AND(Table1[[#This Row],[Low Poverty]]&lt;=6.3,Table1[[#This Row],[QCT Status]]=0),1,0)</f>
        <v>1</v>
      </c>
      <c r="O1268" s="3">
        <f>VLOOKUP(C1268,'County Data Only'!$A$2:$F$93,3,FALSE)</f>
        <v>3</v>
      </c>
      <c r="P1268" s="3">
        <f>IF(Table1[[#This Row],[Census Tract Low Unemployment Rate]]&lt;2.7,1,0)</f>
        <v>0</v>
      </c>
      <c r="Q1268" s="6">
        <f>VLOOKUP($C1268,'County Data Only'!$A$2:$F$93,4,FALSE)</f>
        <v>1580</v>
      </c>
      <c r="R1268" s="6">
        <f>IF(AND(Table1[[#This Row],[Census Tract Access to Primary Care]]&lt;=2000,Table1[[#This Row],[Census Tract Access to Primary Care]]&lt;&gt;0),1,0)</f>
        <v>1</v>
      </c>
      <c r="S1268" s="3">
        <f>VLOOKUP($C1268,'County Data Only'!$A$2:$F$93,5,FALSE)</f>
        <v>3.9442647669999999</v>
      </c>
      <c r="T1268" s="6">
        <f>VLOOKUP($C1268,'County Data Only'!$A$2:$F$93,6,FALSE)</f>
        <v>0.56967719999999999</v>
      </c>
      <c r="U1268">
        <f>IF(AND(Table1[[#This Row],[Census Tract Population Growth 2010 - 2020]]&gt;=5,Table1[[#This Row],[Census Tract Population Growth 2020 - 2021]]&gt;0),1,0)</f>
        <v>0</v>
      </c>
      <c r="V1268" s="3">
        <f>SUM(Table1[[#This Row],[High Income Point Value]],Table1[[#This Row],[Life Expectancy Point Value]],Table1[[#This Row],["R/ECAP" (Point Value)]],Table1[[#This Row],[Low Poverty Point Value]])</f>
        <v>3</v>
      </c>
      <c r="W1268" s="3">
        <f>SUM(Table1[[#This Row],[Census Tract Low Unemployment Point Value]],Table1[[#This Row],[Census Tract Access to Primary Care Point Value]])</f>
        <v>1</v>
      </c>
    </row>
    <row r="1269" spans="1:23" x14ac:dyDescent="0.25">
      <c r="A1269" t="s">
        <v>1270</v>
      </c>
      <c r="B1269">
        <v>18127050302</v>
      </c>
      <c r="C1269" t="s">
        <v>1824</v>
      </c>
      <c r="D1269" t="s">
        <v>2908</v>
      </c>
      <c r="E1269" s="5">
        <f t="shared" si="38"/>
        <v>4</v>
      </c>
      <c r="F1269" s="3">
        <f t="shared" si="39"/>
        <v>0</v>
      </c>
      <c r="G1269">
        <v>0</v>
      </c>
      <c r="H1269" s="6">
        <v>84130</v>
      </c>
      <c r="I1269" s="6">
        <f>IF(AND(Table1[[#This Row],[High Income]]&gt;=71082,Table1[[#This Row],[QCT Status]]=0),1,0)</f>
        <v>1</v>
      </c>
      <c r="J1269" s="6">
        <v>78.2</v>
      </c>
      <c r="K1269" s="6">
        <f>IF(Table1[[#This Row],[Life Expectancy]]&gt;77.4,1,0)</f>
        <v>1</v>
      </c>
      <c r="L1269" s="4">
        <v>0</v>
      </c>
      <c r="M1269" s="6">
        <v>4.5999999999999996</v>
      </c>
      <c r="N1269" s="6">
        <f>IF(AND(Table1[[#This Row],[Low Poverty]]&lt;=6.3,Table1[[#This Row],[QCT Status]]=0),1,0)</f>
        <v>1</v>
      </c>
      <c r="O1269" s="3">
        <f>VLOOKUP(C1269,'County Data Only'!$A$2:$F$93,3,FALSE)</f>
        <v>3</v>
      </c>
      <c r="P1269" s="3">
        <f>IF(Table1[[#This Row],[Census Tract Low Unemployment Rate]]&lt;2.7,1,0)</f>
        <v>0</v>
      </c>
      <c r="Q1269" s="6">
        <f>VLOOKUP($C1269,'County Data Only'!$A$2:$F$93,4,FALSE)</f>
        <v>1580</v>
      </c>
      <c r="R1269" s="6">
        <f>IF(AND(Table1[[#This Row],[Census Tract Access to Primary Care]]&lt;=2000,Table1[[#This Row],[Census Tract Access to Primary Care]]&lt;&gt;0),1,0)</f>
        <v>1</v>
      </c>
      <c r="S1269" s="3">
        <f>VLOOKUP($C1269,'County Data Only'!$A$2:$F$93,5,FALSE)</f>
        <v>3.9442647669999999</v>
      </c>
      <c r="T1269" s="6">
        <f>VLOOKUP($C1269,'County Data Only'!$A$2:$F$93,6,FALSE)</f>
        <v>0.56967719999999999</v>
      </c>
      <c r="U1269">
        <f>IF(AND(Table1[[#This Row],[Census Tract Population Growth 2010 - 2020]]&gt;=5,Table1[[#This Row],[Census Tract Population Growth 2020 - 2021]]&gt;0),1,0)</f>
        <v>0</v>
      </c>
      <c r="V1269" s="3">
        <f>SUM(Table1[[#This Row],[High Income Point Value]],Table1[[#This Row],[Life Expectancy Point Value]],Table1[[#This Row],["R/ECAP" (Point Value)]],Table1[[#This Row],[Low Poverty Point Value]])</f>
        <v>3</v>
      </c>
      <c r="W1269" s="3">
        <f>SUM(Table1[[#This Row],[Census Tract Low Unemployment Point Value]],Table1[[#This Row],[Census Tract Access to Primary Care Point Value]])</f>
        <v>1</v>
      </c>
    </row>
    <row r="1270" spans="1:23" x14ac:dyDescent="0.25">
      <c r="A1270" t="s">
        <v>1286</v>
      </c>
      <c r="B1270">
        <v>18127050703</v>
      </c>
      <c r="C1270" t="s">
        <v>1824</v>
      </c>
      <c r="D1270" t="s">
        <v>2054</v>
      </c>
      <c r="E1270" s="5">
        <f t="shared" si="38"/>
        <v>4</v>
      </c>
      <c r="F1270" s="3">
        <f t="shared" si="39"/>
        <v>0</v>
      </c>
      <c r="G1270">
        <v>0</v>
      </c>
      <c r="H1270" s="6">
        <v>75093</v>
      </c>
      <c r="I1270" s="6">
        <f>IF(AND(Table1[[#This Row],[High Income]]&gt;=71082,Table1[[#This Row],[QCT Status]]=0),1,0)</f>
        <v>1</v>
      </c>
      <c r="J1270" s="6">
        <v>79.400000000000006</v>
      </c>
      <c r="K1270" s="6">
        <f>IF(Table1[[#This Row],[Life Expectancy]]&gt;77.4,1,0)</f>
        <v>1</v>
      </c>
      <c r="L1270" s="4">
        <v>0</v>
      </c>
      <c r="M1270" s="6">
        <v>4.9000000000000004</v>
      </c>
      <c r="N1270" s="6">
        <f>IF(AND(Table1[[#This Row],[Low Poverty]]&lt;=6.3,Table1[[#This Row],[QCT Status]]=0),1,0)</f>
        <v>1</v>
      </c>
      <c r="O1270" s="3">
        <f>VLOOKUP(C1270,'County Data Only'!$A$2:$F$93,3,FALSE)</f>
        <v>3</v>
      </c>
      <c r="P1270" s="3">
        <f>IF(Table1[[#This Row],[Census Tract Low Unemployment Rate]]&lt;2.7,1,0)</f>
        <v>0</v>
      </c>
      <c r="Q1270" s="6">
        <f>VLOOKUP($C1270,'County Data Only'!$A$2:$F$93,4,FALSE)</f>
        <v>1580</v>
      </c>
      <c r="R1270" s="6">
        <f>IF(AND(Table1[[#This Row],[Census Tract Access to Primary Care]]&lt;=2000,Table1[[#This Row],[Census Tract Access to Primary Care]]&lt;&gt;0),1,0)</f>
        <v>1</v>
      </c>
      <c r="S1270" s="3">
        <f>VLOOKUP($C1270,'County Data Only'!$A$2:$F$93,5,FALSE)</f>
        <v>3.9442647669999999</v>
      </c>
      <c r="T1270" s="6">
        <f>VLOOKUP($C1270,'County Data Only'!$A$2:$F$93,6,FALSE)</f>
        <v>0.56967719999999999</v>
      </c>
      <c r="U1270">
        <f>IF(AND(Table1[[#This Row],[Census Tract Population Growth 2010 - 2020]]&gt;=5,Table1[[#This Row],[Census Tract Population Growth 2020 - 2021]]&gt;0),1,0)</f>
        <v>0</v>
      </c>
      <c r="V1270" s="3">
        <f>SUM(Table1[[#This Row],[High Income Point Value]],Table1[[#This Row],[Life Expectancy Point Value]],Table1[[#This Row],["R/ECAP" (Point Value)]],Table1[[#This Row],[Low Poverty Point Value]])</f>
        <v>3</v>
      </c>
      <c r="W1270" s="3">
        <f>SUM(Table1[[#This Row],[Census Tract Low Unemployment Point Value]],Table1[[#This Row],[Census Tract Access to Primary Care Point Value]])</f>
        <v>1</v>
      </c>
    </row>
    <row r="1271" spans="1:23" x14ac:dyDescent="0.25">
      <c r="A1271" t="s">
        <v>1287</v>
      </c>
      <c r="B1271">
        <v>18127050704</v>
      </c>
      <c r="C1271" t="s">
        <v>1824</v>
      </c>
      <c r="D1271" t="s">
        <v>2055</v>
      </c>
      <c r="E1271" s="5">
        <f t="shared" si="38"/>
        <v>4</v>
      </c>
      <c r="F1271" s="3">
        <f t="shared" si="39"/>
        <v>0</v>
      </c>
      <c r="G1271">
        <v>0</v>
      </c>
      <c r="H1271" s="6">
        <v>86413</v>
      </c>
      <c r="I1271" s="6">
        <f>IF(AND(Table1[[#This Row],[High Income]]&gt;=71082,Table1[[#This Row],[QCT Status]]=0),1,0)</f>
        <v>1</v>
      </c>
      <c r="J1271" s="6">
        <v>78.293800000000005</v>
      </c>
      <c r="K1271" s="6">
        <f>IF(Table1[[#This Row],[Life Expectancy]]&gt;77.4,1,0)</f>
        <v>1</v>
      </c>
      <c r="L1271" s="4">
        <v>0</v>
      </c>
      <c r="M1271" s="6">
        <v>5.4</v>
      </c>
      <c r="N1271" s="6">
        <f>IF(AND(Table1[[#This Row],[Low Poverty]]&lt;=6.3,Table1[[#This Row],[QCT Status]]=0),1,0)</f>
        <v>1</v>
      </c>
      <c r="O1271" s="3">
        <f>VLOOKUP(C1271,'County Data Only'!$A$2:$F$93,3,FALSE)</f>
        <v>3</v>
      </c>
      <c r="P1271" s="3">
        <f>IF(Table1[[#This Row],[Census Tract Low Unemployment Rate]]&lt;2.7,1,0)</f>
        <v>0</v>
      </c>
      <c r="Q1271" s="6">
        <f>VLOOKUP($C1271,'County Data Only'!$A$2:$F$93,4,FALSE)</f>
        <v>1580</v>
      </c>
      <c r="R1271" s="6">
        <f>IF(AND(Table1[[#This Row],[Census Tract Access to Primary Care]]&lt;=2000,Table1[[#This Row],[Census Tract Access to Primary Care]]&lt;&gt;0),1,0)</f>
        <v>1</v>
      </c>
      <c r="S1271" s="3">
        <f>VLOOKUP($C1271,'County Data Only'!$A$2:$F$93,5,FALSE)</f>
        <v>3.9442647669999999</v>
      </c>
      <c r="T1271" s="6">
        <f>VLOOKUP($C1271,'County Data Only'!$A$2:$F$93,6,FALSE)</f>
        <v>0.56967719999999999</v>
      </c>
      <c r="U1271">
        <f>IF(AND(Table1[[#This Row],[Census Tract Population Growth 2010 - 2020]]&gt;=5,Table1[[#This Row],[Census Tract Population Growth 2020 - 2021]]&gt;0),1,0)</f>
        <v>0</v>
      </c>
      <c r="V1271" s="3">
        <f>SUM(Table1[[#This Row],[High Income Point Value]],Table1[[#This Row],[Life Expectancy Point Value]],Table1[[#This Row],["R/ECAP" (Point Value)]],Table1[[#This Row],[Low Poverty Point Value]])</f>
        <v>3</v>
      </c>
      <c r="W1271" s="3">
        <f>SUM(Table1[[#This Row],[Census Tract Low Unemployment Point Value]],Table1[[#This Row],[Census Tract Access to Primary Care Point Value]])</f>
        <v>1</v>
      </c>
    </row>
    <row r="1272" spans="1:23" x14ac:dyDescent="0.25">
      <c r="A1272" t="s">
        <v>1263</v>
      </c>
      <c r="B1272">
        <v>18127050104</v>
      </c>
      <c r="C1272" t="s">
        <v>1824</v>
      </c>
      <c r="D1272" t="s">
        <v>2902</v>
      </c>
      <c r="E1272" s="5">
        <f t="shared" si="38"/>
        <v>4</v>
      </c>
      <c r="F1272" s="3">
        <f t="shared" si="39"/>
        <v>0</v>
      </c>
      <c r="G1272">
        <v>0</v>
      </c>
      <c r="H1272" s="6">
        <v>82159</v>
      </c>
      <c r="I1272" s="6">
        <f>IF(AND(Table1[[#This Row],[High Income]]&gt;=71082,Table1[[#This Row],[QCT Status]]=0),1,0)</f>
        <v>1</v>
      </c>
      <c r="J1272" s="6">
        <v>80.5</v>
      </c>
      <c r="K1272" s="6">
        <f>IF(Table1[[#This Row],[Life Expectancy]]&gt;77.4,1,0)</f>
        <v>1</v>
      </c>
      <c r="L1272" s="4">
        <v>0</v>
      </c>
      <c r="M1272" s="6">
        <v>6.1</v>
      </c>
      <c r="N1272" s="6">
        <f>IF(AND(Table1[[#This Row],[Low Poverty]]&lt;=6.3,Table1[[#This Row],[QCT Status]]=0),1,0)</f>
        <v>1</v>
      </c>
      <c r="O1272" s="3">
        <f>VLOOKUP(C1272,'County Data Only'!$A$2:$F$93,3,FALSE)</f>
        <v>3</v>
      </c>
      <c r="P1272" s="3">
        <f>IF(Table1[[#This Row],[Census Tract Low Unemployment Rate]]&lt;2.7,1,0)</f>
        <v>0</v>
      </c>
      <c r="Q1272" s="6">
        <f>VLOOKUP($C1272,'County Data Only'!$A$2:$F$93,4,FALSE)</f>
        <v>1580</v>
      </c>
      <c r="R1272" s="6">
        <f>IF(AND(Table1[[#This Row],[Census Tract Access to Primary Care]]&lt;=2000,Table1[[#This Row],[Census Tract Access to Primary Care]]&lt;&gt;0),1,0)</f>
        <v>1</v>
      </c>
      <c r="S1272" s="3">
        <f>VLOOKUP($C1272,'County Data Only'!$A$2:$F$93,5,FALSE)</f>
        <v>3.9442647669999999</v>
      </c>
      <c r="T1272" s="6">
        <f>VLOOKUP($C1272,'County Data Only'!$A$2:$F$93,6,FALSE)</f>
        <v>0.56967719999999999</v>
      </c>
      <c r="U1272">
        <f>IF(AND(Table1[[#This Row],[Census Tract Population Growth 2010 - 2020]]&gt;=5,Table1[[#This Row],[Census Tract Population Growth 2020 - 2021]]&gt;0),1,0)</f>
        <v>0</v>
      </c>
      <c r="V1272" s="3">
        <f>SUM(Table1[[#This Row],[High Income Point Value]],Table1[[#This Row],[Life Expectancy Point Value]],Table1[[#This Row],["R/ECAP" (Point Value)]],Table1[[#This Row],[Low Poverty Point Value]])</f>
        <v>3</v>
      </c>
      <c r="W1272" s="3">
        <f>SUM(Table1[[#This Row],[Census Tract Low Unemployment Point Value]],Table1[[#This Row],[Census Tract Access to Primary Care Point Value]])</f>
        <v>1</v>
      </c>
    </row>
    <row r="1273" spans="1:23" x14ac:dyDescent="0.25">
      <c r="A1273" t="s">
        <v>1294</v>
      </c>
      <c r="B1273">
        <v>18127051005</v>
      </c>
      <c r="C1273" t="s">
        <v>1824</v>
      </c>
      <c r="D1273" t="s">
        <v>2920</v>
      </c>
      <c r="E1273" s="9">
        <f t="shared" si="38"/>
        <v>3</v>
      </c>
      <c r="F1273" s="3">
        <f t="shared" si="39"/>
        <v>0</v>
      </c>
      <c r="G1273">
        <v>0</v>
      </c>
      <c r="H1273" s="6">
        <v>123403</v>
      </c>
      <c r="I1273" s="6">
        <f>IF(AND(Table1[[#This Row],[High Income]]&gt;=71082,Table1[[#This Row],[QCT Status]]=0),1,0)</f>
        <v>1</v>
      </c>
      <c r="K1273" s="6">
        <f>IF(Table1[[#This Row],[Life Expectancy]]&gt;77.4,1,0)</f>
        <v>0</v>
      </c>
      <c r="L1273" s="4">
        <v>0</v>
      </c>
      <c r="M1273" s="6">
        <v>2</v>
      </c>
      <c r="N1273" s="6">
        <f>IF(AND(Table1[[#This Row],[Low Poverty]]&lt;=6.3,Table1[[#This Row],[QCT Status]]=0),1,0)</f>
        <v>1</v>
      </c>
      <c r="O1273" s="3">
        <f>VLOOKUP(C1273,'County Data Only'!$A$2:$F$93,3,FALSE)</f>
        <v>3</v>
      </c>
      <c r="P1273" s="3">
        <f>IF(Table1[[#This Row],[Census Tract Low Unemployment Rate]]&lt;2.7,1,0)</f>
        <v>0</v>
      </c>
      <c r="Q1273" s="6">
        <f>VLOOKUP($C1273,'County Data Only'!$A$2:$F$93,4,FALSE)</f>
        <v>1580</v>
      </c>
      <c r="R1273" s="6">
        <f>IF(AND(Table1[[#This Row],[Census Tract Access to Primary Care]]&lt;=2000,Table1[[#This Row],[Census Tract Access to Primary Care]]&lt;&gt;0),1,0)</f>
        <v>1</v>
      </c>
      <c r="S1273" s="3">
        <f>VLOOKUP($C1273,'County Data Only'!$A$2:$F$93,5,FALSE)</f>
        <v>3.9442647669999999</v>
      </c>
      <c r="T1273" s="6">
        <f>VLOOKUP($C1273,'County Data Only'!$A$2:$F$93,6,FALSE)</f>
        <v>0.56967719999999999</v>
      </c>
      <c r="U1273">
        <f>IF(AND(Table1[[#This Row],[Census Tract Population Growth 2010 - 2020]]&gt;=5,Table1[[#This Row],[Census Tract Population Growth 2020 - 2021]]&gt;0),1,0)</f>
        <v>0</v>
      </c>
      <c r="V1273" s="3">
        <f>SUM(Table1[[#This Row],[High Income Point Value]],Table1[[#This Row],[Life Expectancy Point Value]],Table1[[#This Row],["R/ECAP" (Point Value)]],Table1[[#This Row],[Low Poverty Point Value]])</f>
        <v>2</v>
      </c>
      <c r="W1273" s="3">
        <f>SUM(Table1[[#This Row],[Census Tract Low Unemployment Point Value]],Table1[[#This Row],[Census Tract Access to Primary Care Point Value]])</f>
        <v>1</v>
      </c>
    </row>
    <row r="1274" spans="1:23" x14ac:dyDescent="0.25">
      <c r="A1274" t="s">
        <v>1302</v>
      </c>
      <c r="B1274">
        <v>18127051102</v>
      </c>
      <c r="C1274" t="s">
        <v>1824</v>
      </c>
      <c r="D1274" t="s">
        <v>2928</v>
      </c>
      <c r="E1274" s="9">
        <f t="shared" si="38"/>
        <v>3</v>
      </c>
      <c r="F1274" s="3">
        <f t="shared" si="39"/>
        <v>0</v>
      </c>
      <c r="G1274">
        <v>0</v>
      </c>
      <c r="H1274" s="4">
        <v>70972</v>
      </c>
      <c r="I1274" s="3">
        <f>IF(AND(Table1[[#This Row],[High Income]]&gt;=71082,Table1[[#This Row],[QCT Status]]=0),1,0)</f>
        <v>0</v>
      </c>
      <c r="J1274" s="6">
        <v>80.5</v>
      </c>
      <c r="K1274" s="6">
        <f>IF(Table1[[#This Row],[Life Expectancy]]&gt;77.4,1,0)</f>
        <v>1</v>
      </c>
      <c r="L1274" s="4">
        <v>0</v>
      </c>
      <c r="M1274" s="6">
        <v>2.6</v>
      </c>
      <c r="N1274" s="6">
        <f>IF(AND(Table1[[#This Row],[Low Poverty]]&lt;=6.3,Table1[[#This Row],[QCT Status]]=0),1,0)</f>
        <v>1</v>
      </c>
      <c r="O1274" s="3">
        <f>VLOOKUP(C1274,'County Data Only'!$A$2:$F$93,3,FALSE)</f>
        <v>3</v>
      </c>
      <c r="P1274" s="3">
        <f>IF(Table1[[#This Row],[Census Tract Low Unemployment Rate]]&lt;2.7,1,0)</f>
        <v>0</v>
      </c>
      <c r="Q1274" s="6">
        <f>VLOOKUP($C1274,'County Data Only'!$A$2:$F$93,4,FALSE)</f>
        <v>1580</v>
      </c>
      <c r="R1274" s="6">
        <f>IF(AND(Table1[[#This Row],[Census Tract Access to Primary Care]]&lt;=2000,Table1[[#This Row],[Census Tract Access to Primary Care]]&lt;&gt;0),1,0)</f>
        <v>1</v>
      </c>
      <c r="S1274" s="3">
        <f>VLOOKUP($C1274,'County Data Only'!$A$2:$F$93,5,FALSE)</f>
        <v>3.9442647669999999</v>
      </c>
      <c r="T1274" s="6">
        <f>VLOOKUP($C1274,'County Data Only'!$A$2:$F$93,6,FALSE)</f>
        <v>0.56967719999999999</v>
      </c>
      <c r="U1274">
        <f>IF(AND(Table1[[#This Row],[Census Tract Population Growth 2010 - 2020]]&gt;=5,Table1[[#This Row],[Census Tract Population Growth 2020 - 2021]]&gt;0),1,0)</f>
        <v>0</v>
      </c>
      <c r="V1274" s="3">
        <f>SUM(Table1[[#This Row],[High Income Point Value]],Table1[[#This Row],[Life Expectancy Point Value]],Table1[[#This Row],["R/ECAP" (Point Value)]],Table1[[#This Row],[Low Poverty Point Value]])</f>
        <v>2</v>
      </c>
      <c r="W1274" s="3">
        <f>SUM(Table1[[#This Row],[Census Tract Low Unemployment Point Value]],Table1[[#This Row],[Census Tract Access to Primary Care Point Value]])</f>
        <v>1</v>
      </c>
    </row>
    <row r="1275" spans="1:23" x14ac:dyDescent="0.25">
      <c r="A1275" t="s">
        <v>1282</v>
      </c>
      <c r="B1275">
        <v>18127050602</v>
      </c>
      <c r="C1275" t="s">
        <v>1824</v>
      </c>
      <c r="D1275" t="s">
        <v>2917</v>
      </c>
      <c r="E1275" s="9">
        <f t="shared" si="38"/>
        <v>3</v>
      </c>
      <c r="F1275" s="3">
        <f t="shared" si="39"/>
        <v>0</v>
      </c>
      <c r="G1275">
        <v>0</v>
      </c>
      <c r="H1275" s="4">
        <v>62337</v>
      </c>
      <c r="I1275" s="3">
        <f>IF(AND(Table1[[#This Row],[High Income]]&gt;=71082,Table1[[#This Row],[QCT Status]]=0),1,0)</f>
        <v>0</v>
      </c>
      <c r="J1275" s="6">
        <v>80.7</v>
      </c>
      <c r="K1275" s="6">
        <f>IF(Table1[[#This Row],[Life Expectancy]]&gt;77.4,1,0)</f>
        <v>1</v>
      </c>
      <c r="L1275" s="4">
        <v>0</v>
      </c>
      <c r="M1275" s="6">
        <v>4.3</v>
      </c>
      <c r="N1275" s="6">
        <f>IF(AND(Table1[[#This Row],[Low Poverty]]&lt;=6.3,Table1[[#This Row],[QCT Status]]=0),1,0)</f>
        <v>1</v>
      </c>
      <c r="O1275" s="3">
        <f>VLOOKUP(C1275,'County Data Only'!$A$2:$F$93,3,FALSE)</f>
        <v>3</v>
      </c>
      <c r="P1275" s="3">
        <f>IF(Table1[[#This Row],[Census Tract Low Unemployment Rate]]&lt;2.7,1,0)</f>
        <v>0</v>
      </c>
      <c r="Q1275" s="6">
        <f>VLOOKUP($C1275,'County Data Only'!$A$2:$F$93,4,FALSE)</f>
        <v>1580</v>
      </c>
      <c r="R1275" s="6">
        <f>IF(AND(Table1[[#This Row],[Census Tract Access to Primary Care]]&lt;=2000,Table1[[#This Row],[Census Tract Access to Primary Care]]&lt;&gt;0),1,0)</f>
        <v>1</v>
      </c>
      <c r="S1275" s="3">
        <f>VLOOKUP($C1275,'County Data Only'!$A$2:$F$93,5,FALSE)</f>
        <v>3.9442647669999999</v>
      </c>
      <c r="T1275" s="6">
        <f>VLOOKUP($C1275,'County Data Only'!$A$2:$F$93,6,FALSE)</f>
        <v>0.56967719999999999</v>
      </c>
      <c r="U1275">
        <f>IF(AND(Table1[[#This Row],[Census Tract Population Growth 2010 - 2020]]&gt;=5,Table1[[#This Row],[Census Tract Population Growth 2020 - 2021]]&gt;0),1,0)</f>
        <v>0</v>
      </c>
      <c r="V1275" s="3">
        <f>SUM(Table1[[#This Row],[High Income Point Value]],Table1[[#This Row],[Life Expectancy Point Value]],Table1[[#This Row],["R/ECAP" (Point Value)]],Table1[[#This Row],[Low Poverty Point Value]])</f>
        <v>2</v>
      </c>
      <c r="W1275" s="3">
        <f>SUM(Table1[[#This Row],[Census Tract Low Unemployment Point Value]],Table1[[#This Row],[Census Tract Access to Primary Care Point Value]])</f>
        <v>1</v>
      </c>
    </row>
    <row r="1276" spans="1:23" x14ac:dyDescent="0.25">
      <c r="A1276" t="s">
        <v>1301</v>
      </c>
      <c r="B1276">
        <v>18127051101</v>
      </c>
      <c r="C1276" t="s">
        <v>1824</v>
      </c>
      <c r="D1276" t="s">
        <v>2927</v>
      </c>
      <c r="E1276" s="9">
        <f t="shared" si="38"/>
        <v>3</v>
      </c>
      <c r="F1276" s="3">
        <f t="shared" si="39"/>
        <v>0</v>
      </c>
      <c r="G1276">
        <v>0</v>
      </c>
      <c r="H1276" s="6">
        <v>71401</v>
      </c>
      <c r="I1276" s="6">
        <f>IF(AND(Table1[[#This Row],[High Income]]&gt;=71082,Table1[[#This Row],[QCT Status]]=0),1,0)</f>
        <v>1</v>
      </c>
      <c r="J1276" s="6">
        <v>78.3</v>
      </c>
      <c r="K1276" s="6">
        <f>IF(Table1[[#This Row],[Life Expectancy]]&gt;77.4,1,0)</f>
        <v>1</v>
      </c>
      <c r="L1276" s="4">
        <v>0</v>
      </c>
      <c r="M1276" s="4">
        <v>6.9</v>
      </c>
      <c r="N1276" s="4">
        <f>IF(AND(Table1[[#This Row],[Low Poverty]]&lt;=6.3,Table1[[#This Row],[QCT Status]]=0),1,0)</f>
        <v>0</v>
      </c>
      <c r="O1276" s="3">
        <f>VLOOKUP(C1276,'County Data Only'!$A$2:$F$93,3,FALSE)</f>
        <v>3</v>
      </c>
      <c r="P1276" s="3">
        <f>IF(Table1[[#This Row],[Census Tract Low Unemployment Rate]]&lt;2.7,1,0)</f>
        <v>0</v>
      </c>
      <c r="Q1276" s="6">
        <f>VLOOKUP($C1276,'County Data Only'!$A$2:$F$93,4,FALSE)</f>
        <v>1580</v>
      </c>
      <c r="R1276" s="6">
        <f>IF(AND(Table1[[#This Row],[Census Tract Access to Primary Care]]&lt;=2000,Table1[[#This Row],[Census Tract Access to Primary Care]]&lt;&gt;0),1,0)</f>
        <v>1</v>
      </c>
      <c r="S1276" s="3">
        <f>VLOOKUP($C1276,'County Data Only'!$A$2:$F$93,5,FALSE)</f>
        <v>3.9442647669999999</v>
      </c>
      <c r="T1276" s="6">
        <f>VLOOKUP($C1276,'County Data Only'!$A$2:$F$93,6,FALSE)</f>
        <v>0.56967719999999999</v>
      </c>
      <c r="U1276">
        <f>IF(AND(Table1[[#This Row],[Census Tract Population Growth 2010 - 2020]]&gt;=5,Table1[[#This Row],[Census Tract Population Growth 2020 - 2021]]&gt;0),1,0)</f>
        <v>0</v>
      </c>
      <c r="V1276" s="3">
        <f>SUM(Table1[[#This Row],[High Income Point Value]],Table1[[#This Row],[Life Expectancy Point Value]],Table1[[#This Row],["R/ECAP" (Point Value)]],Table1[[#This Row],[Low Poverty Point Value]])</f>
        <v>2</v>
      </c>
      <c r="W1276" s="3">
        <f>SUM(Table1[[#This Row],[Census Tract Low Unemployment Point Value]],Table1[[#This Row],[Census Tract Access to Primary Care Point Value]])</f>
        <v>1</v>
      </c>
    </row>
    <row r="1277" spans="1:23" x14ac:dyDescent="0.25">
      <c r="A1277" t="s">
        <v>1268</v>
      </c>
      <c r="B1277">
        <v>18127050203</v>
      </c>
      <c r="C1277" t="s">
        <v>1824</v>
      </c>
      <c r="D1277" t="s">
        <v>2906</v>
      </c>
      <c r="E1277" s="9">
        <f t="shared" si="38"/>
        <v>3</v>
      </c>
      <c r="F1277" s="3">
        <f t="shared" si="39"/>
        <v>0</v>
      </c>
      <c r="G1277">
        <v>0</v>
      </c>
      <c r="H1277" s="6">
        <v>88750</v>
      </c>
      <c r="I1277" s="6">
        <f>IF(AND(Table1[[#This Row],[High Income]]&gt;=71082,Table1[[#This Row],[QCT Status]]=0),1,0)</f>
        <v>1</v>
      </c>
      <c r="J1277" s="6">
        <v>77.424599999999998</v>
      </c>
      <c r="K1277" s="6">
        <f>IF(Table1[[#This Row],[Life Expectancy]]&gt;77.4,1,0)</f>
        <v>1</v>
      </c>
      <c r="L1277" s="4">
        <v>0</v>
      </c>
      <c r="M1277" s="4">
        <v>7.5</v>
      </c>
      <c r="N1277" s="4">
        <f>IF(AND(Table1[[#This Row],[Low Poverty]]&lt;=6.3,Table1[[#This Row],[QCT Status]]=0),1,0)</f>
        <v>0</v>
      </c>
      <c r="O1277" s="3">
        <f>VLOOKUP(C1277,'County Data Only'!$A$2:$F$93,3,FALSE)</f>
        <v>3</v>
      </c>
      <c r="P1277" s="3">
        <f>IF(Table1[[#This Row],[Census Tract Low Unemployment Rate]]&lt;2.7,1,0)</f>
        <v>0</v>
      </c>
      <c r="Q1277" s="6">
        <f>VLOOKUP($C1277,'County Data Only'!$A$2:$F$93,4,FALSE)</f>
        <v>1580</v>
      </c>
      <c r="R1277" s="6">
        <f>IF(AND(Table1[[#This Row],[Census Tract Access to Primary Care]]&lt;=2000,Table1[[#This Row],[Census Tract Access to Primary Care]]&lt;&gt;0),1,0)</f>
        <v>1</v>
      </c>
      <c r="S1277" s="3">
        <f>VLOOKUP($C1277,'County Data Only'!$A$2:$F$93,5,FALSE)</f>
        <v>3.9442647669999999</v>
      </c>
      <c r="T1277" s="6">
        <f>VLOOKUP($C1277,'County Data Only'!$A$2:$F$93,6,FALSE)</f>
        <v>0.56967719999999999</v>
      </c>
      <c r="U1277">
        <f>IF(AND(Table1[[#This Row],[Census Tract Population Growth 2010 - 2020]]&gt;=5,Table1[[#This Row],[Census Tract Population Growth 2020 - 2021]]&gt;0),1,0)</f>
        <v>0</v>
      </c>
      <c r="V1277" s="3">
        <f>SUM(Table1[[#This Row],[High Income Point Value]],Table1[[#This Row],[Life Expectancy Point Value]],Table1[[#This Row],["R/ECAP" (Point Value)]],Table1[[#This Row],[Low Poverty Point Value]])</f>
        <v>2</v>
      </c>
      <c r="W1277" s="3">
        <f>SUM(Table1[[#This Row],[Census Tract Low Unemployment Point Value]],Table1[[#This Row],[Census Tract Access to Primary Care Point Value]])</f>
        <v>1</v>
      </c>
    </row>
    <row r="1278" spans="1:23" x14ac:dyDescent="0.25">
      <c r="A1278" t="s">
        <v>1266</v>
      </c>
      <c r="B1278">
        <v>18127050107</v>
      </c>
      <c r="C1278" t="s">
        <v>1824</v>
      </c>
      <c r="D1278" t="s">
        <v>2905</v>
      </c>
      <c r="E1278" s="9">
        <f t="shared" si="38"/>
        <v>3</v>
      </c>
      <c r="F1278" s="3">
        <f t="shared" si="39"/>
        <v>0</v>
      </c>
      <c r="G1278">
        <v>0</v>
      </c>
      <c r="H1278" s="6">
        <v>78208</v>
      </c>
      <c r="I1278" s="6">
        <f>IF(AND(Table1[[#This Row],[High Income]]&gt;=71082,Table1[[#This Row],[QCT Status]]=0),1,0)</f>
        <v>1</v>
      </c>
      <c r="J1278" s="6">
        <v>82.1</v>
      </c>
      <c r="K1278" s="6">
        <f>IF(Table1[[#This Row],[Life Expectancy]]&gt;77.4,1,0)</f>
        <v>1</v>
      </c>
      <c r="L1278" s="4">
        <v>0</v>
      </c>
      <c r="M1278" s="4">
        <v>8.1</v>
      </c>
      <c r="N1278" s="4">
        <f>IF(AND(Table1[[#This Row],[Low Poverty]]&lt;=6.3,Table1[[#This Row],[QCT Status]]=0),1,0)</f>
        <v>0</v>
      </c>
      <c r="O1278" s="3">
        <f>VLOOKUP(C1278,'County Data Only'!$A$2:$F$93,3,FALSE)</f>
        <v>3</v>
      </c>
      <c r="P1278" s="3">
        <f>IF(Table1[[#This Row],[Census Tract Low Unemployment Rate]]&lt;2.7,1,0)</f>
        <v>0</v>
      </c>
      <c r="Q1278" s="6">
        <f>VLOOKUP($C1278,'County Data Only'!$A$2:$F$93,4,FALSE)</f>
        <v>1580</v>
      </c>
      <c r="R1278" s="6">
        <f>IF(AND(Table1[[#This Row],[Census Tract Access to Primary Care]]&lt;=2000,Table1[[#This Row],[Census Tract Access to Primary Care]]&lt;&gt;0),1,0)</f>
        <v>1</v>
      </c>
      <c r="S1278" s="3">
        <f>VLOOKUP($C1278,'County Data Only'!$A$2:$F$93,5,FALSE)</f>
        <v>3.9442647669999999</v>
      </c>
      <c r="T1278" s="6">
        <f>VLOOKUP($C1278,'County Data Only'!$A$2:$F$93,6,FALSE)</f>
        <v>0.56967719999999999</v>
      </c>
      <c r="U1278">
        <f>IF(AND(Table1[[#This Row],[Census Tract Population Growth 2010 - 2020]]&gt;=5,Table1[[#This Row],[Census Tract Population Growth 2020 - 2021]]&gt;0),1,0)</f>
        <v>0</v>
      </c>
      <c r="V1278" s="3">
        <f>SUM(Table1[[#This Row],[High Income Point Value]],Table1[[#This Row],[Life Expectancy Point Value]],Table1[[#This Row],["R/ECAP" (Point Value)]],Table1[[#This Row],[Low Poverty Point Value]])</f>
        <v>2</v>
      </c>
      <c r="W1278" s="3">
        <f>SUM(Table1[[#This Row],[Census Tract Low Unemployment Point Value]],Table1[[#This Row],[Census Tract Access to Primary Care Point Value]])</f>
        <v>1</v>
      </c>
    </row>
    <row r="1279" spans="1:23" x14ac:dyDescent="0.25">
      <c r="A1279" t="s">
        <v>1297</v>
      </c>
      <c r="B1279">
        <v>18127051009</v>
      </c>
      <c r="C1279" t="s">
        <v>1824</v>
      </c>
      <c r="D1279" t="s">
        <v>2923</v>
      </c>
      <c r="E1279" s="9">
        <f t="shared" si="38"/>
        <v>3</v>
      </c>
      <c r="F1279" s="3">
        <f t="shared" si="39"/>
        <v>0</v>
      </c>
      <c r="G1279">
        <v>0</v>
      </c>
      <c r="H1279" s="6">
        <v>83137</v>
      </c>
      <c r="I1279" s="6">
        <f>IF(AND(Table1[[#This Row],[High Income]]&gt;=71082,Table1[[#This Row],[QCT Status]]=0),1,0)</f>
        <v>1</v>
      </c>
      <c r="J1279" s="6">
        <v>78.560100000000006</v>
      </c>
      <c r="K1279" s="6">
        <f>IF(Table1[[#This Row],[Life Expectancy]]&gt;77.4,1,0)</f>
        <v>1</v>
      </c>
      <c r="L1279" s="4">
        <v>0</v>
      </c>
      <c r="M1279" s="4">
        <v>8.6</v>
      </c>
      <c r="N1279" s="4">
        <f>IF(AND(Table1[[#This Row],[Low Poverty]]&lt;=6.3,Table1[[#This Row],[QCT Status]]=0),1,0)</f>
        <v>0</v>
      </c>
      <c r="O1279" s="3">
        <f>VLOOKUP(C1279,'County Data Only'!$A$2:$F$93,3,FALSE)</f>
        <v>3</v>
      </c>
      <c r="P1279" s="3">
        <f>IF(Table1[[#This Row],[Census Tract Low Unemployment Rate]]&lt;2.7,1,0)</f>
        <v>0</v>
      </c>
      <c r="Q1279" s="6">
        <f>VLOOKUP($C1279,'County Data Only'!$A$2:$F$93,4,FALSE)</f>
        <v>1580</v>
      </c>
      <c r="R1279" s="6">
        <f>IF(AND(Table1[[#This Row],[Census Tract Access to Primary Care]]&lt;=2000,Table1[[#This Row],[Census Tract Access to Primary Care]]&lt;&gt;0),1,0)</f>
        <v>1</v>
      </c>
      <c r="S1279" s="3">
        <f>VLOOKUP($C1279,'County Data Only'!$A$2:$F$93,5,FALSE)</f>
        <v>3.9442647669999999</v>
      </c>
      <c r="T1279" s="6">
        <f>VLOOKUP($C1279,'County Data Only'!$A$2:$F$93,6,FALSE)</f>
        <v>0.56967719999999999</v>
      </c>
      <c r="U1279">
        <f>IF(AND(Table1[[#This Row],[Census Tract Population Growth 2010 - 2020]]&gt;=5,Table1[[#This Row],[Census Tract Population Growth 2020 - 2021]]&gt;0),1,0)</f>
        <v>0</v>
      </c>
      <c r="V1279" s="3">
        <f>SUM(Table1[[#This Row],[High Income Point Value]],Table1[[#This Row],[Life Expectancy Point Value]],Table1[[#This Row],["R/ECAP" (Point Value)]],Table1[[#This Row],[Low Poverty Point Value]])</f>
        <v>2</v>
      </c>
      <c r="W1279" s="3">
        <f>SUM(Table1[[#This Row],[Census Tract Low Unemployment Point Value]],Table1[[#This Row],[Census Tract Access to Primary Care Point Value]])</f>
        <v>1</v>
      </c>
    </row>
    <row r="1280" spans="1:23" x14ac:dyDescent="0.25">
      <c r="A1280" t="s">
        <v>1269</v>
      </c>
      <c r="B1280">
        <v>18127050301</v>
      </c>
      <c r="C1280" t="s">
        <v>1824</v>
      </c>
      <c r="D1280" t="s">
        <v>2907</v>
      </c>
      <c r="E1280" s="9">
        <f t="shared" si="38"/>
        <v>3</v>
      </c>
      <c r="F1280" s="3">
        <f t="shared" si="39"/>
        <v>0</v>
      </c>
      <c r="G1280">
        <v>0</v>
      </c>
      <c r="H1280" s="6">
        <v>79800</v>
      </c>
      <c r="I1280" s="6">
        <f>IF(AND(Table1[[#This Row],[High Income]]&gt;=71082,Table1[[#This Row],[QCT Status]]=0),1,0)</f>
        <v>1</v>
      </c>
      <c r="J1280" s="6">
        <v>78.197100000000006</v>
      </c>
      <c r="K1280" s="6">
        <f>IF(Table1[[#This Row],[Life Expectancy]]&gt;77.4,1,0)</f>
        <v>1</v>
      </c>
      <c r="L1280" s="4">
        <v>0</v>
      </c>
      <c r="M1280" s="4">
        <v>13.5</v>
      </c>
      <c r="N1280" s="4">
        <f>IF(AND(Table1[[#This Row],[Low Poverty]]&lt;=6.3,Table1[[#This Row],[QCT Status]]=0),1,0)</f>
        <v>0</v>
      </c>
      <c r="O1280" s="3">
        <f>VLOOKUP(C1280,'County Data Only'!$A$2:$F$93,3,FALSE)</f>
        <v>3</v>
      </c>
      <c r="P1280" s="3">
        <f>IF(Table1[[#This Row],[Census Tract Low Unemployment Rate]]&lt;2.7,1,0)</f>
        <v>0</v>
      </c>
      <c r="Q1280" s="6">
        <f>VLOOKUP($C1280,'County Data Only'!$A$2:$F$93,4,FALSE)</f>
        <v>1580</v>
      </c>
      <c r="R1280" s="6">
        <f>IF(AND(Table1[[#This Row],[Census Tract Access to Primary Care]]&lt;=2000,Table1[[#This Row],[Census Tract Access to Primary Care]]&lt;&gt;0),1,0)</f>
        <v>1</v>
      </c>
      <c r="S1280" s="3">
        <f>VLOOKUP($C1280,'County Data Only'!$A$2:$F$93,5,FALSE)</f>
        <v>3.9442647669999999</v>
      </c>
      <c r="T1280" s="6">
        <f>VLOOKUP($C1280,'County Data Only'!$A$2:$F$93,6,FALSE)</f>
        <v>0.56967719999999999</v>
      </c>
      <c r="U1280">
        <f>IF(AND(Table1[[#This Row],[Census Tract Population Growth 2010 - 2020]]&gt;=5,Table1[[#This Row],[Census Tract Population Growth 2020 - 2021]]&gt;0),1,0)</f>
        <v>0</v>
      </c>
      <c r="V1280" s="3">
        <f>SUM(Table1[[#This Row],[High Income Point Value]],Table1[[#This Row],[Life Expectancy Point Value]],Table1[[#This Row],["R/ECAP" (Point Value)]],Table1[[#This Row],[Low Poverty Point Value]])</f>
        <v>2</v>
      </c>
      <c r="W1280" s="3">
        <f>SUM(Table1[[#This Row],[Census Tract Low Unemployment Point Value]],Table1[[#This Row],[Census Tract Access to Primary Care Point Value]])</f>
        <v>1</v>
      </c>
    </row>
    <row r="1281" spans="1:23" x14ac:dyDescent="0.25">
      <c r="A1281" t="s">
        <v>1292</v>
      </c>
      <c r="B1281">
        <v>18127050901</v>
      </c>
      <c r="C1281" t="s">
        <v>1824</v>
      </c>
      <c r="D1281" t="s">
        <v>2919</v>
      </c>
      <c r="E1281" s="7">
        <f t="shared" si="38"/>
        <v>2</v>
      </c>
      <c r="F1281" s="3">
        <f t="shared" si="39"/>
        <v>0</v>
      </c>
      <c r="G1281" s="14">
        <v>1</v>
      </c>
      <c r="H1281" s="4">
        <v>26742</v>
      </c>
      <c r="I1281" s="3">
        <f>IF(AND(Table1[[#This Row],[High Income]]&gt;=71082,Table1[[#This Row],[QCT Status]]=0),1,0)</f>
        <v>0</v>
      </c>
      <c r="J1281" s="6">
        <v>78.8</v>
      </c>
      <c r="K1281" s="6">
        <f>IF(Table1[[#This Row],[Life Expectancy]]&gt;77.4,1,0)</f>
        <v>1</v>
      </c>
      <c r="L1281" s="4">
        <v>0</v>
      </c>
      <c r="M1281" s="4">
        <v>36.1</v>
      </c>
      <c r="N1281" s="4">
        <f>IF(AND(Table1[[#This Row],[Low Poverty]]&lt;=6.3,Table1[[#This Row],[QCT Status]]=0),1,0)</f>
        <v>0</v>
      </c>
      <c r="O1281" s="3">
        <f>VLOOKUP(C1281,'County Data Only'!$A$2:$F$93,3,FALSE)</f>
        <v>3</v>
      </c>
      <c r="P1281" s="3">
        <f>IF(Table1[[#This Row],[Census Tract Low Unemployment Rate]]&lt;2.7,1,0)</f>
        <v>0</v>
      </c>
      <c r="Q1281" s="6">
        <f>VLOOKUP($C1281,'County Data Only'!$A$2:$F$93,4,FALSE)</f>
        <v>1580</v>
      </c>
      <c r="R1281" s="6">
        <f>IF(AND(Table1[[#This Row],[Census Tract Access to Primary Care]]&lt;=2000,Table1[[#This Row],[Census Tract Access to Primary Care]]&lt;&gt;0),1,0)</f>
        <v>1</v>
      </c>
      <c r="S1281" s="3">
        <f>VLOOKUP($C1281,'County Data Only'!$A$2:$F$93,5,FALSE)</f>
        <v>3.9442647669999999</v>
      </c>
      <c r="T1281" s="6">
        <f>VLOOKUP($C1281,'County Data Only'!$A$2:$F$93,6,FALSE)</f>
        <v>0.56967719999999999</v>
      </c>
      <c r="U1281">
        <f>IF(AND(Table1[[#This Row],[Census Tract Population Growth 2010 - 2020]]&gt;=5,Table1[[#This Row],[Census Tract Population Growth 2020 - 2021]]&gt;0),1,0)</f>
        <v>0</v>
      </c>
      <c r="V1281" s="3">
        <f>SUM(Table1[[#This Row],[High Income Point Value]],Table1[[#This Row],[Life Expectancy Point Value]],Table1[[#This Row],["R/ECAP" (Point Value)]],Table1[[#This Row],[Low Poverty Point Value]])</f>
        <v>1</v>
      </c>
      <c r="W1281" s="3">
        <f>SUM(Table1[[#This Row],[Census Tract Low Unemployment Point Value]],Table1[[#This Row],[Census Tract Access to Primary Care Point Value]])</f>
        <v>1</v>
      </c>
    </row>
    <row r="1282" spans="1:23" x14ac:dyDescent="0.25">
      <c r="A1282" t="s">
        <v>1293</v>
      </c>
      <c r="B1282">
        <v>18127050902</v>
      </c>
      <c r="C1282" t="s">
        <v>1824</v>
      </c>
      <c r="D1282" t="s">
        <v>2061</v>
      </c>
      <c r="E1282" s="7">
        <f t="shared" ref="E1282:E1345" si="40">SUM(V1282,W1282)</f>
        <v>2</v>
      </c>
      <c r="F1282" s="3">
        <f t="shared" ref="F1282:F1345" si="41">IF(AND(S1282&gt;=5,T1282&gt;0),1,0)</f>
        <v>0</v>
      </c>
      <c r="G1282" s="14">
        <v>1</v>
      </c>
      <c r="H1282" s="4"/>
      <c r="I1282" s="3">
        <f>IF(AND(Table1[[#This Row],[High Income]]&gt;=71082,Table1[[#This Row],[QCT Status]]=0),1,0)</f>
        <v>0</v>
      </c>
      <c r="J1282" s="6">
        <v>78.8</v>
      </c>
      <c r="K1282" s="6">
        <f>IF(Table1[[#This Row],[Life Expectancy]]&gt;77.4,1,0)</f>
        <v>1</v>
      </c>
      <c r="L1282" s="4">
        <v>0</v>
      </c>
      <c r="M1282" s="4">
        <v>54</v>
      </c>
      <c r="N1282" s="4">
        <f>IF(AND(Table1[[#This Row],[Low Poverty]]&lt;=6.3,Table1[[#This Row],[QCT Status]]=0),1,0)</f>
        <v>0</v>
      </c>
      <c r="O1282" s="3">
        <f>VLOOKUP(C1282,'County Data Only'!$A$2:$F$93,3,FALSE)</f>
        <v>3</v>
      </c>
      <c r="P1282" s="3">
        <f>IF(Table1[[#This Row],[Census Tract Low Unemployment Rate]]&lt;2.7,1,0)</f>
        <v>0</v>
      </c>
      <c r="Q1282" s="6">
        <f>VLOOKUP($C1282,'County Data Only'!$A$2:$F$93,4,FALSE)</f>
        <v>1580</v>
      </c>
      <c r="R1282" s="6">
        <f>IF(AND(Table1[[#This Row],[Census Tract Access to Primary Care]]&lt;=2000,Table1[[#This Row],[Census Tract Access to Primary Care]]&lt;&gt;0),1,0)</f>
        <v>1</v>
      </c>
      <c r="S1282" s="3">
        <f>VLOOKUP($C1282,'County Data Only'!$A$2:$F$93,5,FALSE)</f>
        <v>3.9442647669999999</v>
      </c>
      <c r="T1282" s="6">
        <f>VLOOKUP($C1282,'County Data Only'!$A$2:$F$93,6,FALSE)</f>
        <v>0.56967719999999999</v>
      </c>
      <c r="U1282">
        <f>IF(AND(Table1[[#This Row],[Census Tract Population Growth 2010 - 2020]]&gt;=5,Table1[[#This Row],[Census Tract Population Growth 2020 - 2021]]&gt;0),1,0)</f>
        <v>0</v>
      </c>
      <c r="V1282" s="3">
        <f>SUM(Table1[[#This Row],[High Income Point Value]],Table1[[#This Row],[Life Expectancy Point Value]],Table1[[#This Row],["R/ECAP" (Point Value)]],Table1[[#This Row],[Low Poverty Point Value]])</f>
        <v>1</v>
      </c>
      <c r="W1282" s="3">
        <f>SUM(Table1[[#This Row],[Census Tract Low Unemployment Point Value]],Table1[[#This Row],[Census Tract Access to Primary Care Point Value]])</f>
        <v>1</v>
      </c>
    </row>
    <row r="1283" spans="1:23" x14ac:dyDescent="0.25">
      <c r="A1283" t="s">
        <v>1291</v>
      </c>
      <c r="B1283">
        <v>18127050802</v>
      </c>
      <c r="C1283" t="s">
        <v>1824</v>
      </c>
      <c r="D1283" t="s">
        <v>2918</v>
      </c>
      <c r="E1283" s="7">
        <f t="shared" si="40"/>
        <v>2</v>
      </c>
      <c r="F1283" s="3">
        <f t="shared" si="41"/>
        <v>0</v>
      </c>
      <c r="G1283">
        <v>0</v>
      </c>
      <c r="H1283" s="4">
        <v>44633</v>
      </c>
      <c r="I1283" s="3">
        <f>IF(AND(Table1[[#This Row],[High Income]]&gt;=71082,Table1[[#This Row],[QCT Status]]=0),1,0)</f>
        <v>0</v>
      </c>
      <c r="J1283" s="4">
        <v>75.599999999999994</v>
      </c>
      <c r="K1283" s="3">
        <f>IF(Table1[[#This Row],[Life Expectancy]]&gt;77.4,1,0)</f>
        <v>0</v>
      </c>
      <c r="L1283" s="4">
        <v>0</v>
      </c>
      <c r="M1283" s="6">
        <v>5.4</v>
      </c>
      <c r="N1283" s="6">
        <f>IF(AND(Table1[[#This Row],[Low Poverty]]&lt;=6.3,Table1[[#This Row],[QCT Status]]=0),1,0)</f>
        <v>1</v>
      </c>
      <c r="O1283" s="3">
        <f>VLOOKUP(C1283,'County Data Only'!$A$2:$F$93,3,FALSE)</f>
        <v>3</v>
      </c>
      <c r="P1283" s="3">
        <f>IF(Table1[[#This Row],[Census Tract Low Unemployment Rate]]&lt;2.7,1,0)</f>
        <v>0</v>
      </c>
      <c r="Q1283" s="6">
        <f>VLOOKUP($C1283,'County Data Only'!$A$2:$F$93,4,FALSE)</f>
        <v>1580</v>
      </c>
      <c r="R1283" s="6">
        <f>IF(AND(Table1[[#This Row],[Census Tract Access to Primary Care]]&lt;=2000,Table1[[#This Row],[Census Tract Access to Primary Care]]&lt;&gt;0),1,0)</f>
        <v>1</v>
      </c>
      <c r="S1283" s="3">
        <f>VLOOKUP($C1283,'County Data Only'!$A$2:$F$93,5,FALSE)</f>
        <v>3.9442647669999999</v>
      </c>
      <c r="T1283" s="6">
        <f>VLOOKUP($C1283,'County Data Only'!$A$2:$F$93,6,FALSE)</f>
        <v>0.56967719999999999</v>
      </c>
      <c r="U1283">
        <f>IF(AND(Table1[[#This Row],[Census Tract Population Growth 2010 - 2020]]&gt;=5,Table1[[#This Row],[Census Tract Population Growth 2020 - 2021]]&gt;0),1,0)</f>
        <v>0</v>
      </c>
      <c r="V1283" s="3">
        <f>SUM(Table1[[#This Row],[High Income Point Value]],Table1[[#This Row],[Life Expectancy Point Value]],Table1[[#This Row],["R/ECAP" (Point Value)]],Table1[[#This Row],[Low Poverty Point Value]])</f>
        <v>1</v>
      </c>
      <c r="W1283" s="3">
        <f>SUM(Table1[[#This Row],[Census Tract Low Unemployment Point Value]],Table1[[#This Row],[Census Tract Access to Primary Care Point Value]])</f>
        <v>1</v>
      </c>
    </row>
    <row r="1284" spans="1:23" x14ac:dyDescent="0.25">
      <c r="A1284" t="s">
        <v>1303</v>
      </c>
      <c r="B1284">
        <v>18127980001</v>
      </c>
      <c r="C1284" t="s">
        <v>1824</v>
      </c>
      <c r="D1284" t="s">
        <v>1984</v>
      </c>
      <c r="E1284" s="7">
        <f t="shared" si="40"/>
        <v>2</v>
      </c>
      <c r="F1284" s="3">
        <f t="shared" si="41"/>
        <v>0</v>
      </c>
      <c r="G1284">
        <v>0</v>
      </c>
      <c r="H1284" s="4"/>
      <c r="I1284" s="3">
        <f>IF(AND(Table1[[#This Row],[High Income]]&gt;=71082,Table1[[#This Row],[QCT Status]]=0),1,0)</f>
        <v>0</v>
      </c>
      <c r="K1284" s="3">
        <f>IF(Table1[[#This Row],[Life Expectancy]]&gt;77.4,1,0)</f>
        <v>0</v>
      </c>
      <c r="L1284" s="4">
        <v>0</v>
      </c>
      <c r="M1284" s="4"/>
      <c r="N1284" s="4">
        <f>IF(AND(Table1[[#This Row],[Low Poverty]]&lt;=6.3,Table1[[#This Row],[QCT Status]]=0),1,0)</f>
        <v>1</v>
      </c>
      <c r="O1284" s="3">
        <f>VLOOKUP(C1284,'County Data Only'!$A$2:$F$93,3,FALSE)</f>
        <v>3</v>
      </c>
      <c r="P1284" s="3">
        <f>IF(Table1[[#This Row],[Census Tract Low Unemployment Rate]]&lt;2.7,1,0)</f>
        <v>0</v>
      </c>
      <c r="Q1284" s="6">
        <f>VLOOKUP($C1284,'County Data Only'!$A$2:$F$93,4,FALSE)</f>
        <v>1580</v>
      </c>
      <c r="R1284" s="6">
        <f>IF(AND(Table1[[#This Row],[Census Tract Access to Primary Care]]&lt;=2000,Table1[[#This Row],[Census Tract Access to Primary Care]]&lt;&gt;0),1,0)</f>
        <v>1</v>
      </c>
      <c r="S1284" s="3">
        <f>VLOOKUP($C1284,'County Data Only'!$A$2:$F$93,5,FALSE)</f>
        <v>3.9442647669999999</v>
      </c>
      <c r="T1284" s="6">
        <f>VLOOKUP($C1284,'County Data Only'!$A$2:$F$93,6,FALSE)</f>
        <v>0.56967719999999999</v>
      </c>
      <c r="U1284">
        <f>IF(AND(Table1[[#This Row],[Census Tract Population Growth 2010 - 2020]]&gt;=5,Table1[[#This Row],[Census Tract Population Growth 2020 - 2021]]&gt;0),1,0)</f>
        <v>0</v>
      </c>
      <c r="V1284" s="3">
        <f>SUM(Table1[[#This Row],[High Income Point Value]],Table1[[#This Row],[Life Expectancy Point Value]],Table1[[#This Row],["R/ECAP" (Point Value)]],Table1[[#This Row],[Low Poverty Point Value]])</f>
        <v>1</v>
      </c>
      <c r="W1284" s="3">
        <f>SUM(Table1[[#This Row],[Census Tract Low Unemployment Point Value]],Table1[[#This Row],[Census Tract Access to Primary Care Point Value]])</f>
        <v>1</v>
      </c>
    </row>
    <row r="1285" spans="1:23" x14ac:dyDescent="0.25">
      <c r="A1285" t="s">
        <v>1304</v>
      </c>
      <c r="B1285">
        <v>18127980002</v>
      </c>
      <c r="C1285" t="s">
        <v>1824</v>
      </c>
      <c r="D1285" t="s">
        <v>1985</v>
      </c>
      <c r="E1285" s="7">
        <f t="shared" si="40"/>
        <v>2</v>
      </c>
      <c r="F1285" s="3">
        <f t="shared" si="41"/>
        <v>0</v>
      </c>
      <c r="G1285">
        <v>0</v>
      </c>
      <c r="H1285" s="4"/>
      <c r="I1285" s="3">
        <f>IF(AND(Table1[[#This Row],[High Income]]&gt;=71082,Table1[[#This Row],[QCT Status]]=0),1,0)</f>
        <v>0</v>
      </c>
      <c r="K1285" s="3">
        <f>IF(Table1[[#This Row],[Life Expectancy]]&gt;77.4,1,0)</f>
        <v>0</v>
      </c>
      <c r="L1285" s="4">
        <v>0</v>
      </c>
      <c r="M1285" s="4"/>
      <c r="N1285" s="4">
        <f>IF(AND(Table1[[#This Row],[Low Poverty]]&lt;=6.3,Table1[[#This Row],[QCT Status]]=0),1,0)</f>
        <v>1</v>
      </c>
      <c r="O1285" s="3">
        <f>VLOOKUP(C1285,'County Data Only'!$A$2:$F$93,3,FALSE)</f>
        <v>3</v>
      </c>
      <c r="P1285" s="3">
        <f>IF(Table1[[#This Row],[Census Tract Low Unemployment Rate]]&lt;2.7,1,0)</f>
        <v>0</v>
      </c>
      <c r="Q1285" s="6">
        <f>VLOOKUP($C1285,'County Data Only'!$A$2:$F$93,4,FALSE)</f>
        <v>1580</v>
      </c>
      <c r="R1285" s="6">
        <f>IF(AND(Table1[[#This Row],[Census Tract Access to Primary Care]]&lt;=2000,Table1[[#This Row],[Census Tract Access to Primary Care]]&lt;&gt;0),1,0)</f>
        <v>1</v>
      </c>
      <c r="S1285" s="3">
        <f>VLOOKUP($C1285,'County Data Only'!$A$2:$F$93,5,FALSE)</f>
        <v>3.9442647669999999</v>
      </c>
      <c r="T1285" s="6">
        <f>VLOOKUP($C1285,'County Data Only'!$A$2:$F$93,6,FALSE)</f>
        <v>0.56967719999999999</v>
      </c>
      <c r="U1285">
        <f>IF(AND(Table1[[#This Row],[Census Tract Population Growth 2010 - 2020]]&gt;=5,Table1[[#This Row],[Census Tract Population Growth 2020 - 2021]]&gt;0),1,0)</f>
        <v>0</v>
      </c>
      <c r="V1285" s="3">
        <f>SUM(Table1[[#This Row],[High Income Point Value]],Table1[[#This Row],[Life Expectancy Point Value]],Table1[[#This Row],["R/ECAP" (Point Value)]],Table1[[#This Row],[Low Poverty Point Value]])</f>
        <v>1</v>
      </c>
      <c r="W1285" s="3">
        <f>SUM(Table1[[#This Row],[Census Tract Low Unemployment Point Value]],Table1[[#This Row],[Census Tract Access to Primary Care Point Value]])</f>
        <v>1</v>
      </c>
    </row>
    <row r="1286" spans="1:23" x14ac:dyDescent="0.25">
      <c r="A1286" t="s">
        <v>1296</v>
      </c>
      <c r="B1286">
        <v>18127051008</v>
      </c>
      <c r="C1286" t="s">
        <v>1824</v>
      </c>
      <c r="D1286" t="s">
        <v>2922</v>
      </c>
      <c r="E1286" s="7">
        <f t="shared" si="40"/>
        <v>2</v>
      </c>
      <c r="F1286" s="3">
        <f t="shared" si="41"/>
        <v>0</v>
      </c>
      <c r="G1286">
        <v>0</v>
      </c>
      <c r="H1286" s="6">
        <v>85938</v>
      </c>
      <c r="I1286" s="6">
        <f>IF(AND(Table1[[#This Row],[High Income]]&gt;=71082,Table1[[#This Row],[QCT Status]]=0),1,0)</f>
        <v>1</v>
      </c>
      <c r="K1286" s="6">
        <f>IF(Table1[[#This Row],[Life Expectancy]]&gt;77.4,1,0)</f>
        <v>0</v>
      </c>
      <c r="L1286" s="4">
        <v>0</v>
      </c>
      <c r="M1286" s="4">
        <v>7.7</v>
      </c>
      <c r="N1286" s="4">
        <f>IF(AND(Table1[[#This Row],[Low Poverty]]&lt;=6.3,Table1[[#This Row],[QCT Status]]=0),1,0)</f>
        <v>0</v>
      </c>
      <c r="O1286" s="3">
        <f>VLOOKUP(C1286,'County Data Only'!$A$2:$F$93,3,FALSE)</f>
        <v>3</v>
      </c>
      <c r="P1286" s="3">
        <f>IF(Table1[[#This Row],[Census Tract Low Unemployment Rate]]&lt;2.7,1,0)</f>
        <v>0</v>
      </c>
      <c r="Q1286" s="6">
        <f>VLOOKUP($C1286,'County Data Only'!$A$2:$F$93,4,FALSE)</f>
        <v>1580</v>
      </c>
      <c r="R1286" s="6">
        <f>IF(AND(Table1[[#This Row],[Census Tract Access to Primary Care]]&lt;=2000,Table1[[#This Row],[Census Tract Access to Primary Care]]&lt;&gt;0),1,0)</f>
        <v>1</v>
      </c>
      <c r="S1286" s="3">
        <f>VLOOKUP($C1286,'County Data Only'!$A$2:$F$93,5,FALSE)</f>
        <v>3.9442647669999999</v>
      </c>
      <c r="T1286" s="6">
        <f>VLOOKUP($C1286,'County Data Only'!$A$2:$F$93,6,FALSE)</f>
        <v>0.56967719999999999</v>
      </c>
      <c r="U1286">
        <f>IF(AND(Table1[[#This Row],[Census Tract Population Growth 2010 - 2020]]&gt;=5,Table1[[#This Row],[Census Tract Population Growth 2020 - 2021]]&gt;0),1,0)</f>
        <v>0</v>
      </c>
      <c r="V1286" s="3">
        <f>SUM(Table1[[#This Row],[High Income Point Value]],Table1[[#This Row],[Life Expectancy Point Value]],Table1[[#This Row],["R/ECAP" (Point Value)]],Table1[[#This Row],[Low Poverty Point Value]])</f>
        <v>1</v>
      </c>
      <c r="W1286" s="3">
        <f>SUM(Table1[[#This Row],[Census Tract Low Unemployment Point Value]],Table1[[#This Row],[Census Tract Access to Primary Care Point Value]])</f>
        <v>1</v>
      </c>
    </row>
    <row r="1287" spans="1:23" x14ac:dyDescent="0.25">
      <c r="A1287" t="s">
        <v>1264</v>
      </c>
      <c r="B1287">
        <v>18127050105</v>
      </c>
      <c r="C1287" t="s">
        <v>1824</v>
      </c>
      <c r="D1287" t="s">
        <v>2903</v>
      </c>
      <c r="E1287" s="7">
        <f t="shared" si="40"/>
        <v>2</v>
      </c>
      <c r="F1287" s="3">
        <f t="shared" si="41"/>
        <v>0</v>
      </c>
      <c r="G1287">
        <v>0</v>
      </c>
      <c r="H1287" s="4">
        <v>71023</v>
      </c>
      <c r="I1287" s="3">
        <f>IF(AND(Table1[[#This Row],[High Income]]&gt;=71082,Table1[[#This Row],[QCT Status]]=0),1,0)</f>
        <v>0</v>
      </c>
      <c r="J1287" s="6">
        <v>80.494600000000005</v>
      </c>
      <c r="K1287" s="6">
        <f>IF(Table1[[#This Row],[Life Expectancy]]&gt;77.4,1,0)</f>
        <v>1</v>
      </c>
      <c r="L1287" s="4">
        <v>0</v>
      </c>
      <c r="M1287" s="4">
        <v>9.3000000000000007</v>
      </c>
      <c r="N1287" s="4">
        <f>IF(AND(Table1[[#This Row],[Low Poverty]]&lt;=6.3,Table1[[#This Row],[QCT Status]]=0),1,0)</f>
        <v>0</v>
      </c>
      <c r="O1287" s="3">
        <f>VLOOKUP(C1287,'County Data Only'!$A$2:$F$93,3,FALSE)</f>
        <v>3</v>
      </c>
      <c r="P1287" s="3">
        <f>IF(Table1[[#This Row],[Census Tract Low Unemployment Rate]]&lt;2.7,1,0)</f>
        <v>0</v>
      </c>
      <c r="Q1287" s="6">
        <f>VLOOKUP($C1287,'County Data Only'!$A$2:$F$93,4,FALSE)</f>
        <v>1580</v>
      </c>
      <c r="R1287" s="6">
        <f>IF(AND(Table1[[#This Row],[Census Tract Access to Primary Care]]&lt;=2000,Table1[[#This Row],[Census Tract Access to Primary Care]]&lt;&gt;0),1,0)</f>
        <v>1</v>
      </c>
      <c r="S1287" s="3">
        <f>VLOOKUP($C1287,'County Data Only'!$A$2:$F$93,5,FALSE)</f>
        <v>3.9442647669999999</v>
      </c>
      <c r="T1287" s="6">
        <f>VLOOKUP($C1287,'County Data Only'!$A$2:$F$93,6,FALSE)</f>
        <v>0.56967719999999999</v>
      </c>
      <c r="U1287">
        <f>IF(AND(Table1[[#This Row],[Census Tract Population Growth 2010 - 2020]]&gt;=5,Table1[[#This Row],[Census Tract Population Growth 2020 - 2021]]&gt;0),1,0)</f>
        <v>0</v>
      </c>
      <c r="V1287" s="3">
        <f>SUM(Table1[[#This Row],[High Income Point Value]],Table1[[#This Row],[Life Expectancy Point Value]],Table1[[#This Row],["R/ECAP" (Point Value)]],Table1[[#This Row],[Low Poverty Point Value]])</f>
        <v>1</v>
      </c>
      <c r="W1287" s="3">
        <f>SUM(Table1[[#This Row],[Census Tract Low Unemployment Point Value]],Table1[[#This Row],[Census Tract Access to Primary Care Point Value]])</f>
        <v>1</v>
      </c>
    </row>
    <row r="1288" spans="1:23" x14ac:dyDescent="0.25">
      <c r="A1288" t="s">
        <v>1273</v>
      </c>
      <c r="B1288">
        <v>18127050408</v>
      </c>
      <c r="C1288" t="s">
        <v>1824</v>
      </c>
      <c r="D1288" t="s">
        <v>2911</v>
      </c>
      <c r="E1288" s="7">
        <f t="shared" si="40"/>
        <v>2</v>
      </c>
      <c r="F1288" s="3">
        <f t="shared" si="41"/>
        <v>0</v>
      </c>
      <c r="G1288">
        <v>0</v>
      </c>
      <c r="H1288" s="6">
        <v>73500</v>
      </c>
      <c r="I1288" s="6">
        <f>IF(AND(Table1[[#This Row],[High Income]]&gt;=71082,Table1[[#This Row],[QCT Status]]=0),1,0)</f>
        <v>1</v>
      </c>
      <c r="J1288" s="4">
        <v>76.099999999999994</v>
      </c>
      <c r="K1288" s="6">
        <f>IF(Table1[[#This Row],[Life Expectancy]]&gt;77.4,1,0)</f>
        <v>0</v>
      </c>
      <c r="L1288" s="4">
        <v>0</v>
      </c>
      <c r="M1288" s="4">
        <v>10.4</v>
      </c>
      <c r="N1288" s="4">
        <f>IF(AND(Table1[[#This Row],[Low Poverty]]&lt;=6.3,Table1[[#This Row],[QCT Status]]=0),1,0)</f>
        <v>0</v>
      </c>
      <c r="O1288" s="3">
        <f>VLOOKUP(C1288,'County Data Only'!$A$2:$F$93,3,FALSE)</f>
        <v>3</v>
      </c>
      <c r="P1288" s="3">
        <f>IF(Table1[[#This Row],[Census Tract Low Unemployment Rate]]&lt;2.7,1,0)</f>
        <v>0</v>
      </c>
      <c r="Q1288" s="6">
        <f>VLOOKUP($C1288,'County Data Only'!$A$2:$F$93,4,FALSE)</f>
        <v>1580</v>
      </c>
      <c r="R1288" s="6">
        <f>IF(AND(Table1[[#This Row],[Census Tract Access to Primary Care]]&lt;=2000,Table1[[#This Row],[Census Tract Access to Primary Care]]&lt;&gt;0),1,0)</f>
        <v>1</v>
      </c>
      <c r="S1288" s="3">
        <f>VLOOKUP($C1288,'County Data Only'!$A$2:$F$93,5,FALSE)</f>
        <v>3.9442647669999999</v>
      </c>
      <c r="T1288" s="6">
        <f>VLOOKUP($C1288,'County Data Only'!$A$2:$F$93,6,FALSE)</f>
        <v>0.56967719999999999</v>
      </c>
      <c r="U1288">
        <f>IF(AND(Table1[[#This Row],[Census Tract Population Growth 2010 - 2020]]&gt;=5,Table1[[#This Row],[Census Tract Population Growth 2020 - 2021]]&gt;0),1,0)</f>
        <v>0</v>
      </c>
      <c r="V1288" s="3">
        <f>SUM(Table1[[#This Row],[High Income Point Value]],Table1[[#This Row],[Life Expectancy Point Value]],Table1[[#This Row],["R/ECAP" (Point Value)]],Table1[[#This Row],[Low Poverty Point Value]])</f>
        <v>1</v>
      </c>
      <c r="W1288" s="3">
        <f>SUM(Table1[[#This Row],[Census Tract Low Unemployment Point Value]],Table1[[#This Row],[Census Tract Access to Primary Care Point Value]])</f>
        <v>1</v>
      </c>
    </row>
    <row r="1289" spans="1:23" x14ac:dyDescent="0.25">
      <c r="A1289" t="s">
        <v>1295</v>
      </c>
      <c r="B1289">
        <v>18127051006</v>
      </c>
      <c r="C1289" t="s">
        <v>1824</v>
      </c>
      <c r="D1289" t="s">
        <v>2921</v>
      </c>
      <c r="E1289" s="7">
        <f t="shared" si="40"/>
        <v>2</v>
      </c>
      <c r="F1289" s="3">
        <f t="shared" si="41"/>
        <v>0</v>
      </c>
      <c r="G1289">
        <v>0</v>
      </c>
      <c r="H1289" s="6">
        <v>72311</v>
      </c>
      <c r="I1289" s="6">
        <f>IF(AND(Table1[[#This Row],[High Income]]&gt;=71082,Table1[[#This Row],[QCT Status]]=0),1,0)</f>
        <v>1</v>
      </c>
      <c r="J1289" s="4">
        <v>75.400000000000006</v>
      </c>
      <c r="K1289" s="6">
        <f>IF(Table1[[#This Row],[Life Expectancy]]&gt;77.4,1,0)</f>
        <v>0</v>
      </c>
      <c r="L1289" s="4">
        <v>0</v>
      </c>
      <c r="M1289" s="4">
        <v>12.5</v>
      </c>
      <c r="N1289" s="4">
        <f>IF(AND(Table1[[#This Row],[Low Poverty]]&lt;=6.3,Table1[[#This Row],[QCT Status]]=0),1,0)</f>
        <v>0</v>
      </c>
      <c r="O1289" s="3">
        <f>VLOOKUP(C1289,'County Data Only'!$A$2:$F$93,3,FALSE)</f>
        <v>3</v>
      </c>
      <c r="P1289" s="3">
        <f>IF(Table1[[#This Row],[Census Tract Low Unemployment Rate]]&lt;2.7,1,0)</f>
        <v>0</v>
      </c>
      <c r="Q1289" s="6">
        <f>VLOOKUP($C1289,'County Data Only'!$A$2:$F$93,4,FALSE)</f>
        <v>1580</v>
      </c>
      <c r="R1289" s="6">
        <f>IF(AND(Table1[[#This Row],[Census Tract Access to Primary Care]]&lt;=2000,Table1[[#This Row],[Census Tract Access to Primary Care]]&lt;&gt;0),1,0)</f>
        <v>1</v>
      </c>
      <c r="S1289" s="3">
        <f>VLOOKUP($C1289,'County Data Only'!$A$2:$F$93,5,FALSE)</f>
        <v>3.9442647669999999</v>
      </c>
      <c r="T1289" s="6">
        <f>VLOOKUP($C1289,'County Data Only'!$A$2:$F$93,6,FALSE)</f>
        <v>0.56967719999999999</v>
      </c>
      <c r="U1289">
        <f>IF(AND(Table1[[#This Row],[Census Tract Population Growth 2010 - 2020]]&gt;=5,Table1[[#This Row],[Census Tract Population Growth 2020 - 2021]]&gt;0),1,0)</f>
        <v>0</v>
      </c>
      <c r="V1289" s="3">
        <f>SUM(Table1[[#This Row],[High Income Point Value]],Table1[[#This Row],[Life Expectancy Point Value]],Table1[[#This Row],["R/ECAP" (Point Value)]],Table1[[#This Row],[Low Poverty Point Value]])</f>
        <v>1</v>
      </c>
      <c r="W1289" s="3">
        <f>SUM(Table1[[#This Row],[Census Tract Low Unemployment Point Value]],Table1[[#This Row],[Census Tract Access to Primary Care Point Value]])</f>
        <v>1</v>
      </c>
    </row>
    <row r="1290" spans="1:23" x14ac:dyDescent="0.25">
      <c r="A1290" t="s">
        <v>1277</v>
      </c>
      <c r="B1290">
        <v>18127050505</v>
      </c>
      <c r="C1290" t="s">
        <v>1824</v>
      </c>
      <c r="D1290" t="s">
        <v>2049</v>
      </c>
      <c r="E1290" s="7">
        <f t="shared" si="40"/>
        <v>2</v>
      </c>
      <c r="F1290" s="3">
        <f t="shared" si="41"/>
        <v>0</v>
      </c>
      <c r="G1290">
        <v>0</v>
      </c>
      <c r="H1290" s="6">
        <v>74103</v>
      </c>
      <c r="I1290" s="6">
        <f>IF(AND(Table1[[#This Row],[High Income]]&gt;=71082,Table1[[#This Row],[QCT Status]]=0),1,0)</f>
        <v>1</v>
      </c>
      <c r="J1290" s="4">
        <v>75.7</v>
      </c>
      <c r="K1290" s="6">
        <f>IF(Table1[[#This Row],[Life Expectancy]]&gt;77.4,1,0)</f>
        <v>0</v>
      </c>
      <c r="L1290" s="4">
        <v>0</v>
      </c>
      <c r="M1290" s="4">
        <v>13.8</v>
      </c>
      <c r="N1290" s="4">
        <f>IF(AND(Table1[[#This Row],[Low Poverty]]&lt;=6.3,Table1[[#This Row],[QCT Status]]=0),1,0)</f>
        <v>0</v>
      </c>
      <c r="O1290" s="3">
        <f>VLOOKUP(C1290,'County Data Only'!$A$2:$F$93,3,FALSE)</f>
        <v>3</v>
      </c>
      <c r="P1290" s="3">
        <f>IF(Table1[[#This Row],[Census Tract Low Unemployment Rate]]&lt;2.7,1,0)</f>
        <v>0</v>
      </c>
      <c r="Q1290" s="6">
        <f>VLOOKUP($C1290,'County Data Only'!$A$2:$F$93,4,FALSE)</f>
        <v>1580</v>
      </c>
      <c r="R1290" s="6">
        <f>IF(AND(Table1[[#This Row],[Census Tract Access to Primary Care]]&lt;=2000,Table1[[#This Row],[Census Tract Access to Primary Care]]&lt;&gt;0),1,0)</f>
        <v>1</v>
      </c>
      <c r="S1290" s="3">
        <f>VLOOKUP($C1290,'County Data Only'!$A$2:$F$93,5,FALSE)</f>
        <v>3.9442647669999999</v>
      </c>
      <c r="T1290" s="6">
        <f>VLOOKUP($C1290,'County Data Only'!$A$2:$F$93,6,FALSE)</f>
        <v>0.56967719999999999</v>
      </c>
      <c r="U1290">
        <f>IF(AND(Table1[[#This Row],[Census Tract Population Growth 2010 - 2020]]&gt;=5,Table1[[#This Row],[Census Tract Population Growth 2020 - 2021]]&gt;0),1,0)</f>
        <v>0</v>
      </c>
      <c r="V1290" s="3">
        <f>SUM(Table1[[#This Row],[High Income Point Value]],Table1[[#This Row],[Life Expectancy Point Value]],Table1[[#This Row],["R/ECAP" (Point Value)]],Table1[[#This Row],[Low Poverty Point Value]])</f>
        <v>1</v>
      </c>
      <c r="W1290" s="3">
        <f>SUM(Table1[[#This Row],[Census Tract Low Unemployment Point Value]],Table1[[#This Row],[Census Tract Access to Primary Care Point Value]])</f>
        <v>1</v>
      </c>
    </row>
    <row r="1291" spans="1:23" x14ac:dyDescent="0.25">
      <c r="A1291" t="s">
        <v>1274</v>
      </c>
      <c r="B1291">
        <v>18127050409</v>
      </c>
      <c r="C1291" t="s">
        <v>1824</v>
      </c>
      <c r="D1291" t="s">
        <v>2912</v>
      </c>
      <c r="E1291" s="7">
        <f t="shared" si="40"/>
        <v>2</v>
      </c>
      <c r="F1291" s="3">
        <f t="shared" si="41"/>
        <v>0</v>
      </c>
      <c r="G1291">
        <v>0</v>
      </c>
      <c r="H1291" s="6">
        <v>73350</v>
      </c>
      <c r="I1291" s="6">
        <f>IF(AND(Table1[[#This Row],[High Income]]&gt;=71082,Table1[[#This Row],[QCT Status]]=0),1,0)</f>
        <v>1</v>
      </c>
      <c r="J1291" s="4">
        <v>76.099999999999994</v>
      </c>
      <c r="K1291" s="6">
        <f>IF(Table1[[#This Row],[Life Expectancy]]&gt;77.4,1,0)</f>
        <v>0</v>
      </c>
      <c r="L1291" s="4">
        <v>0</v>
      </c>
      <c r="M1291" s="4">
        <v>14.9</v>
      </c>
      <c r="N1291" s="4">
        <f>IF(AND(Table1[[#This Row],[Low Poverty]]&lt;=6.3,Table1[[#This Row],[QCT Status]]=0),1,0)</f>
        <v>0</v>
      </c>
      <c r="O1291" s="3">
        <f>VLOOKUP(C1291,'County Data Only'!$A$2:$F$93,3,FALSE)</f>
        <v>3</v>
      </c>
      <c r="P1291" s="3">
        <f>IF(Table1[[#This Row],[Census Tract Low Unemployment Rate]]&lt;2.7,1,0)</f>
        <v>0</v>
      </c>
      <c r="Q1291" s="6">
        <f>VLOOKUP($C1291,'County Data Only'!$A$2:$F$93,4,FALSE)</f>
        <v>1580</v>
      </c>
      <c r="R1291" s="6">
        <f>IF(AND(Table1[[#This Row],[Census Tract Access to Primary Care]]&lt;=2000,Table1[[#This Row],[Census Tract Access to Primary Care]]&lt;&gt;0),1,0)</f>
        <v>1</v>
      </c>
      <c r="S1291" s="3">
        <f>VLOOKUP($C1291,'County Data Only'!$A$2:$F$93,5,FALSE)</f>
        <v>3.9442647669999999</v>
      </c>
      <c r="T1291" s="6">
        <f>VLOOKUP($C1291,'County Data Only'!$A$2:$F$93,6,FALSE)</f>
        <v>0.56967719999999999</v>
      </c>
      <c r="U1291">
        <f>IF(AND(Table1[[#This Row],[Census Tract Population Growth 2010 - 2020]]&gt;=5,Table1[[#This Row],[Census Tract Population Growth 2020 - 2021]]&gt;0),1,0)</f>
        <v>0</v>
      </c>
      <c r="V1291" s="3">
        <f>SUM(Table1[[#This Row],[High Income Point Value]],Table1[[#This Row],[Life Expectancy Point Value]],Table1[[#This Row],["R/ECAP" (Point Value)]],Table1[[#This Row],[Low Poverty Point Value]])</f>
        <v>1</v>
      </c>
      <c r="W1291" s="3">
        <f>SUM(Table1[[#This Row],[Census Tract Low Unemployment Point Value]],Table1[[#This Row],[Census Tract Access to Primary Care Point Value]])</f>
        <v>1</v>
      </c>
    </row>
    <row r="1292" spans="1:23" x14ac:dyDescent="0.25">
      <c r="A1292" t="s">
        <v>1276</v>
      </c>
      <c r="B1292">
        <v>18127050503</v>
      </c>
      <c r="C1292" t="s">
        <v>1824</v>
      </c>
      <c r="D1292" t="s">
        <v>2047</v>
      </c>
      <c r="E1292" s="7">
        <f t="shared" si="40"/>
        <v>2</v>
      </c>
      <c r="F1292" s="3">
        <f t="shared" si="41"/>
        <v>0</v>
      </c>
      <c r="G1292">
        <v>0</v>
      </c>
      <c r="H1292" s="4">
        <v>57930</v>
      </c>
      <c r="I1292" s="3">
        <f>IF(AND(Table1[[#This Row],[High Income]]&gt;=71082,Table1[[#This Row],[QCT Status]]=0),1,0)</f>
        <v>0</v>
      </c>
      <c r="J1292" s="6">
        <v>77.599999999999994</v>
      </c>
      <c r="K1292" s="6">
        <f>IF(Table1[[#This Row],[Life Expectancy]]&gt;77.4,1,0)</f>
        <v>1</v>
      </c>
      <c r="L1292" s="4">
        <v>0</v>
      </c>
      <c r="M1292" s="4">
        <v>16.3</v>
      </c>
      <c r="N1292" s="4">
        <f>IF(AND(Table1[[#This Row],[Low Poverty]]&lt;=6.3,Table1[[#This Row],[QCT Status]]=0),1,0)</f>
        <v>0</v>
      </c>
      <c r="O1292" s="3">
        <f>VLOOKUP(C1292,'County Data Only'!$A$2:$F$93,3,FALSE)</f>
        <v>3</v>
      </c>
      <c r="P1292" s="3">
        <f>IF(Table1[[#This Row],[Census Tract Low Unemployment Rate]]&lt;2.7,1,0)</f>
        <v>0</v>
      </c>
      <c r="Q1292" s="6">
        <f>VLOOKUP($C1292,'County Data Only'!$A$2:$F$93,4,FALSE)</f>
        <v>1580</v>
      </c>
      <c r="R1292" s="6">
        <f>IF(AND(Table1[[#This Row],[Census Tract Access to Primary Care]]&lt;=2000,Table1[[#This Row],[Census Tract Access to Primary Care]]&lt;&gt;0),1,0)</f>
        <v>1</v>
      </c>
      <c r="S1292" s="3">
        <f>VLOOKUP($C1292,'County Data Only'!$A$2:$F$93,5,FALSE)</f>
        <v>3.9442647669999999</v>
      </c>
      <c r="T1292" s="6">
        <f>VLOOKUP($C1292,'County Data Only'!$A$2:$F$93,6,FALSE)</f>
        <v>0.56967719999999999</v>
      </c>
      <c r="U1292">
        <f>IF(AND(Table1[[#This Row],[Census Tract Population Growth 2010 - 2020]]&gt;=5,Table1[[#This Row],[Census Tract Population Growth 2020 - 2021]]&gt;0),1,0)</f>
        <v>0</v>
      </c>
      <c r="V1292" s="3">
        <f>SUM(Table1[[#This Row],[High Income Point Value]],Table1[[#This Row],[Life Expectancy Point Value]],Table1[[#This Row],["R/ECAP" (Point Value)]],Table1[[#This Row],[Low Poverty Point Value]])</f>
        <v>1</v>
      </c>
      <c r="W1292" s="3">
        <f>SUM(Table1[[#This Row],[Census Tract Low Unemployment Point Value]],Table1[[#This Row],[Census Tract Access to Primary Care Point Value]])</f>
        <v>1</v>
      </c>
    </row>
    <row r="1293" spans="1:23" x14ac:dyDescent="0.25">
      <c r="A1293" t="s">
        <v>1281</v>
      </c>
      <c r="B1293">
        <v>18127050509</v>
      </c>
      <c r="C1293" t="s">
        <v>1824</v>
      </c>
      <c r="D1293" t="s">
        <v>2916</v>
      </c>
      <c r="E1293" s="8">
        <f t="shared" si="40"/>
        <v>1</v>
      </c>
      <c r="F1293" s="3">
        <f t="shared" si="41"/>
        <v>0</v>
      </c>
      <c r="G1293">
        <v>0</v>
      </c>
      <c r="H1293" s="4">
        <v>51888</v>
      </c>
      <c r="I1293" s="3">
        <f>IF(AND(Table1[[#This Row],[High Income]]&gt;=71082,Table1[[#This Row],[QCT Status]]=0),1,0)</f>
        <v>0</v>
      </c>
      <c r="J1293" s="4">
        <v>74.099999999999994</v>
      </c>
      <c r="K1293" s="3">
        <f>IF(Table1[[#This Row],[Life Expectancy]]&gt;77.4,1,0)</f>
        <v>0</v>
      </c>
      <c r="L1293" s="4">
        <v>0</v>
      </c>
      <c r="M1293" s="4">
        <v>8.9</v>
      </c>
      <c r="N1293" s="4">
        <f>IF(AND(Table1[[#This Row],[Low Poverty]]&lt;=6.3,Table1[[#This Row],[QCT Status]]=0),1,0)</f>
        <v>0</v>
      </c>
      <c r="O1293" s="3">
        <f>VLOOKUP(C1293,'County Data Only'!$A$2:$F$93,3,FALSE)</f>
        <v>3</v>
      </c>
      <c r="P1293" s="3">
        <f>IF(Table1[[#This Row],[Census Tract Low Unemployment Rate]]&lt;2.7,1,0)</f>
        <v>0</v>
      </c>
      <c r="Q1293" s="6">
        <f>VLOOKUP($C1293,'County Data Only'!$A$2:$F$93,4,FALSE)</f>
        <v>1580</v>
      </c>
      <c r="R1293" s="6">
        <f>IF(AND(Table1[[#This Row],[Census Tract Access to Primary Care]]&lt;=2000,Table1[[#This Row],[Census Tract Access to Primary Care]]&lt;&gt;0),1,0)</f>
        <v>1</v>
      </c>
      <c r="S1293" s="3">
        <f>VLOOKUP($C1293,'County Data Only'!$A$2:$F$93,5,FALSE)</f>
        <v>3.9442647669999999</v>
      </c>
      <c r="T1293" s="6">
        <f>VLOOKUP($C1293,'County Data Only'!$A$2:$F$93,6,FALSE)</f>
        <v>0.56967719999999999</v>
      </c>
      <c r="U1293">
        <f>IF(AND(Table1[[#This Row],[Census Tract Population Growth 2010 - 2020]]&gt;=5,Table1[[#This Row],[Census Tract Population Growth 2020 - 2021]]&gt;0),1,0)</f>
        <v>0</v>
      </c>
      <c r="V1293" s="3">
        <f>SUM(Table1[[#This Row],[High Income Point Value]],Table1[[#This Row],[Life Expectancy Point Value]],Table1[[#This Row],["R/ECAP" (Point Value)]],Table1[[#This Row],[Low Poverty Point Value]])</f>
        <v>0</v>
      </c>
      <c r="W1293" s="3">
        <f>SUM(Table1[[#This Row],[Census Tract Low Unemployment Point Value]],Table1[[#This Row],[Census Tract Access to Primary Care Point Value]])</f>
        <v>1</v>
      </c>
    </row>
    <row r="1294" spans="1:23" x14ac:dyDescent="0.25">
      <c r="A1294" t="s">
        <v>1267</v>
      </c>
      <c r="B1294">
        <v>18127050202</v>
      </c>
      <c r="C1294" t="s">
        <v>1824</v>
      </c>
      <c r="D1294" t="s">
        <v>2215</v>
      </c>
      <c r="E1294" s="8">
        <f t="shared" si="40"/>
        <v>1</v>
      </c>
      <c r="F1294" s="3">
        <f t="shared" si="41"/>
        <v>0</v>
      </c>
      <c r="G1294">
        <v>0</v>
      </c>
      <c r="H1294" s="4">
        <v>67011</v>
      </c>
      <c r="I1294" s="3">
        <f>IF(AND(Table1[[#This Row],[High Income]]&gt;=71082,Table1[[#This Row],[QCT Status]]=0),1,0)</f>
        <v>0</v>
      </c>
      <c r="J1294" s="4">
        <v>77.3</v>
      </c>
      <c r="K1294" s="3">
        <f>IF(Table1[[#This Row],[Life Expectancy]]&gt;77.4,1,0)</f>
        <v>0</v>
      </c>
      <c r="L1294" s="4">
        <v>0</v>
      </c>
      <c r="M1294" s="4">
        <v>9.1999999999999993</v>
      </c>
      <c r="N1294" s="4">
        <f>IF(AND(Table1[[#This Row],[Low Poverty]]&lt;=6.3,Table1[[#This Row],[QCT Status]]=0),1,0)</f>
        <v>0</v>
      </c>
      <c r="O1294" s="3">
        <f>VLOOKUP(C1294,'County Data Only'!$A$2:$F$93,3,FALSE)</f>
        <v>3</v>
      </c>
      <c r="P1294" s="3">
        <f>IF(Table1[[#This Row],[Census Tract Low Unemployment Rate]]&lt;2.7,1,0)</f>
        <v>0</v>
      </c>
      <c r="Q1294" s="6">
        <f>VLOOKUP($C1294,'County Data Only'!$A$2:$F$93,4,FALSE)</f>
        <v>1580</v>
      </c>
      <c r="R1294" s="6">
        <f>IF(AND(Table1[[#This Row],[Census Tract Access to Primary Care]]&lt;=2000,Table1[[#This Row],[Census Tract Access to Primary Care]]&lt;&gt;0),1,0)</f>
        <v>1</v>
      </c>
      <c r="S1294" s="3">
        <f>VLOOKUP($C1294,'County Data Only'!$A$2:$F$93,5,FALSE)</f>
        <v>3.9442647669999999</v>
      </c>
      <c r="T1294" s="6">
        <f>VLOOKUP($C1294,'County Data Only'!$A$2:$F$93,6,FALSE)</f>
        <v>0.56967719999999999</v>
      </c>
      <c r="U1294">
        <f>IF(AND(Table1[[#This Row],[Census Tract Population Growth 2010 - 2020]]&gt;=5,Table1[[#This Row],[Census Tract Population Growth 2020 - 2021]]&gt;0),1,0)</f>
        <v>0</v>
      </c>
      <c r="V1294" s="3">
        <f>SUM(Table1[[#This Row],[High Income Point Value]],Table1[[#This Row],[Life Expectancy Point Value]],Table1[[#This Row],["R/ECAP" (Point Value)]],Table1[[#This Row],[Low Poverty Point Value]])</f>
        <v>0</v>
      </c>
      <c r="W1294" s="3">
        <f>SUM(Table1[[#This Row],[Census Tract Low Unemployment Point Value]],Table1[[#This Row],[Census Tract Access to Primary Care Point Value]])</f>
        <v>1</v>
      </c>
    </row>
    <row r="1295" spans="1:23" x14ac:dyDescent="0.25">
      <c r="A1295" t="s">
        <v>1278</v>
      </c>
      <c r="B1295">
        <v>18127050506</v>
      </c>
      <c r="C1295" t="s">
        <v>1824</v>
      </c>
      <c r="D1295" t="s">
        <v>2913</v>
      </c>
      <c r="E1295" s="8">
        <f t="shared" si="40"/>
        <v>1</v>
      </c>
      <c r="F1295" s="3">
        <f t="shared" si="41"/>
        <v>0</v>
      </c>
      <c r="G1295">
        <v>0</v>
      </c>
      <c r="H1295" s="4">
        <v>63393</v>
      </c>
      <c r="I1295" s="3">
        <f>IF(AND(Table1[[#This Row],[High Income]]&gt;=71082,Table1[[#This Row],[QCT Status]]=0),1,0)</f>
        <v>0</v>
      </c>
      <c r="J1295" s="4">
        <v>75.900000000000006</v>
      </c>
      <c r="K1295" s="3">
        <f>IF(Table1[[#This Row],[Life Expectancy]]&gt;77.4,1,0)</f>
        <v>0</v>
      </c>
      <c r="L1295" s="4">
        <v>0</v>
      </c>
      <c r="M1295" s="4">
        <v>9.6</v>
      </c>
      <c r="N1295" s="4">
        <f>IF(AND(Table1[[#This Row],[Low Poverty]]&lt;=6.3,Table1[[#This Row],[QCT Status]]=0),1,0)</f>
        <v>0</v>
      </c>
      <c r="O1295" s="3">
        <f>VLOOKUP(C1295,'County Data Only'!$A$2:$F$93,3,FALSE)</f>
        <v>3</v>
      </c>
      <c r="P1295" s="3">
        <f>IF(Table1[[#This Row],[Census Tract Low Unemployment Rate]]&lt;2.7,1,0)</f>
        <v>0</v>
      </c>
      <c r="Q1295" s="6">
        <f>VLOOKUP($C1295,'County Data Only'!$A$2:$F$93,4,FALSE)</f>
        <v>1580</v>
      </c>
      <c r="R1295" s="6">
        <f>IF(AND(Table1[[#This Row],[Census Tract Access to Primary Care]]&lt;=2000,Table1[[#This Row],[Census Tract Access to Primary Care]]&lt;&gt;0),1,0)</f>
        <v>1</v>
      </c>
      <c r="S1295" s="3">
        <f>VLOOKUP($C1295,'County Data Only'!$A$2:$F$93,5,FALSE)</f>
        <v>3.9442647669999999</v>
      </c>
      <c r="T1295" s="6">
        <f>VLOOKUP($C1295,'County Data Only'!$A$2:$F$93,6,FALSE)</f>
        <v>0.56967719999999999</v>
      </c>
      <c r="U1295">
        <f>IF(AND(Table1[[#This Row],[Census Tract Population Growth 2010 - 2020]]&gt;=5,Table1[[#This Row],[Census Tract Population Growth 2020 - 2021]]&gt;0),1,0)</f>
        <v>0</v>
      </c>
      <c r="V1295" s="3">
        <f>SUM(Table1[[#This Row],[High Income Point Value]],Table1[[#This Row],[Life Expectancy Point Value]],Table1[[#This Row],["R/ECAP" (Point Value)]],Table1[[#This Row],[Low Poverty Point Value]])</f>
        <v>0</v>
      </c>
      <c r="W1295" s="3">
        <f>SUM(Table1[[#This Row],[Census Tract Low Unemployment Point Value]],Table1[[#This Row],[Census Tract Access to Primary Care Point Value]])</f>
        <v>1</v>
      </c>
    </row>
    <row r="1296" spans="1:23" x14ac:dyDescent="0.25">
      <c r="A1296" t="s">
        <v>1272</v>
      </c>
      <c r="B1296">
        <v>18127050407</v>
      </c>
      <c r="C1296" t="s">
        <v>1824</v>
      </c>
      <c r="D1296" t="s">
        <v>2910</v>
      </c>
      <c r="E1296" s="8">
        <f t="shared" si="40"/>
        <v>1</v>
      </c>
      <c r="F1296" s="3">
        <f t="shared" si="41"/>
        <v>0</v>
      </c>
      <c r="G1296">
        <v>0</v>
      </c>
      <c r="H1296" s="4">
        <v>70824</v>
      </c>
      <c r="I1296" s="3">
        <f>IF(AND(Table1[[#This Row],[High Income]]&gt;=71082,Table1[[#This Row],[QCT Status]]=0),1,0)</f>
        <v>0</v>
      </c>
      <c r="J1296" s="4">
        <v>75.5</v>
      </c>
      <c r="K1296" s="3">
        <f>IF(Table1[[#This Row],[Life Expectancy]]&gt;77.4,1,0)</f>
        <v>0</v>
      </c>
      <c r="L1296" s="4">
        <v>0</v>
      </c>
      <c r="M1296" s="4">
        <v>14.1</v>
      </c>
      <c r="N1296" s="4">
        <f>IF(AND(Table1[[#This Row],[Low Poverty]]&lt;=6.3,Table1[[#This Row],[QCT Status]]=0),1,0)</f>
        <v>0</v>
      </c>
      <c r="O1296" s="3">
        <f>VLOOKUP(C1296,'County Data Only'!$A$2:$F$93,3,FALSE)</f>
        <v>3</v>
      </c>
      <c r="P1296" s="3">
        <f>IF(Table1[[#This Row],[Census Tract Low Unemployment Rate]]&lt;2.7,1,0)</f>
        <v>0</v>
      </c>
      <c r="Q1296" s="6">
        <f>VLOOKUP($C1296,'County Data Only'!$A$2:$F$93,4,FALSE)</f>
        <v>1580</v>
      </c>
      <c r="R1296" s="6">
        <f>IF(AND(Table1[[#This Row],[Census Tract Access to Primary Care]]&lt;=2000,Table1[[#This Row],[Census Tract Access to Primary Care]]&lt;&gt;0),1,0)</f>
        <v>1</v>
      </c>
      <c r="S1296" s="3">
        <f>VLOOKUP($C1296,'County Data Only'!$A$2:$F$93,5,FALSE)</f>
        <v>3.9442647669999999</v>
      </c>
      <c r="T1296" s="6">
        <f>VLOOKUP($C1296,'County Data Only'!$A$2:$F$93,6,FALSE)</f>
        <v>0.56967719999999999</v>
      </c>
      <c r="U1296">
        <f>IF(AND(Table1[[#This Row],[Census Tract Population Growth 2010 - 2020]]&gt;=5,Table1[[#This Row],[Census Tract Population Growth 2020 - 2021]]&gt;0),1,0)</f>
        <v>0</v>
      </c>
      <c r="V1296" s="3">
        <f>SUM(Table1[[#This Row],[High Income Point Value]],Table1[[#This Row],[Life Expectancy Point Value]],Table1[[#This Row],["R/ECAP" (Point Value)]],Table1[[#This Row],[Low Poverty Point Value]])</f>
        <v>0</v>
      </c>
      <c r="W1296" s="3">
        <f>SUM(Table1[[#This Row],[Census Tract Low Unemployment Point Value]],Table1[[#This Row],[Census Tract Access to Primary Care Point Value]])</f>
        <v>1</v>
      </c>
    </row>
    <row r="1297" spans="1:23" x14ac:dyDescent="0.25">
      <c r="A1297" t="s">
        <v>1289</v>
      </c>
      <c r="B1297">
        <v>18127050706</v>
      </c>
      <c r="C1297" t="s">
        <v>1824</v>
      </c>
      <c r="D1297" t="s">
        <v>2057</v>
      </c>
      <c r="E1297" s="8">
        <f t="shared" si="40"/>
        <v>1</v>
      </c>
      <c r="F1297" s="3">
        <f t="shared" si="41"/>
        <v>0</v>
      </c>
      <c r="G1297">
        <v>0</v>
      </c>
      <c r="H1297" s="4">
        <v>49333</v>
      </c>
      <c r="I1297" s="3">
        <f>IF(AND(Table1[[#This Row],[High Income]]&gt;=71082,Table1[[#This Row],[QCT Status]]=0),1,0)</f>
        <v>0</v>
      </c>
      <c r="J1297" s="4">
        <v>76.2</v>
      </c>
      <c r="K1297" s="3">
        <f>IF(Table1[[#This Row],[Life Expectancy]]&gt;77.4,1,0)</f>
        <v>0</v>
      </c>
      <c r="L1297" s="4">
        <v>0</v>
      </c>
      <c r="M1297" s="4">
        <v>14.2</v>
      </c>
      <c r="N1297" s="4">
        <f>IF(AND(Table1[[#This Row],[Low Poverty]]&lt;=6.3,Table1[[#This Row],[QCT Status]]=0),1,0)</f>
        <v>0</v>
      </c>
      <c r="O1297" s="3">
        <f>VLOOKUP(C1297,'County Data Only'!$A$2:$F$93,3,FALSE)</f>
        <v>3</v>
      </c>
      <c r="P1297" s="3">
        <f>IF(Table1[[#This Row],[Census Tract Low Unemployment Rate]]&lt;2.7,1,0)</f>
        <v>0</v>
      </c>
      <c r="Q1297" s="6">
        <f>VLOOKUP($C1297,'County Data Only'!$A$2:$F$93,4,FALSE)</f>
        <v>1580</v>
      </c>
      <c r="R1297" s="6">
        <f>IF(AND(Table1[[#This Row],[Census Tract Access to Primary Care]]&lt;=2000,Table1[[#This Row],[Census Tract Access to Primary Care]]&lt;&gt;0),1,0)</f>
        <v>1</v>
      </c>
      <c r="S1297" s="3">
        <f>VLOOKUP($C1297,'County Data Only'!$A$2:$F$93,5,FALSE)</f>
        <v>3.9442647669999999</v>
      </c>
      <c r="T1297" s="6">
        <f>VLOOKUP($C1297,'County Data Only'!$A$2:$F$93,6,FALSE)</f>
        <v>0.56967719999999999</v>
      </c>
      <c r="U1297">
        <f>IF(AND(Table1[[#This Row],[Census Tract Population Growth 2010 - 2020]]&gt;=5,Table1[[#This Row],[Census Tract Population Growth 2020 - 2021]]&gt;0),1,0)</f>
        <v>0</v>
      </c>
      <c r="V1297" s="3">
        <f>SUM(Table1[[#This Row],[High Income Point Value]],Table1[[#This Row],[Life Expectancy Point Value]],Table1[[#This Row],["R/ECAP" (Point Value)]],Table1[[#This Row],[Low Poverty Point Value]])</f>
        <v>0</v>
      </c>
      <c r="W1297" s="3">
        <f>SUM(Table1[[#This Row],[Census Tract Low Unemployment Point Value]],Table1[[#This Row],[Census Tract Access to Primary Care Point Value]])</f>
        <v>1</v>
      </c>
    </row>
    <row r="1298" spans="1:23" x14ac:dyDescent="0.25">
      <c r="A1298" t="s">
        <v>1280</v>
      </c>
      <c r="B1298">
        <v>18127050508</v>
      </c>
      <c r="C1298" t="s">
        <v>1824</v>
      </c>
      <c r="D1298" t="s">
        <v>2915</v>
      </c>
      <c r="E1298" s="8">
        <f t="shared" si="40"/>
        <v>1</v>
      </c>
      <c r="F1298" s="3">
        <f t="shared" si="41"/>
        <v>0</v>
      </c>
      <c r="G1298">
        <v>0</v>
      </c>
      <c r="H1298" s="4">
        <v>47528</v>
      </c>
      <c r="I1298" s="3">
        <f>IF(AND(Table1[[#This Row],[High Income]]&gt;=71082,Table1[[#This Row],[QCT Status]]=0),1,0)</f>
        <v>0</v>
      </c>
      <c r="J1298" s="4">
        <v>74.400000000000006</v>
      </c>
      <c r="K1298" s="3">
        <f>IF(Table1[[#This Row],[Life Expectancy]]&gt;77.4,1,0)</f>
        <v>0</v>
      </c>
      <c r="L1298" s="4">
        <v>0</v>
      </c>
      <c r="M1298" s="4">
        <v>16.3</v>
      </c>
      <c r="N1298" s="4">
        <f>IF(AND(Table1[[#This Row],[Low Poverty]]&lt;=6.3,Table1[[#This Row],[QCT Status]]=0),1,0)</f>
        <v>0</v>
      </c>
      <c r="O1298" s="3">
        <f>VLOOKUP(C1298,'County Data Only'!$A$2:$F$93,3,FALSE)</f>
        <v>3</v>
      </c>
      <c r="P1298" s="3">
        <f>IF(Table1[[#This Row],[Census Tract Low Unemployment Rate]]&lt;2.7,1,0)</f>
        <v>0</v>
      </c>
      <c r="Q1298" s="6">
        <f>VLOOKUP($C1298,'County Data Only'!$A$2:$F$93,4,FALSE)</f>
        <v>1580</v>
      </c>
      <c r="R1298" s="6">
        <f>IF(AND(Table1[[#This Row],[Census Tract Access to Primary Care]]&lt;=2000,Table1[[#This Row],[Census Tract Access to Primary Care]]&lt;&gt;0),1,0)</f>
        <v>1</v>
      </c>
      <c r="S1298" s="3">
        <f>VLOOKUP($C1298,'County Data Only'!$A$2:$F$93,5,FALSE)</f>
        <v>3.9442647669999999</v>
      </c>
      <c r="T1298" s="6">
        <f>VLOOKUP($C1298,'County Data Only'!$A$2:$F$93,6,FALSE)</f>
        <v>0.56967719999999999</v>
      </c>
      <c r="U1298">
        <f>IF(AND(Table1[[#This Row],[Census Tract Population Growth 2010 - 2020]]&gt;=5,Table1[[#This Row],[Census Tract Population Growth 2020 - 2021]]&gt;0),1,0)</f>
        <v>0</v>
      </c>
      <c r="V1298" s="3">
        <f>SUM(Table1[[#This Row],[High Income Point Value]],Table1[[#This Row],[Life Expectancy Point Value]],Table1[[#This Row],["R/ECAP" (Point Value)]],Table1[[#This Row],[Low Poverty Point Value]])</f>
        <v>0</v>
      </c>
      <c r="W1298" s="3">
        <f>SUM(Table1[[#This Row],[Census Tract Low Unemployment Point Value]],Table1[[#This Row],[Census Tract Access to Primary Care Point Value]])</f>
        <v>1</v>
      </c>
    </row>
    <row r="1299" spans="1:23" x14ac:dyDescent="0.25">
      <c r="A1299" t="s">
        <v>1290</v>
      </c>
      <c r="B1299">
        <v>18127050801</v>
      </c>
      <c r="C1299" t="s">
        <v>1824</v>
      </c>
      <c r="D1299" t="s">
        <v>2058</v>
      </c>
      <c r="E1299" s="8">
        <f t="shared" si="40"/>
        <v>1</v>
      </c>
      <c r="F1299" s="3">
        <f t="shared" si="41"/>
        <v>0</v>
      </c>
      <c r="G1299">
        <v>0</v>
      </c>
      <c r="H1299" s="4">
        <v>64856</v>
      </c>
      <c r="I1299" s="3">
        <f>IF(AND(Table1[[#This Row],[High Income]]&gt;=71082,Table1[[#This Row],[QCT Status]]=0),1,0)</f>
        <v>0</v>
      </c>
      <c r="J1299" s="4">
        <v>75.599999999999994</v>
      </c>
      <c r="K1299" s="3">
        <f>IF(Table1[[#This Row],[Life Expectancy]]&gt;77.4,1,0)</f>
        <v>0</v>
      </c>
      <c r="L1299" s="4">
        <v>0</v>
      </c>
      <c r="M1299" s="4">
        <v>18.8</v>
      </c>
      <c r="N1299" s="4">
        <f>IF(AND(Table1[[#This Row],[Low Poverty]]&lt;=6.3,Table1[[#This Row],[QCT Status]]=0),1,0)</f>
        <v>0</v>
      </c>
      <c r="O1299" s="3">
        <f>VLOOKUP(C1299,'County Data Only'!$A$2:$F$93,3,FALSE)</f>
        <v>3</v>
      </c>
      <c r="P1299" s="3">
        <f>IF(Table1[[#This Row],[Census Tract Low Unemployment Rate]]&lt;2.7,1,0)</f>
        <v>0</v>
      </c>
      <c r="Q1299" s="6">
        <f>VLOOKUP($C1299,'County Data Only'!$A$2:$F$93,4,FALSE)</f>
        <v>1580</v>
      </c>
      <c r="R1299" s="6">
        <f>IF(AND(Table1[[#This Row],[Census Tract Access to Primary Care]]&lt;=2000,Table1[[#This Row],[Census Tract Access to Primary Care]]&lt;&gt;0),1,0)</f>
        <v>1</v>
      </c>
      <c r="S1299" s="3">
        <f>VLOOKUP($C1299,'County Data Only'!$A$2:$F$93,5,FALSE)</f>
        <v>3.9442647669999999</v>
      </c>
      <c r="T1299" s="6">
        <f>VLOOKUP($C1299,'County Data Only'!$A$2:$F$93,6,FALSE)</f>
        <v>0.56967719999999999</v>
      </c>
      <c r="U1299">
        <f>IF(AND(Table1[[#This Row],[Census Tract Population Growth 2010 - 2020]]&gt;=5,Table1[[#This Row],[Census Tract Population Growth 2020 - 2021]]&gt;0),1,0)</f>
        <v>0</v>
      </c>
      <c r="V1299" s="3">
        <f>SUM(Table1[[#This Row],[High Income Point Value]],Table1[[#This Row],[Life Expectancy Point Value]],Table1[[#This Row],["R/ECAP" (Point Value)]],Table1[[#This Row],[Low Poverty Point Value]])</f>
        <v>0</v>
      </c>
      <c r="W1299" s="3">
        <f>SUM(Table1[[#This Row],[Census Tract Low Unemployment Point Value]],Table1[[#This Row],[Census Tract Access to Primary Care Point Value]])</f>
        <v>1</v>
      </c>
    </row>
    <row r="1300" spans="1:23" x14ac:dyDescent="0.25">
      <c r="A1300" t="s">
        <v>1279</v>
      </c>
      <c r="B1300">
        <v>18127050507</v>
      </c>
      <c r="C1300" t="s">
        <v>1824</v>
      </c>
      <c r="D1300" t="s">
        <v>2914</v>
      </c>
      <c r="E1300" s="8">
        <f t="shared" si="40"/>
        <v>1</v>
      </c>
      <c r="F1300" s="3">
        <f t="shared" si="41"/>
        <v>0</v>
      </c>
      <c r="G1300">
        <v>0</v>
      </c>
      <c r="H1300" s="4">
        <v>55102</v>
      </c>
      <c r="I1300" s="3">
        <f>IF(AND(Table1[[#This Row],[High Income]]&gt;=71082,Table1[[#This Row],[QCT Status]]=0),1,0)</f>
        <v>0</v>
      </c>
      <c r="J1300" s="4">
        <v>73.400000000000006</v>
      </c>
      <c r="K1300" s="3">
        <f>IF(Table1[[#This Row],[Life Expectancy]]&gt;77.4,1,0)</f>
        <v>0</v>
      </c>
      <c r="L1300" s="4">
        <v>0</v>
      </c>
      <c r="M1300" s="4">
        <v>18.899999999999999</v>
      </c>
      <c r="N1300" s="4">
        <f>IF(AND(Table1[[#This Row],[Low Poverty]]&lt;=6.3,Table1[[#This Row],[QCT Status]]=0),1,0)</f>
        <v>0</v>
      </c>
      <c r="O1300" s="3">
        <f>VLOOKUP(C1300,'County Data Only'!$A$2:$F$93,3,FALSE)</f>
        <v>3</v>
      </c>
      <c r="P1300" s="3">
        <f>IF(Table1[[#This Row],[Census Tract Low Unemployment Rate]]&lt;2.7,1,0)</f>
        <v>0</v>
      </c>
      <c r="Q1300" s="6">
        <f>VLOOKUP($C1300,'County Data Only'!$A$2:$F$93,4,FALSE)</f>
        <v>1580</v>
      </c>
      <c r="R1300" s="6">
        <f>IF(AND(Table1[[#This Row],[Census Tract Access to Primary Care]]&lt;=2000,Table1[[#This Row],[Census Tract Access to Primary Care]]&lt;&gt;0),1,0)</f>
        <v>1</v>
      </c>
      <c r="S1300" s="3">
        <f>VLOOKUP($C1300,'County Data Only'!$A$2:$F$93,5,FALSE)</f>
        <v>3.9442647669999999</v>
      </c>
      <c r="T1300" s="6">
        <f>VLOOKUP($C1300,'County Data Only'!$A$2:$F$93,6,FALSE)</f>
        <v>0.56967719999999999</v>
      </c>
      <c r="U1300">
        <f>IF(AND(Table1[[#This Row],[Census Tract Population Growth 2010 - 2020]]&gt;=5,Table1[[#This Row],[Census Tract Population Growth 2020 - 2021]]&gt;0),1,0)</f>
        <v>0</v>
      </c>
      <c r="V1300" s="3">
        <f>SUM(Table1[[#This Row],[High Income Point Value]],Table1[[#This Row],[Life Expectancy Point Value]],Table1[[#This Row],["R/ECAP" (Point Value)]],Table1[[#This Row],[Low Poverty Point Value]])</f>
        <v>0</v>
      </c>
      <c r="W1300" s="3">
        <f>SUM(Table1[[#This Row],[Census Tract Low Unemployment Point Value]],Table1[[#This Row],[Census Tract Access to Primary Care Point Value]])</f>
        <v>1</v>
      </c>
    </row>
    <row r="1301" spans="1:23" x14ac:dyDescent="0.25">
      <c r="A1301" t="s">
        <v>1288</v>
      </c>
      <c r="B1301">
        <v>18127050705</v>
      </c>
      <c r="C1301" t="s">
        <v>1824</v>
      </c>
      <c r="D1301" t="s">
        <v>2056</v>
      </c>
      <c r="E1301" s="8">
        <f t="shared" si="40"/>
        <v>1</v>
      </c>
      <c r="F1301" s="3">
        <f t="shared" si="41"/>
        <v>0</v>
      </c>
      <c r="G1301">
        <v>0</v>
      </c>
      <c r="H1301" s="4">
        <v>42262</v>
      </c>
      <c r="I1301" s="3">
        <f>IF(AND(Table1[[#This Row],[High Income]]&gt;=71082,Table1[[#This Row],[QCT Status]]=0),1,0)</f>
        <v>0</v>
      </c>
      <c r="J1301" s="4">
        <v>76.2</v>
      </c>
      <c r="K1301" s="3">
        <f>IF(Table1[[#This Row],[Life Expectancy]]&gt;77.4,1,0)</f>
        <v>0</v>
      </c>
      <c r="L1301" s="4">
        <v>0</v>
      </c>
      <c r="M1301" s="4">
        <v>19</v>
      </c>
      <c r="N1301" s="4">
        <f>IF(AND(Table1[[#This Row],[Low Poverty]]&lt;=6.3,Table1[[#This Row],[QCT Status]]=0),1,0)</f>
        <v>0</v>
      </c>
      <c r="O1301" s="3">
        <f>VLOOKUP(C1301,'County Data Only'!$A$2:$F$93,3,FALSE)</f>
        <v>3</v>
      </c>
      <c r="P1301" s="3">
        <f>IF(Table1[[#This Row],[Census Tract Low Unemployment Rate]]&lt;2.7,1,0)</f>
        <v>0</v>
      </c>
      <c r="Q1301" s="6">
        <f>VLOOKUP($C1301,'County Data Only'!$A$2:$F$93,4,FALSE)</f>
        <v>1580</v>
      </c>
      <c r="R1301" s="6">
        <f>IF(AND(Table1[[#This Row],[Census Tract Access to Primary Care]]&lt;=2000,Table1[[#This Row],[Census Tract Access to Primary Care]]&lt;&gt;0),1,0)</f>
        <v>1</v>
      </c>
      <c r="S1301" s="3">
        <f>VLOOKUP($C1301,'County Data Only'!$A$2:$F$93,5,FALSE)</f>
        <v>3.9442647669999999</v>
      </c>
      <c r="T1301" s="6">
        <f>VLOOKUP($C1301,'County Data Only'!$A$2:$F$93,6,FALSE)</f>
        <v>0.56967719999999999</v>
      </c>
      <c r="U1301">
        <f>IF(AND(Table1[[#This Row],[Census Tract Population Growth 2010 - 2020]]&gt;=5,Table1[[#This Row],[Census Tract Population Growth 2020 - 2021]]&gt;0),1,0)</f>
        <v>0</v>
      </c>
      <c r="V1301" s="3">
        <f>SUM(Table1[[#This Row],[High Income Point Value]],Table1[[#This Row],[Life Expectancy Point Value]],Table1[[#This Row],["R/ECAP" (Point Value)]],Table1[[#This Row],[Low Poverty Point Value]])</f>
        <v>0</v>
      </c>
      <c r="W1301" s="3">
        <f>SUM(Table1[[#This Row],[Census Tract Low Unemployment Point Value]],Table1[[#This Row],[Census Tract Access to Primary Care Point Value]])</f>
        <v>1</v>
      </c>
    </row>
    <row r="1302" spans="1:23" x14ac:dyDescent="0.25">
      <c r="A1302" t="s">
        <v>1275</v>
      </c>
      <c r="B1302">
        <v>18127050501</v>
      </c>
      <c r="C1302" t="s">
        <v>1824</v>
      </c>
      <c r="D1302" t="s">
        <v>2218</v>
      </c>
      <c r="E1302" s="8">
        <f t="shared" si="40"/>
        <v>1</v>
      </c>
      <c r="F1302" s="3">
        <f t="shared" si="41"/>
        <v>0</v>
      </c>
      <c r="G1302">
        <v>0</v>
      </c>
      <c r="H1302" s="4">
        <v>60278</v>
      </c>
      <c r="I1302" s="3">
        <f>IF(AND(Table1[[#This Row],[High Income]]&gt;=71082,Table1[[#This Row],[QCT Status]]=0),1,0)</f>
        <v>0</v>
      </c>
      <c r="J1302" s="4">
        <v>75.8</v>
      </c>
      <c r="K1302" s="3">
        <f>IF(Table1[[#This Row],[Life Expectancy]]&gt;77.4,1,0)</f>
        <v>0</v>
      </c>
      <c r="L1302" s="4">
        <v>0</v>
      </c>
      <c r="M1302" s="4">
        <v>19.100000000000001</v>
      </c>
      <c r="N1302" s="4">
        <f>IF(AND(Table1[[#This Row],[Low Poverty]]&lt;=6.3,Table1[[#This Row],[QCT Status]]=0),1,0)</f>
        <v>0</v>
      </c>
      <c r="O1302" s="3">
        <f>VLOOKUP(C1302,'County Data Only'!$A$2:$F$93,3,FALSE)</f>
        <v>3</v>
      </c>
      <c r="P1302" s="3">
        <f>IF(Table1[[#This Row],[Census Tract Low Unemployment Rate]]&lt;2.7,1,0)</f>
        <v>0</v>
      </c>
      <c r="Q1302" s="6">
        <f>VLOOKUP($C1302,'County Data Only'!$A$2:$F$93,4,FALSE)</f>
        <v>1580</v>
      </c>
      <c r="R1302" s="6">
        <f>IF(AND(Table1[[#This Row],[Census Tract Access to Primary Care]]&lt;=2000,Table1[[#This Row],[Census Tract Access to Primary Care]]&lt;&gt;0),1,0)</f>
        <v>1</v>
      </c>
      <c r="S1302" s="3">
        <f>VLOOKUP($C1302,'County Data Only'!$A$2:$F$93,5,FALSE)</f>
        <v>3.9442647669999999</v>
      </c>
      <c r="T1302" s="6">
        <f>VLOOKUP($C1302,'County Data Only'!$A$2:$F$93,6,FALSE)</f>
        <v>0.56967719999999999</v>
      </c>
      <c r="U1302">
        <f>IF(AND(Table1[[#This Row],[Census Tract Population Growth 2010 - 2020]]&gt;=5,Table1[[#This Row],[Census Tract Population Growth 2020 - 2021]]&gt;0),1,0)</f>
        <v>0</v>
      </c>
      <c r="V1302" s="3">
        <f>SUM(Table1[[#This Row],[High Income Point Value]],Table1[[#This Row],[Life Expectancy Point Value]],Table1[[#This Row],["R/ECAP" (Point Value)]],Table1[[#This Row],[Low Poverty Point Value]])</f>
        <v>0</v>
      </c>
      <c r="W1302" s="3">
        <f>SUM(Table1[[#This Row],[Census Tract Low Unemployment Point Value]],Table1[[#This Row],[Census Tract Access to Primary Care Point Value]])</f>
        <v>1</v>
      </c>
    </row>
    <row r="1303" spans="1:23" x14ac:dyDescent="0.25">
      <c r="A1303" t="s">
        <v>1307</v>
      </c>
      <c r="B1303">
        <v>18129040300</v>
      </c>
      <c r="C1303" t="s">
        <v>1826</v>
      </c>
      <c r="D1303" t="s">
        <v>2067</v>
      </c>
      <c r="E1303" s="5">
        <f t="shared" si="40"/>
        <v>4</v>
      </c>
      <c r="F1303" s="3">
        <f t="shared" si="41"/>
        <v>0</v>
      </c>
      <c r="G1303">
        <v>0</v>
      </c>
      <c r="H1303" s="6">
        <v>79643</v>
      </c>
      <c r="I1303" s="6">
        <f>IF(AND(Table1[[#This Row],[High Income]]&gt;=71082,Table1[[#This Row],[QCT Status]]=0),1,0)</f>
        <v>1</v>
      </c>
      <c r="J1303" s="6">
        <v>78.900000000000006</v>
      </c>
      <c r="K1303" s="6">
        <f>IF(Table1[[#This Row],[Life Expectancy]]&gt;77.4,1,0)</f>
        <v>1</v>
      </c>
      <c r="L1303" s="4">
        <v>0</v>
      </c>
      <c r="M1303" s="6">
        <v>4</v>
      </c>
      <c r="N1303" s="6">
        <f>IF(AND(Table1[[#This Row],[Low Poverty]]&lt;=6.3,Table1[[#This Row],[QCT Status]]=0),1,0)</f>
        <v>1</v>
      </c>
      <c r="O1303" s="6">
        <f>VLOOKUP(C1303,'County Data Only'!$A$2:$F$93,3,FALSE)</f>
        <v>2.2999999999999998</v>
      </c>
      <c r="P1303" s="6">
        <f>IF(Table1[[#This Row],[Census Tract Low Unemployment Rate]]&lt;2.7,1,0)</f>
        <v>1</v>
      </c>
      <c r="Q1303" s="3">
        <f>VLOOKUP($C1303,'County Data Only'!$A$2:$F$93,4,FALSE)</f>
        <v>3190</v>
      </c>
      <c r="R1303" s="3">
        <f>IF(AND(Table1[[#This Row],[Census Tract Access to Primary Care]]&lt;=2000,Table1[[#This Row],[Census Tract Access to Primary Care]]&lt;&gt;0),1,0)</f>
        <v>0</v>
      </c>
      <c r="S1303" s="3">
        <f>VLOOKUP($C1303,'County Data Only'!$A$2:$F$93,5,FALSE)</f>
        <v>-2.2659603260000001</v>
      </c>
      <c r="T1303" s="3">
        <f>VLOOKUP($C1303,'County Data Only'!$A$2:$F$93,6,FALSE)</f>
        <v>-0.17884820000000001</v>
      </c>
      <c r="U1303">
        <f>IF(AND(Table1[[#This Row],[Census Tract Population Growth 2010 - 2020]]&gt;=5,Table1[[#This Row],[Census Tract Population Growth 2020 - 2021]]&gt;0),1,0)</f>
        <v>0</v>
      </c>
      <c r="V1303" s="3">
        <f>SUM(Table1[[#This Row],[High Income Point Value]],Table1[[#This Row],[Life Expectancy Point Value]],Table1[[#This Row],["R/ECAP" (Point Value)]],Table1[[#This Row],[Low Poverty Point Value]])</f>
        <v>3</v>
      </c>
      <c r="W1303" s="3">
        <f>SUM(Table1[[#This Row],[Census Tract Low Unemployment Point Value]],Table1[[#This Row],[Census Tract Access to Primary Care Point Value]])</f>
        <v>1</v>
      </c>
    </row>
    <row r="1304" spans="1:23" x14ac:dyDescent="0.25">
      <c r="A1304" t="s">
        <v>1305</v>
      </c>
      <c r="B1304">
        <v>18129040100</v>
      </c>
      <c r="C1304" t="s">
        <v>1826</v>
      </c>
      <c r="D1304" t="s">
        <v>2065</v>
      </c>
      <c r="E1304" s="9">
        <f t="shared" si="40"/>
        <v>3</v>
      </c>
      <c r="F1304" s="3">
        <f t="shared" si="41"/>
        <v>0</v>
      </c>
      <c r="G1304">
        <v>0</v>
      </c>
      <c r="H1304" s="4">
        <v>62500</v>
      </c>
      <c r="I1304" s="3">
        <f>IF(AND(Table1[[#This Row],[High Income]]&gt;=71082,Table1[[#This Row],[QCT Status]]=0),1,0)</f>
        <v>0</v>
      </c>
      <c r="J1304" s="6">
        <v>81.099999999999994</v>
      </c>
      <c r="K1304" s="6">
        <f>IF(Table1[[#This Row],[Life Expectancy]]&gt;77.4,1,0)</f>
        <v>1</v>
      </c>
      <c r="L1304" s="4">
        <v>0</v>
      </c>
      <c r="M1304" s="6">
        <v>5.9</v>
      </c>
      <c r="N1304" s="6">
        <f>IF(AND(Table1[[#This Row],[Low Poverty]]&lt;=6.3,Table1[[#This Row],[QCT Status]]=0),1,0)</f>
        <v>1</v>
      </c>
      <c r="O1304" s="6">
        <f>VLOOKUP(C1304,'County Data Only'!$A$2:$F$93,3,FALSE)</f>
        <v>2.2999999999999998</v>
      </c>
      <c r="P1304" s="6">
        <f>IF(Table1[[#This Row],[Census Tract Low Unemployment Rate]]&lt;2.7,1,0)</f>
        <v>1</v>
      </c>
      <c r="Q1304" s="3">
        <f>VLOOKUP($C1304,'County Data Only'!$A$2:$F$93,4,FALSE)</f>
        <v>3190</v>
      </c>
      <c r="R1304" s="3">
        <f>IF(AND(Table1[[#This Row],[Census Tract Access to Primary Care]]&lt;=2000,Table1[[#This Row],[Census Tract Access to Primary Care]]&lt;&gt;0),1,0)</f>
        <v>0</v>
      </c>
      <c r="S1304" s="3">
        <f>VLOOKUP($C1304,'County Data Only'!$A$2:$F$93,5,FALSE)</f>
        <v>-2.2659603260000001</v>
      </c>
      <c r="T1304" s="3">
        <f>VLOOKUP($C1304,'County Data Only'!$A$2:$F$93,6,FALSE)</f>
        <v>-0.17884820000000001</v>
      </c>
      <c r="U1304">
        <f>IF(AND(Table1[[#This Row],[Census Tract Population Growth 2010 - 2020]]&gt;=5,Table1[[#This Row],[Census Tract Population Growth 2020 - 2021]]&gt;0),1,0)</f>
        <v>0</v>
      </c>
      <c r="V1304" s="3">
        <f>SUM(Table1[[#This Row],[High Income Point Value]],Table1[[#This Row],[Life Expectancy Point Value]],Table1[[#This Row],["R/ECAP" (Point Value)]],Table1[[#This Row],[Low Poverty Point Value]])</f>
        <v>2</v>
      </c>
      <c r="W1304" s="3">
        <f>SUM(Table1[[#This Row],[Census Tract Low Unemployment Point Value]],Table1[[#This Row],[Census Tract Access to Primary Care Point Value]])</f>
        <v>1</v>
      </c>
    </row>
    <row r="1305" spans="1:23" x14ac:dyDescent="0.25">
      <c r="A1305" t="s">
        <v>1309</v>
      </c>
      <c r="B1305">
        <v>18129040500</v>
      </c>
      <c r="C1305" t="s">
        <v>1826</v>
      </c>
      <c r="D1305" t="s">
        <v>2069</v>
      </c>
      <c r="E1305" s="9">
        <f t="shared" si="40"/>
        <v>3</v>
      </c>
      <c r="F1305" s="3">
        <f t="shared" si="41"/>
        <v>0</v>
      </c>
      <c r="G1305">
        <v>0</v>
      </c>
      <c r="H1305" s="6">
        <v>84810</v>
      </c>
      <c r="I1305" s="6">
        <f>IF(AND(Table1[[#This Row],[High Income]]&gt;=71082,Table1[[#This Row],[QCT Status]]=0),1,0)</f>
        <v>1</v>
      </c>
      <c r="J1305" s="4">
        <v>77.191699999999997</v>
      </c>
      <c r="K1305" s="6">
        <f>IF(Table1[[#This Row],[Life Expectancy]]&gt;77.4,1,0)</f>
        <v>0</v>
      </c>
      <c r="L1305" s="4">
        <v>0</v>
      </c>
      <c r="M1305" s="6">
        <v>6.1</v>
      </c>
      <c r="N1305" s="6">
        <f>IF(AND(Table1[[#This Row],[Low Poverty]]&lt;=6.3,Table1[[#This Row],[QCT Status]]=0),1,0)</f>
        <v>1</v>
      </c>
      <c r="O1305" s="6">
        <f>VLOOKUP(C1305,'County Data Only'!$A$2:$F$93,3,FALSE)</f>
        <v>2.2999999999999998</v>
      </c>
      <c r="P1305" s="6">
        <f>IF(Table1[[#This Row],[Census Tract Low Unemployment Rate]]&lt;2.7,1,0)</f>
        <v>1</v>
      </c>
      <c r="Q1305" s="3">
        <f>VLOOKUP($C1305,'County Data Only'!$A$2:$F$93,4,FALSE)</f>
        <v>3190</v>
      </c>
      <c r="R1305" s="3">
        <f>IF(AND(Table1[[#This Row],[Census Tract Access to Primary Care]]&lt;=2000,Table1[[#This Row],[Census Tract Access to Primary Care]]&lt;&gt;0),1,0)</f>
        <v>0</v>
      </c>
      <c r="S1305" s="3">
        <f>VLOOKUP($C1305,'County Data Only'!$A$2:$F$93,5,FALSE)</f>
        <v>-2.2659603260000001</v>
      </c>
      <c r="T1305" s="3">
        <f>VLOOKUP($C1305,'County Data Only'!$A$2:$F$93,6,FALSE)</f>
        <v>-0.17884820000000001</v>
      </c>
      <c r="U1305">
        <f>IF(AND(Table1[[#This Row],[Census Tract Population Growth 2010 - 2020]]&gt;=5,Table1[[#This Row],[Census Tract Population Growth 2020 - 2021]]&gt;0),1,0)</f>
        <v>0</v>
      </c>
      <c r="V1305" s="3">
        <f>SUM(Table1[[#This Row],[High Income Point Value]],Table1[[#This Row],[Life Expectancy Point Value]],Table1[[#This Row],["R/ECAP" (Point Value)]],Table1[[#This Row],[Low Poverty Point Value]])</f>
        <v>2</v>
      </c>
      <c r="W1305" s="3">
        <f>SUM(Table1[[#This Row],[Census Tract Low Unemployment Point Value]],Table1[[#This Row],[Census Tract Access to Primary Care Point Value]])</f>
        <v>1</v>
      </c>
    </row>
    <row r="1306" spans="1:23" x14ac:dyDescent="0.25">
      <c r="A1306" t="s">
        <v>1308</v>
      </c>
      <c r="B1306">
        <v>18129040400</v>
      </c>
      <c r="C1306" t="s">
        <v>1826</v>
      </c>
      <c r="D1306" t="s">
        <v>2068</v>
      </c>
      <c r="E1306" s="9">
        <f t="shared" si="40"/>
        <v>3</v>
      </c>
      <c r="F1306" s="3">
        <f t="shared" si="41"/>
        <v>0</v>
      </c>
      <c r="G1306">
        <v>0</v>
      </c>
      <c r="H1306" s="6">
        <v>90541</v>
      </c>
      <c r="I1306" s="6">
        <f>IF(AND(Table1[[#This Row],[High Income]]&gt;=71082,Table1[[#This Row],[QCT Status]]=0),1,0)</f>
        <v>1</v>
      </c>
      <c r="J1306" s="6">
        <v>78.905799999999999</v>
      </c>
      <c r="K1306" s="6">
        <f>IF(Table1[[#This Row],[Life Expectancy]]&gt;77.4,1,0)</f>
        <v>1</v>
      </c>
      <c r="L1306" s="4">
        <v>0</v>
      </c>
      <c r="M1306" s="4">
        <v>10.9</v>
      </c>
      <c r="N1306" s="4">
        <f>IF(AND(Table1[[#This Row],[Low Poverty]]&lt;=6.3,Table1[[#This Row],[QCT Status]]=0),1,0)</f>
        <v>0</v>
      </c>
      <c r="O1306" s="6">
        <f>VLOOKUP(C1306,'County Data Only'!$A$2:$F$93,3,FALSE)</f>
        <v>2.2999999999999998</v>
      </c>
      <c r="P1306" s="6">
        <f>IF(Table1[[#This Row],[Census Tract Low Unemployment Rate]]&lt;2.7,1,0)</f>
        <v>1</v>
      </c>
      <c r="Q1306" s="3">
        <f>VLOOKUP($C1306,'County Data Only'!$A$2:$F$93,4,FALSE)</f>
        <v>3190</v>
      </c>
      <c r="R1306" s="3">
        <f>IF(AND(Table1[[#This Row],[Census Tract Access to Primary Care]]&lt;=2000,Table1[[#This Row],[Census Tract Access to Primary Care]]&lt;&gt;0),1,0)</f>
        <v>0</v>
      </c>
      <c r="S1306" s="3">
        <f>VLOOKUP($C1306,'County Data Only'!$A$2:$F$93,5,FALSE)</f>
        <v>-2.2659603260000001</v>
      </c>
      <c r="T1306" s="3">
        <f>VLOOKUP($C1306,'County Data Only'!$A$2:$F$93,6,FALSE)</f>
        <v>-0.17884820000000001</v>
      </c>
      <c r="U1306">
        <f>IF(AND(Table1[[#This Row],[Census Tract Population Growth 2010 - 2020]]&gt;=5,Table1[[#This Row],[Census Tract Population Growth 2020 - 2021]]&gt;0),1,0)</f>
        <v>0</v>
      </c>
      <c r="V1306" s="3">
        <f>SUM(Table1[[#This Row],[High Income Point Value]],Table1[[#This Row],[Life Expectancy Point Value]],Table1[[#This Row],["R/ECAP" (Point Value)]],Table1[[#This Row],[Low Poverty Point Value]])</f>
        <v>2</v>
      </c>
      <c r="W1306" s="3">
        <f>SUM(Table1[[#This Row],[Census Tract Low Unemployment Point Value]],Table1[[#This Row],[Census Tract Access to Primary Care Point Value]])</f>
        <v>1</v>
      </c>
    </row>
    <row r="1307" spans="1:23" x14ac:dyDescent="0.25">
      <c r="A1307" t="s">
        <v>1306</v>
      </c>
      <c r="B1307">
        <v>18129040200</v>
      </c>
      <c r="C1307" t="s">
        <v>1826</v>
      </c>
      <c r="D1307" t="s">
        <v>2066</v>
      </c>
      <c r="E1307" s="7">
        <f t="shared" si="40"/>
        <v>2</v>
      </c>
      <c r="F1307" s="3">
        <f t="shared" si="41"/>
        <v>0</v>
      </c>
      <c r="G1307">
        <v>0</v>
      </c>
      <c r="H1307" s="4">
        <v>63315</v>
      </c>
      <c r="I1307" s="3">
        <f>IF(AND(Table1[[#This Row],[High Income]]&gt;=71082,Table1[[#This Row],[QCT Status]]=0),1,0)</f>
        <v>0</v>
      </c>
      <c r="J1307" s="6">
        <v>80.8</v>
      </c>
      <c r="K1307" s="6">
        <f>IF(Table1[[#This Row],[Life Expectancy]]&gt;77.4,1,0)</f>
        <v>1</v>
      </c>
      <c r="L1307" s="4">
        <v>0</v>
      </c>
      <c r="M1307" s="4">
        <v>7.4</v>
      </c>
      <c r="N1307" s="4">
        <f>IF(AND(Table1[[#This Row],[Low Poverty]]&lt;=6.3,Table1[[#This Row],[QCT Status]]=0),1,0)</f>
        <v>0</v>
      </c>
      <c r="O1307" s="6">
        <f>VLOOKUP(C1307,'County Data Only'!$A$2:$F$93,3,FALSE)</f>
        <v>2.2999999999999998</v>
      </c>
      <c r="P1307" s="6">
        <f>IF(Table1[[#This Row],[Census Tract Low Unemployment Rate]]&lt;2.7,1,0)</f>
        <v>1</v>
      </c>
      <c r="Q1307" s="3">
        <f>VLOOKUP($C1307,'County Data Only'!$A$2:$F$93,4,FALSE)</f>
        <v>3190</v>
      </c>
      <c r="R1307" s="3">
        <f>IF(AND(Table1[[#This Row],[Census Tract Access to Primary Care]]&lt;=2000,Table1[[#This Row],[Census Tract Access to Primary Care]]&lt;&gt;0),1,0)</f>
        <v>0</v>
      </c>
      <c r="S1307" s="3">
        <f>VLOOKUP($C1307,'County Data Only'!$A$2:$F$93,5,FALSE)</f>
        <v>-2.2659603260000001</v>
      </c>
      <c r="T1307" s="3">
        <f>VLOOKUP($C1307,'County Data Only'!$A$2:$F$93,6,FALSE)</f>
        <v>-0.17884820000000001</v>
      </c>
      <c r="U1307">
        <f>IF(AND(Table1[[#This Row],[Census Tract Population Growth 2010 - 2020]]&gt;=5,Table1[[#This Row],[Census Tract Population Growth 2020 - 2021]]&gt;0),1,0)</f>
        <v>0</v>
      </c>
      <c r="V1307" s="3">
        <f>SUM(Table1[[#This Row],[High Income Point Value]],Table1[[#This Row],[Life Expectancy Point Value]],Table1[[#This Row],["R/ECAP" (Point Value)]],Table1[[#This Row],[Low Poverty Point Value]])</f>
        <v>1</v>
      </c>
      <c r="W1307" s="3">
        <f>SUM(Table1[[#This Row],[Census Tract Low Unemployment Point Value]],Table1[[#This Row],[Census Tract Access to Primary Care Point Value]])</f>
        <v>1</v>
      </c>
    </row>
    <row r="1308" spans="1:23" x14ac:dyDescent="0.25">
      <c r="A1308" t="s">
        <v>1311</v>
      </c>
      <c r="B1308">
        <v>18129040700</v>
      </c>
      <c r="C1308" t="s">
        <v>1826</v>
      </c>
      <c r="D1308" t="s">
        <v>2496</v>
      </c>
      <c r="E1308" s="8">
        <f t="shared" si="40"/>
        <v>1</v>
      </c>
      <c r="F1308" s="3">
        <f t="shared" si="41"/>
        <v>0</v>
      </c>
      <c r="G1308">
        <v>0</v>
      </c>
      <c r="H1308" s="4">
        <v>51851</v>
      </c>
      <c r="I1308" s="3">
        <f>IF(AND(Table1[[#This Row],[High Income]]&gt;=71082,Table1[[#This Row],[QCT Status]]=0),1,0)</f>
        <v>0</v>
      </c>
      <c r="J1308" s="4">
        <v>74.8</v>
      </c>
      <c r="K1308" s="3">
        <f>IF(Table1[[#This Row],[Life Expectancy]]&gt;77.4,1,0)</f>
        <v>0</v>
      </c>
      <c r="L1308" s="4">
        <v>0</v>
      </c>
      <c r="M1308" s="4">
        <v>15</v>
      </c>
      <c r="N1308" s="4">
        <f>IF(AND(Table1[[#This Row],[Low Poverty]]&lt;=6.3,Table1[[#This Row],[QCT Status]]=0),1,0)</f>
        <v>0</v>
      </c>
      <c r="O1308" s="6">
        <f>VLOOKUP(C1308,'County Data Only'!$A$2:$F$93,3,FALSE)</f>
        <v>2.2999999999999998</v>
      </c>
      <c r="P1308" s="6">
        <f>IF(Table1[[#This Row],[Census Tract Low Unemployment Rate]]&lt;2.7,1,0)</f>
        <v>1</v>
      </c>
      <c r="Q1308" s="3">
        <f>VLOOKUP($C1308,'County Data Only'!$A$2:$F$93,4,FALSE)</f>
        <v>3190</v>
      </c>
      <c r="R1308" s="3">
        <f>IF(AND(Table1[[#This Row],[Census Tract Access to Primary Care]]&lt;=2000,Table1[[#This Row],[Census Tract Access to Primary Care]]&lt;&gt;0),1,0)</f>
        <v>0</v>
      </c>
      <c r="S1308" s="3">
        <f>VLOOKUP($C1308,'County Data Only'!$A$2:$F$93,5,FALSE)</f>
        <v>-2.2659603260000001</v>
      </c>
      <c r="T1308" s="3">
        <f>VLOOKUP($C1308,'County Data Only'!$A$2:$F$93,6,FALSE)</f>
        <v>-0.17884820000000001</v>
      </c>
      <c r="U1308">
        <f>IF(AND(Table1[[#This Row],[Census Tract Population Growth 2010 - 2020]]&gt;=5,Table1[[#This Row],[Census Tract Population Growth 2020 - 2021]]&gt;0),1,0)</f>
        <v>0</v>
      </c>
      <c r="V1308" s="3">
        <f>SUM(Table1[[#This Row],[High Income Point Value]],Table1[[#This Row],[Life Expectancy Point Value]],Table1[[#This Row],["R/ECAP" (Point Value)]],Table1[[#This Row],[Low Poverty Point Value]])</f>
        <v>0</v>
      </c>
      <c r="W1308" s="3">
        <f>SUM(Table1[[#This Row],[Census Tract Low Unemployment Point Value]],Table1[[#This Row],[Census Tract Access to Primary Care Point Value]])</f>
        <v>1</v>
      </c>
    </row>
    <row r="1309" spans="1:23" x14ac:dyDescent="0.25">
      <c r="A1309" t="s">
        <v>1310</v>
      </c>
      <c r="B1309">
        <v>18129040600</v>
      </c>
      <c r="C1309" t="s">
        <v>1826</v>
      </c>
      <c r="D1309" t="s">
        <v>2070</v>
      </c>
      <c r="E1309" s="8">
        <f t="shared" si="40"/>
        <v>1</v>
      </c>
      <c r="F1309" s="3">
        <f t="shared" si="41"/>
        <v>0</v>
      </c>
      <c r="G1309">
        <v>0</v>
      </c>
      <c r="H1309" s="4">
        <v>48789</v>
      </c>
      <c r="I1309" s="3">
        <f>IF(AND(Table1[[#This Row],[High Income]]&gt;=71082,Table1[[#This Row],[QCT Status]]=0),1,0)</f>
        <v>0</v>
      </c>
      <c r="J1309" s="4">
        <v>73.502799999999993</v>
      </c>
      <c r="K1309" s="3">
        <f>IF(Table1[[#This Row],[Life Expectancy]]&gt;77.4,1,0)</f>
        <v>0</v>
      </c>
      <c r="L1309" s="4">
        <v>0</v>
      </c>
      <c r="M1309" s="4">
        <v>17</v>
      </c>
      <c r="N1309" s="4">
        <f>IF(AND(Table1[[#This Row],[Low Poverty]]&lt;=6.3,Table1[[#This Row],[QCT Status]]=0),1,0)</f>
        <v>0</v>
      </c>
      <c r="O1309" s="6">
        <f>VLOOKUP(C1309,'County Data Only'!$A$2:$F$93,3,FALSE)</f>
        <v>2.2999999999999998</v>
      </c>
      <c r="P1309" s="6">
        <f>IF(Table1[[#This Row],[Census Tract Low Unemployment Rate]]&lt;2.7,1,0)</f>
        <v>1</v>
      </c>
      <c r="Q1309" s="3">
        <f>VLOOKUP($C1309,'County Data Only'!$A$2:$F$93,4,FALSE)</f>
        <v>3190</v>
      </c>
      <c r="R1309" s="3">
        <f>IF(AND(Table1[[#This Row],[Census Tract Access to Primary Care]]&lt;=2000,Table1[[#This Row],[Census Tract Access to Primary Care]]&lt;&gt;0),1,0)</f>
        <v>0</v>
      </c>
      <c r="S1309" s="3">
        <f>VLOOKUP($C1309,'County Data Only'!$A$2:$F$93,5,FALSE)</f>
        <v>-2.2659603260000001</v>
      </c>
      <c r="T1309" s="3">
        <f>VLOOKUP($C1309,'County Data Only'!$A$2:$F$93,6,FALSE)</f>
        <v>-0.17884820000000001</v>
      </c>
      <c r="U1309">
        <f>IF(AND(Table1[[#This Row],[Census Tract Population Growth 2010 - 2020]]&gt;=5,Table1[[#This Row],[Census Tract Population Growth 2020 - 2021]]&gt;0),1,0)</f>
        <v>0</v>
      </c>
      <c r="V1309" s="3">
        <f>SUM(Table1[[#This Row],[High Income Point Value]],Table1[[#This Row],[Life Expectancy Point Value]],Table1[[#This Row],["R/ECAP" (Point Value)]],Table1[[#This Row],[Low Poverty Point Value]])</f>
        <v>0</v>
      </c>
      <c r="W1309" s="3">
        <f>SUM(Table1[[#This Row],[Census Tract Low Unemployment Point Value]],Table1[[#This Row],[Census Tract Access to Primary Care Point Value]])</f>
        <v>1</v>
      </c>
    </row>
    <row r="1310" spans="1:23" x14ac:dyDescent="0.25">
      <c r="A1310" t="s">
        <v>1312</v>
      </c>
      <c r="B1310">
        <v>18131958900</v>
      </c>
      <c r="C1310" t="s">
        <v>1828</v>
      </c>
      <c r="D1310" t="s">
        <v>2929</v>
      </c>
      <c r="E1310" s="9">
        <f t="shared" si="40"/>
        <v>3</v>
      </c>
      <c r="F1310" s="3">
        <f t="shared" si="41"/>
        <v>0</v>
      </c>
      <c r="G1310">
        <v>0</v>
      </c>
      <c r="H1310" s="4">
        <v>48204</v>
      </c>
      <c r="I1310" s="3">
        <f>IF(AND(Table1[[#This Row],[High Income]]&gt;=71082,Table1[[#This Row],[QCT Status]]=0),1,0)</f>
        <v>0</v>
      </c>
      <c r="J1310" s="6">
        <v>78</v>
      </c>
      <c r="K1310" s="6">
        <f>IF(Table1[[#This Row],[Life Expectancy]]&gt;77.4,1,0)</f>
        <v>1</v>
      </c>
      <c r="L1310" s="4">
        <v>0</v>
      </c>
      <c r="M1310" s="6">
        <v>5</v>
      </c>
      <c r="N1310" s="6">
        <f>IF(AND(Table1[[#This Row],[Low Poverty]]&lt;=6.3,Table1[[#This Row],[QCT Status]]=0),1,0)</f>
        <v>1</v>
      </c>
      <c r="O1310" s="6">
        <f>VLOOKUP(C1310,'County Data Only'!$A$2:$F$93,3,FALSE)</f>
        <v>2.6</v>
      </c>
      <c r="P1310" s="6">
        <f>IF(Table1[[#This Row],[Census Tract Low Unemployment Rate]]&lt;2.7,1,0)</f>
        <v>1</v>
      </c>
      <c r="Q1310" s="3">
        <f>VLOOKUP($C1310,'County Data Only'!$A$2:$F$93,4,FALSE)</f>
        <v>2490</v>
      </c>
      <c r="R1310" s="3">
        <f>IF(AND(Table1[[#This Row],[Census Tract Access to Primary Care]]&lt;=2000,Table1[[#This Row],[Census Tract Access to Primary Care]]&lt;&gt;0),1,0)</f>
        <v>0</v>
      </c>
      <c r="S1310" s="3">
        <f>VLOOKUP($C1310,'County Data Only'!$A$2:$F$93,5,FALSE)</f>
        <v>-6.9969969970000001</v>
      </c>
      <c r="T1310" s="3">
        <f>VLOOKUP($C1310,'County Data Only'!$A$2:$F$93,6,FALSE)</f>
        <v>-1.1931453999999999</v>
      </c>
      <c r="U1310">
        <f>IF(AND(Table1[[#This Row],[Census Tract Population Growth 2010 - 2020]]&gt;=5,Table1[[#This Row],[Census Tract Population Growth 2020 - 2021]]&gt;0),1,0)</f>
        <v>0</v>
      </c>
      <c r="V1310" s="3">
        <f>SUM(Table1[[#This Row],[High Income Point Value]],Table1[[#This Row],[Life Expectancy Point Value]],Table1[[#This Row],["R/ECAP" (Point Value)]],Table1[[#This Row],[Low Poverty Point Value]])</f>
        <v>2</v>
      </c>
      <c r="W1310" s="3">
        <f>SUM(Table1[[#This Row],[Census Tract Low Unemployment Point Value]],Table1[[#This Row],[Census Tract Access to Primary Care Point Value]])</f>
        <v>1</v>
      </c>
    </row>
    <row r="1311" spans="1:23" x14ac:dyDescent="0.25">
      <c r="A1311" t="s">
        <v>1315</v>
      </c>
      <c r="B1311">
        <v>18131959200</v>
      </c>
      <c r="C1311" t="s">
        <v>1828</v>
      </c>
      <c r="D1311" t="s">
        <v>2932</v>
      </c>
      <c r="E1311" s="7">
        <f t="shared" si="40"/>
        <v>2</v>
      </c>
      <c r="F1311" s="3">
        <f t="shared" si="41"/>
        <v>0</v>
      </c>
      <c r="G1311">
        <v>0</v>
      </c>
      <c r="H1311" s="4">
        <v>58482</v>
      </c>
      <c r="I1311" s="3">
        <f>IF(AND(Table1[[#This Row],[High Income]]&gt;=71082,Table1[[#This Row],[QCT Status]]=0),1,0)</f>
        <v>0</v>
      </c>
      <c r="J1311" s="6">
        <v>80.7</v>
      </c>
      <c r="K1311" s="6">
        <f>IF(Table1[[#This Row],[Life Expectancy]]&gt;77.4,1,0)</f>
        <v>1</v>
      </c>
      <c r="L1311" s="4">
        <v>0</v>
      </c>
      <c r="M1311" s="4">
        <v>8.9</v>
      </c>
      <c r="N1311" s="4">
        <f>IF(AND(Table1[[#This Row],[Low Poverty]]&lt;=6.3,Table1[[#This Row],[QCT Status]]=0),1,0)</f>
        <v>0</v>
      </c>
      <c r="O1311" s="6">
        <f>VLOOKUP(C1311,'County Data Only'!$A$2:$F$93,3,FALSE)</f>
        <v>2.6</v>
      </c>
      <c r="P1311" s="6">
        <f>IF(Table1[[#This Row],[Census Tract Low Unemployment Rate]]&lt;2.7,1,0)</f>
        <v>1</v>
      </c>
      <c r="Q1311" s="3">
        <f>VLOOKUP($C1311,'County Data Only'!$A$2:$F$93,4,FALSE)</f>
        <v>2490</v>
      </c>
      <c r="R1311" s="3">
        <f>IF(AND(Table1[[#This Row],[Census Tract Access to Primary Care]]&lt;=2000,Table1[[#This Row],[Census Tract Access to Primary Care]]&lt;&gt;0),1,0)</f>
        <v>0</v>
      </c>
      <c r="S1311" s="3">
        <f>VLOOKUP($C1311,'County Data Only'!$A$2:$F$93,5,FALSE)</f>
        <v>-6.9969969970000001</v>
      </c>
      <c r="T1311" s="3">
        <f>VLOOKUP($C1311,'County Data Only'!$A$2:$F$93,6,FALSE)</f>
        <v>-1.1931453999999999</v>
      </c>
      <c r="U1311">
        <f>IF(AND(Table1[[#This Row],[Census Tract Population Growth 2010 - 2020]]&gt;=5,Table1[[#This Row],[Census Tract Population Growth 2020 - 2021]]&gt;0),1,0)</f>
        <v>0</v>
      </c>
      <c r="V1311" s="3">
        <f>SUM(Table1[[#This Row],[High Income Point Value]],Table1[[#This Row],[Life Expectancy Point Value]],Table1[[#This Row],["R/ECAP" (Point Value)]],Table1[[#This Row],[Low Poverty Point Value]])</f>
        <v>1</v>
      </c>
      <c r="W1311" s="3">
        <f>SUM(Table1[[#This Row],[Census Tract Low Unemployment Point Value]],Table1[[#This Row],[Census Tract Access to Primary Care Point Value]])</f>
        <v>1</v>
      </c>
    </row>
    <row r="1312" spans="1:23" x14ac:dyDescent="0.25">
      <c r="A1312" t="s">
        <v>1314</v>
      </c>
      <c r="B1312">
        <v>18131959100</v>
      </c>
      <c r="C1312" t="s">
        <v>1828</v>
      </c>
      <c r="D1312" t="s">
        <v>2931</v>
      </c>
      <c r="E1312" s="8">
        <f t="shared" si="40"/>
        <v>1</v>
      </c>
      <c r="F1312" s="3">
        <f t="shared" si="41"/>
        <v>0</v>
      </c>
      <c r="G1312">
        <v>0</v>
      </c>
      <c r="H1312" s="4">
        <v>49144</v>
      </c>
      <c r="I1312" s="3">
        <f>IF(AND(Table1[[#This Row],[High Income]]&gt;=71082,Table1[[#This Row],[QCT Status]]=0),1,0)</f>
        <v>0</v>
      </c>
      <c r="J1312" s="4">
        <v>76</v>
      </c>
      <c r="K1312" s="3">
        <f>IF(Table1[[#This Row],[Life Expectancy]]&gt;77.4,1,0)</f>
        <v>0</v>
      </c>
      <c r="L1312" s="4">
        <v>0</v>
      </c>
      <c r="M1312" s="4">
        <v>12.7</v>
      </c>
      <c r="N1312" s="4">
        <f>IF(AND(Table1[[#This Row],[Low Poverty]]&lt;=6.3,Table1[[#This Row],[QCT Status]]=0),1,0)</f>
        <v>0</v>
      </c>
      <c r="O1312" s="6">
        <f>VLOOKUP(C1312,'County Data Only'!$A$2:$F$93,3,FALSE)</f>
        <v>2.6</v>
      </c>
      <c r="P1312" s="6">
        <f>IF(Table1[[#This Row],[Census Tract Low Unemployment Rate]]&lt;2.7,1,0)</f>
        <v>1</v>
      </c>
      <c r="Q1312" s="3">
        <f>VLOOKUP($C1312,'County Data Only'!$A$2:$F$93,4,FALSE)</f>
        <v>2490</v>
      </c>
      <c r="R1312" s="3">
        <f>IF(AND(Table1[[#This Row],[Census Tract Access to Primary Care]]&lt;=2000,Table1[[#This Row],[Census Tract Access to Primary Care]]&lt;&gt;0),1,0)</f>
        <v>0</v>
      </c>
      <c r="S1312" s="3">
        <f>VLOOKUP($C1312,'County Data Only'!$A$2:$F$93,5,FALSE)</f>
        <v>-6.9969969970000001</v>
      </c>
      <c r="T1312" s="3">
        <f>VLOOKUP($C1312,'County Data Only'!$A$2:$F$93,6,FALSE)</f>
        <v>-1.1931453999999999</v>
      </c>
      <c r="U1312">
        <f>IF(AND(Table1[[#This Row],[Census Tract Population Growth 2010 - 2020]]&gt;=5,Table1[[#This Row],[Census Tract Population Growth 2020 - 2021]]&gt;0),1,0)</f>
        <v>0</v>
      </c>
      <c r="V1312" s="3">
        <f>SUM(Table1[[#This Row],[High Income Point Value]],Table1[[#This Row],[Life Expectancy Point Value]],Table1[[#This Row],["R/ECAP" (Point Value)]],Table1[[#This Row],[Low Poverty Point Value]])</f>
        <v>0</v>
      </c>
      <c r="W1312" s="3">
        <f>SUM(Table1[[#This Row],[Census Tract Low Unemployment Point Value]],Table1[[#This Row],[Census Tract Access to Primary Care Point Value]])</f>
        <v>1</v>
      </c>
    </row>
    <row r="1313" spans="1:23" x14ac:dyDescent="0.25">
      <c r="A1313" t="s">
        <v>1313</v>
      </c>
      <c r="B1313">
        <v>18131959000</v>
      </c>
      <c r="C1313" t="s">
        <v>1828</v>
      </c>
      <c r="D1313" t="s">
        <v>2930</v>
      </c>
      <c r="E1313" s="8">
        <f t="shared" si="40"/>
        <v>1</v>
      </c>
      <c r="F1313" s="3">
        <f t="shared" si="41"/>
        <v>0</v>
      </c>
      <c r="G1313">
        <v>0</v>
      </c>
      <c r="H1313" s="4">
        <v>46089</v>
      </c>
      <c r="I1313" s="3">
        <f>IF(AND(Table1[[#This Row],[High Income]]&gt;=71082,Table1[[#This Row],[QCT Status]]=0),1,0)</f>
        <v>0</v>
      </c>
      <c r="J1313" s="4">
        <v>73.5</v>
      </c>
      <c r="K1313" s="3">
        <f>IF(Table1[[#This Row],[Life Expectancy]]&gt;77.4,1,0)</f>
        <v>0</v>
      </c>
      <c r="L1313" s="4">
        <v>0</v>
      </c>
      <c r="M1313" s="4">
        <v>14.7</v>
      </c>
      <c r="N1313" s="4">
        <f>IF(AND(Table1[[#This Row],[Low Poverty]]&lt;=6.3,Table1[[#This Row],[QCT Status]]=0),1,0)</f>
        <v>0</v>
      </c>
      <c r="O1313" s="6">
        <f>VLOOKUP(C1313,'County Data Only'!$A$2:$F$93,3,FALSE)</f>
        <v>2.6</v>
      </c>
      <c r="P1313" s="6">
        <f>IF(Table1[[#This Row],[Census Tract Low Unemployment Rate]]&lt;2.7,1,0)</f>
        <v>1</v>
      </c>
      <c r="Q1313" s="3">
        <f>VLOOKUP($C1313,'County Data Only'!$A$2:$F$93,4,FALSE)</f>
        <v>2490</v>
      </c>
      <c r="R1313" s="3">
        <f>IF(AND(Table1[[#This Row],[Census Tract Access to Primary Care]]&lt;=2000,Table1[[#This Row],[Census Tract Access to Primary Care]]&lt;&gt;0),1,0)</f>
        <v>0</v>
      </c>
      <c r="S1313" s="3">
        <f>VLOOKUP($C1313,'County Data Only'!$A$2:$F$93,5,FALSE)</f>
        <v>-6.9969969970000001</v>
      </c>
      <c r="T1313" s="3">
        <f>VLOOKUP($C1313,'County Data Only'!$A$2:$F$93,6,FALSE)</f>
        <v>-1.1931453999999999</v>
      </c>
      <c r="U1313">
        <f>IF(AND(Table1[[#This Row],[Census Tract Population Growth 2010 - 2020]]&gt;=5,Table1[[#This Row],[Census Tract Population Growth 2020 - 2021]]&gt;0),1,0)</f>
        <v>0</v>
      </c>
      <c r="V1313" s="3">
        <f>SUM(Table1[[#This Row],[High Income Point Value]],Table1[[#This Row],[Life Expectancy Point Value]],Table1[[#This Row],["R/ECAP" (Point Value)]],Table1[[#This Row],[Low Poverty Point Value]])</f>
        <v>0</v>
      </c>
      <c r="W1313" s="3">
        <f>SUM(Table1[[#This Row],[Census Tract Low Unemployment Point Value]],Table1[[#This Row],[Census Tract Access to Primary Care Point Value]])</f>
        <v>1</v>
      </c>
    </row>
    <row r="1314" spans="1:23" x14ac:dyDescent="0.25">
      <c r="A1314" t="s">
        <v>1321</v>
      </c>
      <c r="B1314">
        <v>18133956401</v>
      </c>
      <c r="C1314" t="s">
        <v>1830</v>
      </c>
      <c r="D1314" t="s">
        <v>2938</v>
      </c>
      <c r="E1314" s="9">
        <f t="shared" si="40"/>
        <v>3</v>
      </c>
      <c r="F1314" s="3">
        <f t="shared" si="41"/>
        <v>0</v>
      </c>
      <c r="G1314">
        <v>0</v>
      </c>
      <c r="H1314" s="4">
        <v>70288</v>
      </c>
      <c r="I1314" s="3">
        <f>IF(AND(Table1[[#This Row],[High Income]]&gt;=71082,Table1[[#This Row],[QCT Status]]=0),1,0)</f>
        <v>0</v>
      </c>
      <c r="J1314" s="6">
        <v>82</v>
      </c>
      <c r="K1314" s="6">
        <f>IF(Table1[[#This Row],[Life Expectancy]]&gt;77.4,1,0)</f>
        <v>1</v>
      </c>
      <c r="L1314" s="4">
        <v>0</v>
      </c>
      <c r="M1314" s="6">
        <v>5.8</v>
      </c>
      <c r="N1314" s="6">
        <f>IF(AND(Table1[[#This Row],[Low Poverty]]&lt;=6.3,Table1[[#This Row],[QCT Status]]=0),1,0)</f>
        <v>1</v>
      </c>
      <c r="O1314" s="6">
        <f>VLOOKUP(C1314,'County Data Only'!$A$2:$F$93,3,FALSE)</f>
        <v>2.5</v>
      </c>
      <c r="P1314" s="6">
        <f>IF(Table1[[#This Row],[Census Tract Low Unemployment Rate]]&lt;2.7,1,0)</f>
        <v>1</v>
      </c>
      <c r="Q1314" s="3">
        <f>VLOOKUP($C1314,'County Data Only'!$A$2:$F$93,4,FALSE)</f>
        <v>3150</v>
      </c>
      <c r="R1314" s="3">
        <f>IF(AND(Table1[[#This Row],[Census Tract Access to Primary Care]]&lt;=2000,Table1[[#This Row],[Census Tract Access to Primary Care]]&lt;&gt;0),1,0)</f>
        <v>0</v>
      </c>
      <c r="S1314" s="3">
        <f>VLOOKUP($C1314,'County Data Only'!$A$2:$F$93,5,FALSE)</f>
        <v>-1.145028098</v>
      </c>
      <c r="T1314" s="6">
        <f>VLOOKUP($C1314,'County Data Only'!$A$2:$F$93,6,FALSE)</f>
        <v>0.85365189999999991</v>
      </c>
      <c r="U1314">
        <f>IF(AND(Table1[[#This Row],[Census Tract Population Growth 2010 - 2020]]&gt;=5,Table1[[#This Row],[Census Tract Population Growth 2020 - 2021]]&gt;0),1,0)</f>
        <v>0</v>
      </c>
      <c r="V1314" s="3">
        <f>SUM(Table1[[#This Row],[High Income Point Value]],Table1[[#This Row],[Life Expectancy Point Value]],Table1[[#This Row],["R/ECAP" (Point Value)]],Table1[[#This Row],[Low Poverty Point Value]])</f>
        <v>2</v>
      </c>
      <c r="W1314" s="3">
        <f>SUM(Table1[[#This Row],[Census Tract Low Unemployment Point Value]],Table1[[#This Row],[Census Tract Access to Primary Care Point Value]])</f>
        <v>1</v>
      </c>
    </row>
    <row r="1315" spans="1:23" x14ac:dyDescent="0.25">
      <c r="A1315" t="s">
        <v>1323</v>
      </c>
      <c r="B1315">
        <v>18133956500</v>
      </c>
      <c r="C1315" t="s">
        <v>1830</v>
      </c>
      <c r="D1315" t="s">
        <v>2940</v>
      </c>
      <c r="E1315" s="7">
        <f t="shared" si="40"/>
        <v>2</v>
      </c>
      <c r="F1315" s="3">
        <f t="shared" si="41"/>
        <v>0</v>
      </c>
      <c r="G1315">
        <v>0</v>
      </c>
      <c r="H1315" s="4">
        <v>63393</v>
      </c>
      <c r="I1315" s="3">
        <f>IF(AND(Table1[[#This Row],[High Income]]&gt;=71082,Table1[[#This Row],[QCT Status]]=0),1,0)</f>
        <v>0</v>
      </c>
      <c r="J1315" s="4">
        <v>76.900000000000006</v>
      </c>
      <c r="K1315" s="3">
        <f>IF(Table1[[#This Row],[Life Expectancy]]&gt;77.4,1,0)</f>
        <v>0</v>
      </c>
      <c r="L1315" s="4">
        <v>0</v>
      </c>
      <c r="M1315" s="6">
        <v>4.0999999999999996</v>
      </c>
      <c r="N1315" s="6">
        <f>IF(AND(Table1[[#This Row],[Low Poverty]]&lt;=6.3,Table1[[#This Row],[QCT Status]]=0),1,0)</f>
        <v>1</v>
      </c>
      <c r="O1315" s="6">
        <f>VLOOKUP(C1315,'County Data Only'!$A$2:$F$93,3,FALSE)</f>
        <v>2.5</v>
      </c>
      <c r="P1315" s="6">
        <f>IF(Table1[[#This Row],[Census Tract Low Unemployment Rate]]&lt;2.7,1,0)</f>
        <v>1</v>
      </c>
      <c r="Q1315" s="3">
        <f>VLOOKUP($C1315,'County Data Only'!$A$2:$F$93,4,FALSE)</f>
        <v>3150</v>
      </c>
      <c r="R1315" s="3">
        <f>IF(AND(Table1[[#This Row],[Census Tract Access to Primary Care]]&lt;=2000,Table1[[#This Row],[Census Tract Access to Primary Care]]&lt;&gt;0),1,0)</f>
        <v>0</v>
      </c>
      <c r="S1315" s="3">
        <f>VLOOKUP($C1315,'County Data Only'!$A$2:$F$93,5,FALSE)</f>
        <v>-1.145028098</v>
      </c>
      <c r="T1315" s="6">
        <f>VLOOKUP($C1315,'County Data Only'!$A$2:$F$93,6,FALSE)</f>
        <v>0.85365189999999991</v>
      </c>
      <c r="U1315">
        <f>IF(AND(Table1[[#This Row],[Census Tract Population Growth 2010 - 2020]]&gt;=5,Table1[[#This Row],[Census Tract Population Growth 2020 - 2021]]&gt;0),1,0)</f>
        <v>0</v>
      </c>
      <c r="V1315" s="3">
        <f>SUM(Table1[[#This Row],[High Income Point Value]],Table1[[#This Row],[Life Expectancy Point Value]],Table1[[#This Row],["R/ECAP" (Point Value)]],Table1[[#This Row],[Low Poverty Point Value]])</f>
        <v>1</v>
      </c>
      <c r="W1315" s="3">
        <f>SUM(Table1[[#This Row],[Census Tract Low Unemployment Point Value]],Table1[[#This Row],[Census Tract Access to Primary Care Point Value]])</f>
        <v>1</v>
      </c>
    </row>
    <row r="1316" spans="1:23" x14ac:dyDescent="0.25">
      <c r="A1316" t="s">
        <v>1320</v>
      </c>
      <c r="B1316">
        <v>18133956302</v>
      </c>
      <c r="C1316" t="s">
        <v>1830</v>
      </c>
      <c r="D1316" t="s">
        <v>2937</v>
      </c>
      <c r="E1316" s="7">
        <f t="shared" si="40"/>
        <v>2</v>
      </c>
      <c r="F1316" s="3">
        <f t="shared" si="41"/>
        <v>0</v>
      </c>
      <c r="G1316">
        <v>0</v>
      </c>
      <c r="H1316" s="4">
        <v>53003</v>
      </c>
      <c r="I1316" s="3">
        <f>IF(AND(Table1[[#This Row],[High Income]]&gt;=71082,Table1[[#This Row],[QCT Status]]=0),1,0)</f>
        <v>0</v>
      </c>
      <c r="J1316" s="4">
        <v>76</v>
      </c>
      <c r="K1316" s="3">
        <f>IF(Table1[[#This Row],[Life Expectancy]]&gt;77.4,1,0)</f>
        <v>0</v>
      </c>
      <c r="L1316" s="4">
        <v>0</v>
      </c>
      <c r="M1316" s="6">
        <v>5.3</v>
      </c>
      <c r="N1316" s="6">
        <f>IF(AND(Table1[[#This Row],[Low Poverty]]&lt;=6.3,Table1[[#This Row],[QCT Status]]=0),1,0)</f>
        <v>1</v>
      </c>
      <c r="O1316" s="6">
        <f>VLOOKUP(C1316,'County Data Only'!$A$2:$F$93,3,FALSE)</f>
        <v>2.5</v>
      </c>
      <c r="P1316" s="6">
        <f>IF(Table1[[#This Row],[Census Tract Low Unemployment Rate]]&lt;2.7,1,0)</f>
        <v>1</v>
      </c>
      <c r="Q1316" s="3">
        <f>VLOOKUP($C1316,'County Data Only'!$A$2:$F$93,4,FALSE)</f>
        <v>3150</v>
      </c>
      <c r="R1316" s="3">
        <f>IF(AND(Table1[[#This Row],[Census Tract Access to Primary Care]]&lt;=2000,Table1[[#This Row],[Census Tract Access to Primary Care]]&lt;&gt;0),1,0)</f>
        <v>0</v>
      </c>
      <c r="S1316" s="3">
        <f>VLOOKUP($C1316,'County Data Only'!$A$2:$F$93,5,FALSE)</f>
        <v>-1.145028098</v>
      </c>
      <c r="T1316" s="6">
        <f>VLOOKUP($C1316,'County Data Only'!$A$2:$F$93,6,FALSE)</f>
        <v>0.85365189999999991</v>
      </c>
      <c r="U1316">
        <f>IF(AND(Table1[[#This Row],[Census Tract Population Growth 2010 - 2020]]&gt;=5,Table1[[#This Row],[Census Tract Population Growth 2020 - 2021]]&gt;0),1,0)</f>
        <v>0</v>
      </c>
      <c r="V1316" s="3">
        <f>SUM(Table1[[#This Row],[High Income Point Value]],Table1[[#This Row],[Life Expectancy Point Value]],Table1[[#This Row],["R/ECAP" (Point Value)]],Table1[[#This Row],[Low Poverty Point Value]])</f>
        <v>1</v>
      </c>
      <c r="W1316" s="3">
        <f>SUM(Table1[[#This Row],[Census Tract Low Unemployment Point Value]],Table1[[#This Row],[Census Tract Access to Primary Care Point Value]])</f>
        <v>1</v>
      </c>
    </row>
    <row r="1317" spans="1:23" x14ac:dyDescent="0.25">
      <c r="A1317" t="s">
        <v>1324</v>
      </c>
      <c r="B1317">
        <v>18133956600</v>
      </c>
      <c r="C1317" t="s">
        <v>1830</v>
      </c>
      <c r="D1317" t="s">
        <v>2941</v>
      </c>
      <c r="E1317" s="7">
        <f t="shared" si="40"/>
        <v>2</v>
      </c>
      <c r="F1317" s="3">
        <f t="shared" si="41"/>
        <v>0</v>
      </c>
      <c r="G1317">
        <v>0</v>
      </c>
      <c r="H1317" s="4">
        <v>67250</v>
      </c>
      <c r="I1317" s="3">
        <f>IF(AND(Table1[[#This Row],[High Income]]&gt;=71082,Table1[[#This Row],[QCT Status]]=0),1,0)</f>
        <v>0</v>
      </c>
      <c r="J1317" s="6">
        <v>81</v>
      </c>
      <c r="K1317" s="6">
        <f>IF(Table1[[#This Row],[Life Expectancy]]&gt;77.4,1,0)</f>
        <v>1</v>
      </c>
      <c r="L1317" s="4">
        <v>0</v>
      </c>
      <c r="M1317" s="4">
        <v>9.4</v>
      </c>
      <c r="N1317" s="4">
        <f>IF(AND(Table1[[#This Row],[Low Poverty]]&lt;=6.3,Table1[[#This Row],[QCT Status]]=0),1,0)</f>
        <v>0</v>
      </c>
      <c r="O1317" s="6">
        <f>VLOOKUP(C1317,'County Data Only'!$A$2:$F$93,3,FALSE)</f>
        <v>2.5</v>
      </c>
      <c r="P1317" s="6">
        <f>IF(Table1[[#This Row],[Census Tract Low Unemployment Rate]]&lt;2.7,1,0)</f>
        <v>1</v>
      </c>
      <c r="Q1317" s="3">
        <f>VLOOKUP($C1317,'County Data Only'!$A$2:$F$93,4,FALSE)</f>
        <v>3150</v>
      </c>
      <c r="R1317" s="3">
        <f>IF(AND(Table1[[#This Row],[Census Tract Access to Primary Care]]&lt;=2000,Table1[[#This Row],[Census Tract Access to Primary Care]]&lt;&gt;0),1,0)</f>
        <v>0</v>
      </c>
      <c r="S1317" s="3">
        <f>VLOOKUP($C1317,'County Data Only'!$A$2:$F$93,5,FALSE)</f>
        <v>-1.145028098</v>
      </c>
      <c r="T1317" s="6">
        <f>VLOOKUP($C1317,'County Data Only'!$A$2:$F$93,6,FALSE)</f>
        <v>0.85365189999999991</v>
      </c>
      <c r="U1317">
        <f>IF(AND(Table1[[#This Row],[Census Tract Population Growth 2010 - 2020]]&gt;=5,Table1[[#This Row],[Census Tract Population Growth 2020 - 2021]]&gt;0),1,0)</f>
        <v>0</v>
      </c>
      <c r="V1317" s="3">
        <f>SUM(Table1[[#This Row],[High Income Point Value]],Table1[[#This Row],[Life Expectancy Point Value]],Table1[[#This Row],["R/ECAP" (Point Value)]],Table1[[#This Row],[Low Poverty Point Value]])</f>
        <v>1</v>
      </c>
      <c r="W1317" s="3">
        <f>SUM(Table1[[#This Row],[Census Tract Low Unemployment Point Value]],Table1[[#This Row],[Census Tract Access to Primary Care Point Value]])</f>
        <v>1</v>
      </c>
    </row>
    <row r="1318" spans="1:23" x14ac:dyDescent="0.25">
      <c r="A1318" t="s">
        <v>1322</v>
      </c>
      <c r="B1318">
        <v>18133956402</v>
      </c>
      <c r="C1318" t="s">
        <v>1830</v>
      </c>
      <c r="D1318" t="s">
        <v>2939</v>
      </c>
      <c r="E1318" s="7">
        <f t="shared" si="40"/>
        <v>2</v>
      </c>
      <c r="F1318" s="3">
        <f t="shared" si="41"/>
        <v>0</v>
      </c>
      <c r="G1318">
        <v>0</v>
      </c>
      <c r="H1318" s="4">
        <v>69500</v>
      </c>
      <c r="I1318" s="3">
        <f>IF(AND(Table1[[#This Row],[High Income]]&gt;=71082,Table1[[#This Row],[QCT Status]]=0),1,0)</f>
        <v>0</v>
      </c>
      <c r="J1318" s="6">
        <v>81.997299999999996</v>
      </c>
      <c r="K1318" s="6">
        <f>IF(Table1[[#This Row],[Life Expectancy]]&gt;77.4,1,0)</f>
        <v>1</v>
      </c>
      <c r="L1318" s="4">
        <v>0</v>
      </c>
      <c r="M1318" s="4">
        <v>9.8000000000000007</v>
      </c>
      <c r="N1318" s="4">
        <f>IF(AND(Table1[[#This Row],[Low Poverty]]&lt;=6.3,Table1[[#This Row],[QCT Status]]=0),1,0)</f>
        <v>0</v>
      </c>
      <c r="O1318" s="6">
        <f>VLOOKUP(C1318,'County Data Only'!$A$2:$F$93,3,FALSE)</f>
        <v>2.5</v>
      </c>
      <c r="P1318" s="6">
        <f>IF(Table1[[#This Row],[Census Tract Low Unemployment Rate]]&lt;2.7,1,0)</f>
        <v>1</v>
      </c>
      <c r="Q1318" s="3">
        <f>VLOOKUP($C1318,'County Data Only'!$A$2:$F$93,4,FALSE)</f>
        <v>3150</v>
      </c>
      <c r="R1318" s="3">
        <f>IF(AND(Table1[[#This Row],[Census Tract Access to Primary Care]]&lt;=2000,Table1[[#This Row],[Census Tract Access to Primary Care]]&lt;&gt;0),1,0)</f>
        <v>0</v>
      </c>
      <c r="S1318" s="3">
        <f>VLOOKUP($C1318,'County Data Only'!$A$2:$F$93,5,FALSE)</f>
        <v>-1.145028098</v>
      </c>
      <c r="T1318" s="6">
        <f>VLOOKUP($C1318,'County Data Only'!$A$2:$F$93,6,FALSE)</f>
        <v>0.85365189999999991</v>
      </c>
      <c r="U1318">
        <f>IF(AND(Table1[[#This Row],[Census Tract Population Growth 2010 - 2020]]&gt;=5,Table1[[#This Row],[Census Tract Population Growth 2020 - 2021]]&gt;0),1,0)</f>
        <v>0</v>
      </c>
      <c r="V1318" s="3">
        <f>SUM(Table1[[#This Row],[High Income Point Value]],Table1[[#This Row],[Life Expectancy Point Value]],Table1[[#This Row],["R/ECAP" (Point Value)]],Table1[[#This Row],[Low Poverty Point Value]])</f>
        <v>1</v>
      </c>
      <c r="W1318" s="3">
        <f>SUM(Table1[[#This Row],[Census Tract Low Unemployment Point Value]],Table1[[#This Row],[Census Tract Access to Primary Care Point Value]])</f>
        <v>1</v>
      </c>
    </row>
    <row r="1319" spans="1:23" x14ac:dyDescent="0.25">
      <c r="A1319" t="s">
        <v>1316</v>
      </c>
      <c r="B1319">
        <v>18133956000</v>
      </c>
      <c r="C1319" t="s">
        <v>1830</v>
      </c>
      <c r="D1319" t="s">
        <v>2933</v>
      </c>
      <c r="E1319" s="7">
        <f t="shared" si="40"/>
        <v>2</v>
      </c>
      <c r="F1319" s="3">
        <f t="shared" si="41"/>
        <v>0</v>
      </c>
      <c r="G1319">
        <v>0</v>
      </c>
      <c r="H1319" s="6">
        <v>74609</v>
      </c>
      <c r="I1319" s="6">
        <f>IF(AND(Table1[[#This Row],[High Income]]&gt;=71082,Table1[[#This Row],[QCT Status]]=0),1,0)</f>
        <v>1</v>
      </c>
      <c r="J1319" s="4">
        <v>76.028199999999998</v>
      </c>
      <c r="K1319" s="6">
        <f>IF(Table1[[#This Row],[Life Expectancy]]&gt;77.4,1,0)</f>
        <v>0</v>
      </c>
      <c r="L1319" s="4">
        <v>0</v>
      </c>
      <c r="M1319" s="4">
        <v>19</v>
      </c>
      <c r="N1319" s="4">
        <f>IF(AND(Table1[[#This Row],[Low Poverty]]&lt;=6.3,Table1[[#This Row],[QCT Status]]=0),1,0)</f>
        <v>0</v>
      </c>
      <c r="O1319" s="6">
        <f>VLOOKUP(C1319,'County Data Only'!$A$2:$F$93,3,FALSE)</f>
        <v>2.5</v>
      </c>
      <c r="P1319" s="6">
        <f>IF(Table1[[#This Row],[Census Tract Low Unemployment Rate]]&lt;2.7,1,0)</f>
        <v>1</v>
      </c>
      <c r="Q1319" s="3">
        <f>VLOOKUP($C1319,'County Data Only'!$A$2:$F$93,4,FALSE)</f>
        <v>3150</v>
      </c>
      <c r="R1319" s="3">
        <f>IF(AND(Table1[[#This Row],[Census Tract Access to Primary Care]]&lt;=2000,Table1[[#This Row],[Census Tract Access to Primary Care]]&lt;&gt;0),1,0)</f>
        <v>0</v>
      </c>
      <c r="S1319" s="3">
        <f>VLOOKUP($C1319,'County Data Only'!$A$2:$F$93,5,FALSE)</f>
        <v>-1.145028098</v>
      </c>
      <c r="T1319" s="6">
        <f>VLOOKUP($C1319,'County Data Only'!$A$2:$F$93,6,FALSE)</f>
        <v>0.85365189999999991</v>
      </c>
      <c r="U1319">
        <f>IF(AND(Table1[[#This Row],[Census Tract Population Growth 2010 - 2020]]&gt;=5,Table1[[#This Row],[Census Tract Population Growth 2020 - 2021]]&gt;0),1,0)</f>
        <v>0</v>
      </c>
      <c r="V1319" s="3">
        <f>SUM(Table1[[#This Row],[High Income Point Value]],Table1[[#This Row],[Life Expectancy Point Value]],Table1[[#This Row],["R/ECAP" (Point Value)]],Table1[[#This Row],[Low Poverty Point Value]])</f>
        <v>1</v>
      </c>
      <c r="W1319" s="3">
        <f>SUM(Table1[[#This Row],[Census Tract Low Unemployment Point Value]],Table1[[#This Row],[Census Tract Access to Primary Care Point Value]])</f>
        <v>1</v>
      </c>
    </row>
    <row r="1320" spans="1:23" x14ac:dyDescent="0.25">
      <c r="A1320" t="s">
        <v>1318</v>
      </c>
      <c r="B1320">
        <v>18133956200</v>
      </c>
      <c r="C1320" t="s">
        <v>1830</v>
      </c>
      <c r="D1320" t="s">
        <v>2935</v>
      </c>
      <c r="E1320" s="8">
        <f t="shared" si="40"/>
        <v>1</v>
      </c>
      <c r="F1320" s="3">
        <f t="shared" si="41"/>
        <v>0</v>
      </c>
      <c r="G1320">
        <v>0</v>
      </c>
      <c r="H1320" s="4">
        <v>54730</v>
      </c>
      <c r="I1320" s="3">
        <f>IF(AND(Table1[[#This Row],[High Income]]&gt;=71082,Table1[[#This Row],[QCT Status]]=0),1,0)</f>
        <v>0</v>
      </c>
      <c r="J1320" s="4">
        <v>76</v>
      </c>
      <c r="K1320" s="3">
        <f>IF(Table1[[#This Row],[Life Expectancy]]&gt;77.4,1,0)</f>
        <v>0</v>
      </c>
      <c r="L1320" s="4">
        <v>0</v>
      </c>
      <c r="M1320" s="4">
        <v>11</v>
      </c>
      <c r="N1320" s="4">
        <f>IF(AND(Table1[[#This Row],[Low Poverty]]&lt;=6.3,Table1[[#This Row],[QCT Status]]=0),1,0)</f>
        <v>0</v>
      </c>
      <c r="O1320" s="6">
        <f>VLOOKUP(C1320,'County Data Only'!$A$2:$F$93,3,FALSE)</f>
        <v>2.5</v>
      </c>
      <c r="P1320" s="6">
        <f>IF(Table1[[#This Row],[Census Tract Low Unemployment Rate]]&lt;2.7,1,0)</f>
        <v>1</v>
      </c>
      <c r="Q1320" s="3">
        <f>VLOOKUP($C1320,'County Data Only'!$A$2:$F$93,4,FALSE)</f>
        <v>3150</v>
      </c>
      <c r="R1320" s="3">
        <f>IF(AND(Table1[[#This Row],[Census Tract Access to Primary Care]]&lt;=2000,Table1[[#This Row],[Census Tract Access to Primary Care]]&lt;&gt;0),1,0)</f>
        <v>0</v>
      </c>
      <c r="S1320" s="3">
        <f>VLOOKUP($C1320,'County Data Only'!$A$2:$F$93,5,FALSE)</f>
        <v>-1.145028098</v>
      </c>
      <c r="T1320" s="6">
        <f>VLOOKUP($C1320,'County Data Only'!$A$2:$F$93,6,FALSE)</f>
        <v>0.85365189999999991</v>
      </c>
      <c r="U1320">
        <f>IF(AND(Table1[[#This Row],[Census Tract Population Growth 2010 - 2020]]&gt;=5,Table1[[#This Row],[Census Tract Population Growth 2020 - 2021]]&gt;0),1,0)</f>
        <v>0</v>
      </c>
      <c r="V1320" s="3">
        <f>SUM(Table1[[#This Row],[High Income Point Value]],Table1[[#This Row],[Life Expectancy Point Value]],Table1[[#This Row],["R/ECAP" (Point Value)]],Table1[[#This Row],[Low Poverty Point Value]])</f>
        <v>0</v>
      </c>
      <c r="W1320" s="3">
        <f>SUM(Table1[[#This Row],[Census Tract Low Unemployment Point Value]],Table1[[#This Row],[Census Tract Access to Primary Care Point Value]])</f>
        <v>1</v>
      </c>
    </row>
    <row r="1321" spans="1:23" x14ac:dyDescent="0.25">
      <c r="A1321" t="s">
        <v>1319</v>
      </c>
      <c r="B1321">
        <v>18133956301</v>
      </c>
      <c r="C1321" t="s">
        <v>1830</v>
      </c>
      <c r="D1321" t="s">
        <v>2936</v>
      </c>
      <c r="E1321" s="8">
        <f t="shared" si="40"/>
        <v>1</v>
      </c>
      <c r="F1321" s="3">
        <f t="shared" si="41"/>
        <v>0</v>
      </c>
      <c r="G1321">
        <v>0</v>
      </c>
      <c r="H1321" s="4">
        <v>47328</v>
      </c>
      <c r="I1321" s="3">
        <f>IF(AND(Table1[[#This Row],[High Income]]&gt;=71082,Table1[[#This Row],[QCT Status]]=0),1,0)</f>
        <v>0</v>
      </c>
      <c r="J1321" s="4">
        <v>76</v>
      </c>
      <c r="K1321" s="3">
        <f>IF(Table1[[#This Row],[Life Expectancy]]&gt;77.4,1,0)</f>
        <v>0</v>
      </c>
      <c r="L1321" s="4">
        <v>0</v>
      </c>
      <c r="M1321" s="4">
        <v>11.1</v>
      </c>
      <c r="N1321" s="4">
        <f>IF(AND(Table1[[#This Row],[Low Poverty]]&lt;=6.3,Table1[[#This Row],[QCT Status]]=0),1,0)</f>
        <v>0</v>
      </c>
      <c r="O1321" s="6">
        <f>VLOOKUP(C1321,'County Data Only'!$A$2:$F$93,3,FALSE)</f>
        <v>2.5</v>
      </c>
      <c r="P1321" s="6">
        <f>IF(Table1[[#This Row],[Census Tract Low Unemployment Rate]]&lt;2.7,1,0)</f>
        <v>1</v>
      </c>
      <c r="Q1321" s="3">
        <f>VLOOKUP($C1321,'County Data Only'!$A$2:$F$93,4,FALSE)</f>
        <v>3150</v>
      </c>
      <c r="R1321" s="3">
        <f>IF(AND(Table1[[#This Row],[Census Tract Access to Primary Care]]&lt;=2000,Table1[[#This Row],[Census Tract Access to Primary Care]]&lt;&gt;0),1,0)</f>
        <v>0</v>
      </c>
      <c r="S1321" s="3">
        <f>VLOOKUP($C1321,'County Data Only'!$A$2:$F$93,5,FALSE)</f>
        <v>-1.145028098</v>
      </c>
      <c r="T1321" s="6">
        <f>VLOOKUP($C1321,'County Data Only'!$A$2:$F$93,6,FALSE)</f>
        <v>0.85365189999999991</v>
      </c>
      <c r="U1321">
        <f>IF(AND(Table1[[#This Row],[Census Tract Population Growth 2010 - 2020]]&gt;=5,Table1[[#This Row],[Census Tract Population Growth 2020 - 2021]]&gt;0),1,0)</f>
        <v>0</v>
      </c>
      <c r="V1321" s="3">
        <f>SUM(Table1[[#This Row],[High Income Point Value]],Table1[[#This Row],[Life Expectancy Point Value]],Table1[[#This Row],["R/ECAP" (Point Value)]],Table1[[#This Row],[Low Poverty Point Value]])</f>
        <v>0</v>
      </c>
      <c r="W1321" s="3">
        <f>SUM(Table1[[#This Row],[Census Tract Low Unemployment Point Value]],Table1[[#This Row],[Census Tract Access to Primary Care Point Value]])</f>
        <v>1</v>
      </c>
    </row>
    <row r="1322" spans="1:23" x14ac:dyDescent="0.25">
      <c r="A1322" t="s">
        <v>1317</v>
      </c>
      <c r="B1322">
        <v>18133956100</v>
      </c>
      <c r="C1322" t="s">
        <v>1830</v>
      </c>
      <c r="D1322" t="s">
        <v>2934</v>
      </c>
      <c r="E1322" s="8">
        <f t="shared" si="40"/>
        <v>1</v>
      </c>
      <c r="F1322" s="3">
        <f t="shared" si="41"/>
        <v>0</v>
      </c>
      <c r="G1322">
        <v>0</v>
      </c>
      <c r="H1322" s="4">
        <v>63182</v>
      </c>
      <c r="I1322" s="3">
        <f>IF(AND(Table1[[#This Row],[High Income]]&gt;=71082,Table1[[#This Row],[QCT Status]]=0),1,0)</f>
        <v>0</v>
      </c>
      <c r="J1322" s="4">
        <v>76.402100000000004</v>
      </c>
      <c r="K1322" s="3">
        <f>IF(Table1[[#This Row],[Life Expectancy]]&gt;77.4,1,0)</f>
        <v>0</v>
      </c>
      <c r="L1322" s="4">
        <v>0</v>
      </c>
      <c r="M1322" s="4">
        <v>13.1</v>
      </c>
      <c r="N1322" s="4">
        <f>IF(AND(Table1[[#This Row],[Low Poverty]]&lt;=6.3,Table1[[#This Row],[QCT Status]]=0),1,0)</f>
        <v>0</v>
      </c>
      <c r="O1322" s="6">
        <f>VLOOKUP(C1322,'County Data Only'!$A$2:$F$93,3,FALSE)</f>
        <v>2.5</v>
      </c>
      <c r="P1322" s="6">
        <f>IF(Table1[[#This Row],[Census Tract Low Unemployment Rate]]&lt;2.7,1,0)</f>
        <v>1</v>
      </c>
      <c r="Q1322" s="3">
        <f>VLOOKUP($C1322,'County Data Only'!$A$2:$F$93,4,FALSE)</f>
        <v>3150</v>
      </c>
      <c r="R1322" s="3">
        <f>IF(AND(Table1[[#This Row],[Census Tract Access to Primary Care]]&lt;=2000,Table1[[#This Row],[Census Tract Access to Primary Care]]&lt;&gt;0),1,0)</f>
        <v>0</v>
      </c>
      <c r="S1322" s="3">
        <f>VLOOKUP($C1322,'County Data Only'!$A$2:$F$93,5,FALSE)</f>
        <v>-1.145028098</v>
      </c>
      <c r="T1322" s="6">
        <f>VLOOKUP($C1322,'County Data Only'!$A$2:$F$93,6,FALSE)</f>
        <v>0.85365189999999991</v>
      </c>
      <c r="U1322">
        <f>IF(AND(Table1[[#This Row],[Census Tract Population Growth 2010 - 2020]]&gt;=5,Table1[[#This Row],[Census Tract Population Growth 2020 - 2021]]&gt;0),1,0)</f>
        <v>0</v>
      </c>
      <c r="V1322" s="3">
        <f>SUM(Table1[[#This Row],[High Income Point Value]],Table1[[#This Row],[Life Expectancy Point Value]],Table1[[#This Row],["R/ECAP" (Point Value)]],Table1[[#This Row],[Low Poverty Point Value]])</f>
        <v>0</v>
      </c>
      <c r="W1322" s="3">
        <f>SUM(Table1[[#This Row],[Census Tract Low Unemployment Point Value]],Table1[[#This Row],[Census Tract Access to Primary Care Point Value]])</f>
        <v>1</v>
      </c>
    </row>
    <row r="1323" spans="1:23" x14ac:dyDescent="0.25">
      <c r="A1323" t="s">
        <v>1325</v>
      </c>
      <c r="B1323">
        <v>18135951400</v>
      </c>
      <c r="C1323" t="s">
        <v>1832</v>
      </c>
      <c r="D1323" t="s">
        <v>2032</v>
      </c>
      <c r="E1323" s="9">
        <f t="shared" si="40"/>
        <v>3</v>
      </c>
      <c r="F1323" s="3">
        <f t="shared" si="41"/>
        <v>0</v>
      </c>
      <c r="G1323">
        <v>0</v>
      </c>
      <c r="H1323" s="4">
        <v>67500</v>
      </c>
      <c r="I1323" s="3">
        <f>IF(AND(Table1[[#This Row],[High Income]]&gt;=71082,Table1[[#This Row],[QCT Status]]=0),1,0)</f>
        <v>0</v>
      </c>
      <c r="J1323" s="6">
        <v>82.9</v>
      </c>
      <c r="K1323" s="6">
        <f>IF(Table1[[#This Row],[Life Expectancy]]&gt;77.4,1,0)</f>
        <v>1</v>
      </c>
      <c r="L1323" s="4">
        <v>0</v>
      </c>
      <c r="M1323" s="6">
        <v>6.2</v>
      </c>
      <c r="N1323" s="6">
        <f>IF(AND(Table1[[#This Row],[Low Poverty]]&lt;=6.3,Table1[[#This Row],[QCT Status]]=0),1,0)</f>
        <v>1</v>
      </c>
      <c r="O1323" s="6">
        <f>VLOOKUP(C1323,'County Data Only'!$A$2:$F$93,3,FALSE)</f>
        <v>2.6</v>
      </c>
      <c r="P1323" s="6">
        <f>IF(Table1[[#This Row],[Census Tract Low Unemployment Rate]]&lt;2.7,1,0)</f>
        <v>1</v>
      </c>
      <c r="Q1323" s="3">
        <f>VLOOKUP($C1323,'County Data Only'!$A$2:$F$93,4,FALSE)</f>
        <v>4970</v>
      </c>
      <c r="R1323" s="3">
        <f>IF(AND(Table1[[#This Row],[Census Tract Access to Primary Care]]&lt;=2000,Table1[[#This Row],[Census Tract Access to Primary Care]]&lt;&gt;0),1,0)</f>
        <v>0</v>
      </c>
      <c r="S1323" s="3">
        <f>VLOOKUP($C1323,'County Data Only'!$A$2:$F$93,5,FALSE)</f>
        <v>-7.5691578789999996</v>
      </c>
      <c r="T1323" s="6">
        <f>VLOOKUP($C1323,'County Data Only'!$A$2:$F$93,6,FALSE)</f>
        <v>4.9230799999999998E-2</v>
      </c>
      <c r="U1323">
        <f>IF(AND(Table1[[#This Row],[Census Tract Population Growth 2010 - 2020]]&gt;=5,Table1[[#This Row],[Census Tract Population Growth 2020 - 2021]]&gt;0),1,0)</f>
        <v>0</v>
      </c>
      <c r="V1323" s="3">
        <f>SUM(Table1[[#This Row],[High Income Point Value]],Table1[[#This Row],[Life Expectancy Point Value]],Table1[[#This Row],["R/ECAP" (Point Value)]],Table1[[#This Row],[Low Poverty Point Value]])</f>
        <v>2</v>
      </c>
      <c r="W1323" s="3">
        <f>SUM(Table1[[#This Row],[Census Tract Low Unemployment Point Value]],Table1[[#This Row],[Census Tract Access to Primary Care Point Value]])</f>
        <v>1</v>
      </c>
    </row>
    <row r="1324" spans="1:23" x14ac:dyDescent="0.25">
      <c r="A1324" t="s">
        <v>1330</v>
      </c>
      <c r="B1324">
        <v>18135951900</v>
      </c>
      <c r="C1324" t="s">
        <v>1832</v>
      </c>
      <c r="D1324" t="s">
        <v>2037</v>
      </c>
      <c r="E1324" s="7">
        <f t="shared" si="40"/>
        <v>2</v>
      </c>
      <c r="F1324" s="3">
        <f t="shared" si="41"/>
        <v>0</v>
      </c>
      <c r="G1324">
        <v>0</v>
      </c>
      <c r="H1324" s="4">
        <v>52269</v>
      </c>
      <c r="I1324" s="3">
        <f>IF(AND(Table1[[#This Row],[High Income]]&gt;=71082,Table1[[#This Row],[QCT Status]]=0),1,0)</f>
        <v>0</v>
      </c>
      <c r="J1324" s="6">
        <v>78.099999999999994</v>
      </c>
      <c r="K1324" s="6">
        <f>IF(Table1[[#This Row],[Life Expectancy]]&gt;77.4,1,0)</f>
        <v>1</v>
      </c>
      <c r="L1324" s="4">
        <v>0</v>
      </c>
      <c r="M1324" s="4">
        <v>11.1</v>
      </c>
      <c r="N1324" s="4">
        <f>IF(AND(Table1[[#This Row],[Low Poverty]]&lt;=6.3,Table1[[#This Row],[QCT Status]]=0),1,0)</f>
        <v>0</v>
      </c>
      <c r="O1324" s="6">
        <f>VLOOKUP(C1324,'County Data Only'!$A$2:$F$93,3,FALSE)</f>
        <v>2.6</v>
      </c>
      <c r="P1324" s="6">
        <f>IF(Table1[[#This Row],[Census Tract Low Unemployment Rate]]&lt;2.7,1,0)</f>
        <v>1</v>
      </c>
      <c r="Q1324" s="3">
        <f>VLOOKUP($C1324,'County Data Only'!$A$2:$F$93,4,FALSE)</f>
        <v>4970</v>
      </c>
      <c r="R1324" s="3">
        <f>IF(AND(Table1[[#This Row],[Census Tract Access to Primary Care]]&lt;=2000,Table1[[#This Row],[Census Tract Access to Primary Care]]&lt;&gt;0),1,0)</f>
        <v>0</v>
      </c>
      <c r="S1324" s="3">
        <f>VLOOKUP($C1324,'County Data Only'!$A$2:$F$93,5,FALSE)</f>
        <v>-7.5691578789999996</v>
      </c>
      <c r="T1324" s="6">
        <f>VLOOKUP($C1324,'County Data Only'!$A$2:$F$93,6,FALSE)</f>
        <v>4.9230799999999998E-2</v>
      </c>
      <c r="U1324">
        <f>IF(AND(Table1[[#This Row],[Census Tract Population Growth 2010 - 2020]]&gt;=5,Table1[[#This Row],[Census Tract Population Growth 2020 - 2021]]&gt;0),1,0)</f>
        <v>0</v>
      </c>
      <c r="V1324" s="3">
        <f>SUM(Table1[[#This Row],[High Income Point Value]],Table1[[#This Row],[Life Expectancy Point Value]],Table1[[#This Row],["R/ECAP" (Point Value)]],Table1[[#This Row],[Low Poverty Point Value]])</f>
        <v>1</v>
      </c>
      <c r="W1324" s="3">
        <f>SUM(Table1[[#This Row],[Census Tract Low Unemployment Point Value]],Table1[[#This Row],[Census Tract Access to Primary Care Point Value]])</f>
        <v>1</v>
      </c>
    </row>
    <row r="1325" spans="1:23" x14ac:dyDescent="0.25">
      <c r="A1325" t="s">
        <v>1332</v>
      </c>
      <c r="B1325">
        <v>18135952100</v>
      </c>
      <c r="C1325" t="s">
        <v>1832</v>
      </c>
      <c r="D1325" t="s">
        <v>2080</v>
      </c>
      <c r="E1325" s="7">
        <f t="shared" si="40"/>
        <v>2</v>
      </c>
      <c r="F1325" s="3">
        <f t="shared" si="41"/>
        <v>0</v>
      </c>
      <c r="G1325">
        <v>0</v>
      </c>
      <c r="H1325" s="4">
        <v>57273</v>
      </c>
      <c r="I1325" s="3">
        <f>IF(AND(Table1[[#This Row],[High Income]]&gt;=71082,Table1[[#This Row],[QCT Status]]=0),1,0)</f>
        <v>0</v>
      </c>
      <c r="J1325" s="6">
        <v>80.400000000000006</v>
      </c>
      <c r="K1325" s="6">
        <f>IF(Table1[[#This Row],[Life Expectancy]]&gt;77.4,1,0)</f>
        <v>1</v>
      </c>
      <c r="L1325" s="4">
        <v>0</v>
      </c>
      <c r="M1325" s="4">
        <v>11.3</v>
      </c>
      <c r="N1325" s="4">
        <f>IF(AND(Table1[[#This Row],[Low Poverty]]&lt;=6.3,Table1[[#This Row],[QCT Status]]=0),1,0)</f>
        <v>0</v>
      </c>
      <c r="O1325" s="6">
        <f>VLOOKUP(C1325,'County Data Only'!$A$2:$F$93,3,FALSE)</f>
        <v>2.6</v>
      </c>
      <c r="P1325" s="6">
        <f>IF(Table1[[#This Row],[Census Tract Low Unemployment Rate]]&lt;2.7,1,0)</f>
        <v>1</v>
      </c>
      <c r="Q1325" s="3">
        <f>VLOOKUP($C1325,'County Data Only'!$A$2:$F$93,4,FALSE)</f>
        <v>4970</v>
      </c>
      <c r="R1325" s="3">
        <f>IF(AND(Table1[[#This Row],[Census Tract Access to Primary Care]]&lt;=2000,Table1[[#This Row],[Census Tract Access to Primary Care]]&lt;&gt;0),1,0)</f>
        <v>0</v>
      </c>
      <c r="S1325" s="3">
        <f>VLOOKUP($C1325,'County Data Only'!$A$2:$F$93,5,FALSE)</f>
        <v>-7.5691578789999996</v>
      </c>
      <c r="T1325" s="6">
        <f>VLOOKUP($C1325,'County Data Only'!$A$2:$F$93,6,FALSE)</f>
        <v>4.9230799999999998E-2</v>
      </c>
      <c r="U1325">
        <f>IF(AND(Table1[[#This Row],[Census Tract Population Growth 2010 - 2020]]&gt;=5,Table1[[#This Row],[Census Tract Population Growth 2020 - 2021]]&gt;0),1,0)</f>
        <v>0</v>
      </c>
      <c r="V1325" s="3">
        <f>SUM(Table1[[#This Row],[High Income Point Value]],Table1[[#This Row],[Life Expectancy Point Value]],Table1[[#This Row],["R/ECAP" (Point Value)]],Table1[[#This Row],[Low Poverty Point Value]])</f>
        <v>1</v>
      </c>
      <c r="W1325" s="3">
        <f>SUM(Table1[[#This Row],[Census Tract Low Unemployment Point Value]],Table1[[#This Row],[Census Tract Access to Primary Care Point Value]])</f>
        <v>1</v>
      </c>
    </row>
    <row r="1326" spans="1:23" x14ac:dyDescent="0.25">
      <c r="A1326" t="s">
        <v>1331</v>
      </c>
      <c r="B1326">
        <v>18135952000</v>
      </c>
      <c r="C1326" t="s">
        <v>1832</v>
      </c>
      <c r="D1326" t="s">
        <v>2079</v>
      </c>
      <c r="E1326" s="7">
        <f t="shared" si="40"/>
        <v>2</v>
      </c>
      <c r="F1326" s="3">
        <f t="shared" si="41"/>
        <v>0</v>
      </c>
      <c r="G1326">
        <v>0</v>
      </c>
      <c r="H1326" s="4">
        <v>56302</v>
      </c>
      <c r="I1326" s="3">
        <f>IF(AND(Table1[[#This Row],[High Income]]&gt;=71082,Table1[[#This Row],[QCT Status]]=0),1,0)</f>
        <v>0</v>
      </c>
      <c r="J1326" s="6">
        <v>82.6</v>
      </c>
      <c r="K1326" s="6">
        <f>IF(Table1[[#This Row],[Life Expectancy]]&gt;77.4,1,0)</f>
        <v>1</v>
      </c>
      <c r="L1326" s="4">
        <v>0</v>
      </c>
      <c r="M1326" s="4">
        <v>14.2</v>
      </c>
      <c r="N1326" s="4">
        <f>IF(AND(Table1[[#This Row],[Low Poverty]]&lt;=6.3,Table1[[#This Row],[QCT Status]]=0),1,0)</f>
        <v>0</v>
      </c>
      <c r="O1326" s="6">
        <f>VLOOKUP(C1326,'County Data Only'!$A$2:$F$93,3,FALSE)</f>
        <v>2.6</v>
      </c>
      <c r="P1326" s="6">
        <f>IF(Table1[[#This Row],[Census Tract Low Unemployment Rate]]&lt;2.7,1,0)</f>
        <v>1</v>
      </c>
      <c r="Q1326" s="3">
        <f>VLOOKUP($C1326,'County Data Only'!$A$2:$F$93,4,FALSE)</f>
        <v>4970</v>
      </c>
      <c r="R1326" s="3">
        <f>IF(AND(Table1[[#This Row],[Census Tract Access to Primary Care]]&lt;=2000,Table1[[#This Row],[Census Tract Access to Primary Care]]&lt;&gt;0),1,0)</f>
        <v>0</v>
      </c>
      <c r="S1326" s="3">
        <f>VLOOKUP($C1326,'County Data Only'!$A$2:$F$93,5,FALSE)</f>
        <v>-7.5691578789999996</v>
      </c>
      <c r="T1326" s="6">
        <f>VLOOKUP($C1326,'County Data Only'!$A$2:$F$93,6,FALSE)</f>
        <v>4.9230799999999998E-2</v>
      </c>
      <c r="U1326">
        <f>IF(AND(Table1[[#This Row],[Census Tract Population Growth 2010 - 2020]]&gt;=5,Table1[[#This Row],[Census Tract Population Growth 2020 - 2021]]&gt;0),1,0)</f>
        <v>0</v>
      </c>
      <c r="V1326" s="3">
        <f>SUM(Table1[[#This Row],[High Income Point Value]],Table1[[#This Row],[Life Expectancy Point Value]],Table1[[#This Row],["R/ECAP" (Point Value)]],Table1[[#This Row],[Low Poverty Point Value]])</f>
        <v>1</v>
      </c>
      <c r="W1326" s="3">
        <f>SUM(Table1[[#This Row],[Census Tract Low Unemployment Point Value]],Table1[[#This Row],[Census Tract Access to Primary Care Point Value]])</f>
        <v>1</v>
      </c>
    </row>
    <row r="1327" spans="1:23" x14ac:dyDescent="0.25">
      <c r="A1327" t="s">
        <v>1326</v>
      </c>
      <c r="B1327">
        <v>18135951500</v>
      </c>
      <c r="C1327" t="s">
        <v>1832</v>
      </c>
      <c r="D1327" t="s">
        <v>2033</v>
      </c>
      <c r="E1327" s="8">
        <f t="shared" si="40"/>
        <v>1</v>
      </c>
      <c r="F1327" s="3">
        <f t="shared" si="41"/>
        <v>0</v>
      </c>
      <c r="G1327">
        <v>0</v>
      </c>
      <c r="H1327" s="4">
        <v>67974</v>
      </c>
      <c r="I1327" s="3">
        <f>IF(AND(Table1[[#This Row],[High Income]]&gt;=71082,Table1[[#This Row],[QCT Status]]=0),1,0)</f>
        <v>0</v>
      </c>
      <c r="K1327" s="3">
        <f>IF(Table1[[#This Row],[Life Expectancy]]&gt;77.4,1,0)</f>
        <v>0</v>
      </c>
      <c r="L1327" s="4">
        <v>0</v>
      </c>
      <c r="M1327" s="4">
        <v>7.7</v>
      </c>
      <c r="N1327" s="4">
        <f>IF(AND(Table1[[#This Row],[Low Poverty]]&lt;=6.3,Table1[[#This Row],[QCT Status]]=0),1,0)</f>
        <v>0</v>
      </c>
      <c r="O1327" s="6">
        <f>VLOOKUP(C1327,'County Data Only'!$A$2:$F$93,3,FALSE)</f>
        <v>2.6</v>
      </c>
      <c r="P1327" s="6">
        <f>IF(Table1[[#This Row],[Census Tract Low Unemployment Rate]]&lt;2.7,1,0)</f>
        <v>1</v>
      </c>
      <c r="Q1327" s="3">
        <f>VLOOKUP($C1327,'County Data Only'!$A$2:$F$93,4,FALSE)</f>
        <v>4970</v>
      </c>
      <c r="R1327" s="3">
        <f>IF(AND(Table1[[#This Row],[Census Tract Access to Primary Care]]&lt;=2000,Table1[[#This Row],[Census Tract Access to Primary Care]]&lt;&gt;0),1,0)</f>
        <v>0</v>
      </c>
      <c r="S1327" s="3">
        <f>VLOOKUP($C1327,'County Data Only'!$A$2:$F$93,5,FALSE)</f>
        <v>-7.5691578789999996</v>
      </c>
      <c r="T1327" s="6">
        <f>VLOOKUP($C1327,'County Data Only'!$A$2:$F$93,6,FALSE)</f>
        <v>4.9230799999999998E-2</v>
      </c>
      <c r="U1327">
        <f>IF(AND(Table1[[#This Row],[Census Tract Population Growth 2010 - 2020]]&gt;=5,Table1[[#This Row],[Census Tract Population Growth 2020 - 2021]]&gt;0),1,0)</f>
        <v>0</v>
      </c>
      <c r="V1327" s="3">
        <f>SUM(Table1[[#This Row],[High Income Point Value]],Table1[[#This Row],[Life Expectancy Point Value]],Table1[[#This Row],["R/ECAP" (Point Value)]],Table1[[#This Row],[Low Poverty Point Value]])</f>
        <v>0</v>
      </c>
      <c r="W1327" s="3">
        <f>SUM(Table1[[#This Row],[Census Tract Low Unemployment Point Value]],Table1[[#This Row],[Census Tract Access to Primary Care Point Value]])</f>
        <v>1</v>
      </c>
    </row>
    <row r="1328" spans="1:23" x14ac:dyDescent="0.25">
      <c r="A1328" t="s">
        <v>1328</v>
      </c>
      <c r="B1328">
        <v>18135951700</v>
      </c>
      <c r="C1328" t="s">
        <v>1832</v>
      </c>
      <c r="D1328" t="s">
        <v>2035</v>
      </c>
      <c r="E1328" s="8">
        <f t="shared" si="40"/>
        <v>1</v>
      </c>
      <c r="F1328" s="3">
        <f t="shared" si="41"/>
        <v>0</v>
      </c>
      <c r="G1328">
        <v>0</v>
      </c>
      <c r="H1328" s="4">
        <v>48786</v>
      </c>
      <c r="I1328" s="3">
        <f>IF(AND(Table1[[#This Row],[High Income]]&gt;=71082,Table1[[#This Row],[QCT Status]]=0),1,0)</f>
        <v>0</v>
      </c>
      <c r="J1328" s="4">
        <v>73</v>
      </c>
      <c r="K1328" s="3">
        <f>IF(Table1[[#This Row],[Life Expectancy]]&gt;77.4,1,0)</f>
        <v>0</v>
      </c>
      <c r="L1328" s="4">
        <v>0</v>
      </c>
      <c r="M1328" s="4">
        <v>10.5</v>
      </c>
      <c r="N1328" s="4">
        <f>IF(AND(Table1[[#This Row],[Low Poverty]]&lt;=6.3,Table1[[#This Row],[QCT Status]]=0),1,0)</f>
        <v>0</v>
      </c>
      <c r="O1328" s="6">
        <f>VLOOKUP(C1328,'County Data Only'!$A$2:$F$93,3,FALSE)</f>
        <v>2.6</v>
      </c>
      <c r="P1328" s="6">
        <f>IF(Table1[[#This Row],[Census Tract Low Unemployment Rate]]&lt;2.7,1,0)</f>
        <v>1</v>
      </c>
      <c r="Q1328" s="3">
        <f>VLOOKUP($C1328,'County Data Only'!$A$2:$F$93,4,FALSE)</f>
        <v>4970</v>
      </c>
      <c r="R1328" s="3">
        <f>IF(AND(Table1[[#This Row],[Census Tract Access to Primary Care]]&lt;=2000,Table1[[#This Row],[Census Tract Access to Primary Care]]&lt;&gt;0),1,0)</f>
        <v>0</v>
      </c>
      <c r="S1328" s="3">
        <f>VLOOKUP($C1328,'County Data Only'!$A$2:$F$93,5,FALSE)</f>
        <v>-7.5691578789999996</v>
      </c>
      <c r="T1328" s="6">
        <f>VLOOKUP($C1328,'County Data Only'!$A$2:$F$93,6,FALSE)</f>
        <v>4.9230799999999998E-2</v>
      </c>
      <c r="U1328">
        <f>IF(AND(Table1[[#This Row],[Census Tract Population Growth 2010 - 2020]]&gt;=5,Table1[[#This Row],[Census Tract Population Growth 2020 - 2021]]&gt;0),1,0)</f>
        <v>0</v>
      </c>
      <c r="V1328" s="3">
        <f>SUM(Table1[[#This Row],[High Income Point Value]],Table1[[#This Row],[Life Expectancy Point Value]],Table1[[#This Row],["R/ECAP" (Point Value)]],Table1[[#This Row],[Low Poverty Point Value]])</f>
        <v>0</v>
      </c>
      <c r="W1328" s="3">
        <f>SUM(Table1[[#This Row],[Census Tract Low Unemployment Point Value]],Table1[[#This Row],[Census Tract Access to Primary Care Point Value]])</f>
        <v>1</v>
      </c>
    </row>
    <row r="1329" spans="1:23" x14ac:dyDescent="0.25">
      <c r="A1329" t="s">
        <v>1329</v>
      </c>
      <c r="B1329">
        <v>18135951800</v>
      </c>
      <c r="C1329" t="s">
        <v>1832</v>
      </c>
      <c r="D1329" t="s">
        <v>2036</v>
      </c>
      <c r="E1329" s="8">
        <f t="shared" si="40"/>
        <v>1</v>
      </c>
      <c r="F1329" s="3">
        <f t="shared" si="41"/>
        <v>0</v>
      </c>
      <c r="G1329">
        <v>0</v>
      </c>
      <c r="H1329" s="4">
        <v>55748</v>
      </c>
      <c r="I1329" s="3">
        <f>IF(AND(Table1[[#This Row],[High Income]]&gt;=71082,Table1[[#This Row],[QCT Status]]=0),1,0)</f>
        <v>0</v>
      </c>
      <c r="J1329" s="4">
        <v>76.599999999999994</v>
      </c>
      <c r="K1329" s="3">
        <f>IF(Table1[[#This Row],[Life Expectancy]]&gt;77.4,1,0)</f>
        <v>0</v>
      </c>
      <c r="L1329" s="4">
        <v>0</v>
      </c>
      <c r="M1329" s="4">
        <v>17.100000000000001</v>
      </c>
      <c r="N1329" s="4">
        <f>IF(AND(Table1[[#This Row],[Low Poverty]]&lt;=6.3,Table1[[#This Row],[QCT Status]]=0),1,0)</f>
        <v>0</v>
      </c>
      <c r="O1329" s="6">
        <f>VLOOKUP(C1329,'County Data Only'!$A$2:$F$93,3,FALSE)</f>
        <v>2.6</v>
      </c>
      <c r="P1329" s="6">
        <f>IF(Table1[[#This Row],[Census Tract Low Unemployment Rate]]&lt;2.7,1,0)</f>
        <v>1</v>
      </c>
      <c r="Q1329" s="3">
        <f>VLOOKUP($C1329,'County Data Only'!$A$2:$F$93,4,FALSE)</f>
        <v>4970</v>
      </c>
      <c r="R1329" s="3">
        <f>IF(AND(Table1[[#This Row],[Census Tract Access to Primary Care]]&lt;=2000,Table1[[#This Row],[Census Tract Access to Primary Care]]&lt;&gt;0),1,0)</f>
        <v>0</v>
      </c>
      <c r="S1329" s="3">
        <f>VLOOKUP($C1329,'County Data Only'!$A$2:$F$93,5,FALSE)</f>
        <v>-7.5691578789999996</v>
      </c>
      <c r="T1329" s="6">
        <f>VLOOKUP($C1329,'County Data Only'!$A$2:$F$93,6,FALSE)</f>
        <v>4.9230799999999998E-2</v>
      </c>
      <c r="U1329">
        <f>IF(AND(Table1[[#This Row],[Census Tract Population Growth 2010 - 2020]]&gt;=5,Table1[[#This Row],[Census Tract Population Growth 2020 - 2021]]&gt;0),1,0)</f>
        <v>0</v>
      </c>
      <c r="V1329" s="3">
        <f>SUM(Table1[[#This Row],[High Income Point Value]],Table1[[#This Row],[Life Expectancy Point Value]],Table1[[#This Row],["R/ECAP" (Point Value)]],Table1[[#This Row],[Low Poverty Point Value]])</f>
        <v>0</v>
      </c>
      <c r="W1329" s="3">
        <f>SUM(Table1[[#This Row],[Census Tract Low Unemployment Point Value]],Table1[[#This Row],[Census Tract Access to Primary Care Point Value]])</f>
        <v>1</v>
      </c>
    </row>
    <row r="1330" spans="1:23" x14ac:dyDescent="0.25">
      <c r="A1330" t="s">
        <v>1327</v>
      </c>
      <c r="B1330">
        <v>18135951600</v>
      </c>
      <c r="C1330" t="s">
        <v>1832</v>
      </c>
      <c r="D1330" t="s">
        <v>2034</v>
      </c>
      <c r="E1330" s="8">
        <f t="shared" si="40"/>
        <v>1</v>
      </c>
      <c r="F1330" s="3">
        <f t="shared" si="41"/>
        <v>0</v>
      </c>
      <c r="G1330">
        <v>0</v>
      </c>
      <c r="H1330" s="4">
        <v>35101</v>
      </c>
      <c r="I1330" s="3">
        <f>IF(AND(Table1[[#This Row],[High Income]]&gt;=71082,Table1[[#This Row],[QCT Status]]=0),1,0)</f>
        <v>0</v>
      </c>
      <c r="J1330" s="4">
        <v>75.2</v>
      </c>
      <c r="K1330" s="3">
        <f>IF(Table1[[#This Row],[Life Expectancy]]&gt;77.4,1,0)</f>
        <v>0</v>
      </c>
      <c r="L1330" s="4">
        <v>0</v>
      </c>
      <c r="M1330" s="4">
        <v>18.399999999999999</v>
      </c>
      <c r="N1330" s="4">
        <f>IF(AND(Table1[[#This Row],[Low Poverty]]&lt;=6.3,Table1[[#This Row],[QCT Status]]=0),1,0)</f>
        <v>0</v>
      </c>
      <c r="O1330" s="6">
        <f>VLOOKUP(C1330,'County Data Only'!$A$2:$F$93,3,FALSE)</f>
        <v>2.6</v>
      </c>
      <c r="P1330" s="6">
        <f>IF(Table1[[#This Row],[Census Tract Low Unemployment Rate]]&lt;2.7,1,0)</f>
        <v>1</v>
      </c>
      <c r="Q1330" s="3">
        <f>VLOOKUP($C1330,'County Data Only'!$A$2:$F$93,4,FALSE)</f>
        <v>4970</v>
      </c>
      <c r="R1330" s="3">
        <f>IF(AND(Table1[[#This Row],[Census Tract Access to Primary Care]]&lt;=2000,Table1[[#This Row],[Census Tract Access to Primary Care]]&lt;&gt;0),1,0)</f>
        <v>0</v>
      </c>
      <c r="S1330" s="3">
        <f>VLOOKUP($C1330,'County Data Only'!$A$2:$F$93,5,FALSE)</f>
        <v>-7.5691578789999996</v>
      </c>
      <c r="T1330" s="6">
        <f>VLOOKUP($C1330,'County Data Only'!$A$2:$F$93,6,FALSE)</f>
        <v>4.9230799999999998E-2</v>
      </c>
      <c r="U1330">
        <f>IF(AND(Table1[[#This Row],[Census Tract Population Growth 2010 - 2020]]&gt;=5,Table1[[#This Row],[Census Tract Population Growth 2020 - 2021]]&gt;0),1,0)</f>
        <v>0</v>
      </c>
      <c r="V1330" s="3">
        <f>SUM(Table1[[#This Row],[High Income Point Value]],Table1[[#This Row],[Life Expectancy Point Value]],Table1[[#This Row],["R/ECAP" (Point Value)]],Table1[[#This Row],[Low Poverty Point Value]])</f>
        <v>0</v>
      </c>
      <c r="W1330" s="3">
        <f>SUM(Table1[[#This Row],[Census Tract Low Unemployment Point Value]],Table1[[#This Row],[Census Tract Access to Primary Care Point Value]])</f>
        <v>1</v>
      </c>
    </row>
    <row r="1331" spans="1:23" x14ac:dyDescent="0.25">
      <c r="A1331" t="s">
        <v>1333</v>
      </c>
      <c r="B1331">
        <v>18137968401</v>
      </c>
      <c r="C1331" t="s">
        <v>1834</v>
      </c>
      <c r="D1331" t="s">
        <v>2942</v>
      </c>
      <c r="E1331" s="9">
        <f t="shared" si="40"/>
        <v>3</v>
      </c>
      <c r="F1331" s="3">
        <f t="shared" si="41"/>
        <v>0</v>
      </c>
      <c r="G1331">
        <v>0</v>
      </c>
      <c r="H1331" s="4">
        <v>63672</v>
      </c>
      <c r="I1331" s="3">
        <f>IF(AND(Table1[[#This Row],[High Income]]&gt;=71082,Table1[[#This Row],[QCT Status]]=0),1,0)</f>
        <v>0</v>
      </c>
      <c r="J1331" s="6">
        <v>82.3</v>
      </c>
      <c r="K1331" s="6">
        <f>IF(Table1[[#This Row],[Life Expectancy]]&gt;77.4,1,0)</f>
        <v>1</v>
      </c>
      <c r="L1331" s="4">
        <v>0</v>
      </c>
      <c r="M1331" s="6">
        <v>5</v>
      </c>
      <c r="N1331" s="6">
        <f>IF(AND(Table1[[#This Row],[Low Poverty]]&lt;=6.3,Table1[[#This Row],[QCT Status]]=0),1,0)</f>
        <v>1</v>
      </c>
      <c r="O1331" s="6">
        <f>VLOOKUP(C1331,'County Data Only'!$A$2:$F$93,3,FALSE)</f>
        <v>2.5</v>
      </c>
      <c r="P1331" s="6">
        <f>IF(Table1[[#This Row],[Census Tract Low Unemployment Rate]]&lt;2.7,1,0)</f>
        <v>1</v>
      </c>
      <c r="Q1331" s="3">
        <f>VLOOKUP($C1331,'County Data Only'!$A$2:$F$93,4,FALSE)</f>
        <v>28520</v>
      </c>
      <c r="R1331" s="3">
        <f>IF(AND(Table1[[#This Row],[Census Tract Access to Primary Care]]&lt;=2000,Table1[[#This Row],[Census Tract Access to Primary Care]]&lt;&gt;0),1,0)</f>
        <v>0</v>
      </c>
      <c r="S1331" s="3">
        <f>VLOOKUP($C1331,'County Data Only'!$A$2:$F$93,5,FALSE)</f>
        <v>-1.2736422000000001</v>
      </c>
      <c r="T1331" s="6">
        <f>VLOOKUP($C1331,'County Data Only'!$A$2:$F$93,6,FALSE)</f>
        <v>0.3485162</v>
      </c>
      <c r="U1331">
        <f>IF(AND(Table1[[#This Row],[Census Tract Population Growth 2010 - 2020]]&gt;=5,Table1[[#This Row],[Census Tract Population Growth 2020 - 2021]]&gt;0),1,0)</f>
        <v>0</v>
      </c>
      <c r="V1331" s="3">
        <f>SUM(Table1[[#This Row],[High Income Point Value]],Table1[[#This Row],[Life Expectancy Point Value]],Table1[[#This Row],["R/ECAP" (Point Value)]],Table1[[#This Row],[Low Poverty Point Value]])</f>
        <v>2</v>
      </c>
      <c r="W1331" s="3">
        <f>SUM(Table1[[#This Row],[Census Tract Low Unemployment Point Value]],Table1[[#This Row],[Census Tract Access to Primary Care Point Value]])</f>
        <v>1</v>
      </c>
    </row>
    <row r="1332" spans="1:23" x14ac:dyDescent="0.25">
      <c r="A1332" t="s">
        <v>1334</v>
      </c>
      <c r="B1332">
        <v>18137968402</v>
      </c>
      <c r="C1332" t="s">
        <v>1834</v>
      </c>
      <c r="D1332" t="s">
        <v>2943</v>
      </c>
      <c r="E1332" s="7">
        <f t="shared" si="40"/>
        <v>2</v>
      </c>
      <c r="F1332" s="3">
        <f t="shared" si="41"/>
        <v>0</v>
      </c>
      <c r="G1332">
        <v>0</v>
      </c>
      <c r="H1332" s="4">
        <v>62987</v>
      </c>
      <c r="I1332" s="3">
        <f>IF(AND(Table1[[#This Row],[High Income]]&gt;=71082,Table1[[#This Row],[QCT Status]]=0),1,0)</f>
        <v>0</v>
      </c>
      <c r="J1332" s="6">
        <v>82.3</v>
      </c>
      <c r="K1332" s="6">
        <f>IF(Table1[[#This Row],[Life Expectancy]]&gt;77.4,1,0)</f>
        <v>1</v>
      </c>
      <c r="L1332" s="4">
        <v>0</v>
      </c>
      <c r="M1332" s="4">
        <v>7.4</v>
      </c>
      <c r="N1332" s="4">
        <f>IF(AND(Table1[[#This Row],[Low Poverty]]&lt;=6.3,Table1[[#This Row],[QCT Status]]=0),1,0)</f>
        <v>0</v>
      </c>
      <c r="O1332" s="6">
        <f>VLOOKUP(C1332,'County Data Only'!$A$2:$F$93,3,FALSE)</f>
        <v>2.5</v>
      </c>
      <c r="P1332" s="6">
        <f>IF(Table1[[#This Row],[Census Tract Low Unemployment Rate]]&lt;2.7,1,0)</f>
        <v>1</v>
      </c>
      <c r="Q1332" s="3">
        <f>VLOOKUP($C1332,'County Data Only'!$A$2:$F$93,4,FALSE)</f>
        <v>28520</v>
      </c>
      <c r="R1332" s="3">
        <f>IF(AND(Table1[[#This Row],[Census Tract Access to Primary Care]]&lt;=2000,Table1[[#This Row],[Census Tract Access to Primary Care]]&lt;&gt;0),1,0)</f>
        <v>0</v>
      </c>
      <c r="S1332" s="3">
        <f>VLOOKUP($C1332,'County Data Only'!$A$2:$F$93,5,FALSE)</f>
        <v>-1.2736422000000001</v>
      </c>
      <c r="T1332" s="6">
        <f>VLOOKUP($C1332,'County Data Only'!$A$2:$F$93,6,FALSE)</f>
        <v>0.3485162</v>
      </c>
      <c r="U1332">
        <f>IF(AND(Table1[[#This Row],[Census Tract Population Growth 2010 - 2020]]&gt;=5,Table1[[#This Row],[Census Tract Population Growth 2020 - 2021]]&gt;0),1,0)</f>
        <v>0</v>
      </c>
      <c r="V1332" s="3">
        <f>SUM(Table1[[#This Row],[High Income Point Value]],Table1[[#This Row],[Life Expectancy Point Value]],Table1[[#This Row],["R/ECAP" (Point Value)]],Table1[[#This Row],[Low Poverty Point Value]])</f>
        <v>1</v>
      </c>
      <c r="W1332" s="3">
        <f>SUM(Table1[[#This Row],[Census Tract Low Unemployment Point Value]],Table1[[#This Row],[Census Tract Access to Primary Care Point Value]])</f>
        <v>1</v>
      </c>
    </row>
    <row r="1333" spans="1:23" x14ac:dyDescent="0.25">
      <c r="A1333" t="s">
        <v>1336</v>
      </c>
      <c r="B1333">
        <v>18137968600</v>
      </c>
      <c r="C1333" t="s">
        <v>1834</v>
      </c>
      <c r="D1333" t="s">
        <v>2945</v>
      </c>
      <c r="E1333" s="7">
        <f t="shared" si="40"/>
        <v>2</v>
      </c>
      <c r="F1333" s="3">
        <f t="shared" si="41"/>
        <v>0</v>
      </c>
      <c r="G1333">
        <v>0</v>
      </c>
      <c r="H1333" s="4">
        <v>55789</v>
      </c>
      <c r="I1333" s="3">
        <f>IF(AND(Table1[[#This Row],[High Income]]&gt;=71082,Table1[[#This Row],[QCT Status]]=0),1,0)</f>
        <v>0</v>
      </c>
      <c r="J1333" s="6">
        <v>78.2</v>
      </c>
      <c r="K1333" s="6">
        <f>IF(Table1[[#This Row],[Life Expectancy]]&gt;77.4,1,0)</f>
        <v>1</v>
      </c>
      <c r="L1333" s="4">
        <v>0</v>
      </c>
      <c r="M1333" s="4">
        <v>16.5</v>
      </c>
      <c r="N1333" s="4">
        <f>IF(AND(Table1[[#This Row],[Low Poverty]]&lt;=6.3,Table1[[#This Row],[QCT Status]]=0),1,0)</f>
        <v>0</v>
      </c>
      <c r="O1333" s="6">
        <f>VLOOKUP(C1333,'County Data Only'!$A$2:$F$93,3,FALSE)</f>
        <v>2.5</v>
      </c>
      <c r="P1333" s="6">
        <f>IF(Table1[[#This Row],[Census Tract Low Unemployment Rate]]&lt;2.7,1,0)</f>
        <v>1</v>
      </c>
      <c r="Q1333" s="3">
        <f>VLOOKUP($C1333,'County Data Only'!$A$2:$F$93,4,FALSE)</f>
        <v>28520</v>
      </c>
      <c r="R1333" s="3">
        <f>IF(AND(Table1[[#This Row],[Census Tract Access to Primary Care]]&lt;=2000,Table1[[#This Row],[Census Tract Access to Primary Care]]&lt;&gt;0),1,0)</f>
        <v>0</v>
      </c>
      <c r="S1333" s="3">
        <f>VLOOKUP($C1333,'County Data Only'!$A$2:$F$93,5,FALSE)</f>
        <v>-1.2736422000000001</v>
      </c>
      <c r="T1333" s="6">
        <f>VLOOKUP($C1333,'County Data Only'!$A$2:$F$93,6,FALSE)</f>
        <v>0.3485162</v>
      </c>
      <c r="U1333">
        <f>IF(AND(Table1[[#This Row],[Census Tract Population Growth 2010 - 2020]]&gt;=5,Table1[[#This Row],[Census Tract Population Growth 2020 - 2021]]&gt;0),1,0)</f>
        <v>0</v>
      </c>
      <c r="V1333" s="3">
        <f>SUM(Table1[[#This Row],[High Income Point Value]],Table1[[#This Row],[Life Expectancy Point Value]],Table1[[#This Row],["R/ECAP" (Point Value)]],Table1[[#This Row],[Low Poverty Point Value]])</f>
        <v>1</v>
      </c>
      <c r="W1333" s="3">
        <f>SUM(Table1[[#This Row],[Census Tract Low Unemployment Point Value]],Table1[[#This Row],[Census Tract Access to Primary Care Point Value]])</f>
        <v>1</v>
      </c>
    </row>
    <row r="1334" spans="1:23" x14ac:dyDescent="0.25">
      <c r="A1334" t="s">
        <v>1335</v>
      </c>
      <c r="B1334">
        <v>18137968500</v>
      </c>
      <c r="C1334" t="s">
        <v>1834</v>
      </c>
      <c r="D1334" t="s">
        <v>2944</v>
      </c>
      <c r="E1334" s="7">
        <f t="shared" si="40"/>
        <v>2</v>
      </c>
      <c r="F1334" s="3">
        <f t="shared" si="41"/>
        <v>0</v>
      </c>
      <c r="G1334">
        <v>0</v>
      </c>
      <c r="H1334" s="4">
        <v>51000</v>
      </c>
      <c r="I1334" s="3">
        <f>IF(AND(Table1[[#This Row],[High Income]]&gt;=71082,Table1[[#This Row],[QCT Status]]=0),1,0)</f>
        <v>0</v>
      </c>
      <c r="J1334" s="6">
        <v>79.599999999999994</v>
      </c>
      <c r="K1334" s="6">
        <f>IF(Table1[[#This Row],[Life Expectancy]]&gt;77.4,1,0)</f>
        <v>1</v>
      </c>
      <c r="L1334" s="4">
        <v>0</v>
      </c>
      <c r="M1334" s="4">
        <v>21.4</v>
      </c>
      <c r="N1334" s="4">
        <f>IF(AND(Table1[[#This Row],[Low Poverty]]&lt;=6.3,Table1[[#This Row],[QCT Status]]=0),1,0)</f>
        <v>0</v>
      </c>
      <c r="O1334" s="6">
        <f>VLOOKUP(C1334,'County Data Only'!$A$2:$F$93,3,FALSE)</f>
        <v>2.5</v>
      </c>
      <c r="P1334" s="6">
        <f>IF(Table1[[#This Row],[Census Tract Low Unemployment Rate]]&lt;2.7,1,0)</f>
        <v>1</v>
      </c>
      <c r="Q1334" s="3">
        <f>VLOOKUP($C1334,'County Data Only'!$A$2:$F$93,4,FALSE)</f>
        <v>28520</v>
      </c>
      <c r="R1334" s="3">
        <f>IF(AND(Table1[[#This Row],[Census Tract Access to Primary Care]]&lt;=2000,Table1[[#This Row],[Census Tract Access to Primary Care]]&lt;&gt;0),1,0)</f>
        <v>0</v>
      </c>
      <c r="S1334" s="3">
        <f>VLOOKUP($C1334,'County Data Only'!$A$2:$F$93,5,FALSE)</f>
        <v>-1.2736422000000001</v>
      </c>
      <c r="T1334" s="6">
        <f>VLOOKUP($C1334,'County Data Only'!$A$2:$F$93,6,FALSE)</f>
        <v>0.3485162</v>
      </c>
      <c r="U1334">
        <f>IF(AND(Table1[[#This Row],[Census Tract Population Growth 2010 - 2020]]&gt;=5,Table1[[#This Row],[Census Tract Population Growth 2020 - 2021]]&gt;0),1,0)</f>
        <v>0</v>
      </c>
      <c r="V1334" s="3">
        <f>SUM(Table1[[#This Row],[High Income Point Value]],Table1[[#This Row],[Life Expectancy Point Value]],Table1[[#This Row],["R/ECAP" (Point Value)]],Table1[[#This Row],[Low Poverty Point Value]])</f>
        <v>1</v>
      </c>
      <c r="W1334" s="3">
        <f>SUM(Table1[[#This Row],[Census Tract Low Unemployment Point Value]],Table1[[#This Row],[Census Tract Access to Primary Care Point Value]])</f>
        <v>1</v>
      </c>
    </row>
    <row r="1335" spans="1:23" x14ac:dyDescent="0.25">
      <c r="A1335" t="s">
        <v>1339</v>
      </c>
      <c r="B1335">
        <v>18137968900</v>
      </c>
      <c r="C1335" t="s">
        <v>1834</v>
      </c>
      <c r="D1335" t="s">
        <v>2948</v>
      </c>
      <c r="E1335" s="8">
        <f t="shared" si="40"/>
        <v>1</v>
      </c>
      <c r="F1335" s="3">
        <f t="shared" si="41"/>
        <v>0</v>
      </c>
      <c r="G1335">
        <v>0</v>
      </c>
      <c r="H1335" s="4">
        <v>64289</v>
      </c>
      <c r="I1335" s="3">
        <f>IF(AND(Table1[[#This Row],[High Income]]&gt;=71082,Table1[[#This Row],[QCT Status]]=0),1,0)</f>
        <v>0</v>
      </c>
      <c r="J1335" s="4">
        <v>75.900000000000006</v>
      </c>
      <c r="K1335" s="3">
        <f>IF(Table1[[#This Row],[Life Expectancy]]&gt;77.4,1,0)</f>
        <v>0</v>
      </c>
      <c r="L1335" s="4">
        <v>0</v>
      </c>
      <c r="M1335" s="4">
        <v>7.5</v>
      </c>
      <c r="N1335" s="4">
        <f>IF(AND(Table1[[#This Row],[Low Poverty]]&lt;=6.3,Table1[[#This Row],[QCT Status]]=0),1,0)</f>
        <v>0</v>
      </c>
      <c r="O1335" s="6">
        <f>VLOOKUP(C1335,'County Data Only'!$A$2:$F$93,3,FALSE)</f>
        <v>2.5</v>
      </c>
      <c r="P1335" s="6">
        <f>IF(Table1[[#This Row],[Census Tract Low Unemployment Rate]]&lt;2.7,1,0)</f>
        <v>1</v>
      </c>
      <c r="Q1335" s="3">
        <f>VLOOKUP($C1335,'County Data Only'!$A$2:$F$93,4,FALSE)</f>
        <v>28520</v>
      </c>
      <c r="R1335" s="3">
        <f>IF(AND(Table1[[#This Row],[Census Tract Access to Primary Care]]&lt;=2000,Table1[[#This Row],[Census Tract Access to Primary Care]]&lt;&gt;0),1,0)</f>
        <v>0</v>
      </c>
      <c r="S1335" s="3">
        <f>VLOOKUP($C1335,'County Data Only'!$A$2:$F$93,5,FALSE)</f>
        <v>-1.2736422000000001</v>
      </c>
      <c r="T1335" s="6">
        <f>VLOOKUP($C1335,'County Data Only'!$A$2:$F$93,6,FALSE)</f>
        <v>0.3485162</v>
      </c>
      <c r="U1335">
        <f>IF(AND(Table1[[#This Row],[Census Tract Population Growth 2010 - 2020]]&gt;=5,Table1[[#This Row],[Census Tract Population Growth 2020 - 2021]]&gt;0),1,0)</f>
        <v>0</v>
      </c>
      <c r="V1335" s="3">
        <f>SUM(Table1[[#This Row],[High Income Point Value]],Table1[[#This Row],[Life Expectancy Point Value]],Table1[[#This Row],["R/ECAP" (Point Value)]],Table1[[#This Row],[Low Poverty Point Value]])</f>
        <v>0</v>
      </c>
      <c r="W1335" s="3">
        <f>SUM(Table1[[#This Row],[Census Tract Low Unemployment Point Value]],Table1[[#This Row],[Census Tract Access to Primary Care Point Value]])</f>
        <v>1</v>
      </c>
    </row>
    <row r="1336" spans="1:23" x14ac:dyDescent="0.25">
      <c r="A1336" t="s">
        <v>1337</v>
      </c>
      <c r="B1336">
        <v>18137968700</v>
      </c>
      <c r="C1336" t="s">
        <v>1834</v>
      </c>
      <c r="D1336" t="s">
        <v>2946</v>
      </c>
      <c r="E1336" s="8">
        <f t="shared" si="40"/>
        <v>1</v>
      </c>
      <c r="F1336" s="3">
        <f t="shared" si="41"/>
        <v>0</v>
      </c>
      <c r="G1336">
        <v>0</v>
      </c>
      <c r="H1336" s="4">
        <v>62184</v>
      </c>
      <c r="I1336" s="3">
        <f>IF(AND(Table1[[#This Row],[High Income]]&gt;=71082,Table1[[#This Row],[QCT Status]]=0),1,0)</f>
        <v>0</v>
      </c>
      <c r="J1336" s="4">
        <v>76.8</v>
      </c>
      <c r="K1336" s="3">
        <f>IF(Table1[[#This Row],[Life Expectancy]]&gt;77.4,1,0)</f>
        <v>0</v>
      </c>
      <c r="L1336" s="4">
        <v>0</v>
      </c>
      <c r="M1336" s="4">
        <v>7.9</v>
      </c>
      <c r="N1336" s="4">
        <f>IF(AND(Table1[[#This Row],[Low Poverty]]&lt;=6.3,Table1[[#This Row],[QCT Status]]=0),1,0)</f>
        <v>0</v>
      </c>
      <c r="O1336" s="6">
        <f>VLOOKUP(C1336,'County Data Only'!$A$2:$F$93,3,FALSE)</f>
        <v>2.5</v>
      </c>
      <c r="P1336" s="6">
        <f>IF(Table1[[#This Row],[Census Tract Low Unemployment Rate]]&lt;2.7,1,0)</f>
        <v>1</v>
      </c>
      <c r="Q1336" s="3">
        <f>VLOOKUP($C1336,'County Data Only'!$A$2:$F$93,4,FALSE)</f>
        <v>28520</v>
      </c>
      <c r="R1336" s="3">
        <f>IF(AND(Table1[[#This Row],[Census Tract Access to Primary Care]]&lt;=2000,Table1[[#This Row],[Census Tract Access to Primary Care]]&lt;&gt;0),1,0)</f>
        <v>0</v>
      </c>
      <c r="S1336" s="3">
        <f>VLOOKUP($C1336,'County Data Only'!$A$2:$F$93,5,FALSE)</f>
        <v>-1.2736422000000001</v>
      </c>
      <c r="T1336" s="6">
        <f>VLOOKUP($C1336,'County Data Only'!$A$2:$F$93,6,FALSE)</f>
        <v>0.3485162</v>
      </c>
      <c r="U1336">
        <f>IF(AND(Table1[[#This Row],[Census Tract Population Growth 2010 - 2020]]&gt;=5,Table1[[#This Row],[Census Tract Population Growth 2020 - 2021]]&gt;0),1,0)</f>
        <v>0</v>
      </c>
      <c r="V1336" s="3">
        <f>SUM(Table1[[#This Row],[High Income Point Value]],Table1[[#This Row],[Life Expectancy Point Value]],Table1[[#This Row],["R/ECAP" (Point Value)]],Table1[[#This Row],[Low Poverty Point Value]])</f>
        <v>0</v>
      </c>
      <c r="W1336" s="3">
        <f>SUM(Table1[[#This Row],[Census Tract Low Unemployment Point Value]],Table1[[#This Row],[Census Tract Access to Primary Care Point Value]])</f>
        <v>1</v>
      </c>
    </row>
    <row r="1337" spans="1:23" x14ac:dyDescent="0.25">
      <c r="A1337" t="s">
        <v>1338</v>
      </c>
      <c r="B1337">
        <v>18137968800</v>
      </c>
      <c r="C1337" t="s">
        <v>1834</v>
      </c>
      <c r="D1337" t="s">
        <v>2947</v>
      </c>
      <c r="E1337" s="8">
        <f t="shared" si="40"/>
        <v>1</v>
      </c>
      <c r="F1337" s="3">
        <f t="shared" si="41"/>
        <v>0</v>
      </c>
      <c r="G1337">
        <v>0</v>
      </c>
      <c r="H1337" s="4">
        <v>56618</v>
      </c>
      <c r="I1337" s="3">
        <f>IF(AND(Table1[[#This Row],[High Income]]&gt;=71082,Table1[[#This Row],[QCT Status]]=0),1,0)</f>
        <v>0</v>
      </c>
      <c r="J1337" s="4">
        <v>76.5</v>
      </c>
      <c r="K1337" s="3">
        <f>IF(Table1[[#This Row],[Life Expectancy]]&gt;77.4,1,0)</f>
        <v>0</v>
      </c>
      <c r="L1337" s="4">
        <v>0</v>
      </c>
      <c r="M1337" s="4">
        <v>14.4</v>
      </c>
      <c r="N1337" s="4">
        <f>IF(AND(Table1[[#This Row],[Low Poverty]]&lt;=6.3,Table1[[#This Row],[QCT Status]]=0),1,0)</f>
        <v>0</v>
      </c>
      <c r="O1337" s="6">
        <f>VLOOKUP(C1337,'County Data Only'!$A$2:$F$93,3,FALSE)</f>
        <v>2.5</v>
      </c>
      <c r="P1337" s="6">
        <f>IF(Table1[[#This Row],[Census Tract Low Unemployment Rate]]&lt;2.7,1,0)</f>
        <v>1</v>
      </c>
      <c r="Q1337" s="3">
        <f>VLOOKUP($C1337,'County Data Only'!$A$2:$F$93,4,FALSE)</f>
        <v>28520</v>
      </c>
      <c r="R1337" s="3">
        <f>IF(AND(Table1[[#This Row],[Census Tract Access to Primary Care]]&lt;=2000,Table1[[#This Row],[Census Tract Access to Primary Care]]&lt;&gt;0),1,0)</f>
        <v>0</v>
      </c>
      <c r="S1337" s="3">
        <f>VLOOKUP($C1337,'County Data Only'!$A$2:$F$93,5,FALSE)</f>
        <v>-1.2736422000000001</v>
      </c>
      <c r="T1337" s="6">
        <f>VLOOKUP($C1337,'County Data Only'!$A$2:$F$93,6,FALSE)</f>
        <v>0.3485162</v>
      </c>
      <c r="U1337">
        <f>IF(AND(Table1[[#This Row],[Census Tract Population Growth 2010 - 2020]]&gt;=5,Table1[[#This Row],[Census Tract Population Growth 2020 - 2021]]&gt;0),1,0)</f>
        <v>0</v>
      </c>
      <c r="V1337" s="3">
        <f>SUM(Table1[[#This Row],[High Income Point Value]],Table1[[#This Row],[Life Expectancy Point Value]],Table1[[#This Row],["R/ECAP" (Point Value)]],Table1[[#This Row],[Low Poverty Point Value]])</f>
        <v>0</v>
      </c>
      <c r="W1337" s="3">
        <f>SUM(Table1[[#This Row],[Census Tract Low Unemployment Point Value]],Table1[[#This Row],[Census Tract Access to Primary Care Point Value]])</f>
        <v>1</v>
      </c>
    </row>
    <row r="1338" spans="1:23" x14ac:dyDescent="0.25">
      <c r="A1338" t="s">
        <v>1341</v>
      </c>
      <c r="B1338">
        <v>18139974200</v>
      </c>
      <c r="C1338" t="s">
        <v>1836</v>
      </c>
      <c r="D1338" t="s">
        <v>2950</v>
      </c>
      <c r="E1338" s="9">
        <f t="shared" si="40"/>
        <v>3</v>
      </c>
      <c r="F1338" s="3">
        <f t="shared" si="41"/>
        <v>0</v>
      </c>
      <c r="G1338">
        <v>0</v>
      </c>
      <c r="H1338" s="6">
        <v>72014</v>
      </c>
      <c r="I1338" s="6">
        <f>IF(AND(Table1[[#This Row],[High Income]]&gt;=71082,Table1[[#This Row],[QCT Status]]=0),1,0)</f>
        <v>1</v>
      </c>
      <c r="J1338" s="6">
        <v>79.5</v>
      </c>
      <c r="K1338" s="6">
        <f>IF(Table1[[#This Row],[Life Expectancy]]&gt;77.4,1,0)</f>
        <v>1</v>
      </c>
      <c r="L1338" s="4">
        <v>0</v>
      </c>
      <c r="M1338" s="4">
        <v>13.5</v>
      </c>
      <c r="N1338" s="4">
        <f>IF(AND(Table1[[#This Row],[Low Poverty]]&lt;=6.3,Table1[[#This Row],[QCT Status]]=0),1,0)</f>
        <v>0</v>
      </c>
      <c r="O1338" s="6">
        <f>VLOOKUP(C1338,'County Data Only'!$A$2:$F$93,3,FALSE)</f>
        <v>2.2000000000000002</v>
      </c>
      <c r="P1338" s="6">
        <f>IF(Table1[[#This Row],[Census Tract Low Unemployment Rate]]&lt;2.7,1,0)</f>
        <v>1</v>
      </c>
      <c r="Q1338" s="3">
        <f>VLOOKUP($C1338,'County Data Only'!$A$2:$F$93,4,FALSE)</f>
        <v>2780</v>
      </c>
      <c r="R1338" s="3">
        <f>IF(AND(Table1[[#This Row],[Census Tract Access to Primary Care]]&lt;=2000,Table1[[#This Row],[Census Tract Access to Primary Care]]&lt;&gt;0),1,0)</f>
        <v>0</v>
      </c>
      <c r="S1338" s="3">
        <f>VLOOKUP($C1338,'County Data Only'!$A$2:$F$93,5,FALSE)</f>
        <v>-4.2225162520000001</v>
      </c>
      <c r="T1338" s="3">
        <f>VLOOKUP($C1338,'County Data Only'!$A$2:$F$93,6,FALSE)</f>
        <v>-0.43000479999999996</v>
      </c>
      <c r="U1338">
        <f>IF(AND(Table1[[#This Row],[Census Tract Population Growth 2010 - 2020]]&gt;=5,Table1[[#This Row],[Census Tract Population Growth 2020 - 2021]]&gt;0),1,0)</f>
        <v>0</v>
      </c>
      <c r="V1338" s="3">
        <f>SUM(Table1[[#This Row],[High Income Point Value]],Table1[[#This Row],[Life Expectancy Point Value]],Table1[[#This Row],["R/ECAP" (Point Value)]],Table1[[#This Row],[Low Poverty Point Value]])</f>
        <v>2</v>
      </c>
      <c r="W1338" s="3">
        <f>SUM(Table1[[#This Row],[Census Tract Low Unemployment Point Value]],Table1[[#This Row],[Census Tract Access to Primary Care Point Value]])</f>
        <v>1</v>
      </c>
    </row>
    <row r="1339" spans="1:23" x14ac:dyDescent="0.25">
      <c r="A1339" t="s">
        <v>1340</v>
      </c>
      <c r="B1339">
        <v>18139974100</v>
      </c>
      <c r="C1339" t="s">
        <v>1836</v>
      </c>
      <c r="D1339" t="s">
        <v>2949</v>
      </c>
      <c r="E1339" s="7">
        <f t="shared" si="40"/>
        <v>2</v>
      </c>
      <c r="F1339" s="3">
        <f t="shared" si="41"/>
        <v>0</v>
      </c>
      <c r="G1339">
        <v>0</v>
      </c>
      <c r="H1339" s="4">
        <v>54383</v>
      </c>
      <c r="I1339" s="3">
        <f>IF(AND(Table1[[#This Row],[High Income]]&gt;=71082,Table1[[#This Row],[QCT Status]]=0),1,0)</f>
        <v>0</v>
      </c>
      <c r="J1339" s="6">
        <v>80.3</v>
      </c>
      <c r="K1339" s="6">
        <f>IF(Table1[[#This Row],[Life Expectancy]]&gt;77.4,1,0)</f>
        <v>1</v>
      </c>
      <c r="L1339" s="4">
        <v>0</v>
      </c>
      <c r="M1339" s="4">
        <v>10.7</v>
      </c>
      <c r="N1339" s="4">
        <f>IF(AND(Table1[[#This Row],[Low Poverty]]&lt;=6.3,Table1[[#This Row],[QCT Status]]=0),1,0)</f>
        <v>0</v>
      </c>
      <c r="O1339" s="6">
        <f>VLOOKUP(C1339,'County Data Only'!$A$2:$F$93,3,FALSE)</f>
        <v>2.2000000000000002</v>
      </c>
      <c r="P1339" s="6">
        <f>IF(Table1[[#This Row],[Census Tract Low Unemployment Rate]]&lt;2.7,1,0)</f>
        <v>1</v>
      </c>
      <c r="Q1339" s="3">
        <f>VLOOKUP($C1339,'County Data Only'!$A$2:$F$93,4,FALSE)</f>
        <v>2780</v>
      </c>
      <c r="R1339" s="3">
        <f>IF(AND(Table1[[#This Row],[Census Tract Access to Primary Care]]&lt;=2000,Table1[[#This Row],[Census Tract Access to Primary Care]]&lt;&gt;0),1,0)</f>
        <v>0</v>
      </c>
      <c r="S1339" s="3">
        <f>VLOOKUP($C1339,'County Data Only'!$A$2:$F$93,5,FALSE)</f>
        <v>-4.2225162520000001</v>
      </c>
      <c r="T1339" s="3">
        <f>VLOOKUP($C1339,'County Data Only'!$A$2:$F$93,6,FALSE)</f>
        <v>-0.43000479999999996</v>
      </c>
      <c r="U1339">
        <f>IF(AND(Table1[[#This Row],[Census Tract Population Growth 2010 - 2020]]&gt;=5,Table1[[#This Row],[Census Tract Population Growth 2020 - 2021]]&gt;0),1,0)</f>
        <v>0</v>
      </c>
      <c r="V1339" s="3">
        <f>SUM(Table1[[#This Row],[High Income Point Value]],Table1[[#This Row],[Life Expectancy Point Value]],Table1[[#This Row],["R/ECAP" (Point Value)]],Table1[[#This Row],[Low Poverty Point Value]])</f>
        <v>1</v>
      </c>
      <c r="W1339" s="3">
        <f>SUM(Table1[[#This Row],[Census Tract Low Unemployment Point Value]],Table1[[#This Row],[Census Tract Access to Primary Care Point Value]])</f>
        <v>1</v>
      </c>
    </row>
    <row r="1340" spans="1:23" x14ac:dyDescent="0.25">
      <c r="A1340" t="s">
        <v>1344</v>
      </c>
      <c r="B1340">
        <v>18139974500</v>
      </c>
      <c r="C1340" t="s">
        <v>1836</v>
      </c>
      <c r="D1340" t="s">
        <v>2953</v>
      </c>
      <c r="E1340" s="7">
        <f t="shared" si="40"/>
        <v>2</v>
      </c>
      <c r="F1340" s="3">
        <f t="shared" si="41"/>
        <v>0</v>
      </c>
      <c r="G1340">
        <v>0</v>
      </c>
      <c r="H1340" s="4">
        <v>61146</v>
      </c>
      <c r="I1340" s="3">
        <f>IF(AND(Table1[[#This Row],[High Income]]&gt;=71082,Table1[[#This Row],[QCT Status]]=0),1,0)</f>
        <v>0</v>
      </c>
      <c r="J1340" s="6">
        <v>81.8</v>
      </c>
      <c r="K1340" s="6">
        <f>IF(Table1[[#This Row],[Life Expectancy]]&gt;77.4,1,0)</f>
        <v>1</v>
      </c>
      <c r="L1340" s="4">
        <v>0</v>
      </c>
      <c r="M1340" s="4">
        <v>16.2</v>
      </c>
      <c r="N1340" s="4">
        <f>IF(AND(Table1[[#This Row],[Low Poverty]]&lt;=6.3,Table1[[#This Row],[QCT Status]]=0),1,0)</f>
        <v>0</v>
      </c>
      <c r="O1340" s="6">
        <f>VLOOKUP(C1340,'County Data Only'!$A$2:$F$93,3,FALSE)</f>
        <v>2.2000000000000002</v>
      </c>
      <c r="P1340" s="6">
        <f>IF(Table1[[#This Row],[Census Tract Low Unemployment Rate]]&lt;2.7,1,0)</f>
        <v>1</v>
      </c>
      <c r="Q1340" s="3">
        <f>VLOOKUP($C1340,'County Data Only'!$A$2:$F$93,4,FALSE)</f>
        <v>2780</v>
      </c>
      <c r="R1340" s="3">
        <f>IF(AND(Table1[[#This Row],[Census Tract Access to Primary Care]]&lt;=2000,Table1[[#This Row],[Census Tract Access to Primary Care]]&lt;&gt;0),1,0)</f>
        <v>0</v>
      </c>
      <c r="S1340" s="3">
        <f>VLOOKUP($C1340,'County Data Only'!$A$2:$F$93,5,FALSE)</f>
        <v>-4.2225162520000001</v>
      </c>
      <c r="T1340" s="3">
        <f>VLOOKUP($C1340,'County Data Only'!$A$2:$F$93,6,FALSE)</f>
        <v>-0.43000479999999996</v>
      </c>
      <c r="U1340">
        <f>IF(AND(Table1[[#This Row],[Census Tract Population Growth 2010 - 2020]]&gt;=5,Table1[[#This Row],[Census Tract Population Growth 2020 - 2021]]&gt;0),1,0)</f>
        <v>0</v>
      </c>
      <c r="V1340" s="3">
        <f>SUM(Table1[[#This Row],[High Income Point Value]],Table1[[#This Row],[Life Expectancy Point Value]],Table1[[#This Row],["R/ECAP" (Point Value)]],Table1[[#This Row],[Low Poverty Point Value]])</f>
        <v>1</v>
      </c>
      <c r="W1340" s="3">
        <f>SUM(Table1[[#This Row],[Census Tract Low Unemployment Point Value]],Table1[[#This Row],[Census Tract Access to Primary Care Point Value]])</f>
        <v>1</v>
      </c>
    </row>
    <row r="1341" spans="1:23" x14ac:dyDescent="0.25">
      <c r="A1341" t="s">
        <v>1342</v>
      </c>
      <c r="B1341">
        <v>18139974300</v>
      </c>
      <c r="C1341" t="s">
        <v>1836</v>
      </c>
      <c r="D1341" t="s">
        <v>2951</v>
      </c>
      <c r="E1341" s="8">
        <f t="shared" si="40"/>
        <v>1</v>
      </c>
      <c r="F1341" s="3">
        <f t="shared" si="41"/>
        <v>0</v>
      </c>
      <c r="G1341">
        <v>0</v>
      </c>
      <c r="H1341" s="4">
        <v>55717</v>
      </c>
      <c r="I1341" s="3">
        <f>IF(AND(Table1[[#This Row],[High Income]]&gt;=71082,Table1[[#This Row],[QCT Status]]=0),1,0)</f>
        <v>0</v>
      </c>
      <c r="J1341" s="4">
        <v>75</v>
      </c>
      <c r="K1341" s="3">
        <f>IF(Table1[[#This Row],[Life Expectancy]]&gt;77.4,1,0)</f>
        <v>0</v>
      </c>
      <c r="L1341" s="4">
        <v>0</v>
      </c>
      <c r="M1341" s="4">
        <v>10.3</v>
      </c>
      <c r="N1341" s="4">
        <f>IF(AND(Table1[[#This Row],[Low Poverty]]&lt;=6.3,Table1[[#This Row],[QCT Status]]=0),1,0)</f>
        <v>0</v>
      </c>
      <c r="O1341" s="6">
        <f>VLOOKUP(C1341,'County Data Only'!$A$2:$F$93,3,FALSE)</f>
        <v>2.2000000000000002</v>
      </c>
      <c r="P1341" s="6">
        <f>IF(Table1[[#This Row],[Census Tract Low Unemployment Rate]]&lt;2.7,1,0)</f>
        <v>1</v>
      </c>
      <c r="Q1341" s="3">
        <f>VLOOKUP($C1341,'County Data Only'!$A$2:$F$93,4,FALSE)</f>
        <v>2780</v>
      </c>
      <c r="R1341" s="3">
        <f>IF(AND(Table1[[#This Row],[Census Tract Access to Primary Care]]&lt;=2000,Table1[[#This Row],[Census Tract Access to Primary Care]]&lt;&gt;0),1,0)</f>
        <v>0</v>
      </c>
      <c r="S1341" s="3">
        <f>VLOOKUP($C1341,'County Data Only'!$A$2:$F$93,5,FALSE)</f>
        <v>-4.2225162520000001</v>
      </c>
      <c r="T1341" s="3">
        <f>VLOOKUP($C1341,'County Data Only'!$A$2:$F$93,6,FALSE)</f>
        <v>-0.43000479999999996</v>
      </c>
      <c r="U1341">
        <f>IF(AND(Table1[[#This Row],[Census Tract Population Growth 2010 - 2020]]&gt;=5,Table1[[#This Row],[Census Tract Population Growth 2020 - 2021]]&gt;0),1,0)</f>
        <v>0</v>
      </c>
      <c r="V1341" s="3">
        <f>SUM(Table1[[#This Row],[High Income Point Value]],Table1[[#This Row],[Life Expectancy Point Value]],Table1[[#This Row],["R/ECAP" (Point Value)]],Table1[[#This Row],[Low Poverty Point Value]])</f>
        <v>0</v>
      </c>
      <c r="W1341" s="3">
        <f>SUM(Table1[[#This Row],[Census Tract Low Unemployment Point Value]],Table1[[#This Row],[Census Tract Access to Primary Care Point Value]])</f>
        <v>1</v>
      </c>
    </row>
    <row r="1342" spans="1:23" x14ac:dyDescent="0.25">
      <c r="A1342" t="s">
        <v>1343</v>
      </c>
      <c r="B1342">
        <v>18139974400</v>
      </c>
      <c r="C1342" t="s">
        <v>1836</v>
      </c>
      <c r="D1342" t="s">
        <v>2952</v>
      </c>
      <c r="E1342" s="8">
        <f t="shared" si="40"/>
        <v>1</v>
      </c>
      <c r="F1342" s="3">
        <f t="shared" si="41"/>
        <v>0</v>
      </c>
      <c r="G1342">
        <v>0</v>
      </c>
      <c r="H1342" s="4">
        <v>51042</v>
      </c>
      <c r="I1342" s="3">
        <f>IF(AND(Table1[[#This Row],[High Income]]&gt;=71082,Table1[[#This Row],[QCT Status]]=0),1,0)</f>
        <v>0</v>
      </c>
      <c r="J1342" s="4">
        <v>72.099999999999994</v>
      </c>
      <c r="K1342" s="3">
        <f>IF(Table1[[#This Row],[Life Expectancy]]&gt;77.4,1,0)</f>
        <v>0</v>
      </c>
      <c r="L1342" s="4">
        <v>0</v>
      </c>
      <c r="M1342" s="4">
        <v>12.2</v>
      </c>
      <c r="N1342" s="4">
        <f>IF(AND(Table1[[#This Row],[Low Poverty]]&lt;=6.3,Table1[[#This Row],[QCT Status]]=0),1,0)</f>
        <v>0</v>
      </c>
      <c r="O1342" s="6">
        <f>VLOOKUP(C1342,'County Data Only'!$A$2:$F$93,3,FALSE)</f>
        <v>2.2000000000000002</v>
      </c>
      <c r="P1342" s="6">
        <f>IF(Table1[[#This Row],[Census Tract Low Unemployment Rate]]&lt;2.7,1,0)</f>
        <v>1</v>
      </c>
      <c r="Q1342" s="3">
        <f>VLOOKUP($C1342,'County Data Only'!$A$2:$F$93,4,FALSE)</f>
        <v>2780</v>
      </c>
      <c r="R1342" s="3">
        <f>IF(AND(Table1[[#This Row],[Census Tract Access to Primary Care]]&lt;=2000,Table1[[#This Row],[Census Tract Access to Primary Care]]&lt;&gt;0),1,0)</f>
        <v>0</v>
      </c>
      <c r="S1342" s="3">
        <f>VLOOKUP($C1342,'County Data Only'!$A$2:$F$93,5,FALSE)</f>
        <v>-4.2225162520000001</v>
      </c>
      <c r="T1342" s="3">
        <f>VLOOKUP($C1342,'County Data Only'!$A$2:$F$93,6,FALSE)</f>
        <v>-0.43000479999999996</v>
      </c>
      <c r="U1342">
        <f>IF(AND(Table1[[#This Row],[Census Tract Population Growth 2010 - 2020]]&gt;=5,Table1[[#This Row],[Census Tract Population Growth 2020 - 2021]]&gt;0),1,0)</f>
        <v>0</v>
      </c>
      <c r="V1342" s="3">
        <f>SUM(Table1[[#This Row],[High Income Point Value]],Table1[[#This Row],[Life Expectancy Point Value]],Table1[[#This Row],["R/ECAP" (Point Value)]],Table1[[#This Row],[Low Poverty Point Value]])</f>
        <v>0</v>
      </c>
      <c r="W1342" s="3">
        <f>SUM(Table1[[#This Row],[Census Tract Low Unemployment Point Value]],Table1[[#This Row],[Census Tract Access to Primary Care Point Value]])</f>
        <v>1</v>
      </c>
    </row>
    <row r="1343" spans="1:23" x14ac:dyDescent="0.25">
      <c r="A1343" t="s">
        <v>1431</v>
      </c>
      <c r="B1343">
        <v>18143967100</v>
      </c>
      <c r="C1343" t="s">
        <v>1840</v>
      </c>
      <c r="D1343" t="s">
        <v>2984</v>
      </c>
      <c r="E1343" s="7">
        <f t="shared" si="40"/>
        <v>2</v>
      </c>
      <c r="F1343" s="3">
        <f t="shared" si="41"/>
        <v>0</v>
      </c>
      <c r="G1343">
        <v>0</v>
      </c>
      <c r="H1343" s="4">
        <v>53393</v>
      </c>
      <c r="I1343" s="3">
        <f>IF(AND(Table1[[#This Row],[High Income]]&gt;=71082,Table1[[#This Row],[QCT Status]]=0),1,0)</f>
        <v>0</v>
      </c>
      <c r="J1343" s="6">
        <v>78.2</v>
      </c>
      <c r="K1343" s="6">
        <f>IF(Table1[[#This Row],[Life Expectancy]]&gt;77.4,1,0)</f>
        <v>1</v>
      </c>
      <c r="L1343" s="4">
        <v>0</v>
      </c>
      <c r="M1343" s="6">
        <v>5.0999999999999996</v>
      </c>
      <c r="N1343" s="6">
        <f>IF(AND(Table1[[#This Row],[Low Poverty]]&lt;=6.3,Table1[[#This Row],[QCT Status]]=0),1,0)</f>
        <v>1</v>
      </c>
      <c r="O1343" s="3">
        <f>VLOOKUP(C1343,'County Data Only'!$A$2:$F$93,3,FALSE)</f>
        <v>3.1</v>
      </c>
      <c r="P1343" s="3">
        <f>IF(Table1[[#This Row],[Census Tract Low Unemployment Rate]]&lt;2.7,1,0)</f>
        <v>0</v>
      </c>
      <c r="Q1343" s="3">
        <f>VLOOKUP($C1343,'County Data Only'!$A$2:$F$93,4,FALSE)</f>
        <v>2970</v>
      </c>
      <c r="R1343" s="3">
        <f>IF(AND(Table1[[#This Row],[Census Tract Access to Primary Care]]&lt;=2000,Table1[[#This Row],[Census Tract Access to Primary Care]]&lt;&gt;0),1,0)</f>
        <v>0</v>
      </c>
      <c r="S1343" s="3">
        <f>VLOOKUP($C1343,'County Data Only'!$A$2:$F$93,5,FALSE)</f>
        <v>1.756003583</v>
      </c>
      <c r="T1343" s="3">
        <f>VLOOKUP($C1343,'County Data Only'!$A$2:$F$93,6,FALSE)</f>
        <v>-0.12364749999999999</v>
      </c>
      <c r="U1343">
        <f>IF(AND(Table1[[#This Row],[Census Tract Population Growth 2010 - 2020]]&gt;=5,Table1[[#This Row],[Census Tract Population Growth 2020 - 2021]]&gt;0),1,0)</f>
        <v>0</v>
      </c>
      <c r="V1343" s="3">
        <f>SUM(Table1[[#This Row],[High Income Point Value]],Table1[[#This Row],[Life Expectancy Point Value]],Table1[[#This Row],["R/ECAP" (Point Value)]],Table1[[#This Row],[Low Poverty Point Value]])</f>
        <v>2</v>
      </c>
      <c r="W1343" s="3">
        <f>SUM(Table1[[#This Row],[Census Tract Low Unemployment Point Value]],Table1[[#This Row],[Census Tract Access to Primary Care Point Value]])</f>
        <v>0</v>
      </c>
    </row>
    <row r="1344" spans="1:23" x14ac:dyDescent="0.25">
      <c r="A1344" t="s">
        <v>1429</v>
      </c>
      <c r="B1344">
        <v>18143966900</v>
      </c>
      <c r="C1344" t="s">
        <v>1840</v>
      </c>
      <c r="D1344" t="s">
        <v>2982</v>
      </c>
      <c r="E1344" s="8">
        <f t="shared" si="40"/>
        <v>1</v>
      </c>
      <c r="F1344" s="3">
        <f t="shared" si="41"/>
        <v>0</v>
      </c>
      <c r="G1344">
        <v>0</v>
      </c>
      <c r="H1344" s="4">
        <v>53561</v>
      </c>
      <c r="I1344" s="3">
        <f>IF(AND(Table1[[#This Row],[High Income]]&gt;=71082,Table1[[#This Row],[QCT Status]]=0),1,0)</f>
        <v>0</v>
      </c>
      <c r="J1344" s="6">
        <v>78.2</v>
      </c>
      <c r="K1344" s="6">
        <f>IF(Table1[[#This Row],[Life Expectancy]]&gt;77.4,1,0)</f>
        <v>1</v>
      </c>
      <c r="L1344" s="4">
        <v>0</v>
      </c>
      <c r="M1344" s="4">
        <v>16.3</v>
      </c>
      <c r="N1344" s="4">
        <f>IF(AND(Table1[[#This Row],[Low Poverty]]&lt;=6.3,Table1[[#This Row],[QCT Status]]=0),1,0)</f>
        <v>0</v>
      </c>
      <c r="O1344" s="3">
        <f>VLOOKUP(C1344,'County Data Only'!$A$2:$F$93,3,FALSE)</f>
        <v>3.1</v>
      </c>
      <c r="P1344" s="3">
        <f>IF(Table1[[#This Row],[Census Tract Low Unemployment Rate]]&lt;2.7,1,0)</f>
        <v>0</v>
      </c>
      <c r="Q1344" s="3">
        <f>VLOOKUP($C1344,'County Data Only'!$A$2:$F$93,4,FALSE)</f>
        <v>2970</v>
      </c>
      <c r="R1344" s="3">
        <f>IF(AND(Table1[[#This Row],[Census Tract Access to Primary Care]]&lt;=2000,Table1[[#This Row],[Census Tract Access to Primary Care]]&lt;&gt;0),1,0)</f>
        <v>0</v>
      </c>
      <c r="S1344" s="3">
        <f>VLOOKUP($C1344,'County Data Only'!$A$2:$F$93,5,FALSE)</f>
        <v>1.756003583</v>
      </c>
      <c r="T1344" s="3">
        <f>VLOOKUP($C1344,'County Data Only'!$A$2:$F$93,6,FALSE)</f>
        <v>-0.12364749999999999</v>
      </c>
      <c r="U1344">
        <f>IF(AND(Table1[[#This Row],[Census Tract Population Growth 2010 - 2020]]&gt;=5,Table1[[#This Row],[Census Tract Population Growth 2020 - 2021]]&gt;0),1,0)</f>
        <v>0</v>
      </c>
      <c r="V1344" s="3">
        <f>SUM(Table1[[#This Row],[High Income Point Value]],Table1[[#This Row],[Life Expectancy Point Value]],Table1[[#This Row],["R/ECAP" (Point Value)]],Table1[[#This Row],[Low Poverty Point Value]])</f>
        <v>1</v>
      </c>
      <c r="W1344" s="3">
        <f>SUM(Table1[[#This Row],[Census Tract Low Unemployment Point Value]],Table1[[#This Row],[Census Tract Access to Primary Care Point Value]])</f>
        <v>0</v>
      </c>
    </row>
    <row r="1345" spans="1:23" x14ac:dyDescent="0.25">
      <c r="A1345" t="s">
        <v>1428</v>
      </c>
      <c r="B1345">
        <v>18143966800</v>
      </c>
      <c r="C1345" t="s">
        <v>1840</v>
      </c>
      <c r="D1345" t="s">
        <v>2981</v>
      </c>
      <c r="E1345" s="10">
        <f t="shared" si="40"/>
        <v>0</v>
      </c>
      <c r="F1345" s="3">
        <f t="shared" si="41"/>
        <v>0</v>
      </c>
      <c r="G1345" s="14">
        <v>1</v>
      </c>
      <c r="H1345" s="4">
        <v>26051</v>
      </c>
      <c r="I1345" s="3">
        <f>IF(AND(Table1[[#This Row],[High Income]]&gt;=71082,Table1[[#This Row],[QCT Status]]=0),1,0)</f>
        <v>0</v>
      </c>
      <c r="J1345" s="4">
        <v>66.797200000000004</v>
      </c>
      <c r="K1345" s="3">
        <f>IF(Table1[[#This Row],[Life Expectancy]]&gt;77.4,1,0)</f>
        <v>0</v>
      </c>
      <c r="L1345" s="4">
        <v>0</v>
      </c>
      <c r="M1345" s="4">
        <v>29.1</v>
      </c>
      <c r="N1345" s="4">
        <f>IF(AND(Table1[[#This Row],[Low Poverty]]&lt;=6.3,Table1[[#This Row],[QCT Status]]=0),1,0)</f>
        <v>0</v>
      </c>
      <c r="O1345" s="3">
        <f>VLOOKUP(C1345,'County Data Only'!$A$2:$F$93,3,FALSE)</f>
        <v>3.1</v>
      </c>
      <c r="P1345" s="3">
        <f>IF(Table1[[#This Row],[Census Tract Low Unemployment Rate]]&lt;2.7,1,0)</f>
        <v>0</v>
      </c>
      <c r="Q1345" s="3">
        <f>VLOOKUP($C1345,'County Data Only'!$A$2:$F$93,4,FALSE)</f>
        <v>2970</v>
      </c>
      <c r="R1345" s="3">
        <f>IF(AND(Table1[[#This Row],[Census Tract Access to Primary Care]]&lt;=2000,Table1[[#This Row],[Census Tract Access to Primary Care]]&lt;&gt;0),1,0)</f>
        <v>0</v>
      </c>
      <c r="S1345" s="3">
        <f>VLOOKUP($C1345,'County Data Only'!$A$2:$F$93,5,FALSE)</f>
        <v>1.756003583</v>
      </c>
      <c r="T1345" s="3">
        <f>VLOOKUP($C1345,'County Data Only'!$A$2:$F$93,6,FALSE)</f>
        <v>-0.12364749999999999</v>
      </c>
      <c r="U1345">
        <f>IF(AND(Table1[[#This Row],[Census Tract Population Growth 2010 - 2020]]&gt;=5,Table1[[#This Row],[Census Tract Population Growth 2020 - 2021]]&gt;0),1,0)</f>
        <v>0</v>
      </c>
      <c r="V1345" s="3">
        <f>SUM(Table1[[#This Row],[High Income Point Value]],Table1[[#This Row],[Life Expectancy Point Value]],Table1[[#This Row],["R/ECAP" (Point Value)]],Table1[[#This Row],[Low Poverty Point Value]])</f>
        <v>0</v>
      </c>
      <c r="W1345" s="3">
        <f>SUM(Table1[[#This Row],[Census Tract Low Unemployment Point Value]],Table1[[#This Row],[Census Tract Access to Primary Care Point Value]])</f>
        <v>0</v>
      </c>
    </row>
    <row r="1346" spans="1:23" x14ac:dyDescent="0.25">
      <c r="A1346" t="s">
        <v>1427</v>
      </c>
      <c r="B1346">
        <v>18143966700</v>
      </c>
      <c r="C1346" t="s">
        <v>1840</v>
      </c>
      <c r="D1346" t="s">
        <v>2980</v>
      </c>
      <c r="E1346" s="10">
        <f t="shared" ref="E1346:E1409" si="42">SUM(V1346,W1346)</f>
        <v>0</v>
      </c>
      <c r="F1346" s="3">
        <f t="shared" ref="F1346:F1409" si="43">IF(AND(S1346&gt;=5,T1346&gt;0),1,0)</f>
        <v>0</v>
      </c>
      <c r="G1346">
        <v>0</v>
      </c>
      <c r="H1346" s="4">
        <v>66740</v>
      </c>
      <c r="I1346" s="3">
        <f>IF(AND(Table1[[#This Row],[High Income]]&gt;=71082,Table1[[#This Row],[QCT Status]]=0),1,0)</f>
        <v>0</v>
      </c>
      <c r="J1346" s="4">
        <v>77.188999999999993</v>
      </c>
      <c r="K1346" s="3">
        <f>IF(Table1[[#This Row],[Life Expectancy]]&gt;77.4,1,0)</f>
        <v>0</v>
      </c>
      <c r="L1346" s="4">
        <v>0</v>
      </c>
      <c r="M1346" s="4">
        <v>16.600000000000001</v>
      </c>
      <c r="N1346" s="4">
        <f>IF(AND(Table1[[#This Row],[Low Poverty]]&lt;=6.3,Table1[[#This Row],[QCT Status]]=0),1,0)</f>
        <v>0</v>
      </c>
      <c r="O1346" s="3">
        <f>VLOOKUP(C1346,'County Data Only'!$A$2:$F$93,3,FALSE)</f>
        <v>3.1</v>
      </c>
      <c r="P1346" s="3">
        <f>IF(Table1[[#This Row],[Census Tract Low Unemployment Rate]]&lt;2.7,1,0)</f>
        <v>0</v>
      </c>
      <c r="Q1346" s="3">
        <f>VLOOKUP($C1346,'County Data Only'!$A$2:$F$93,4,FALSE)</f>
        <v>2970</v>
      </c>
      <c r="R1346" s="3">
        <f>IF(AND(Table1[[#This Row],[Census Tract Access to Primary Care]]&lt;=2000,Table1[[#This Row],[Census Tract Access to Primary Care]]&lt;&gt;0),1,0)</f>
        <v>0</v>
      </c>
      <c r="S1346" s="3">
        <f>VLOOKUP($C1346,'County Data Only'!$A$2:$F$93,5,FALSE)</f>
        <v>1.756003583</v>
      </c>
      <c r="T1346" s="3">
        <f>VLOOKUP($C1346,'County Data Only'!$A$2:$F$93,6,FALSE)</f>
        <v>-0.12364749999999999</v>
      </c>
      <c r="U1346">
        <f>IF(AND(Table1[[#This Row],[Census Tract Population Growth 2010 - 2020]]&gt;=5,Table1[[#This Row],[Census Tract Population Growth 2020 - 2021]]&gt;0),1,0)</f>
        <v>0</v>
      </c>
      <c r="V1346" s="3">
        <f>SUM(Table1[[#This Row],[High Income Point Value]],Table1[[#This Row],[Life Expectancy Point Value]],Table1[[#This Row],["R/ECAP" (Point Value)]],Table1[[#This Row],[Low Poverty Point Value]])</f>
        <v>0</v>
      </c>
      <c r="W1346" s="3">
        <f>SUM(Table1[[#This Row],[Census Tract Low Unemployment Point Value]],Table1[[#This Row],[Census Tract Access to Primary Care Point Value]])</f>
        <v>0</v>
      </c>
    </row>
    <row r="1347" spans="1:23" x14ac:dyDescent="0.25">
      <c r="A1347" t="s">
        <v>1430</v>
      </c>
      <c r="B1347">
        <v>18143967000</v>
      </c>
      <c r="C1347" t="s">
        <v>1840</v>
      </c>
      <c r="D1347" t="s">
        <v>2983</v>
      </c>
      <c r="E1347" s="10">
        <f t="shared" si="42"/>
        <v>0</v>
      </c>
      <c r="F1347" s="3">
        <f t="shared" si="43"/>
        <v>0</v>
      </c>
      <c r="G1347">
        <v>0</v>
      </c>
      <c r="H1347" s="4">
        <v>42585</v>
      </c>
      <c r="I1347" s="3">
        <f>IF(AND(Table1[[#This Row],[High Income]]&gt;=71082,Table1[[#This Row],[QCT Status]]=0),1,0)</f>
        <v>0</v>
      </c>
      <c r="J1347" s="4">
        <v>67.2</v>
      </c>
      <c r="K1347" s="3">
        <f>IF(Table1[[#This Row],[Life Expectancy]]&gt;77.4,1,0)</f>
        <v>0</v>
      </c>
      <c r="L1347" s="4">
        <v>0</v>
      </c>
      <c r="M1347" s="4">
        <v>17.3</v>
      </c>
      <c r="N1347" s="4">
        <f>IF(AND(Table1[[#This Row],[Low Poverty]]&lt;=6.3,Table1[[#This Row],[QCT Status]]=0),1,0)</f>
        <v>0</v>
      </c>
      <c r="O1347" s="3">
        <f>VLOOKUP(C1347,'County Data Only'!$A$2:$F$93,3,FALSE)</f>
        <v>3.1</v>
      </c>
      <c r="P1347" s="3">
        <f>IF(Table1[[#This Row],[Census Tract Low Unemployment Rate]]&lt;2.7,1,0)</f>
        <v>0</v>
      </c>
      <c r="Q1347" s="3">
        <f>VLOOKUP($C1347,'County Data Only'!$A$2:$F$93,4,FALSE)</f>
        <v>2970</v>
      </c>
      <c r="R1347" s="3">
        <f>IF(AND(Table1[[#This Row],[Census Tract Access to Primary Care]]&lt;=2000,Table1[[#This Row],[Census Tract Access to Primary Care]]&lt;&gt;0),1,0)</f>
        <v>0</v>
      </c>
      <c r="S1347" s="3">
        <f>VLOOKUP($C1347,'County Data Only'!$A$2:$F$93,5,FALSE)</f>
        <v>1.756003583</v>
      </c>
      <c r="T1347" s="3">
        <f>VLOOKUP($C1347,'County Data Only'!$A$2:$F$93,6,FALSE)</f>
        <v>-0.12364749999999999</v>
      </c>
      <c r="U1347">
        <f>IF(AND(Table1[[#This Row],[Census Tract Population Growth 2010 - 2020]]&gt;=5,Table1[[#This Row],[Census Tract Population Growth 2020 - 2021]]&gt;0),1,0)</f>
        <v>0</v>
      </c>
      <c r="V1347" s="3">
        <f>SUM(Table1[[#This Row],[High Income Point Value]],Table1[[#This Row],[Life Expectancy Point Value]],Table1[[#This Row],["R/ECAP" (Point Value)]],Table1[[#This Row],[Low Poverty Point Value]])</f>
        <v>0</v>
      </c>
      <c r="W1347" s="3">
        <f>SUM(Table1[[#This Row],[Census Tract Low Unemployment Point Value]],Table1[[#This Row],[Census Tract Access to Primary Care Point Value]])</f>
        <v>0</v>
      </c>
    </row>
    <row r="1348" spans="1:23" x14ac:dyDescent="0.25">
      <c r="A1348" t="s">
        <v>1440</v>
      </c>
      <c r="B1348">
        <v>18145710800</v>
      </c>
      <c r="C1348" t="s">
        <v>1842</v>
      </c>
      <c r="D1348" t="s">
        <v>2993</v>
      </c>
      <c r="E1348" s="5">
        <f t="shared" si="42"/>
        <v>4</v>
      </c>
      <c r="F1348" s="3">
        <f t="shared" si="43"/>
        <v>0</v>
      </c>
      <c r="G1348">
        <v>0</v>
      </c>
      <c r="H1348" s="6">
        <v>72857</v>
      </c>
      <c r="I1348" s="6">
        <f>IF(AND(Table1[[#This Row],[High Income]]&gt;=71082,Table1[[#This Row],[QCT Status]]=0),1,0)</f>
        <v>1</v>
      </c>
      <c r="J1348" s="6">
        <v>78.400000000000006</v>
      </c>
      <c r="K1348" s="6">
        <f>IF(Table1[[#This Row],[Life Expectancy]]&gt;77.4,1,0)</f>
        <v>1</v>
      </c>
      <c r="L1348" s="4">
        <v>0</v>
      </c>
      <c r="M1348" s="6">
        <v>3.7</v>
      </c>
      <c r="N1348" s="6">
        <f>IF(AND(Table1[[#This Row],[Low Poverty]]&lt;=6.3,Table1[[#This Row],[QCT Status]]=0),1,0)</f>
        <v>1</v>
      </c>
      <c r="O1348" s="6">
        <f>VLOOKUP(C1348,'County Data Only'!$A$2:$F$93,3,FALSE)</f>
        <v>2.4</v>
      </c>
      <c r="P1348" s="6">
        <f>IF(Table1[[#This Row],[Census Tract Low Unemployment Rate]]&lt;2.7,1,0)</f>
        <v>1</v>
      </c>
      <c r="Q1348" s="3">
        <f>VLOOKUP($C1348,'County Data Only'!$A$2:$F$93,4,FALSE)</f>
        <v>2900</v>
      </c>
      <c r="R1348" s="3">
        <f>IF(AND(Table1[[#This Row],[Census Tract Access to Primary Care]]&lt;=2000,Table1[[#This Row],[Census Tract Access to Primary Care]]&lt;&gt;0),1,0)</f>
        <v>0</v>
      </c>
      <c r="S1348" s="3">
        <f>VLOOKUP($C1348,'County Data Only'!$A$2:$F$93,5,FALSE)</f>
        <v>-1.588614926</v>
      </c>
      <c r="T1348" s="6">
        <f>VLOOKUP($C1348,'County Data Only'!$A$2:$F$93,6,FALSE)</f>
        <v>7.8073599999999993E-2</v>
      </c>
      <c r="U1348">
        <f>IF(AND(Table1[[#This Row],[Census Tract Population Growth 2010 - 2020]]&gt;=5,Table1[[#This Row],[Census Tract Population Growth 2020 - 2021]]&gt;0),1,0)</f>
        <v>0</v>
      </c>
      <c r="V1348" s="3">
        <f>SUM(Table1[[#This Row],[High Income Point Value]],Table1[[#This Row],[Life Expectancy Point Value]],Table1[[#This Row],["R/ECAP" (Point Value)]],Table1[[#This Row],[Low Poverty Point Value]])</f>
        <v>3</v>
      </c>
      <c r="W1348" s="3">
        <f>SUM(Table1[[#This Row],[Census Tract Low Unemployment Point Value]],Table1[[#This Row],[Census Tract Access to Primary Care Point Value]])</f>
        <v>1</v>
      </c>
    </row>
    <row r="1349" spans="1:23" x14ac:dyDescent="0.25">
      <c r="A1349" t="s">
        <v>1441</v>
      </c>
      <c r="B1349">
        <v>18145710900</v>
      </c>
      <c r="C1349" t="s">
        <v>1842</v>
      </c>
      <c r="D1349" t="s">
        <v>2994</v>
      </c>
      <c r="E1349" s="5">
        <f t="shared" si="42"/>
        <v>4</v>
      </c>
      <c r="F1349" s="3">
        <f t="shared" si="43"/>
        <v>0</v>
      </c>
      <c r="G1349">
        <v>0</v>
      </c>
      <c r="H1349" s="6">
        <v>71182</v>
      </c>
      <c r="I1349" s="6">
        <f>IF(AND(Table1[[#This Row],[High Income]]&gt;=71082,Table1[[#This Row],[QCT Status]]=0),1,0)</f>
        <v>1</v>
      </c>
      <c r="J1349" s="6">
        <v>79.900000000000006</v>
      </c>
      <c r="K1349" s="6">
        <f>IF(Table1[[#This Row],[Life Expectancy]]&gt;77.4,1,0)</f>
        <v>1</v>
      </c>
      <c r="L1349" s="4">
        <v>0</v>
      </c>
      <c r="M1349" s="6">
        <v>5.2</v>
      </c>
      <c r="N1349" s="6">
        <f>IF(AND(Table1[[#This Row],[Low Poverty]]&lt;=6.3,Table1[[#This Row],[QCT Status]]=0),1,0)</f>
        <v>1</v>
      </c>
      <c r="O1349" s="6">
        <f>VLOOKUP(C1349,'County Data Only'!$A$2:$F$93,3,FALSE)</f>
        <v>2.4</v>
      </c>
      <c r="P1349" s="6">
        <f>IF(Table1[[#This Row],[Census Tract Low Unemployment Rate]]&lt;2.7,1,0)</f>
        <v>1</v>
      </c>
      <c r="Q1349" s="3">
        <f>VLOOKUP($C1349,'County Data Only'!$A$2:$F$93,4,FALSE)</f>
        <v>2900</v>
      </c>
      <c r="R1349" s="3">
        <f>IF(AND(Table1[[#This Row],[Census Tract Access to Primary Care]]&lt;=2000,Table1[[#This Row],[Census Tract Access to Primary Care]]&lt;&gt;0),1,0)</f>
        <v>0</v>
      </c>
      <c r="S1349" s="3">
        <f>VLOOKUP($C1349,'County Data Only'!$A$2:$F$93,5,FALSE)</f>
        <v>-1.588614926</v>
      </c>
      <c r="T1349" s="6">
        <f>VLOOKUP($C1349,'County Data Only'!$A$2:$F$93,6,FALSE)</f>
        <v>7.8073599999999993E-2</v>
      </c>
      <c r="U1349">
        <f>IF(AND(Table1[[#This Row],[Census Tract Population Growth 2010 - 2020]]&gt;=5,Table1[[#This Row],[Census Tract Population Growth 2020 - 2021]]&gt;0),1,0)</f>
        <v>0</v>
      </c>
      <c r="V1349" s="3">
        <f>SUM(Table1[[#This Row],[High Income Point Value]],Table1[[#This Row],[Life Expectancy Point Value]],Table1[[#This Row],["R/ECAP" (Point Value)]],Table1[[#This Row],[Low Poverty Point Value]])</f>
        <v>3</v>
      </c>
      <c r="W1349" s="3">
        <f>SUM(Table1[[#This Row],[Census Tract Low Unemployment Point Value]],Table1[[#This Row],[Census Tract Access to Primary Care Point Value]])</f>
        <v>1</v>
      </c>
    </row>
    <row r="1350" spans="1:23" x14ac:dyDescent="0.25">
      <c r="A1350" t="s">
        <v>1432</v>
      </c>
      <c r="B1350">
        <v>18145710100</v>
      </c>
      <c r="C1350" t="s">
        <v>1842</v>
      </c>
      <c r="D1350" t="s">
        <v>2985</v>
      </c>
      <c r="E1350" s="7">
        <f t="shared" si="42"/>
        <v>2</v>
      </c>
      <c r="F1350" s="3">
        <f t="shared" si="43"/>
        <v>0</v>
      </c>
      <c r="G1350">
        <v>0</v>
      </c>
      <c r="H1350" s="4">
        <v>64464</v>
      </c>
      <c r="I1350" s="3">
        <f>IF(AND(Table1[[#This Row],[High Income]]&gt;=71082,Table1[[#This Row],[QCT Status]]=0),1,0)</f>
        <v>0</v>
      </c>
      <c r="J1350" s="6">
        <v>79.099999999999994</v>
      </c>
      <c r="K1350" s="6">
        <f>IF(Table1[[#This Row],[Life Expectancy]]&gt;77.4,1,0)</f>
        <v>1</v>
      </c>
      <c r="L1350" s="4">
        <v>0</v>
      </c>
      <c r="M1350" s="4">
        <v>7.1</v>
      </c>
      <c r="N1350" s="4">
        <f>IF(AND(Table1[[#This Row],[Low Poverty]]&lt;=6.3,Table1[[#This Row],[QCT Status]]=0),1,0)</f>
        <v>0</v>
      </c>
      <c r="O1350" s="6">
        <f>VLOOKUP(C1350,'County Data Only'!$A$2:$F$93,3,FALSE)</f>
        <v>2.4</v>
      </c>
      <c r="P1350" s="6">
        <f>IF(Table1[[#This Row],[Census Tract Low Unemployment Rate]]&lt;2.7,1,0)</f>
        <v>1</v>
      </c>
      <c r="Q1350" s="3">
        <f>VLOOKUP($C1350,'County Data Only'!$A$2:$F$93,4,FALSE)</f>
        <v>2900</v>
      </c>
      <c r="R1350" s="3">
        <f>IF(AND(Table1[[#This Row],[Census Tract Access to Primary Care]]&lt;=2000,Table1[[#This Row],[Census Tract Access to Primary Care]]&lt;&gt;0),1,0)</f>
        <v>0</v>
      </c>
      <c r="S1350" s="3">
        <f>VLOOKUP($C1350,'County Data Only'!$A$2:$F$93,5,FALSE)</f>
        <v>-1.588614926</v>
      </c>
      <c r="T1350" s="6">
        <f>VLOOKUP($C1350,'County Data Only'!$A$2:$F$93,6,FALSE)</f>
        <v>7.8073599999999993E-2</v>
      </c>
      <c r="U1350">
        <f>IF(AND(Table1[[#This Row],[Census Tract Population Growth 2010 - 2020]]&gt;=5,Table1[[#This Row],[Census Tract Population Growth 2020 - 2021]]&gt;0),1,0)</f>
        <v>0</v>
      </c>
      <c r="V1350" s="3">
        <f>SUM(Table1[[#This Row],[High Income Point Value]],Table1[[#This Row],[Life Expectancy Point Value]],Table1[[#This Row],["R/ECAP" (Point Value)]],Table1[[#This Row],[Low Poverty Point Value]])</f>
        <v>1</v>
      </c>
      <c r="W1350" s="3">
        <f>SUM(Table1[[#This Row],[Census Tract Low Unemployment Point Value]],Table1[[#This Row],[Census Tract Access to Primary Care Point Value]])</f>
        <v>1</v>
      </c>
    </row>
    <row r="1351" spans="1:23" x14ac:dyDescent="0.25">
      <c r="A1351" t="s">
        <v>1434</v>
      </c>
      <c r="B1351">
        <v>18145710300</v>
      </c>
      <c r="C1351" t="s">
        <v>1842</v>
      </c>
      <c r="D1351" t="s">
        <v>2987</v>
      </c>
      <c r="E1351" s="7">
        <f t="shared" si="42"/>
        <v>2</v>
      </c>
      <c r="F1351" s="3">
        <f t="shared" si="43"/>
        <v>0</v>
      </c>
      <c r="G1351">
        <v>0</v>
      </c>
      <c r="H1351" s="4">
        <v>70759</v>
      </c>
      <c r="I1351" s="3">
        <f>IF(AND(Table1[[#This Row],[High Income]]&gt;=71082,Table1[[#This Row],[QCT Status]]=0),1,0)</f>
        <v>0</v>
      </c>
      <c r="J1351" s="6">
        <v>78.7</v>
      </c>
      <c r="K1351" s="6">
        <f>IF(Table1[[#This Row],[Life Expectancy]]&gt;77.4,1,0)</f>
        <v>1</v>
      </c>
      <c r="L1351" s="4">
        <v>0</v>
      </c>
      <c r="M1351" s="4">
        <v>8.9</v>
      </c>
      <c r="N1351" s="4">
        <f>IF(AND(Table1[[#This Row],[Low Poverty]]&lt;=6.3,Table1[[#This Row],[QCT Status]]=0),1,0)</f>
        <v>0</v>
      </c>
      <c r="O1351" s="6">
        <f>VLOOKUP(C1351,'County Data Only'!$A$2:$F$93,3,FALSE)</f>
        <v>2.4</v>
      </c>
      <c r="P1351" s="6">
        <f>IF(Table1[[#This Row],[Census Tract Low Unemployment Rate]]&lt;2.7,1,0)</f>
        <v>1</v>
      </c>
      <c r="Q1351" s="3">
        <f>VLOOKUP($C1351,'County Data Only'!$A$2:$F$93,4,FALSE)</f>
        <v>2900</v>
      </c>
      <c r="R1351" s="3">
        <f>IF(AND(Table1[[#This Row],[Census Tract Access to Primary Care]]&lt;=2000,Table1[[#This Row],[Census Tract Access to Primary Care]]&lt;&gt;0),1,0)</f>
        <v>0</v>
      </c>
      <c r="S1351" s="3">
        <f>VLOOKUP($C1351,'County Data Only'!$A$2:$F$93,5,FALSE)</f>
        <v>-1.588614926</v>
      </c>
      <c r="T1351" s="6">
        <f>VLOOKUP($C1351,'County Data Only'!$A$2:$F$93,6,FALSE)</f>
        <v>7.8073599999999993E-2</v>
      </c>
      <c r="U1351">
        <f>IF(AND(Table1[[#This Row],[Census Tract Population Growth 2010 - 2020]]&gt;=5,Table1[[#This Row],[Census Tract Population Growth 2020 - 2021]]&gt;0),1,0)</f>
        <v>0</v>
      </c>
      <c r="V1351" s="3">
        <f>SUM(Table1[[#This Row],[High Income Point Value]],Table1[[#This Row],[Life Expectancy Point Value]],Table1[[#This Row],["R/ECAP" (Point Value)]],Table1[[#This Row],[Low Poverty Point Value]])</f>
        <v>1</v>
      </c>
      <c r="W1351" s="3">
        <f>SUM(Table1[[#This Row],[Census Tract Low Unemployment Point Value]],Table1[[#This Row],[Census Tract Access to Primary Care Point Value]])</f>
        <v>1</v>
      </c>
    </row>
    <row r="1352" spans="1:23" x14ac:dyDescent="0.25">
      <c r="A1352" t="s">
        <v>1433</v>
      </c>
      <c r="B1352">
        <v>18145710200</v>
      </c>
      <c r="C1352" t="s">
        <v>1842</v>
      </c>
      <c r="D1352" t="s">
        <v>2986</v>
      </c>
      <c r="E1352" s="7">
        <f t="shared" si="42"/>
        <v>2</v>
      </c>
      <c r="F1352" s="3">
        <f t="shared" si="43"/>
        <v>0</v>
      </c>
      <c r="G1352">
        <v>0</v>
      </c>
      <c r="H1352" s="4">
        <v>67618</v>
      </c>
      <c r="I1352" s="3">
        <f>IF(AND(Table1[[#This Row],[High Income]]&gt;=71082,Table1[[#This Row],[QCT Status]]=0),1,0)</f>
        <v>0</v>
      </c>
      <c r="J1352" s="6">
        <v>81.7</v>
      </c>
      <c r="K1352" s="6">
        <f>IF(Table1[[#This Row],[Life Expectancy]]&gt;77.4,1,0)</f>
        <v>1</v>
      </c>
      <c r="L1352" s="4">
        <v>0</v>
      </c>
      <c r="M1352" s="4">
        <v>9.1999999999999993</v>
      </c>
      <c r="N1352" s="4">
        <f>IF(AND(Table1[[#This Row],[Low Poverty]]&lt;=6.3,Table1[[#This Row],[QCT Status]]=0),1,0)</f>
        <v>0</v>
      </c>
      <c r="O1352" s="6">
        <f>VLOOKUP(C1352,'County Data Only'!$A$2:$F$93,3,FALSE)</f>
        <v>2.4</v>
      </c>
      <c r="P1352" s="6">
        <f>IF(Table1[[#This Row],[Census Tract Low Unemployment Rate]]&lt;2.7,1,0)</f>
        <v>1</v>
      </c>
      <c r="Q1352" s="3">
        <f>VLOOKUP($C1352,'County Data Only'!$A$2:$F$93,4,FALSE)</f>
        <v>2900</v>
      </c>
      <c r="R1352" s="3">
        <f>IF(AND(Table1[[#This Row],[Census Tract Access to Primary Care]]&lt;=2000,Table1[[#This Row],[Census Tract Access to Primary Care]]&lt;&gt;0),1,0)</f>
        <v>0</v>
      </c>
      <c r="S1352" s="3">
        <f>VLOOKUP($C1352,'County Data Only'!$A$2:$F$93,5,FALSE)</f>
        <v>-1.588614926</v>
      </c>
      <c r="T1352" s="6">
        <f>VLOOKUP($C1352,'County Data Only'!$A$2:$F$93,6,FALSE)</f>
        <v>7.8073599999999993E-2</v>
      </c>
      <c r="U1352">
        <f>IF(AND(Table1[[#This Row],[Census Tract Population Growth 2010 - 2020]]&gt;=5,Table1[[#This Row],[Census Tract Population Growth 2020 - 2021]]&gt;0),1,0)</f>
        <v>0</v>
      </c>
      <c r="V1352" s="3">
        <f>SUM(Table1[[#This Row],[High Income Point Value]],Table1[[#This Row],[Life Expectancy Point Value]],Table1[[#This Row],["R/ECAP" (Point Value)]],Table1[[#This Row],[Low Poverty Point Value]])</f>
        <v>1</v>
      </c>
      <c r="W1352" s="3">
        <f>SUM(Table1[[#This Row],[Census Tract Low Unemployment Point Value]],Table1[[#This Row],[Census Tract Access to Primary Care Point Value]])</f>
        <v>1</v>
      </c>
    </row>
    <row r="1353" spans="1:23" x14ac:dyDescent="0.25">
      <c r="A1353" t="s">
        <v>1437</v>
      </c>
      <c r="B1353">
        <v>18145710601</v>
      </c>
      <c r="C1353" t="s">
        <v>1842</v>
      </c>
      <c r="D1353" t="s">
        <v>2990</v>
      </c>
      <c r="E1353" s="8">
        <f t="shared" si="42"/>
        <v>1</v>
      </c>
      <c r="F1353" s="3">
        <f t="shared" si="43"/>
        <v>0</v>
      </c>
      <c r="G1353" s="14">
        <v>1</v>
      </c>
      <c r="H1353" s="4">
        <v>38299</v>
      </c>
      <c r="I1353" s="3">
        <f>IF(AND(Table1[[#This Row],[High Income]]&gt;=71082,Table1[[#This Row],[QCT Status]]=0),1,0)</f>
        <v>0</v>
      </c>
      <c r="J1353" s="4">
        <v>73.900000000000006</v>
      </c>
      <c r="K1353" s="3">
        <f>IF(Table1[[#This Row],[Life Expectancy]]&gt;77.4,1,0)</f>
        <v>0</v>
      </c>
      <c r="L1353" s="4">
        <v>0</v>
      </c>
      <c r="M1353" s="4">
        <v>18.600000000000001</v>
      </c>
      <c r="N1353" s="4">
        <f>IF(AND(Table1[[#This Row],[Low Poverty]]&lt;=6.3,Table1[[#This Row],[QCT Status]]=0),1,0)</f>
        <v>0</v>
      </c>
      <c r="O1353" s="6">
        <f>VLOOKUP(C1353,'County Data Only'!$A$2:$F$93,3,FALSE)</f>
        <v>2.4</v>
      </c>
      <c r="P1353" s="6">
        <f>IF(Table1[[#This Row],[Census Tract Low Unemployment Rate]]&lt;2.7,1,0)</f>
        <v>1</v>
      </c>
      <c r="Q1353" s="3">
        <f>VLOOKUP($C1353,'County Data Only'!$A$2:$F$93,4,FALSE)</f>
        <v>2900</v>
      </c>
      <c r="R1353" s="3">
        <f>IF(AND(Table1[[#This Row],[Census Tract Access to Primary Care]]&lt;=2000,Table1[[#This Row],[Census Tract Access to Primary Care]]&lt;&gt;0),1,0)</f>
        <v>0</v>
      </c>
      <c r="S1353" s="3">
        <f>VLOOKUP($C1353,'County Data Only'!$A$2:$F$93,5,FALSE)</f>
        <v>-1.588614926</v>
      </c>
      <c r="T1353" s="6">
        <f>VLOOKUP($C1353,'County Data Only'!$A$2:$F$93,6,FALSE)</f>
        <v>7.8073599999999993E-2</v>
      </c>
      <c r="U1353">
        <f>IF(AND(Table1[[#This Row],[Census Tract Population Growth 2010 - 2020]]&gt;=5,Table1[[#This Row],[Census Tract Population Growth 2020 - 2021]]&gt;0),1,0)</f>
        <v>0</v>
      </c>
      <c r="V1353" s="3">
        <f>SUM(Table1[[#This Row],[High Income Point Value]],Table1[[#This Row],[Life Expectancy Point Value]],Table1[[#This Row],["R/ECAP" (Point Value)]],Table1[[#This Row],[Low Poverty Point Value]])</f>
        <v>0</v>
      </c>
      <c r="W1353" s="3">
        <f>SUM(Table1[[#This Row],[Census Tract Low Unemployment Point Value]],Table1[[#This Row],[Census Tract Access to Primary Care Point Value]])</f>
        <v>1</v>
      </c>
    </row>
    <row r="1354" spans="1:23" x14ac:dyDescent="0.25">
      <c r="A1354" t="s">
        <v>1439</v>
      </c>
      <c r="B1354">
        <v>18145710700</v>
      </c>
      <c r="C1354" t="s">
        <v>1842</v>
      </c>
      <c r="D1354" t="s">
        <v>2992</v>
      </c>
      <c r="E1354" s="8">
        <f t="shared" si="42"/>
        <v>1</v>
      </c>
      <c r="F1354" s="3">
        <f t="shared" si="43"/>
        <v>0</v>
      </c>
      <c r="G1354">
        <v>0</v>
      </c>
      <c r="H1354" s="4">
        <v>63613</v>
      </c>
      <c r="I1354" s="3">
        <f>IF(AND(Table1[[#This Row],[High Income]]&gt;=71082,Table1[[#This Row],[QCT Status]]=0),1,0)</f>
        <v>0</v>
      </c>
      <c r="J1354" s="4">
        <v>73.004800000000003</v>
      </c>
      <c r="K1354" s="3">
        <f>IF(Table1[[#This Row],[Life Expectancy]]&gt;77.4,1,0)</f>
        <v>0</v>
      </c>
      <c r="L1354" s="4">
        <v>0</v>
      </c>
      <c r="M1354" s="4">
        <v>6.3</v>
      </c>
      <c r="N1354" s="4">
        <v>0</v>
      </c>
      <c r="O1354" s="6">
        <f>VLOOKUP(C1354,'County Data Only'!$A$2:$F$93,3,FALSE)</f>
        <v>2.4</v>
      </c>
      <c r="P1354" s="6">
        <f>IF(Table1[[#This Row],[Census Tract Low Unemployment Rate]]&lt;2.7,1,0)</f>
        <v>1</v>
      </c>
      <c r="Q1354" s="3">
        <f>VLOOKUP($C1354,'County Data Only'!$A$2:$F$93,4,FALSE)</f>
        <v>2900</v>
      </c>
      <c r="R1354" s="3">
        <f>IF(AND(Table1[[#This Row],[Census Tract Access to Primary Care]]&lt;=2000,Table1[[#This Row],[Census Tract Access to Primary Care]]&lt;&gt;0),1,0)</f>
        <v>0</v>
      </c>
      <c r="S1354" s="3">
        <f>VLOOKUP($C1354,'County Data Only'!$A$2:$F$93,5,FALSE)</f>
        <v>-1.588614926</v>
      </c>
      <c r="T1354" s="6">
        <f>VLOOKUP($C1354,'County Data Only'!$A$2:$F$93,6,FALSE)</f>
        <v>7.8073599999999993E-2</v>
      </c>
      <c r="U1354">
        <f>IF(AND(Table1[[#This Row],[Census Tract Population Growth 2010 - 2020]]&gt;=5,Table1[[#This Row],[Census Tract Population Growth 2020 - 2021]]&gt;0),1,0)</f>
        <v>0</v>
      </c>
      <c r="V1354" s="3">
        <f>SUM(Table1[[#This Row],[High Income Point Value]],Table1[[#This Row],[Life Expectancy Point Value]],Table1[[#This Row],["R/ECAP" (Point Value)]],Table1[[#This Row],[Low Poverty Point Value]])</f>
        <v>0</v>
      </c>
      <c r="W1354" s="3">
        <f>SUM(Table1[[#This Row],[Census Tract Low Unemployment Point Value]],Table1[[#This Row],[Census Tract Access to Primary Care Point Value]])</f>
        <v>1</v>
      </c>
    </row>
    <row r="1355" spans="1:23" x14ac:dyDescent="0.25">
      <c r="A1355" t="s">
        <v>1438</v>
      </c>
      <c r="B1355">
        <v>18145710602</v>
      </c>
      <c r="C1355" t="s">
        <v>1842</v>
      </c>
      <c r="D1355" t="s">
        <v>2991</v>
      </c>
      <c r="E1355" s="8">
        <f t="shared" si="42"/>
        <v>1</v>
      </c>
      <c r="F1355" s="3">
        <f t="shared" si="43"/>
        <v>0</v>
      </c>
      <c r="G1355">
        <v>0</v>
      </c>
      <c r="H1355" s="4">
        <v>46613</v>
      </c>
      <c r="I1355" s="3">
        <f>IF(AND(Table1[[#This Row],[High Income]]&gt;=71082,Table1[[#This Row],[QCT Status]]=0),1,0)</f>
        <v>0</v>
      </c>
      <c r="K1355" s="3">
        <f>IF(Table1[[#This Row],[Life Expectancy]]&gt;77.4,1,0)</f>
        <v>0</v>
      </c>
      <c r="L1355" s="4">
        <v>0</v>
      </c>
      <c r="M1355" s="4">
        <v>14.4</v>
      </c>
      <c r="N1355" s="4">
        <f>IF(AND(Table1[[#This Row],[Low Poverty]]&lt;=6.3,Table1[[#This Row],[QCT Status]]=0),1,0)</f>
        <v>0</v>
      </c>
      <c r="O1355" s="6">
        <f>VLOOKUP(C1355,'County Data Only'!$A$2:$F$93,3,FALSE)</f>
        <v>2.4</v>
      </c>
      <c r="P1355" s="6">
        <f>IF(Table1[[#This Row],[Census Tract Low Unemployment Rate]]&lt;2.7,1,0)</f>
        <v>1</v>
      </c>
      <c r="Q1355" s="3">
        <f>VLOOKUP($C1355,'County Data Only'!$A$2:$F$93,4,FALSE)</f>
        <v>2900</v>
      </c>
      <c r="R1355" s="3">
        <f>IF(AND(Table1[[#This Row],[Census Tract Access to Primary Care]]&lt;=2000,Table1[[#This Row],[Census Tract Access to Primary Care]]&lt;&gt;0),1,0)</f>
        <v>0</v>
      </c>
      <c r="S1355" s="3">
        <f>VLOOKUP($C1355,'County Data Only'!$A$2:$F$93,5,FALSE)</f>
        <v>-1.588614926</v>
      </c>
      <c r="T1355" s="6">
        <f>VLOOKUP($C1355,'County Data Only'!$A$2:$F$93,6,FALSE)</f>
        <v>7.8073599999999993E-2</v>
      </c>
      <c r="U1355">
        <f>IF(AND(Table1[[#This Row],[Census Tract Population Growth 2010 - 2020]]&gt;=5,Table1[[#This Row],[Census Tract Population Growth 2020 - 2021]]&gt;0),1,0)</f>
        <v>0</v>
      </c>
      <c r="V1355" s="3">
        <f>SUM(Table1[[#This Row],[High Income Point Value]],Table1[[#This Row],[Life Expectancy Point Value]],Table1[[#This Row],["R/ECAP" (Point Value)]],Table1[[#This Row],[Low Poverty Point Value]])</f>
        <v>0</v>
      </c>
      <c r="W1355" s="3">
        <f>SUM(Table1[[#This Row],[Census Tract Low Unemployment Point Value]],Table1[[#This Row],[Census Tract Access to Primary Care Point Value]])</f>
        <v>1</v>
      </c>
    </row>
    <row r="1356" spans="1:23" x14ac:dyDescent="0.25">
      <c r="A1356" t="s">
        <v>1435</v>
      </c>
      <c r="B1356">
        <v>18145710400</v>
      </c>
      <c r="C1356" t="s">
        <v>1842</v>
      </c>
      <c r="D1356" t="s">
        <v>2988</v>
      </c>
      <c r="E1356" s="8">
        <f t="shared" si="42"/>
        <v>1</v>
      </c>
      <c r="F1356" s="3">
        <f t="shared" si="43"/>
        <v>0</v>
      </c>
      <c r="G1356">
        <v>0</v>
      </c>
      <c r="H1356" s="4">
        <v>49071</v>
      </c>
      <c r="I1356" s="3">
        <f>IF(AND(Table1[[#This Row],[High Income]]&gt;=71082,Table1[[#This Row],[QCT Status]]=0),1,0)</f>
        <v>0</v>
      </c>
      <c r="J1356" s="4">
        <v>77.099999999999994</v>
      </c>
      <c r="K1356" s="3">
        <f>IF(Table1[[#This Row],[Life Expectancy]]&gt;77.4,1,0)</f>
        <v>0</v>
      </c>
      <c r="L1356" s="4">
        <v>0</v>
      </c>
      <c r="M1356" s="4">
        <v>17.5</v>
      </c>
      <c r="N1356" s="4">
        <f>IF(AND(Table1[[#This Row],[Low Poverty]]&lt;=6.3,Table1[[#This Row],[QCT Status]]=0),1,0)</f>
        <v>0</v>
      </c>
      <c r="O1356" s="6">
        <f>VLOOKUP(C1356,'County Data Only'!$A$2:$F$93,3,FALSE)</f>
        <v>2.4</v>
      </c>
      <c r="P1356" s="6">
        <f>IF(Table1[[#This Row],[Census Tract Low Unemployment Rate]]&lt;2.7,1,0)</f>
        <v>1</v>
      </c>
      <c r="Q1356" s="3">
        <f>VLOOKUP($C1356,'County Data Only'!$A$2:$F$93,4,FALSE)</f>
        <v>2900</v>
      </c>
      <c r="R1356" s="3">
        <f>IF(AND(Table1[[#This Row],[Census Tract Access to Primary Care]]&lt;=2000,Table1[[#This Row],[Census Tract Access to Primary Care]]&lt;&gt;0),1,0)</f>
        <v>0</v>
      </c>
      <c r="S1356" s="3">
        <f>VLOOKUP($C1356,'County Data Only'!$A$2:$F$93,5,FALSE)</f>
        <v>-1.588614926</v>
      </c>
      <c r="T1356" s="6">
        <f>VLOOKUP($C1356,'County Data Only'!$A$2:$F$93,6,FALSE)</f>
        <v>7.8073599999999993E-2</v>
      </c>
      <c r="U1356">
        <f>IF(AND(Table1[[#This Row],[Census Tract Population Growth 2010 - 2020]]&gt;=5,Table1[[#This Row],[Census Tract Population Growth 2020 - 2021]]&gt;0),1,0)</f>
        <v>0</v>
      </c>
      <c r="V1356" s="3">
        <f>SUM(Table1[[#This Row],[High Income Point Value]],Table1[[#This Row],[Life Expectancy Point Value]],Table1[[#This Row],["R/ECAP" (Point Value)]],Table1[[#This Row],[Low Poverty Point Value]])</f>
        <v>0</v>
      </c>
      <c r="W1356" s="3">
        <f>SUM(Table1[[#This Row],[Census Tract Low Unemployment Point Value]],Table1[[#This Row],[Census Tract Access to Primary Care Point Value]])</f>
        <v>1</v>
      </c>
    </row>
    <row r="1357" spans="1:23" x14ac:dyDescent="0.25">
      <c r="A1357" t="s">
        <v>1436</v>
      </c>
      <c r="B1357">
        <v>18145710500</v>
      </c>
      <c r="C1357" t="s">
        <v>1842</v>
      </c>
      <c r="D1357" t="s">
        <v>2989</v>
      </c>
      <c r="E1357" s="8">
        <f t="shared" si="42"/>
        <v>1</v>
      </c>
      <c r="F1357" s="3">
        <f t="shared" si="43"/>
        <v>0</v>
      </c>
      <c r="G1357">
        <v>0</v>
      </c>
      <c r="H1357" s="4">
        <v>57313</v>
      </c>
      <c r="I1357" s="3">
        <f>IF(AND(Table1[[#This Row],[High Income]]&gt;=71082,Table1[[#This Row],[QCT Status]]=0),1,0)</f>
        <v>0</v>
      </c>
      <c r="J1357" s="4">
        <v>77</v>
      </c>
      <c r="K1357" s="3">
        <f>IF(Table1[[#This Row],[Life Expectancy]]&gt;77.4,1,0)</f>
        <v>0</v>
      </c>
      <c r="L1357" s="4">
        <v>0</v>
      </c>
      <c r="M1357" s="4">
        <v>22.7</v>
      </c>
      <c r="N1357" s="4">
        <f>IF(AND(Table1[[#This Row],[Low Poverty]]&lt;=6.3,Table1[[#This Row],[QCT Status]]=0),1,0)</f>
        <v>0</v>
      </c>
      <c r="O1357" s="6">
        <f>VLOOKUP(C1357,'County Data Only'!$A$2:$F$93,3,FALSE)</f>
        <v>2.4</v>
      </c>
      <c r="P1357" s="6">
        <f>IF(Table1[[#This Row],[Census Tract Low Unemployment Rate]]&lt;2.7,1,0)</f>
        <v>1</v>
      </c>
      <c r="Q1357" s="3">
        <f>VLOOKUP($C1357,'County Data Only'!$A$2:$F$93,4,FALSE)</f>
        <v>2900</v>
      </c>
      <c r="R1357" s="3">
        <f>IF(AND(Table1[[#This Row],[Census Tract Access to Primary Care]]&lt;=2000,Table1[[#This Row],[Census Tract Access to Primary Care]]&lt;&gt;0),1,0)</f>
        <v>0</v>
      </c>
      <c r="S1357" s="3">
        <f>VLOOKUP($C1357,'County Data Only'!$A$2:$F$93,5,FALSE)</f>
        <v>-1.588614926</v>
      </c>
      <c r="T1357" s="6">
        <f>VLOOKUP($C1357,'County Data Only'!$A$2:$F$93,6,FALSE)</f>
        <v>7.8073599999999993E-2</v>
      </c>
      <c r="U1357">
        <f>IF(AND(Table1[[#This Row],[Census Tract Population Growth 2010 - 2020]]&gt;=5,Table1[[#This Row],[Census Tract Population Growth 2020 - 2021]]&gt;0),1,0)</f>
        <v>0</v>
      </c>
      <c r="V1357" s="3">
        <f>SUM(Table1[[#This Row],[High Income Point Value]],Table1[[#This Row],[Life Expectancy Point Value]],Table1[[#This Row],["R/ECAP" (Point Value)]],Table1[[#This Row],[Low Poverty Point Value]])</f>
        <v>0</v>
      </c>
      <c r="W1357" s="3">
        <f>SUM(Table1[[#This Row],[Census Tract Low Unemployment Point Value]],Table1[[#This Row],[Census Tract Access to Primary Care Point Value]])</f>
        <v>1</v>
      </c>
    </row>
    <row r="1358" spans="1:23" x14ac:dyDescent="0.25">
      <c r="A1358" t="s">
        <v>1442</v>
      </c>
      <c r="B1358">
        <v>18147952701</v>
      </c>
      <c r="C1358" t="s">
        <v>1844</v>
      </c>
      <c r="D1358" t="s">
        <v>2995</v>
      </c>
      <c r="E1358" s="6">
        <f t="shared" si="42"/>
        <v>5</v>
      </c>
      <c r="F1358" s="3">
        <f t="shared" si="43"/>
        <v>0</v>
      </c>
      <c r="G1358">
        <v>0</v>
      </c>
      <c r="H1358" s="6">
        <v>81797</v>
      </c>
      <c r="I1358" s="6">
        <f>IF(AND(Table1[[#This Row],[High Income]]&gt;=71082,Table1[[#This Row],[QCT Status]]=0),1,0)</f>
        <v>1</v>
      </c>
      <c r="J1358" s="6">
        <v>83.6</v>
      </c>
      <c r="K1358" s="6">
        <f>IF(Table1[[#This Row],[Life Expectancy]]&gt;77.4,1,0)</f>
        <v>1</v>
      </c>
      <c r="L1358" s="4">
        <v>0</v>
      </c>
      <c r="M1358" s="6">
        <v>6.1</v>
      </c>
      <c r="N1358" s="6">
        <f>IF(AND(Table1[[#This Row],[Low Poverty]]&lt;=6.3,Table1[[#This Row],[QCT Status]]=0),1,0)</f>
        <v>1</v>
      </c>
      <c r="O1358" s="6">
        <f>VLOOKUP(C1358,'County Data Only'!$A$2:$F$93,3,FALSE)</f>
        <v>2.5</v>
      </c>
      <c r="P1358" s="6">
        <f>IF(Table1[[#This Row],[Census Tract Low Unemployment Rate]]&lt;2.7,1,0)</f>
        <v>1</v>
      </c>
      <c r="Q1358" s="6">
        <f>VLOOKUP($C1358,'County Data Only'!$A$2:$F$93,4,FALSE)</f>
        <v>1070</v>
      </c>
      <c r="R1358" s="6">
        <f>IF(AND(Table1[[#This Row],[Census Tract Access to Primary Care]]&lt;=2000,Table1[[#This Row],[Census Tract Access to Primary Care]]&lt;&gt;0),1,0)</f>
        <v>1</v>
      </c>
      <c r="S1358" s="3">
        <f>VLOOKUP($C1358,'County Data Only'!$A$2:$F$93,5,FALSE)</f>
        <v>1.300372503</v>
      </c>
      <c r="T1358" s="6">
        <f>VLOOKUP($C1358,'County Data Only'!$A$2:$F$93,6,FALSE)</f>
        <v>2.8872200000000001E-2</v>
      </c>
      <c r="U1358">
        <f>IF(AND(Table1[[#This Row],[Census Tract Population Growth 2010 - 2020]]&gt;=5,Table1[[#This Row],[Census Tract Population Growth 2020 - 2021]]&gt;0),1,0)</f>
        <v>0</v>
      </c>
      <c r="V1358" s="3">
        <f>SUM(Table1[[#This Row],[High Income Point Value]],Table1[[#This Row],[Life Expectancy Point Value]],Table1[[#This Row],["R/ECAP" (Point Value)]],Table1[[#This Row],[Low Poverty Point Value]])</f>
        <v>3</v>
      </c>
      <c r="W1358" s="3">
        <f>SUM(Table1[[#This Row],[Census Tract Low Unemployment Point Value]],Table1[[#This Row],[Census Tract Access to Primary Care Point Value]])</f>
        <v>2</v>
      </c>
    </row>
    <row r="1359" spans="1:23" x14ac:dyDescent="0.25">
      <c r="A1359" t="s">
        <v>1443</v>
      </c>
      <c r="B1359">
        <v>18147952702</v>
      </c>
      <c r="C1359" t="s">
        <v>1844</v>
      </c>
      <c r="D1359" t="s">
        <v>2996</v>
      </c>
      <c r="E1359" s="5">
        <f t="shared" si="42"/>
        <v>4</v>
      </c>
      <c r="F1359" s="3">
        <f t="shared" si="43"/>
        <v>0</v>
      </c>
      <c r="G1359">
        <v>0</v>
      </c>
      <c r="H1359" s="4">
        <v>60385</v>
      </c>
      <c r="I1359" s="3">
        <f>IF(AND(Table1[[#This Row],[High Income]]&gt;=71082,Table1[[#This Row],[QCT Status]]=0),1,0)</f>
        <v>0</v>
      </c>
      <c r="J1359" s="6">
        <v>83.6</v>
      </c>
      <c r="K1359" s="6">
        <f>IF(Table1[[#This Row],[Life Expectancy]]&gt;77.4,1,0)</f>
        <v>1</v>
      </c>
      <c r="L1359" s="4">
        <v>0</v>
      </c>
      <c r="M1359" s="6">
        <v>5.0999999999999996</v>
      </c>
      <c r="N1359" s="6">
        <f>IF(AND(Table1[[#This Row],[Low Poverty]]&lt;=6.3,Table1[[#This Row],[QCT Status]]=0),1,0)</f>
        <v>1</v>
      </c>
      <c r="O1359" s="6">
        <f>VLOOKUP(C1359,'County Data Only'!$A$2:$F$93,3,FALSE)</f>
        <v>2.5</v>
      </c>
      <c r="P1359" s="6">
        <f>IF(Table1[[#This Row],[Census Tract Low Unemployment Rate]]&lt;2.7,1,0)</f>
        <v>1</v>
      </c>
      <c r="Q1359" s="6">
        <f>VLOOKUP($C1359,'County Data Only'!$A$2:$F$93,4,FALSE)</f>
        <v>1070</v>
      </c>
      <c r="R1359" s="6">
        <f>IF(AND(Table1[[#This Row],[Census Tract Access to Primary Care]]&lt;=2000,Table1[[#This Row],[Census Tract Access to Primary Care]]&lt;&gt;0),1,0)</f>
        <v>1</v>
      </c>
      <c r="S1359" s="3">
        <f>VLOOKUP($C1359,'County Data Only'!$A$2:$F$93,5,FALSE)</f>
        <v>1.300372503</v>
      </c>
      <c r="T1359" s="6">
        <f>VLOOKUP($C1359,'County Data Only'!$A$2:$F$93,6,FALSE)</f>
        <v>2.8872200000000001E-2</v>
      </c>
      <c r="U1359">
        <f>IF(AND(Table1[[#This Row],[Census Tract Population Growth 2010 - 2020]]&gt;=5,Table1[[#This Row],[Census Tract Population Growth 2020 - 2021]]&gt;0),1,0)</f>
        <v>0</v>
      </c>
      <c r="V1359" s="3">
        <f>SUM(Table1[[#This Row],[High Income Point Value]],Table1[[#This Row],[Life Expectancy Point Value]],Table1[[#This Row],["R/ECAP" (Point Value)]],Table1[[#This Row],[Low Poverty Point Value]])</f>
        <v>2</v>
      </c>
      <c r="W1359" s="3">
        <f>SUM(Table1[[#This Row],[Census Tract Low Unemployment Point Value]],Table1[[#This Row],[Census Tract Access to Primary Care Point Value]])</f>
        <v>2</v>
      </c>
    </row>
    <row r="1360" spans="1:23" x14ac:dyDescent="0.25">
      <c r="A1360" t="s">
        <v>1444</v>
      </c>
      <c r="B1360">
        <v>18147952800</v>
      </c>
      <c r="C1360" t="s">
        <v>1844</v>
      </c>
      <c r="D1360" t="s">
        <v>2841</v>
      </c>
      <c r="E1360" s="5">
        <f t="shared" si="42"/>
        <v>4</v>
      </c>
      <c r="F1360" s="3">
        <f t="shared" si="43"/>
        <v>0</v>
      </c>
      <c r="G1360">
        <v>0</v>
      </c>
      <c r="H1360" s="4">
        <v>57065</v>
      </c>
      <c r="I1360" s="3">
        <f>IF(AND(Table1[[#This Row],[High Income]]&gt;=71082,Table1[[#This Row],[QCT Status]]=0),1,0)</f>
        <v>0</v>
      </c>
      <c r="J1360" s="6">
        <v>77.599999999999994</v>
      </c>
      <c r="K1360" s="6">
        <f>IF(Table1[[#This Row],[Life Expectancy]]&gt;77.4,1,0)</f>
        <v>1</v>
      </c>
      <c r="L1360" s="4">
        <v>0</v>
      </c>
      <c r="M1360" s="6">
        <v>5.2</v>
      </c>
      <c r="N1360" s="6">
        <f>IF(AND(Table1[[#This Row],[Low Poverty]]&lt;=6.3,Table1[[#This Row],[QCT Status]]=0),1,0)</f>
        <v>1</v>
      </c>
      <c r="O1360" s="6">
        <f>VLOOKUP(C1360,'County Data Only'!$A$2:$F$93,3,FALSE)</f>
        <v>2.5</v>
      </c>
      <c r="P1360" s="6">
        <f>IF(Table1[[#This Row],[Census Tract Low Unemployment Rate]]&lt;2.7,1,0)</f>
        <v>1</v>
      </c>
      <c r="Q1360" s="6">
        <f>VLOOKUP($C1360,'County Data Only'!$A$2:$F$93,4,FALSE)</f>
        <v>1070</v>
      </c>
      <c r="R1360" s="6">
        <f>IF(AND(Table1[[#This Row],[Census Tract Access to Primary Care]]&lt;=2000,Table1[[#This Row],[Census Tract Access to Primary Care]]&lt;&gt;0),1,0)</f>
        <v>1</v>
      </c>
      <c r="S1360" s="3">
        <f>VLOOKUP($C1360,'County Data Only'!$A$2:$F$93,5,FALSE)</f>
        <v>1.300372503</v>
      </c>
      <c r="T1360" s="6">
        <f>VLOOKUP($C1360,'County Data Only'!$A$2:$F$93,6,FALSE)</f>
        <v>2.8872200000000001E-2</v>
      </c>
      <c r="U1360">
        <f>IF(AND(Table1[[#This Row],[Census Tract Population Growth 2010 - 2020]]&gt;=5,Table1[[#This Row],[Census Tract Population Growth 2020 - 2021]]&gt;0),1,0)</f>
        <v>0</v>
      </c>
      <c r="V1360" s="3">
        <f>SUM(Table1[[#This Row],[High Income Point Value]],Table1[[#This Row],[Life Expectancy Point Value]],Table1[[#This Row],["R/ECAP" (Point Value)]],Table1[[#This Row],[Low Poverty Point Value]])</f>
        <v>2</v>
      </c>
      <c r="W1360" s="3">
        <f>SUM(Table1[[#This Row],[Census Tract Low Unemployment Point Value]],Table1[[#This Row],[Census Tract Access to Primary Care Point Value]])</f>
        <v>2</v>
      </c>
    </row>
    <row r="1361" spans="1:23" x14ac:dyDescent="0.25">
      <c r="A1361" t="s">
        <v>1445</v>
      </c>
      <c r="B1361">
        <v>18147952900</v>
      </c>
      <c r="C1361" t="s">
        <v>1844</v>
      </c>
      <c r="D1361" t="s">
        <v>2842</v>
      </c>
      <c r="E1361" s="9">
        <f t="shared" si="42"/>
        <v>3</v>
      </c>
      <c r="F1361" s="3">
        <f t="shared" si="43"/>
        <v>0</v>
      </c>
      <c r="G1361">
        <v>0</v>
      </c>
      <c r="H1361" s="4">
        <v>49545</v>
      </c>
      <c r="I1361" s="3">
        <f>IF(AND(Table1[[#This Row],[High Income]]&gt;=71082,Table1[[#This Row],[QCT Status]]=0),1,0)</f>
        <v>0</v>
      </c>
      <c r="J1361" s="6">
        <v>78.8</v>
      </c>
      <c r="K1361" s="6">
        <f>IF(Table1[[#This Row],[Life Expectancy]]&gt;77.4,1,0)</f>
        <v>1</v>
      </c>
      <c r="L1361" s="4">
        <v>0</v>
      </c>
      <c r="M1361" s="4">
        <v>8.4</v>
      </c>
      <c r="N1361" s="4">
        <f>IF(AND(Table1[[#This Row],[Low Poverty]]&lt;=6.3,Table1[[#This Row],[QCT Status]]=0),1,0)</f>
        <v>0</v>
      </c>
      <c r="O1361" s="6">
        <f>VLOOKUP(C1361,'County Data Only'!$A$2:$F$93,3,FALSE)</f>
        <v>2.5</v>
      </c>
      <c r="P1361" s="6">
        <f>IF(Table1[[#This Row],[Census Tract Low Unemployment Rate]]&lt;2.7,1,0)</f>
        <v>1</v>
      </c>
      <c r="Q1361" s="6">
        <f>VLOOKUP($C1361,'County Data Only'!$A$2:$F$93,4,FALSE)</f>
        <v>1070</v>
      </c>
      <c r="R1361" s="6">
        <f>IF(AND(Table1[[#This Row],[Census Tract Access to Primary Care]]&lt;=2000,Table1[[#This Row],[Census Tract Access to Primary Care]]&lt;&gt;0),1,0)</f>
        <v>1</v>
      </c>
      <c r="S1361" s="3">
        <f>VLOOKUP($C1361,'County Data Only'!$A$2:$F$93,5,FALSE)</f>
        <v>1.300372503</v>
      </c>
      <c r="T1361" s="6">
        <f>VLOOKUP($C1361,'County Data Only'!$A$2:$F$93,6,FALSE)</f>
        <v>2.8872200000000001E-2</v>
      </c>
      <c r="U1361">
        <f>IF(AND(Table1[[#This Row],[Census Tract Population Growth 2010 - 2020]]&gt;=5,Table1[[#This Row],[Census Tract Population Growth 2020 - 2021]]&gt;0),1,0)</f>
        <v>0</v>
      </c>
      <c r="V1361" s="3">
        <f>SUM(Table1[[#This Row],[High Income Point Value]],Table1[[#This Row],[Life Expectancy Point Value]],Table1[[#This Row],["R/ECAP" (Point Value)]],Table1[[#This Row],[Low Poverty Point Value]])</f>
        <v>1</v>
      </c>
      <c r="W1361" s="3">
        <f>SUM(Table1[[#This Row],[Census Tract Low Unemployment Point Value]],Table1[[#This Row],[Census Tract Access to Primary Care Point Value]])</f>
        <v>2</v>
      </c>
    </row>
    <row r="1362" spans="1:23" x14ac:dyDescent="0.25">
      <c r="A1362" t="s">
        <v>1447</v>
      </c>
      <c r="B1362">
        <v>18147953100</v>
      </c>
      <c r="C1362" t="s">
        <v>1844</v>
      </c>
      <c r="D1362" t="s">
        <v>2212</v>
      </c>
      <c r="E1362" s="9">
        <f t="shared" si="42"/>
        <v>3</v>
      </c>
      <c r="F1362" s="3">
        <f t="shared" si="43"/>
        <v>0</v>
      </c>
      <c r="G1362">
        <v>0</v>
      </c>
      <c r="H1362" s="4">
        <v>44116</v>
      </c>
      <c r="I1362" s="3">
        <f>IF(AND(Table1[[#This Row],[High Income]]&gt;=71082,Table1[[#This Row],[QCT Status]]=0),1,0)</f>
        <v>0</v>
      </c>
      <c r="J1362" s="6">
        <v>77.8</v>
      </c>
      <c r="K1362" s="6">
        <f>IF(Table1[[#This Row],[Life Expectancy]]&gt;77.4,1,0)</f>
        <v>1</v>
      </c>
      <c r="L1362" s="4">
        <v>0</v>
      </c>
      <c r="M1362" s="4">
        <v>10.5</v>
      </c>
      <c r="N1362" s="4">
        <f>IF(AND(Table1[[#This Row],[Low Poverty]]&lt;=6.3,Table1[[#This Row],[QCT Status]]=0),1,0)</f>
        <v>0</v>
      </c>
      <c r="O1362" s="6">
        <f>VLOOKUP(C1362,'County Data Only'!$A$2:$F$93,3,FALSE)</f>
        <v>2.5</v>
      </c>
      <c r="P1362" s="6">
        <f>IF(Table1[[#This Row],[Census Tract Low Unemployment Rate]]&lt;2.7,1,0)</f>
        <v>1</v>
      </c>
      <c r="Q1362" s="6">
        <f>VLOOKUP($C1362,'County Data Only'!$A$2:$F$93,4,FALSE)</f>
        <v>1070</v>
      </c>
      <c r="R1362" s="6">
        <f>IF(AND(Table1[[#This Row],[Census Tract Access to Primary Care]]&lt;=2000,Table1[[#This Row],[Census Tract Access to Primary Care]]&lt;&gt;0),1,0)</f>
        <v>1</v>
      </c>
      <c r="S1362" s="3">
        <f>VLOOKUP($C1362,'County Data Only'!$A$2:$F$93,5,FALSE)</f>
        <v>1.300372503</v>
      </c>
      <c r="T1362" s="6">
        <f>VLOOKUP($C1362,'County Data Only'!$A$2:$F$93,6,FALSE)</f>
        <v>2.8872200000000001E-2</v>
      </c>
      <c r="U1362">
        <f>IF(AND(Table1[[#This Row],[Census Tract Population Growth 2010 - 2020]]&gt;=5,Table1[[#This Row],[Census Tract Population Growth 2020 - 2021]]&gt;0),1,0)</f>
        <v>0</v>
      </c>
      <c r="V1362" s="3">
        <f>SUM(Table1[[#This Row],[High Income Point Value]],Table1[[#This Row],[Life Expectancy Point Value]],Table1[[#This Row],["R/ECAP" (Point Value)]],Table1[[#This Row],[Low Poverty Point Value]])</f>
        <v>1</v>
      </c>
      <c r="W1362" s="3">
        <f>SUM(Table1[[#This Row],[Census Tract Low Unemployment Point Value]],Table1[[#This Row],[Census Tract Access to Primary Care Point Value]])</f>
        <v>2</v>
      </c>
    </row>
    <row r="1363" spans="1:23" x14ac:dyDescent="0.25">
      <c r="A1363" t="s">
        <v>1446</v>
      </c>
      <c r="B1363">
        <v>18147953000</v>
      </c>
      <c r="C1363" t="s">
        <v>1844</v>
      </c>
      <c r="D1363" t="s">
        <v>2211</v>
      </c>
      <c r="E1363" s="9">
        <f t="shared" si="42"/>
        <v>3</v>
      </c>
      <c r="F1363" s="3">
        <f t="shared" si="43"/>
        <v>0</v>
      </c>
      <c r="G1363">
        <v>0</v>
      </c>
      <c r="H1363" s="4">
        <v>53464</v>
      </c>
      <c r="I1363" s="3">
        <f>IF(AND(Table1[[#This Row],[High Income]]&gt;=71082,Table1[[#This Row],[QCT Status]]=0),1,0)</f>
        <v>0</v>
      </c>
      <c r="J1363" s="6">
        <v>85.9</v>
      </c>
      <c r="K1363" s="6">
        <f>IF(Table1[[#This Row],[Life Expectancy]]&gt;77.4,1,0)</f>
        <v>1</v>
      </c>
      <c r="L1363" s="4">
        <v>0</v>
      </c>
      <c r="M1363" s="4">
        <v>12.5</v>
      </c>
      <c r="N1363" s="4">
        <f>IF(AND(Table1[[#This Row],[Low Poverty]]&lt;=6.3,Table1[[#This Row],[QCT Status]]=0),1,0)</f>
        <v>0</v>
      </c>
      <c r="O1363" s="6">
        <f>VLOOKUP(C1363,'County Data Only'!$A$2:$F$93,3,FALSE)</f>
        <v>2.5</v>
      </c>
      <c r="P1363" s="6">
        <f>IF(Table1[[#This Row],[Census Tract Low Unemployment Rate]]&lt;2.7,1,0)</f>
        <v>1</v>
      </c>
      <c r="Q1363" s="6">
        <f>VLOOKUP($C1363,'County Data Only'!$A$2:$F$93,4,FALSE)</f>
        <v>1070</v>
      </c>
      <c r="R1363" s="6">
        <f>IF(AND(Table1[[#This Row],[Census Tract Access to Primary Care]]&lt;=2000,Table1[[#This Row],[Census Tract Access to Primary Care]]&lt;&gt;0),1,0)</f>
        <v>1</v>
      </c>
      <c r="S1363" s="3">
        <f>VLOOKUP($C1363,'County Data Only'!$A$2:$F$93,5,FALSE)</f>
        <v>1.300372503</v>
      </c>
      <c r="T1363" s="6">
        <f>VLOOKUP($C1363,'County Data Only'!$A$2:$F$93,6,FALSE)</f>
        <v>2.8872200000000001E-2</v>
      </c>
      <c r="U1363">
        <f>IF(AND(Table1[[#This Row],[Census Tract Population Growth 2010 - 2020]]&gt;=5,Table1[[#This Row],[Census Tract Population Growth 2020 - 2021]]&gt;0),1,0)</f>
        <v>0</v>
      </c>
      <c r="V1363" s="3">
        <f>SUM(Table1[[#This Row],[High Income Point Value]],Table1[[#This Row],[Life Expectancy Point Value]],Table1[[#This Row],["R/ECAP" (Point Value)]],Table1[[#This Row],[Low Poverty Point Value]])</f>
        <v>1</v>
      </c>
      <c r="W1363" s="3">
        <f>SUM(Table1[[#This Row],[Census Tract Low Unemployment Point Value]],Table1[[#This Row],[Census Tract Access to Primary Care Point Value]])</f>
        <v>2</v>
      </c>
    </row>
    <row r="1364" spans="1:23" x14ac:dyDescent="0.25">
      <c r="A1364" t="s">
        <v>1398</v>
      </c>
      <c r="B1364">
        <v>18141011306</v>
      </c>
      <c r="C1364" t="s">
        <v>1838</v>
      </c>
      <c r="D1364" t="s">
        <v>2962</v>
      </c>
      <c r="E1364" s="9">
        <f t="shared" si="42"/>
        <v>3</v>
      </c>
      <c r="F1364" s="3">
        <f t="shared" si="43"/>
        <v>0</v>
      </c>
      <c r="G1364">
        <v>0</v>
      </c>
      <c r="H1364" s="6">
        <v>103627</v>
      </c>
      <c r="I1364" s="6">
        <f>IF(AND(Table1[[#This Row],[High Income]]&gt;=71082,Table1[[#This Row],[QCT Status]]=0),1,0)</f>
        <v>1</v>
      </c>
      <c r="J1364" s="6">
        <v>82.4</v>
      </c>
      <c r="K1364" s="6">
        <f>IF(Table1[[#This Row],[Life Expectancy]]&gt;77.4,1,0)</f>
        <v>1</v>
      </c>
      <c r="L1364" s="4">
        <v>0</v>
      </c>
      <c r="M1364" s="6">
        <v>0.6</v>
      </c>
      <c r="N1364" s="6">
        <f>IF(AND(Table1[[#This Row],[Low Poverty]]&lt;=6.3,Table1[[#This Row],[QCT Status]]=0),1,0)</f>
        <v>1</v>
      </c>
      <c r="O1364" s="3">
        <f>VLOOKUP(C1364,'County Data Only'!$A$2:$F$93,3,FALSE)</f>
        <v>2.9</v>
      </c>
      <c r="P1364" s="3">
        <f>IF(Table1[[#This Row],[Census Tract Low Unemployment Rate]]&lt;2.7,1,0)</f>
        <v>0</v>
      </c>
      <c r="Q1364" s="3">
        <f>VLOOKUP($C1364,'County Data Only'!$A$2:$F$93,4,FALSE)</f>
        <v>2170</v>
      </c>
      <c r="R1364" s="3">
        <f>IF(AND(Table1[[#This Row],[Census Tract Access to Primary Care]]&lt;=2000,Table1[[#This Row],[Census Tract Access to Primary Care]]&lt;&gt;0),1,0)</f>
        <v>0</v>
      </c>
      <c r="S1364" s="3">
        <f>VLOOKUP($C1364,'County Data Only'!$A$2:$F$93,5,FALSE)</f>
        <v>-3.3036909539999999</v>
      </c>
      <c r="T1364" s="3">
        <f>VLOOKUP($C1364,'County Data Only'!$A$2:$F$93,6,FALSE)</f>
        <v>-0.11099899999999999</v>
      </c>
      <c r="U1364">
        <f>IF(AND(Table1[[#This Row],[Census Tract Population Growth 2010 - 2020]]&gt;=5,Table1[[#This Row],[Census Tract Population Growth 2020 - 2021]]&gt;0),1,0)</f>
        <v>0</v>
      </c>
      <c r="V1364" s="3">
        <f>SUM(Table1[[#This Row],[High Income Point Value]],Table1[[#This Row],[Life Expectancy Point Value]],Table1[[#This Row],["R/ECAP" (Point Value)]],Table1[[#This Row],[Low Poverty Point Value]])</f>
        <v>3</v>
      </c>
      <c r="W1364" s="3">
        <f>SUM(Table1[[#This Row],[Census Tract Low Unemployment Point Value]],Table1[[#This Row],[Census Tract Access to Primary Care Point Value]])</f>
        <v>0</v>
      </c>
    </row>
    <row r="1365" spans="1:23" x14ac:dyDescent="0.25">
      <c r="A1365" t="s">
        <v>1414</v>
      </c>
      <c r="B1365">
        <v>18141011604</v>
      </c>
      <c r="C1365" t="s">
        <v>1838</v>
      </c>
      <c r="D1365" t="s">
        <v>1973</v>
      </c>
      <c r="E1365" s="9">
        <f t="shared" si="42"/>
        <v>3</v>
      </c>
      <c r="F1365" s="3">
        <f t="shared" si="43"/>
        <v>0</v>
      </c>
      <c r="G1365">
        <v>0</v>
      </c>
      <c r="H1365" s="6">
        <v>93603</v>
      </c>
      <c r="I1365" s="6">
        <f>IF(AND(Table1[[#This Row],[High Income]]&gt;=71082,Table1[[#This Row],[QCT Status]]=0),1,0)</f>
        <v>1</v>
      </c>
      <c r="J1365" s="6">
        <v>77.599999999999994</v>
      </c>
      <c r="K1365" s="6">
        <f>IF(Table1[[#This Row],[Life Expectancy]]&gt;77.4,1,0)</f>
        <v>1</v>
      </c>
      <c r="L1365" s="4">
        <v>0</v>
      </c>
      <c r="M1365" s="6">
        <v>1.1000000000000001</v>
      </c>
      <c r="N1365" s="6">
        <f>IF(AND(Table1[[#This Row],[Low Poverty]]&lt;=6.3,Table1[[#This Row],[QCT Status]]=0),1,0)</f>
        <v>1</v>
      </c>
      <c r="O1365" s="3">
        <f>VLOOKUP(C1365,'County Data Only'!$A$2:$F$93,3,FALSE)</f>
        <v>2.9</v>
      </c>
      <c r="P1365" s="3">
        <f>IF(Table1[[#This Row],[Census Tract Low Unemployment Rate]]&lt;2.7,1,0)</f>
        <v>0</v>
      </c>
      <c r="Q1365" s="3">
        <f>VLOOKUP($C1365,'County Data Only'!$A$2:$F$93,4,FALSE)</f>
        <v>2170</v>
      </c>
      <c r="R1365" s="3">
        <f>IF(AND(Table1[[#This Row],[Census Tract Access to Primary Care]]&lt;=2000,Table1[[#This Row],[Census Tract Access to Primary Care]]&lt;&gt;0),1,0)</f>
        <v>0</v>
      </c>
      <c r="S1365" s="3">
        <f>VLOOKUP($C1365,'County Data Only'!$A$2:$F$93,5,FALSE)</f>
        <v>-3.3036909539999999</v>
      </c>
      <c r="T1365" s="3">
        <f>VLOOKUP($C1365,'County Data Only'!$A$2:$F$93,6,FALSE)</f>
        <v>-0.11099899999999999</v>
      </c>
      <c r="U1365">
        <f>IF(AND(Table1[[#This Row],[Census Tract Population Growth 2010 - 2020]]&gt;=5,Table1[[#This Row],[Census Tract Population Growth 2020 - 2021]]&gt;0),1,0)</f>
        <v>0</v>
      </c>
      <c r="V1365" s="3">
        <f>SUM(Table1[[#This Row],[High Income Point Value]],Table1[[#This Row],[Life Expectancy Point Value]],Table1[[#This Row],["R/ECAP" (Point Value)]],Table1[[#This Row],[Low Poverty Point Value]])</f>
        <v>3</v>
      </c>
      <c r="W1365" s="3">
        <f>SUM(Table1[[#This Row],[Census Tract Low Unemployment Point Value]],Table1[[#This Row],[Census Tract Access to Primary Care Point Value]])</f>
        <v>0</v>
      </c>
    </row>
    <row r="1366" spans="1:23" x14ac:dyDescent="0.25">
      <c r="A1366" t="s">
        <v>1418</v>
      </c>
      <c r="B1366">
        <v>18141011801</v>
      </c>
      <c r="C1366" t="s">
        <v>1838</v>
      </c>
      <c r="D1366" t="s">
        <v>1981</v>
      </c>
      <c r="E1366" s="9">
        <f t="shared" si="42"/>
        <v>3</v>
      </c>
      <c r="F1366" s="3">
        <f t="shared" si="43"/>
        <v>0</v>
      </c>
      <c r="G1366">
        <v>0</v>
      </c>
      <c r="H1366" s="6">
        <v>77868</v>
      </c>
      <c r="I1366" s="6">
        <f>IF(AND(Table1[[#This Row],[High Income]]&gt;=71082,Table1[[#This Row],[QCT Status]]=0),1,0)</f>
        <v>1</v>
      </c>
      <c r="J1366" s="6">
        <v>78.2</v>
      </c>
      <c r="K1366" s="6">
        <f>IF(Table1[[#This Row],[Life Expectancy]]&gt;77.4,1,0)</f>
        <v>1</v>
      </c>
      <c r="L1366" s="4">
        <v>0</v>
      </c>
      <c r="M1366" s="6">
        <v>1.8</v>
      </c>
      <c r="N1366" s="6">
        <f>IF(AND(Table1[[#This Row],[Low Poverty]]&lt;=6.3,Table1[[#This Row],[QCT Status]]=0),1,0)</f>
        <v>1</v>
      </c>
      <c r="O1366" s="3">
        <f>VLOOKUP(C1366,'County Data Only'!$A$2:$F$93,3,FALSE)</f>
        <v>2.9</v>
      </c>
      <c r="P1366" s="3">
        <f>IF(Table1[[#This Row],[Census Tract Low Unemployment Rate]]&lt;2.7,1,0)</f>
        <v>0</v>
      </c>
      <c r="Q1366" s="3">
        <f>VLOOKUP($C1366,'County Data Only'!$A$2:$F$93,4,FALSE)</f>
        <v>2170</v>
      </c>
      <c r="R1366" s="3">
        <f>IF(AND(Table1[[#This Row],[Census Tract Access to Primary Care]]&lt;=2000,Table1[[#This Row],[Census Tract Access to Primary Care]]&lt;&gt;0),1,0)</f>
        <v>0</v>
      </c>
      <c r="S1366" s="3">
        <f>VLOOKUP($C1366,'County Data Only'!$A$2:$F$93,5,FALSE)</f>
        <v>-3.3036909539999999</v>
      </c>
      <c r="T1366" s="3">
        <f>VLOOKUP($C1366,'County Data Only'!$A$2:$F$93,6,FALSE)</f>
        <v>-0.11099899999999999</v>
      </c>
      <c r="U1366">
        <f>IF(AND(Table1[[#This Row],[Census Tract Population Growth 2010 - 2020]]&gt;=5,Table1[[#This Row],[Census Tract Population Growth 2020 - 2021]]&gt;0),1,0)</f>
        <v>0</v>
      </c>
      <c r="V1366" s="3">
        <f>SUM(Table1[[#This Row],[High Income Point Value]],Table1[[#This Row],[Life Expectancy Point Value]],Table1[[#This Row],["R/ECAP" (Point Value)]],Table1[[#This Row],[Low Poverty Point Value]])</f>
        <v>3</v>
      </c>
      <c r="W1366" s="3">
        <f>SUM(Table1[[#This Row],[Census Tract Low Unemployment Point Value]],Table1[[#This Row],[Census Tract Access to Primary Care Point Value]])</f>
        <v>0</v>
      </c>
    </row>
    <row r="1367" spans="1:23" x14ac:dyDescent="0.25">
      <c r="A1367" t="s">
        <v>1400</v>
      </c>
      <c r="B1367">
        <v>18141011308</v>
      </c>
      <c r="C1367" t="s">
        <v>1838</v>
      </c>
      <c r="D1367" t="s">
        <v>2964</v>
      </c>
      <c r="E1367" s="9">
        <f t="shared" si="42"/>
        <v>3</v>
      </c>
      <c r="F1367" s="3">
        <f t="shared" si="43"/>
        <v>0</v>
      </c>
      <c r="G1367">
        <v>0</v>
      </c>
      <c r="H1367" s="6">
        <v>89402</v>
      </c>
      <c r="I1367" s="6">
        <f>IF(AND(Table1[[#This Row],[High Income]]&gt;=71082,Table1[[#This Row],[QCT Status]]=0),1,0)</f>
        <v>1</v>
      </c>
      <c r="J1367" s="6">
        <v>80.8</v>
      </c>
      <c r="K1367" s="6">
        <f>IF(Table1[[#This Row],[Life Expectancy]]&gt;77.4,1,0)</f>
        <v>1</v>
      </c>
      <c r="L1367" s="4">
        <v>0</v>
      </c>
      <c r="M1367" s="6">
        <v>1.9</v>
      </c>
      <c r="N1367" s="6">
        <f>IF(AND(Table1[[#This Row],[Low Poverty]]&lt;=6.3,Table1[[#This Row],[QCT Status]]=0),1,0)</f>
        <v>1</v>
      </c>
      <c r="O1367" s="3">
        <f>VLOOKUP(C1367,'County Data Only'!$A$2:$F$93,3,FALSE)</f>
        <v>2.9</v>
      </c>
      <c r="P1367" s="3">
        <f>IF(Table1[[#This Row],[Census Tract Low Unemployment Rate]]&lt;2.7,1,0)</f>
        <v>0</v>
      </c>
      <c r="Q1367" s="3">
        <f>VLOOKUP($C1367,'County Data Only'!$A$2:$F$93,4,FALSE)</f>
        <v>2170</v>
      </c>
      <c r="R1367" s="3">
        <f>IF(AND(Table1[[#This Row],[Census Tract Access to Primary Care]]&lt;=2000,Table1[[#This Row],[Census Tract Access to Primary Care]]&lt;&gt;0),1,0)</f>
        <v>0</v>
      </c>
      <c r="S1367" s="3">
        <f>VLOOKUP($C1367,'County Data Only'!$A$2:$F$93,5,FALSE)</f>
        <v>-3.3036909539999999</v>
      </c>
      <c r="T1367" s="3">
        <f>VLOOKUP($C1367,'County Data Only'!$A$2:$F$93,6,FALSE)</f>
        <v>-0.11099899999999999</v>
      </c>
      <c r="U1367">
        <f>IF(AND(Table1[[#This Row],[Census Tract Population Growth 2010 - 2020]]&gt;=5,Table1[[#This Row],[Census Tract Population Growth 2020 - 2021]]&gt;0),1,0)</f>
        <v>0</v>
      </c>
      <c r="V1367" s="3">
        <f>SUM(Table1[[#This Row],[High Income Point Value]],Table1[[#This Row],[Life Expectancy Point Value]],Table1[[#This Row],["R/ECAP" (Point Value)]],Table1[[#This Row],[Low Poverty Point Value]])</f>
        <v>3</v>
      </c>
      <c r="W1367" s="3">
        <f>SUM(Table1[[#This Row],[Census Tract Low Unemployment Point Value]],Table1[[#This Row],[Census Tract Access to Primary Care Point Value]])</f>
        <v>0</v>
      </c>
    </row>
    <row r="1368" spans="1:23" x14ac:dyDescent="0.25">
      <c r="A1368" t="s">
        <v>1404</v>
      </c>
      <c r="B1368">
        <v>18141011404</v>
      </c>
      <c r="C1368" t="s">
        <v>1838</v>
      </c>
      <c r="D1368" t="s">
        <v>2968</v>
      </c>
      <c r="E1368" s="9">
        <f t="shared" si="42"/>
        <v>3</v>
      </c>
      <c r="F1368" s="3">
        <f t="shared" si="43"/>
        <v>0</v>
      </c>
      <c r="G1368">
        <v>0</v>
      </c>
      <c r="H1368" s="6">
        <v>121937</v>
      </c>
      <c r="I1368" s="6">
        <f>IF(AND(Table1[[#This Row],[High Income]]&gt;=71082,Table1[[#This Row],[QCT Status]]=0),1,0)</f>
        <v>1</v>
      </c>
      <c r="J1368" s="6">
        <v>81.5</v>
      </c>
      <c r="K1368" s="6">
        <f>IF(Table1[[#This Row],[Life Expectancy]]&gt;77.4,1,0)</f>
        <v>1</v>
      </c>
      <c r="L1368" s="4">
        <v>0</v>
      </c>
      <c r="M1368" s="6">
        <v>2</v>
      </c>
      <c r="N1368" s="6">
        <f>IF(AND(Table1[[#This Row],[Low Poverty]]&lt;=6.3,Table1[[#This Row],[QCT Status]]=0),1,0)</f>
        <v>1</v>
      </c>
      <c r="O1368" s="3">
        <f>VLOOKUP(C1368,'County Data Only'!$A$2:$F$93,3,FALSE)</f>
        <v>2.9</v>
      </c>
      <c r="P1368" s="3">
        <f>IF(Table1[[#This Row],[Census Tract Low Unemployment Rate]]&lt;2.7,1,0)</f>
        <v>0</v>
      </c>
      <c r="Q1368" s="3">
        <f>VLOOKUP($C1368,'County Data Only'!$A$2:$F$93,4,FALSE)</f>
        <v>2170</v>
      </c>
      <c r="R1368" s="3">
        <f>IF(AND(Table1[[#This Row],[Census Tract Access to Primary Care]]&lt;=2000,Table1[[#This Row],[Census Tract Access to Primary Care]]&lt;&gt;0),1,0)</f>
        <v>0</v>
      </c>
      <c r="S1368" s="3">
        <f>VLOOKUP($C1368,'County Data Only'!$A$2:$F$93,5,FALSE)</f>
        <v>-3.3036909539999999</v>
      </c>
      <c r="T1368" s="3">
        <f>VLOOKUP($C1368,'County Data Only'!$A$2:$F$93,6,FALSE)</f>
        <v>-0.11099899999999999</v>
      </c>
      <c r="U1368">
        <f>IF(AND(Table1[[#This Row],[Census Tract Population Growth 2010 - 2020]]&gt;=5,Table1[[#This Row],[Census Tract Population Growth 2020 - 2021]]&gt;0),1,0)</f>
        <v>0</v>
      </c>
      <c r="V1368" s="3">
        <f>SUM(Table1[[#This Row],[High Income Point Value]],Table1[[#This Row],[Life Expectancy Point Value]],Table1[[#This Row],["R/ECAP" (Point Value)]],Table1[[#This Row],[Low Poverty Point Value]])</f>
        <v>3</v>
      </c>
      <c r="W1368" s="3">
        <f>SUM(Table1[[#This Row],[Census Tract Low Unemployment Point Value]],Table1[[#This Row],[Census Tract Access to Primary Care Point Value]])</f>
        <v>0</v>
      </c>
    </row>
    <row r="1369" spans="1:23" x14ac:dyDescent="0.25">
      <c r="A1369" t="s">
        <v>1397</v>
      </c>
      <c r="B1369">
        <v>18141011305</v>
      </c>
      <c r="C1369" t="s">
        <v>1838</v>
      </c>
      <c r="D1369" t="s">
        <v>2961</v>
      </c>
      <c r="E1369" s="9">
        <f t="shared" si="42"/>
        <v>3</v>
      </c>
      <c r="F1369" s="3">
        <f t="shared" si="43"/>
        <v>0</v>
      </c>
      <c r="G1369">
        <v>0</v>
      </c>
      <c r="H1369" s="6">
        <v>83576</v>
      </c>
      <c r="I1369" s="6">
        <f>IF(AND(Table1[[#This Row],[High Income]]&gt;=71082,Table1[[#This Row],[QCT Status]]=0),1,0)</f>
        <v>1</v>
      </c>
      <c r="J1369" s="6">
        <v>77.599999999999994</v>
      </c>
      <c r="K1369" s="6">
        <f>IF(Table1[[#This Row],[Life Expectancy]]&gt;77.4,1,0)</f>
        <v>1</v>
      </c>
      <c r="L1369" s="4">
        <v>0</v>
      </c>
      <c r="M1369" s="6">
        <v>2.2000000000000002</v>
      </c>
      <c r="N1369" s="6">
        <f>IF(AND(Table1[[#This Row],[Low Poverty]]&lt;=6.3,Table1[[#This Row],[QCT Status]]=0),1,0)</f>
        <v>1</v>
      </c>
      <c r="O1369" s="3">
        <f>VLOOKUP(C1369,'County Data Only'!$A$2:$F$93,3,FALSE)</f>
        <v>2.9</v>
      </c>
      <c r="P1369" s="3">
        <f>IF(Table1[[#This Row],[Census Tract Low Unemployment Rate]]&lt;2.7,1,0)</f>
        <v>0</v>
      </c>
      <c r="Q1369" s="3">
        <f>VLOOKUP($C1369,'County Data Only'!$A$2:$F$93,4,FALSE)</f>
        <v>2170</v>
      </c>
      <c r="R1369" s="3">
        <f>IF(AND(Table1[[#This Row],[Census Tract Access to Primary Care]]&lt;=2000,Table1[[#This Row],[Census Tract Access to Primary Care]]&lt;&gt;0),1,0)</f>
        <v>0</v>
      </c>
      <c r="S1369" s="3">
        <f>VLOOKUP($C1369,'County Data Only'!$A$2:$F$93,5,FALSE)</f>
        <v>-3.3036909539999999</v>
      </c>
      <c r="T1369" s="3">
        <f>VLOOKUP($C1369,'County Data Only'!$A$2:$F$93,6,FALSE)</f>
        <v>-0.11099899999999999</v>
      </c>
      <c r="U1369">
        <f>IF(AND(Table1[[#This Row],[Census Tract Population Growth 2010 - 2020]]&gt;=5,Table1[[#This Row],[Census Tract Population Growth 2020 - 2021]]&gt;0),1,0)</f>
        <v>0</v>
      </c>
      <c r="V1369" s="3">
        <f>SUM(Table1[[#This Row],[High Income Point Value]],Table1[[#This Row],[Life Expectancy Point Value]],Table1[[#This Row],["R/ECAP" (Point Value)]],Table1[[#This Row],[Low Poverty Point Value]])</f>
        <v>3</v>
      </c>
      <c r="W1369" s="3">
        <f>SUM(Table1[[#This Row],[Census Tract Low Unemployment Point Value]],Table1[[#This Row],[Census Tract Access to Primary Care Point Value]])</f>
        <v>0</v>
      </c>
    </row>
    <row r="1370" spans="1:23" x14ac:dyDescent="0.25">
      <c r="A1370" t="s">
        <v>1413</v>
      </c>
      <c r="B1370">
        <v>18141011603</v>
      </c>
      <c r="C1370" t="s">
        <v>1838</v>
      </c>
      <c r="D1370" t="s">
        <v>1972</v>
      </c>
      <c r="E1370" s="9">
        <f t="shared" si="42"/>
        <v>3</v>
      </c>
      <c r="F1370" s="3">
        <f t="shared" si="43"/>
        <v>0</v>
      </c>
      <c r="G1370">
        <v>0</v>
      </c>
      <c r="H1370" s="6">
        <v>93068</v>
      </c>
      <c r="I1370" s="6">
        <f>IF(AND(Table1[[#This Row],[High Income]]&gt;=71082,Table1[[#This Row],[QCT Status]]=0),1,0)</f>
        <v>1</v>
      </c>
      <c r="J1370" s="6">
        <v>77.599999999999994</v>
      </c>
      <c r="K1370" s="6">
        <f>IF(Table1[[#This Row],[Life Expectancy]]&gt;77.4,1,0)</f>
        <v>1</v>
      </c>
      <c r="L1370" s="4">
        <v>0</v>
      </c>
      <c r="M1370" s="6">
        <v>2.5</v>
      </c>
      <c r="N1370" s="6">
        <f>IF(AND(Table1[[#This Row],[Low Poverty]]&lt;=6.3,Table1[[#This Row],[QCT Status]]=0),1,0)</f>
        <v>1</v>
      </c>
      <c r="O1370" s="3">
        <f>VLOOKUP(C1370,'County Data Only'!$A$2:$F$93,3,FALSE)</f>
        <v>2.9</v>
      </c>
      <c r="P1370" s="3">
        <f>IF(Table1[[#This Row],[Census Tract Low Unemployment Rate]]&lt;2.7,1,0)</f>
        <v>0</v>
      </c>
      <c r="Q1370" s="3">
        <f>VLOOKUP($C1370,'County Data Only'!$A$2:$F$93,4,FALSE)</f>
        <v>2170</v>
      </c>
      <c r="R1370" s="3">
        <f>IF(AND(Table1[[#This Row],[Census Tract Access to Primary Care]]&lt;=2000,Table1[[#This Row],[Census Tract Access to Primary Care]]&lt;&gt;0),1,0)</f>
        <v>0</v>
      </c>
      <c r="S1370" s="3">
        <f>VLOOKUP($C1370,'County Data Only'!$A$2:$F$93,5,FALSE)</f>
        <v>-3.3036909539999999</v>
      </c>
      <c r="T1370" s="3">
        <f>VLOOKUP($C1370,'County Data Only'!$A$2:$F$93,6,FALSE)</f>
        <v>-0.11099899999999999</v>
      </c>
      <c r="U1370">
        <f>IF(AND(Table1[[#This Row],[Census Tract Population Growth 2010 - 2020]]&gt;=5,Table1[[#This Row],[Census Tract Population Growth 2020 - 2021]]&gt;0),1,0)</f>
        <v>0</v>
      </c>
      <c r="V1370" s="3">
        <f>SUM(Table1[[#This Row],[High Income Point Value]],Table1[[#This Row],[Life Expectancy Point Value]],Table1[[#This Row],["R/ECAP" (Point Value)]],Table1[[#This Row],[Low Poverty Point Value]])</f>
        <v>3</v>
      </c>
      <c r="W1370" s="3">
        <f>SUM(Table1[[#This Row],[Census Tract Low Unemployment Point Value]],Table1[[#This Row],[Census Tract Access to Primary Care Point Value]])</f>
        <v>0</v>
      </c>
    </row>
    <row r="1371" spans="1:23" x14ac:dyDescent="0.25">
      <c r="A1371" t="s">
        <v>1403</v>
      </c>
      <c r="B1371">
        <v>18141011403</v>
      </c>
      <c r="C1371" t="s">
        <v>1838</v>
      </c>
      <c r="D1371" t="s">
        <v>2967</v>
      </c>
      <c r="E1371" s="9">
        <f t="shared" si="42"/>
        <v>3</v>
      </c>
      <c r="F1371" s="3">
        <f t="shared" si="43"/>
        <v>0</v>
      </c>
      <c r="G1371">
        <v>0</v>
      </c>
      <c r="H1371" s="6">
        <v>104875</v>
      </c>
      <c r="I1371" s="6">
        <f>IF(AND(Table1[[#This Row],[High Income]]&gt;=71082,Table1[[#This Row],[QCT Status]]=0),1,0)</f>
        <v>1</v>
      </c>
      <c r="J1371" s="6">
        <v>82.8</v>
      </c>
      <c r="K1371" s="6">
        <f>IF(Table1[[#This Row],[Life Expectancy]]&gt;77.4,1,0)</f>
        <v>1</v>
      </c>
      <c r="L1371" s="4">
        <v>0</v>
      </c>
      <c r="M1371" s="6">
        <v>2.6</v>
      </c>
      <c r="N1371" s="6">
        <f>IF(AND(Table1[[#This Row],[Low Poverty]]&lt;=6.3,Table1[[#This Row],[QCT Status]]=0),1,0)</f>
        <v>1</v>
      </c>
      <c r="O1371" s="3">
        <f>VLOOKUP(C1371,'County Data Only'!$A$2:$F$93,3,FALSE)</f>
        <v>2.9</v>
      </c>
      <c r="P1371" s="3">
        <f>IF(Table1[[#This Row],[Census Tract Low Unemployment Rate]]&lt;2.7,1,0)</f>
        <v>0</v>
      </c>
      <c r="Q1371" s="3">
        <f>VLOOKUP($C1371,'County Data Only'!$A$2:$F$93,4,FALSE)</f>
        <v>2170</v>
      </c>
      <c r="R1371" s="3">
        <f>IF(AND(Table1[[#This Row],[Census Tract Access to Primary Care]]&lt;=2000,Table1[[#This Row],[Census Tract Access to Primary Care]]&lt;&gt;0),1,0)</f>
        <v>0</v>
      </c>
      <c r="S1371" s="3">
        <f>VLOOKUP($C1371,'County Data Only'!$A$2:$F$93,5,FALSE)</f>
        <v>-3.3036909539999999</v>
      </c>
      <c r="T1371" s="3">
        <f>VLOOKUP($C1371,'County Data Only'!$A$2:$F$93,6,FALSE)</f>
        <v>-0.11099899999999999</v>
      </c>
      <c r="U1371">
        <f>IF(AND(Table1[[#This Row],[Census Tract Population Growth 2010 - 2020]]&gt;=5,Table1[[#This Row],[Census Tract Population Growth 2020 - 2021]]&gt;0),1,0)</f>
        <v>0</v>
      </c>
      <c r="V1371" s="3">
        <f>SUM(Table1[[#This Row],[High Income Point Value]],Table1[[#This Row],[Life Expectancy Point Value]],Table1[[#This Row],["R/ECAP" (Point Value)]],Table1[[#This Row],[Low Poverty Point Value]])</f>
        <v>3</v>
      </c>
      <c r="W1371" s="3">
        <f>SUM(Table1[[#This Row],[Census Tract Low Unemployment Point Value]],Table1[[#This Row],[Census Tract Access to Primary Care Point Value]])</f>
        <v>0</v>
      </c>
    </row>
    <row r="1372" spans="1:23" x14ac:dyDescent="0.25">
      <c r="A1372" t="s">
        <v>1357</v>
      </c>
      <c r="B1372">
        <v>18141001200</v>
      </c>
      <c r="C1372" t="s">
        <v>1838</v>
      </c>
      <c r="D1372" t="s">
        <v>1901</v>
      </c>
      <c r="E1372" s="9">
        <f t="shared" si="42"/>
        <v>3</v>
      </c>
      <c r="F1372" s="3">
        <f t="shared" si="43"/>
        <v>0</v>
      </c>
      <c r="G1372">
        <v>0</v>
      </c>
      <c r="H1372" s="6">
        <v>91471</v>
      </c>
      <c r="I1372" s="6">
        <f>IF(AND(Table1[[#This Row],[High Income]]&gt;=71082,Table1[[#This Row],[QCT Status]]=0),1,0)</f>
        <v>1</v>
      </c>
      <c r="J1372" s="6">
        <v>80.5</v>
      </c>
      <c r="K1372" s="6">
        <f>IF(Table1[[#This Row],[Life Expectancy]]&gt;77.4,1,0)</f>
        <v>1</v>
      </c>
      <c r="L1372" s="4">
        <v>0</v>
      </c>
      <c r="M1372" s="6">
        <v>2.8</v>
      </c>
      <c r="N1372" s="6">
        <f>IF(AND(Table1[[#This Row],[Low Poverty]]&lt;=6.3,Table1[[#This Row],[QCT Status]]=0),1,0)</f>
        <v>1</v>
      </c>
      <c r="O1372" s="3">
        <f>VLOOKUP(C1372,'County Data Only'!$A$2:$F$93,3,FALSE)</f>
        <v>2.9</v>
      </c>
      <c r="P1372" s="3">
        <f>IF(Table1[[#This Row],[Census Tract Low Unemployment Rate]]&lt;2.7,1,0)</f>
        <v>0</v>
      </c>
      <c r="Q1372" s="3">
        <f>VLOOKUP($C1372,'County Data Only'!$A$2:$F$93,4,FALSE)</f>
        <v>2170</v>
      </c>
      <c r="R1372" s="3">
        <f>IF(AND(Table1[[#This Row],[Census Tract Access to Primary Care]]&lt;=2000,Table1[[#This Row],[Census Tract Access to Primary Care]]&lt;&gt;0),1,0)</f>
        <v>0</v>
      </c>
      <c r="S1372" s="3">
        <f>VLOOKUP($C1372,'County Data Only'!$A$2:$F$93,5,FALSE)</f>
        <v>-3.3036909539999999</v>
      </c>
      <c r="T1372" s="3">
        <f>VLOOKUP($C1372,'County Data Only'!$A$2:$F$93,6,FALSE)</f>
        <v>-0.11099899999999999</v>
      </c>
      <c r="U1372">
        <f>IF(AND(Table1[[#This Row],[Census Tract Population Growth 2010 - 2020]]&gt;=5,Table1[[#This Row],[Census Tract Population Growth 2020 - 2021]]&gt;0),1,0)</f>
        <v>0</v>
      </c>
      <c r="V1372" s="3">
        <f>SUM(Table1[[#This Row],[High Income Point Value]],Table1[[#This Row],[Life Expectancy Point Value]],Table1[[#This Row],["R/ECAP" (Point Value)]],Table1[[#This Row],[Low Poverty Point Value]])</f>
        <v>3</v>
      </c>
      <c r="W1372" s="3">
        <f>SUM(Table1[[#This Row],[Census Tract Low Unemployment Point Value]],Table1[[#This Row],[Census Tract Access to Primary Care Point Value]])</f>
        <v>0</v>
      </c>
    </row>
    <row r="1373" spans="1:23" x14ac:dyDescent="0.25">
      <c r="A1373" t="s">
        <v>1426</v>
      </c>
      <c r="B1373">
        <v>18141012400</v>
      </c>
      <c r="C1373" t="s">
        <v>1838</v>
      </c>
      <c r="D1373" t="s">
        <v>2469</v>
      </c>
      <c r="E1373" s="9">
        <f t="shared" si="42"/>
        <v>3</v>
      </c>
      <c r="F1373" s="3">
        <f t="shared" si="43"/>
        <v>0</v>
      </c>
      <c r="G1373">
        <v>0</v>
      </c>
      <c r="H1373" s="6">
        <v>89594</v>
      </c>
      <c r="I1373" s="6">
        <f>IF(AND(Table1[[#This Row],[High Income]]&gt;=71082,Table1[[#This Row],[QCT Status]]=0),1,0)</f>
        <v>1</v>
      </c>
      <c r="J1373" s="6">
        <v>82.8</v>
      </c>
      <c r="K1373" s="6">
        <f>IF(Table1[[#This Row],[Life Expectancy]]&gt;77.4,1,0)</f>
        <v>1</v>
      </c>
      <c r="L1373" s="4">
        <v>0</v>
      </c>
      <c r="M1373" s="6">
        <v>4.2</v>
      </c>
      <c r="N1373" s="6">
        <f>IF(AND(Table1[[#This Row],[Low Poverty]]&lt;=6.3,Table1[[#This Row],[QCT Status]]=0),1,0)</f>
        <v>1</v>
      </c>
      <c r="O1373" s="3">
        <f>VLOOKUP(C1373,'County Data Only'!$A$2:$F$93,3,FALSE)</f>
        <v>2.9</v>
      </c>
      <c r="P1373" s="3">
        <f>IF(Table1[[#This Row],[Census Tract Low Unemployment Rate]]&lt;2.7,1,0)</f>
        <v>0</v>
      </c>
      <c r="Q1373" s="3">
        <f>VLOOKUP($C1373,'County Data Only'!$A$2:$F$93,4,FALSE)</f>
        <v>2170</v>
      </c>
      <c r="R1373" s="3">
        <f>IF(AND(Table1[[#This Row],[Census Tract Access to Primary Care]]&lt;=2000,Table1[[#This Row],[Census Tract Access to Primary Care]]&lt;&gt;0),1,0)</f>
        <v>0</v>
      </c>
      <c r="S1373" s="3">
        <f>VLOOKUP($C1373,'County Data Only'!$A$2:$F$93,5,FALSE)</f>
        <v>-3.3036909539999999</v>
      </c>
      <c r="T1373" s="3">
        <f>VLOOKUP($C1373,'County Data Only'!$A$2:$F$93,6,FALSE)</f>
        <v>-0.11099899999999999</v>
      </c>
      <c r="U1373">
        <f>IF(AND(Table1[[#This Row],[Census Tract Population Growth 2010 - 2020]]&gt;=5,Table1[[#This Row],[Census Tract Population Growth 2020 - 2021]]&gt;0),1,0)</f>
        <v>0</v>
      </c>
      <c r="V1373" s="3">
        <f>SUM(Table1[[#This Row],[High Income Point Value]],Table1[[#This Row],[Life Expectancy Point Value]],Table1[[#This Row],["R/ECAP" (Point Value)]],Table1[[#This Row],[Low Poverty Point Value]])</f>
        <v>3</v>
      </c>
      <c r="W1373" s="3">
        <f>SUM(Table1[[#This Row],[Census Tract Low Unemployment Point Value]],Table1[[#This Row],[Census Tract Access to Primary Care Point Value]])</f>
        <v>0</v>
      </c>
    </row>
    <row r="1374" spans="1:23" x14ac:dyDescent="0.25">
      <c r="A1374" t="s">
        <v>1391</v>
      </c>
      <c r="B1374">
        <v>18141011001</v>
      </c>
      <c r="C1374" t="s">
        <v>1838</v>
      </c>
      <c r="D1374" t="s">
        <v>2958</v>
      </c>
      <c r="E1374" s="9">
        <f t="shared" si="42"/>
        <v>3</v>
      </c>
      <c r="F1374" s="3">
        <f t="shared" si="43"/>
        <v>0</v>
      </c>
      <c r="G1374">
        <v>0</v>
      </c>
      <c r="H1374" s="6">
        <v>79632</v>
      </c>
      <c r="I1374" s="6">
        <f>IF(AND(Table1[[#This Row],[High Income]]&gt;=71082,Table1[[#This Row],[QCT Status]]=0),1,0)</f>
        <v>1</v>
      </c>
      <c r="J1374" s="6">
        <v>82.3</v>
      </c>
      <c r="K1374" s="6">
        <f>IF(Table1[[#This Row],[Life Expectancy]]&gt;77.4,1,0)</f>
        <v>1</v>
      </c>
      <c r="L1374" s="4">
        <v>0</v>
      </c>
      <c r="M1374" s="6">
        <v>4.5</v>
      </c>
      <c r="N1374" s="6">
        <f>IF(AND(Table1[[#This Row],[Low Poverty]]&lt;=6.3,Table1[[#This Row],[QCT Status]]=0),1,0)</f>
        <v>1</v>
      </c>
      <c r="O1374" s="3">
        <f>VLOOKUP(C1374,'County Data Only'!$A$2:$F$93,3,FALSE)</f>
        <v>2.9</v>
      </c>
      <c r="P1374" s="3">
        <f>IF(Table1[[#This Row],[Census Tract Low Unemployment Rate]]&lt;2.7,1,0)</f>
        <v>0</v>
      </c>
      <c r="Q1374" s="3">
        <f>VLOOKUP($C1374,'County Data Only'!$A$2:$F$93,4,FALSE)</f>
        <v>2170</v>
      </c>
      <c r="R1374" s="3">
        <f>IF(AND(Table1[[#This Row],[Census Tract Access to Primary Care]]&lt;=2000,Table1[[#This Row],[Census Tract Access to Primary Care]]&lt;&gt;0),1,0)</f>
        <v>0</v>
      </c>
      <c r="S1374" s="3">
        <f>VLOOKUP($C1374,'County Data Only'!$A$2:$F$93,5,FALSE)</f>
        <v>-3.3036909539999999</v>
      </c>
      <c r="T1374" s="3">
        <f>VLOOKUP($C1374,'County Data Only'!$A$2:$F$93,6,FALSE)</f>
        <v>-0.11099899999999999</v>
      </c>
      <c r="U1374">
        <f>IF(AND(Table1[[#This Row],[Census Tract Population Growth 2010 - 2020]]&gt;=5,Table1[[#This Row],[Census Tract Population Growth 2020 - 2021]]&gt;0),1,0)</f>
        <v>0</v>
      </c>
      <c r="V1374" s="3">
        <f>SUM(Table1[[#This Row],[High Income Point Value]],Table1[[#This Row],[Life Expectancy Point Value]],Table1[[#This Row],["R/ECAP" (Point Value)]],Table1[[#This Row],[Low Poverty Point Value]])</f>
        <v>3</v>
      </c>
      <c r="W1374" s="3">
        <f>SUM(Table1[[#This Row],[Census Tract Low Unemployment Point Value]],Table1[[#This Row],[Census Tract Access to Primary Care Point Value]])</f>
        <v>0</v>
      </c>
    </row>
    <row r="1375" spans="1:23" x14ac:dyDescent="0.25">
      <c r="A1375" t="s">
        <v>1406</v>
      </c>
      <c r="B1375">
        <v>18141011406</v>
      </c>
      <c r="C1375" t="s">
        <v>1838</v>
      </c>
      <c r="D1375" t="s">
        <v>2970</v>
      </c>
      <c r="E1375" s="9">
        <f t="shared" si="42"/>
        <v>3</v>
      </c>
      <c r="F1375" s="3">
        <f t="shared" si="43"/>
        <v>0</v>
      </c>
      <c r="G1375">
        <v>0</v>
      </c>
      <c r="H1375" s="6">
        <v>89583</v>
      </c>
      <c r="I1375" s="6">
        <f>IF(AND(Table1[[#This Row],[High Income]]&gt;=71082,Table1[[#This Row],[QCT Status]]=0),1,0)</f>
        <v>1</v>
      </c>
      <c r="J1375" s="6">
        <v>77.599999999999994</v>
      </c>
      <c r="K1375" s="6">
        <f>IF(Table1[[#This Row],[Life Expectancy]]&gt;77.4,1,0)</f>
        <v>1</v>
      </c>
      <c r="L1375" s="4">
        <v>0</v>
      </c>
      <c r="M1375" s="6">
        <v>4.7</v>
      </c>
      <c r="N1375" s="6">
        <f>IF(AND(Table1[[#This Row],[Low Poverty]]&lt;=6.3,Table1[[#This Row],[QCT Status]]=0),1,0)</f>
        <v>1</v>
      </c>
      <c r="O1375" s="3">
        <f>VLOOKUP(C1375,'County Data Only'!$A$2:$F$93,3,FALSE)</f>
        <v>2.9</v>
      </c>
      <c r="P1375" s="3">
        <f>IF(Table1[[#This Row],[Census Tract Low Unemployment Rate]]&lt;2.7,1,0)</f>
        <v>0</v>
      </c>
      <c r="Q1375" s="3">
        <f>VLOOKUP($C1375,'County Data Only'!$A$2:$F$93,4,FALSE)</f>
        <v>2170</v>
      </c>
      <c r="R1375" s="3">
        <f>IF(AND(Table1[[#This Row],[Census Tract Access to Primary Care]]&lt;=2000,Table1[[#This Row],[Census Tract Access to Primary Care]]&lt;&gt;0),1,0)</f>
        <v>0</v>
      </c>
      <c r="S1375" s="3">
        <f>VLOOKUP($C1375,'County Data Only'!$A$2:$F$93,5,FALSE)</f>
        <v>-3.3036909539999999</v>
      </c>
      <c r="T1375" s="3">
        <f>VLOOKUP($C1375,'County Data Only'!$A$2:$F$93,6,FALSE)</f>
        <v>-0.11099899999999999</v>
      </c>
      <c r="U1375">
        <f>IF(AND(Table1[[#This Row],[Census Tract Population Growth 2010 - 2020]]&gt;=5,Table1[[#This Row],[Census Tract Population Growth 2020 - 2021]]&gt;0),1,0)</f>
        <v>0</v>
      </c>
      <c r="V1375" s="3">
        <f>SUM(Table1[[#This Row],[High Income Point Value]],Table1[[#This Row],[Life Expectancy Point Value]],Table1[[#This Row],["R/ECAP" (Point Value)]],Table1[[#This Row],[Low Poverty Point Value]])</f>
        <v>3</v>
      </c>
      <c r="W1375" s="3">
        <f>SUM(Table1[[#This Row],[Census Tract Low Unemployment Point Value]],Table1[[#This Row],[Census Tract Access to Primary Care Point Value]])</f>
        <v>0</v>
      </c>
    </row>
    <row r="1376" spans="1:23" x14ac:dyDescent="0.25">
      <c r="A1376" t="s">
        <v>1392</v>
      </c>
      <c r="B1376">
        <v>18141011002</v>
      </c>
      <c r="C1376" t="s">
        <v>1838</v>
      </c>
      <c r="D1376" t="s">
        <v>2959</v>
      </c>
      <c r="E1376" s="9">
        <f t="shared" si="42"/>
        <v>3</v>
      </c>
      <c r="F1376" s="3">
        <f t="shared" si="43"/>
        <v>0</v>
      </c>
      <c r="G1376">
        <v>0</v>
      </c>
      <c r="H1376" s="6">
        <v>76429</v>
      </c>
      <c r="I1376" s="6">
        <f>IF(AND(Table1[[#This Row],[High Income]]&gt;=71082,Table1[[#This Row],[QCT Status]]=0),1,0)</f>
        <v>1</v>
      </c>
      <c r="J1376" s="6">
        <v>82.3</v>
      </c>
      <c r="K1376" s="6">
        <f>IF(Table1[[#This Row],[Life Expectancy]]&gt;77.4,1,0)</f>
        <v>1</v>
      </c>
      <c r="L1376" s="4">
        <v>0</v>
      </c>
      <c r="M1376" s="6">
        <v>4.7</v>
      </c>
      <c r="N1376" s="6">
        <f>IF(AND(Table1[[#This Row],[Low Poverty]]&lt;=6.3,Table1[[#This Row],[QCT Status]]=0),1,0)</f>
        <v>1</v>
      </c>
      <c r="O1376" s="3">
        <f>VLOOKUP(C1376,'County Data Only'!$A$2:$F$93,3,FALSE)</f>
        <v>2.9</v>
      </c>
      <c r="P1376" s="3">
        <f>IF(Table1[[#This Row],[Census Tract Low Unemployment Rate]]&lt;2.7,1,0)</f>
        <v>0</v>
      </c>
      <c r="Q1376" s="3">
        <f>VLOOKUP($C1376,'County Data Only'!$A$2:$F$93,4,FALSE)</f>
        <v>2170</v>
      </c>
      <c r="R1376" s="3">
        <f>IF(AND(Table1[[#This Row],[Census Tract Access to Primary Care]]&lt;=2000,Table1[[#This Row],[Census Tract Access to Primary Care]]&lt;&gt;0),1,0)</f>
        <v>0</v>
      </c>
      <c r="S1376" s="3">
        <f>VLOOKUP($C1376,'County Data Only'!$A$2:$F$93,5,FALSE)</f>
        <v>-3.3036909539999999</v>
      </c>
      <c r="T1376" s="3">
        <f>VLOOKUP($C1376,'County Data Only'!$A$2:$F$93,6,FALSE)</f>
        <v>-0.11099899999999999</v>
      </c>
      <c r="U1376">
        <f>IF(AND(Table1[[#This Row],[Census Tract Population Growth 2010 - 2020]]&gt;=5,Table1[[#This Row],[Census Tract Population Growth 2020 - 2021]]&gt;0),1,0)</f>
        <v>0</v>
      </c>
      <c r="V1376" s="3">
        <f>SUM(Table1[[#This Row],[High Income Point Value]],Table1[[#This Row],[Life Expectancy Point Value]],Table1[[#This Row],["R/ECAP" (Point Value)]],Table1[[#This Row],[Low Poverty Point Value]])</f>
        <v>3</v>
      </c>
      <c r="W1376" s="3">
        <f>SUM(Table1[[#This Row],[Census Tract Low Unemployment Point Value]],Table1[[#This Row],[Census Tract Access to Primary Care Point Value]])</f>
        <v>0</v>
      </c>
    </row>
    <row r="1377" spans="1:23" x14ac:dyDescent="0.25">
      <c r="A1377" t="s">
        <v>1353</v>
      </c>
      <c r="B1377">
        <v>18141000800</v>
      </c>
      <c r="C1377" t="s">
        <v>1838</v>
      </c>
      <c r="D1377" t="s">
        <v>1897</v>
      </c>
      <c r="E1377" s="9">
        <f t="shared" si="42"/>
        <v>3</v>
      </c>
      <c r="F1377" s="3">
        <f t="shared" si="43"/>
        <v>0</v>
      </c>
      <c r="G1377">
        <v>0</v>
      </c>
      <c r="H1377" s="6">
        <v>88750</v>
      </c>
      <c r="I1377" s="6">
        <f>IF(AND(Table1[[#This Row],[High Income]]&gt;=71082,Table1[[#This Row],[QCT Status]]=0),1,0)</f>
        <v>1</v>
      </c>
      <c r="J1377" s="6">
        <v>81.900000000000006</v>
      </c>
      <c r="K1377" s="6">
        <f>IF(Table1[[#This Row],[Life Expectancy]]&gt;77.4,1,0)</f>
        <v>1</v>
      </c>
      <c r="L1377" s="4">
        <v>0</v>
      </c>
      <c r="M1377" s="6">
        <v>5.0999999999999996</v>
      </c>
      <c r="N1377" s="6">
        <f>IF(AND(Table1[[#This Row],[Low Poverty]]&lt;=6.3,Table1[[#This Row],[QCT Status]]=0),1,0)</f>
        <v>1</v>
      </c>
      <c r="O1377" s="3">
        <f>VLOOKUP(C1377,'County Data Only'!$A$2:$F$93,3,FALSE)</f>
        <v>2.9</v>
      </c>
      <c r="P1377" s="3">
        <f>IF(Table1[[#This Row],[Census Tract Low Unemployment Rate]]&lt;2.7,1,0)</f>
        <v>0</v>
      </c>
      <c r="Q1377" s="3">
        <f>VLOOKUP($C1377,'County Data Only'!$A$2:$F$93,4,FALSE)</f>
        <v>2170</v>
      </c>
      <c r="R1377" s="3">
        <f>IF(AND(Table1[[#This Row],[Census Tract Access to Primary Care]]&lt;=2000,Table1[[#This Row],[Census Tract Access to Primary Care]]&lt;&gt;0),1,0)</f>
        <v>0</v>
      </c>
      <c r="S1377" s="3">
        <f>VLOOKUP($C1377,'County Data Only'!$A$2:$F$93,5,FALSE)</f>
        <v>-3.3036909539999999</v>
      </c>
      <c r="T1377" s="3">
        <f>VLOOKUP($C1377,'County Data Only'!$A$2:$F$93,6,FALSE)</f>
        <v>-0.11099899999999999</v>
      </c>
      <c r="U1377">
        <f>IF(AND(Table1[[#This Row],[Census Tract Population Growth 2010 - 2020]]&gt;=5,Table1[[#This Row],[Census Tract Population Growth 2020 - 2021]]&gt;0),1,0)</f>
        <v>0</v>
      </c>
      <c r="V1377" s="3">
        <f>SUM(Table1[[#This Row],[High Income Point Value]],Table1[[#This Row],[Life Expectancy Point Value]],Table1[[#This Row],["R/ECAP" (Point Value)]],Table1[[#This Row],[Low Poverty Point Value]])</f>
        <v>3</v>
      </c>
      <c r="W1377" s="3">
        <f>SUM(Table1[[#This Row],[Census Tract Low Unemployment Point Value]],Table1[[#This Row],[Census Tract Access to Primary Care Point Value]])</f>
        <v>0</v>
      </c>
    </row>
    <row r="1378" spans="1:23" x14ac:dyDescent="0.25">
      <c r="A1378" t="s">
        <v>1396</v>
      </c>
      <c r="B1378">
        <v>18141011304</v>
      </c>
      <c r="C1378" t="s">
        <v>1838</v>
      </c>
      <c r="D1378" t="s">
        <v>1969</v>
      </c>
      <c r="E1378" s="9">
        <f t="shared" si="42"/>
        <v>3</v>
      </c>
      <c r="F1378" s="3">
        <f t="shared" si="43"/>
        <v>0</v>
      </c>
      <c r="G1378">
        <v>0</v>
      </c>
      <c r="H1378" s="6">
        <v>126146</v>
      </c>
      <c r="I1378" s="6">
        <f>IF(AND(Table1[[#This Row],[High Income]]&gt;=71082,Table1[[#This Row],[QCT Status]]=0),1,0)</f>
        <v>1</v>
      </c>
      <c r="J1378" s="6">
        <v>81.599999999999994</v>
      </c>
      <c r="K1378" s="6">
        <f>IF(Table1[[#This Row],[Life Expectancy]]&gt;77.4,1,0)</f>
        <v>1</v>
      </c>
      <c r="L1378" s="4">
        <v>0</v>
      </c>
      <c r="M1378" s="6">
        <v>5.7</v>
      </c>
      <c r="N1378" s="6">
        <f>IF(AND(Table1[[#This Row],[Low Poverty]]&lt;=6.3,Table1[[#This Row],[QCT Status]]=0),1,0)</f>
        <v>1</v>
      </c>
      <c r="O1378" s="3">
        <f>VLOOKUP(C1378,'County Data Only'!$A$2:$F$93,3,FALSE)</f>
        <v>2.9</v>
      </c>
      <c r="P1378" s="3">
        <f>IF(Table1[[#This Row],[Census Tract Low Unemployment Rate]]&lt;2.7,1,0)</f>
        <v>0</v>
      </c>
      <c r="Q1378" s="3">
        <f>VLOOKUP($C1378,'County Data Only'!$A$2:$F$93,4,FALSE)</f>
        <v>2170</v>
      </c>
      <c r="R1378" s="3">
        <f>IF(AND(Table1[[#This Row],[Census Tract Access to Primary Care]]&lt;=2000,Table1[[#This Row],[Census Tract Access to Primary Care]]&lt;&gt;0),1,0)</f>
        <v>0</v>
      </c>
      <c r="S1378" s="3">
        <f>VLOOKUP($C1378,'County Data Only'!$A$2:$F$93,5,FALSE)</f>
        <v>-3.3036909539999999</v>
      </c>
      <c r="T1378" s="3">
        <f>VLOOKUP($C1378,'County Data Only'!$A$2:$F$93,6,FALSE)</f>
        <v>-0.11099899999999999</v>
      </c>
      <c r="U1378">
        <f>IF(AND(Table1[[#This Row],[Census Tract Population Growth 2010 - 2020]]&gt;=5,Table1[[#This Row],[Census Tract Population Growth 2020 - 2021]]&gt;0),1,0)</f>
        <v>0</v>
      </c>
      <c r="V1378" s="3">
        <f>SUM(Table1[[#This Row],[High Income Point Value]],Table1[[#This Row],[Life Expectancy Point Value]],Table1[[#This Row],["R/ECAP" (Point Value)]],Table1[[#This Row],[Low Poverty Point Value]])</f>
        <v>3</v>
      </c>
      <c r="W1378" s="3">
        <f>SUM(Table1[[#This Row],[Census Tract Low Unemployment Point Value]],Table1[[#This Row],[Census Tract Access to Primary Care Point Value]])</f>
        <v>0</v>
      </c>
    </row>
    <row r="1379" spans="1:23" x14ac:dyDescent="0.25">
      <c r="A1379" t="s">
        <v>1361</v>
      </c>
      <c r="B1379">
        <v>18141001600</v>
      </c>
      <c r="C1379" t="s">
        <v>1838</v>
      </c>
      <c r="D1379" t="s">
        <v>1903</v>
      </c>
      <c r="E1379" s="7">
        <f t="shared" si="42"/>
        <v>2</v>
      </c>
      <c r="F1379" s="3">
        <f t="shared" si="43"/>
        <v>0</v>
      </c>
      <c r="G1379">
        <v>0</v>
      </c>
      <c r="H1379" s="6">
        <v>95089</v>
      </c>
      <c r="I1379" s="6">
        <f>IF(AND(Table1[[#This Row],[High Income]]&gt;=71082,Table1[[#This Row],[QCT Status]]=0),1,0)</f>
        <v>1</v>
      </c>
      <c r="J1379" s="4">
        <v>77.2</v>
      </c>
      <c r="K1379" s="6">
        <f>IF(Table1[[#This Row],[Life Expectancy]]&gt;77.4,1,0)</f>
        <v>0</v>
      </c>
      <c r="L1379" s="4">
        <v>0</v>
      </c>
      <c r="M1379" s="6">
        <v>2.1</v>
      </c>
      <c r="N1379" s="6">
        <f>IF(AND(Table1[[#This Row],[Low Poverty]]&lt;=6.3,Table1[[#This Row],[QCT Status]]=0),1,0)</f>
        <v>1</v>
      </c>
      <c r="O1379" s="3">
        <f>VLOOKUP(C1379,'County Data Only'!$A$2:$F$93,3,FALSE)</f>
        <v>2.9</v>
      </c>
      <c r="P1379" s="3">
        <f>IF(Table1[[#This Row],[Census Tract Low Unemployment Rate]]&lt;2.7,1,0)</f>
        <v>0</v>
      </c>
      <c r="Q1379" s="3">
        <f>VLOOKUP($C1379,'County Data Only'!$A$2:$F$93,4,FALSE)</f>
        <v>2170</v>
      </c>
      <c r="R1379" s="3">
        <f>IF(AND(Table1[[#This Row],[Census Tract Access to Primary Care]]&lt;=2000,Table1[[#This Row],[Census Tract Access to Primary Care]]&lt;&gt;0),1,0)</f>
        <v>0</v>
      </c>
      <c r="S1379" s="3">
        <f>VLOOKUP($C1379,'County Data Only'!$A$2:$F$93,5,FALSE)</f>
        <v>-3.3036909539999999</v>
      </c>
      <c r="T1379" s="3">
        <f>VLOOKUP($C1379,'County Data Only'!$A$2:$F$93,6,FALSE)</f>
        <v>-0.11099899999999999</v>
      </c>
      <c r="U1379">
        <f>IF(AND(Table1[[#This Row],[Census Tract Population Growth 2010 - 2020]]&gt;=5,Table1[[#This Row],[Census Tract Population Growth 2020 - 2021]]&gt;0),1,0)</f>
        <v>0</v>
      </c>
      <c r="V1379" s="3">
        <f>SUM(Table1[[#This Row],[High Income Point Value]],Table1[[#This Row],[Life Expectancy Point Value]],Table1[[#This Row],["R/ECAP" (Point Value)]],Table1[[#This Row],[Low Poverty Point Value]])</f>
        <v>2</v>
      </c>
      <c r="W1379" s="3">
        <f>SUM(Table1[[#This Row],[Census Tract Low Unemployment Point Value]],Table1[[#This Row],[Census Tract Access to Primary Care Point Value]])</f>
        <v>0</v>
      </c>
    </row>
    <row r="1380" spans="1:23" x14ac:dyDescent="0.25">
      <c r="A1380" t="s">
        <v>1419</v>
      </c>
      <c r="B1380">
        <v>18141011803</v>
      </c>
      <c r="C1380" t="s">
        <v>1838</v>
      </c>
      <c r="D1380" t="s">
        <v>2978</v>
      </c>
      <c r="E1380" s="7">
        <f t="shared" si="42"/>
        <v>2</v>
      </c>
      <c r="F1380" s="3">
        <f t="shared" si="43"/>
        <v>0</v>
      </c>
      <c r="G1380">
        <v>0</v>
      </c>
      <c r="H1380" s="4">
        <v>62382</v>
      </c>
      <c r="I1380" s="3">
        <f>IF(AND(Table1[[#This Row],[High Income]]&gt;=71082,Table1[[#This Row],[QCT Status]]=0),1,0)</f>
        <v>0</v>
      </c>
      <c r="J1380" s="6">
        <v>81.7</v>
      </c>
      <c r="K1380" s="6">
        <f>IF(Table1[[#This Row],[Life Expectancy]]&gt;77.4,1,0)</f>
        <v>1</v>
      </c>
      <c r="L1380" s="4">
        <v>0</v>
      </c>
      <c r="M1380" s="6">
        <v>4</v>
      </c>
      <c r="N1380" s="6">
        <f>IF(AND(Table1[[#This Row],[Low Poverty]]&lt;=6.3,Table1[[#This Row],[QCT Status]]=0),1,0)</f>
        <v>1</v>
      </c>
      <c r="O1380" s="3">
        <f>VLOOKUP(C1380,'County Data Only'!$A$2:$F$93,3,FALSE)</f>
        <v>2.9</v>
      </c>
      <c r="P1380" s="3">
        <f>IF(Table1[[#This Row],[Census Tract Low Unemployment Rate]]&lt;2.7,1,0)</f>
        <v>0</v>
      </c>
      <c r="Q1380" s="3">
        <f>VLOOKUP($C1380,'County Data Only'!$A$2:$F$93,4,FALSE)</f>
        <v>2170</v>
      </c>
      <c r="R1380" s="3">
        <f>IF(AND(Table1[[#This Row],[Census Tract Access to Primary Care]]&lt;=2000,Table1[[#This Row],[Census Tract Access to Primary Care]]&lt;&gt;0),1,0)</f>
        <v>0</v>
      </c>
      <c r="S1380" s="3">
        <f>VLOOKUP($C1380,'County Data Only'!$A$2:$F$93,5,FALSE)</f>
        <v>-3.3036909539999999</v>
      </c>
      <c r="T1380" s="3">
        <f>VLOOKUP($C1380,'County Data Only'!$A$2:$F$93,6,FALSE)</f>
        <v>-0.11099899999999999</v>
      </c>
      <c r="U1380">
        <f>IF(AND(Table1[[#This Row],[Census Tract Population Growth 2010 - 2020]]&gt;=5,Table1[[#This Row],[Census Tract Population Growth 2020 - 2021]]&gt;0),1,0)</f>
        <v>0</v>
      </c>
      <c r="V1380" s="3">
        <f>SUM(Table1[[#This Row],[High Income Point Value]],Table1[[#This Row],[Life Expectancy Point Value]],Table1[[#This Row],["R/ECAP" (Point Value)]],Table1[[#This Row],[Low Poverty Point Value]])</f>
        <v>2</v>
      </c>
      <c r="W1380" s="3">
        <f>SUM(Table1[[#This Row],[Census Tract Low Unemployment Point Value]],Table1[[#This Row],[Census Tract Access to Primary Care Point Value]])</f>
        <v>0</v>
      </c>
    </row>
    <row r="1381" spans="1:23" x14ac:dyDescent="0.25">
      <c r="A1381" t="s">
        <v>1424</v>
      </c>
      <c r="B1381">
        <v>18141012200</v>
      </c>
      <c r="C1381" t="s">
        <v>1838</v>
      </c>
      <c r="D1381" t="s">
        <v>2467</v>
      </c>
      <c r="E1381" s="7">
        <f t="shared" si="42"/>
        <v>2</v>
      </c>
      <c r="F1381" s="3">
        <f t="shared" si="43"/>
        <v>0</v>
      </c>
      <c r="G1381">
        <v>0</v>
      </c>
      <c r="H1381" s="4">
        <v>58977</v>
      </c>
      <c r="I1381" s="3">
        <f>IF(AND(Table1[[#This Row],[High Income]]&gt;=71082,Table1[[#This Row],[QCT Status]]=0),1,0)</f>
        <v>0</v>
      </c>
      <c r="J1381" s="6">
        <v>78.3</v>
      </c>
      <c r="K1381" s="6">
        <f>IF(Table1[[#This Row],[Life Expectancy]]&gt;77.4,1,0)</f>
        <v>1</v>
      </c>
      <c r="L1381" s="4">
        <v>0</v>
      </c>
      <c r="M1381" s="6">
        <v>4.5</v>
      </c>
      <c r="N1381" s="6">
        <f>IF(AND(Table1[[#This Row],[Low Poverty]]&lt;=6.3,Table1[[#This Row],[QCT Status]]=0),1,0)</f>
        <v>1</v>
      </c>
      <c r="O1381" s="3">
        <f>VLOOKUP(C1381,'County Data Only'!$A$2:$F$93,3,FALSE)</f>
        <v>2.9</v>
      </c>
      <c r="P1381" s="3">
        <f>IF(Table1[[#This Row],[Census Tract Low Unemployment Rate]]&lt;2.7,1,0)</f>
        <v>0</v>
      </c>
      <c r="Q1381" s="3">
        <f>VLOOKUP($C1381,'County Data Only'!$A$2:$F$93,4,FALSE)</f>
        <v>2170</v>
      </c>
      <c r="R1381" s="3">
        <f>IF(AND(Table1[[#This Row],[Census Tract Access to Primary Care]]&lt;=2000,Table1[[#This Row],[Census Tract Access to Primary Care]]&lt;&gt;0),1,0)</f>
        <v>0</v>
      </c>
      <c r="S1381" s="3">
        <f>VLOOKUP($C1381,'County Data Only'!$A$2:$F$93,5,FALSE)</f>
        <v>-3.3036909539999999</v>
      </c>
      <c r="T1381" s="3">
        <f>VLOOKUP($C1381,'County Data Only'!$A$2:$F$93,6,FALSE)</f>
        <v>-0.11099899999999999</v>
      </c>
      <c r="U1381">
        <f>IF(AND(Table1[[#This Row],[Census Tract Population Growth 2010 - 2020]]&gt;=5,Table1[[#This Row],[Census Tract Population Growth 2020 - 2021]]&gt;0),1,0)</f>
        <v>0</v>
      </c>
      <c r="V1381" s="3">
        <f>SUM(Table1[[#This Row],[High Income Point Value]],Table1[[#This Row],[Life Expectancy Point Value]],Table1[[#This Row],["R/ECAP" (Point Value)]],Table1[[#This Row],[Low Poverty Point Value]])</f>
        <v>2</v>
      </c>
      <c r="W1381" s="3">
        <f>SUM(Table1[[#This Row],[Census Tract Low Unemployment Point Value]],Table1[[#This Row],[Census Tract Access to Primary Care Point Value]])</f>
        <v>0</v>
      </c>
    </row>
    <row r="1382" spans="1:23" x14ac:dyDescent="0.25">
      <c r="A1382" t="s">
        <v>1405</v>
      </c>
      <c r="B1382">
        <v>18141011405</v>
      </c>
      <c r="C1382" t="s">
        <v>1838</v>
      </c>
      <c r="D1382" t="s">
        <v>2969</v>
      </c>
      <c r="E1382" s="7">
        <f t="shared" si="42"/>
        <v>2</v>
      </c>
      <c r="F1382" s="3">
        <f t="shared" si="43"/>
        <v>0</v>
      </c>
      <c r="G1382">
        <v>0</v>
      </c>
      <c r="H1382" s="6">
        <v>101927</v>
      </c>
      <c r="I1382" s="6">
        <f>IF(AND(Table1[[#This Row],[High Income]]&gt;=71082,Table1[[#This Row],[QCT Status]]=0),1,0)</f>
        <v>1</v>
      </c>
      <c r="K1382" s="6">
        <f>IF(Table1[[#This Row],[Life Expectancy]]&gt;77.4,1,0)</f>
        <v>0</v>
      </c>
      <c r="L1382" s="4">
        <v>0</v>
      </c>
      <c r="M1382" s="6">
        <v>4.8</v>
      </c>
      <c r="N1382" s="6">
        <f>IF(AND(Table1[[#This Row],[Low Poverty]]&lt;=6.3,Table1[[#This Row],[QCT Status]]=0),1,0)</f>
        <v>1</v>
      </c>
      <c r="O1382" s="3">
        <f>VLOOKUP(C1382,'County Data Only'!$A$2:$F$93,3,FALSE)</f>
        <v>2.9</v>
      </c>
      <c r="P1382" s="3">
        <f>IF(Table1[[#This Row],[Census Tract Low Unemployment Rate]]&lt;2.7,1,0)</f>
        <v>0</v>
      </c>
      <c r="Q1382" s="3">
        <f>VLOOKUP($C1382,'County Data Only'!$A$2:$F$93,4,FALSE)</f>
        <v>2170</v>
      </c>
      <c r="R1382" s="3">
        <f>IF(AND(Table1[[#This Row],[Census Tract Access to Primary Care]]&lt;=2000,Table1[[#This Row],[Census Tract Access to Primary Care]]&lt;&gt;0),1,0)</f>
        <v>0</v>
      </c>
      <c r="S1382" s="3">
        <f>VLOOKUP($C1382,'County Data Only'!$A$2:$F$93,5,FALSE)</f>
        <v>-3.3036909539999999</v>
      </c>
      <c r="T1382" s="3">
        <f>VLOOKUP($C1382,'County Data Only'!$A$2:$F$93,6,FALSE)</f>
        <v>-0.11099899999999999</v>
      </c>
      <c r="U1382">
        <f>IF(AND(Table1[[#This Row],[Census Tract Population Growth 2010 - 2020]]&gt;=5,Table1[[#This Row],[Census Tract Population Growth 2020 - 2021]]&gt;0),1,0)</f>
        <v>0</v>
      </c>
      <c r="V1382" s="3">
        <f>SUM(Table1[[#This Row],[High Income Point Value]],Table1[[#This Row],[Life Expectancy Point Value]],Table1[[#This Row],["R/ECAP" (Point Value)]],Table1[[#This Row],[Low Poverty Point Value]])</f>
        <v>2</v>
      </c>
      <c r="W1382" s="3">
        <f>SUM(Table1[[#This Row],[Census Tract Low Unemployment Point Value]],Table1[[#This Row],[Census Tract Access to Primary Care Point Value]])</f>
        <v>0</v>
      </c>
    </row>
    <row r="1383" spans="1:23" x14ac:dyDescent="0.25">
      <c r="A1383" t="s">
        <v>1399</v>
      </c>
      <c r="B1383">
        <v>18141011307</v>
      </c>
      <c r="C1383" t="s">
        <v>1838</v>
      </c>
      <c r="D1383" t="s">
        <v>2963</v>
      </c>
      <c r="E1383" s="7">
        <f t="shared" si="42"/>
        <v>2</v>
      </c>
      <c r="F1383" s="3">
        <f t="shared" si="43"/>
        <v>0</v>
      </c>
      <c r="G1383">
        <v>0</v>
      </c>
      <c r="H1383" s="4">
        <v>64709</v>
      </c>
      <c r="I1383" s="3">
        <f>IF(AND(Table1[[#This Row],[High Income]]&gt;=71082,Table1[[#This Row],[QCT Status]]=0),1,0)</f>
        <v>0</v>
      </c>
      <c r="J1383" s="6">
        <v>80.8</v>
      </c>
      <c r="K1383" s="6">
        <f>IF(Table1[[#This Row],[Life Expectancy]]&gt;77.4,1,0)</f>
        <v>1</v>
      </c>
      <c r="L1383" s="4">
        <v>0</v>
      </c>
      <c r="M1383" s="6">
        <v>6</v>
      </c>
      <c r="N1383" s="6">
        <f>IF(AND(Table1[[#This Row],[Low Poverty]]&lt;=6.3,Table1[[#This Row],[QCT Status]]=0),1,0)</f>
        <v>1</v>
      </c>
      <c r="O1383" s="3">
        <f>VLOOKUP(C1383,'County Data Only'!$A$2:$F$93,3,FALSE)</f>
        <v>2.9</v>
      </c>
      <c r="P1383" s="3">
        <f>IF(Table1[[#This Row],[Census Tract Low Unemployment Rate]]&lt;2.7,1,0)</f>
        <v>0</v>
      </c>
      <c r="Q1383" s="3">
        <f>VLOOKUP($C1383,'County Data Only'!$A$2:$F$93,4,FALSE)</f>
        <v>2170</v>
      </c>
      <c r="R1383" s="3">
        <f>IF(AND(Table1[[#This Row],[Census Tract Access to Primary Care]]&lt;=2000,Table1[[#This Row],[Census Tract Access to Primary Care]]&lt;&gt;0),1,0)</f>
        <v>0</v>
      </c>
      <c r="S1383" s="3">
        <f>VLOOKUP($C1383,'County Data Only'!$A$2:$F$93,5,FALSE)</f>
        <v>-3.3036909539999999</v>
      </c>
      <c r="T1383" s="3">
        <f>VLOOKUP($C1383,'County Data Only'!$A$2:$F$93,6,FALSE)</f>
        <v>-0.11099899999999999</v>
      </c>
      <c r="U1383">
        <f>IF(AND(Table1[[#This Row],[Census Tract Population Growth 2010 - 2020]]&gt;=5,Table1[[#This Row],[Census Tract Population Growth 2020 - 2021]]&gt;0),1,0)</f>
        <v>0</v>
      </c>
      <c r="V1383" s="3">
        <f>SUM(Table1[[#This Row],[High Income Point Value]],Table1[[#This Row],[Life Expectancy Point Value]],Table1[[#This Row],["R/ECAP" (Point Value)]],Table1[[#This Row],[Low Poverty Point Value]])</f>
        <v>2</v>
      </c>
      <c r="W1383" s="3">
        <f>SUM(Table1[[#This Row],[Census Tract Low Unemployment Point Value]],Table1[[#This Row],[Census Tract Access to Primary Care Point Value]])</f>
        <v>0</v>
      </c>
    </row>
    <row r="1384" spans="1:23" x14ac:dyDescent="0.25">
      <c r="A1384" t="s">
        <v>1417</v>
      </c>
      <c r="B1384">
        <v>18141011704</v>
      </c>
      <c r="C1384" t="s">
        <v>1838</v>
      </c>
      <c r="D1384" t="s">
        <v>2977</v>
      </c>
      <c r="E1384" s="7">
        <f t="shared" si="42"/>
        <v>2</v>
      </c>
      <c r="F1384" s="3">
        <f t="shared" si="43"/>
        <v>0</v>
      </c>
      <c r="G1384">
        <v>0</v>
      </c>
      <c r="H1384" s="4">
        <v>64507</v>
      </c>
      <c r="I1384" s="3">
        <f>IF(AND(Table1[[#This Row],[High Income]]&gt;=71082,Table1[[#This Row],[QCT Status]]=0),1,0)</f>
        <v>0</v>
      </c>
      <c r="J1384" s="6">
        <v>78.3</v>
      </c>
      <c r="K1384" s="6">
        <f>IF(Table1[[#This Row],[Life Expectancy]]&gt;77.4,1,0)</f>
        <v>1</v>
      </c>
      <c r="L1384" s="4">
        <v>0</v>
      </c>
      <c r="M1384" s="6">
        <v>6</v>
      </c>
      <c r="N1384" s="6">
        <f>IF(AND(Table1[[#This Row],[Low Poverty]]&lt;=6.3,Table1[[#This Row],[QCT Status]]=0),1,0)</f>
        <v>1</v>
      </c>
      <c r="O1384" s="3">
        <f>VLOOKUP(C1384,'County Data Only'!$A$2:$F$93,3,FALSE)</f>
        <v>2.9</v>
      </c>
      <c r="P1384" s="3">
        <f>IF(Table1[[#This Row],[Census Tract Low Unemployment Rate]]&lt;2.7,1,0)</f>
        <v>0</v>
      </c>
      <c r="Q1384" s="3">
        <f>VLOOKUP($C1384,'County Data Only'!$A$2:$F$93,4,FALSE)</f>
        <v>2170</v>
      </c>
      <c r="R1384" s="3">
        <f>IF(AND(Table1[[#This Row],[Census Tract Access to Primary Care]]&lt;=2000,Table1[[#This Row],[Census Tract Access to Primary Care]]&lt;&gt;0),1,0)</f>
        <v>0</v>
      </c>
      <c r="S1384" s="3">
        <f>VLOOKUP($C1384,'County Data Only'!$A$2:$F$93,5,FALSE)</f>
        <v>-3.3036909539999999</v>
      </c>
      <c r="T1384" s="3">
        <f>VLOOKUP($C1384,'County Data Only'!$A$2:$F$93,6,FALSE)</f>
        <v>-0.11099899999999999</v>
      </c>
      <c r="U1384">
        <f>IF(AND(Table1[[#This Row],[Census Tract Population Growth 2010 - 2020]]&gt;=5,Table1[[#This Row],[Census Tract Population Growth 2020 - 2021]]&gt;0),1,0)</f>
        <v>0</v>
      </c>
      <c r="V1384" s="3">
        <f>SUM(Table1[[#This Row],[High Income Point Value]],Table1[[#This Row],[Life Expectancy Point Value]],Table1[[#This Row],["R/ECAP" (Point Value)]],Table1[[#This Row],[Low Poverty Point Value]])</f>
        <v>2</v>
      </c>
      <c r="W1384" s="3">
        <f>SUM(Table1[[#This Row],[Census Tract Low Unemployment Point Value]],Table1[[#This Row],[Census Tract Access to Primary Care Point Value]])</f>
        <v>0</v>
      </c>
    </row>
    <row r="1385" spans="1:23" x14ac:dyDescent="0.25">
      <c r="A1385" t="s">
        <v>1389</v>
      </c>
      <c r="B1385">
        <v>18141010901</v>
      </c>
      <c r="C1385" t="s">
        <v>1838</v>
      </c>
      <c r="D1385" t="s">
        <v>2956</v>
      </c>
      <c r="E1385" s="7">
        <f t="shared" si="42"/>
        <v>2</v>
      </c>
      <c r="F1385" s="3">
        <f t="shared" si="43"/>
        <v>0</v>
      </c>
      <c r="G1385">
        <v>0</v>
      </c>
      <c r="H1385" s="4">
        <v>62305</v>
      </c>
      <c r="I1385" s="3">
        <f>IF(AND(Table1[[#This Row],[High Income]]&gt;=71082,Table1[[#This Row],[QCT Status]]=0),1,0)</f>
        <v>0</v>
      </c>
      <c r="J1385" s="6">
        <v>79.8</v>
      </c>
      <c r="K1385" s="6">
        <f>IF(Table1[[#This Row],[Life Expectancy]]&gt;77.4,1,0)</f>
        <v>1</v>
      </c>
      <c r="L1385" s="4">
        <v>0</v>
      </c>
      <c r="M1385" s="6">
        <v>6.2</v>
      </c>
      <c r="N1385" s="6">
        <f>IF(AND(Table1[[#This Row],[Low Poverty]]&lt;=6.3,Table1[[#This Row],[QCT Status]]=0),1,0)</f>
        <v>1</v>
      </c>
      <c r="O1385" s="3">
        <f>VLOOKUP(C1385,'County Data Only'!$A$2:$F$93,3,FALSE)</f>
        <v>2.9</v>
      </c>
      <c r="P1385" s="3">
        <f>IF(Table1[[#This Row],[Census Tract Low Unemployment Rate]]&lt;2.7,1,0)</f>
        <v>0</v>
      </c>
      <c r="Q1385" s="3">
        <f>VLOOKUP($C1385,'County Data Only'!$A$2:$F$93,4,FALSE)</f>
        <v>2170</v>
      </c>
      <c r="R1385" s="3">
        <f>IF(AND(Table1[[#This Row],[Census Tract Access to Primary Care]]&lt;=2000,Table1[[#This Row],[Census Tract Access to Primary Care]]&lt;&gt;0),1,0)</f>
        <v>0</v>
      </c>
      <c r="S1385" s="3">
        <f>VLOOKUP($C1385,'County Data Only'!$A$2:$F$93,5,FALSE)</f>
        <v>-3.3036909539999999</v>
      </c>
      <c r="T1385" s="3">
        <f>VLOOKUP($C1385,'County Data Only'!$A$2:$F$93,6,FALSE)</f>
        <v>-0.11099899999999999</v>
      </c>
      <c r="U1385">
        <f>IF(AND(Table1[[#This Row],[Census Tract Population Growth 2010 - 2020]]&gt;=5,Table1[[#This Row],[Census Tract Population Growth 2020 - 2021]]&gt;0),1,0)</f>
        <v>0</v>
      </c>
      <c r="V1385" s="3">
        <f>SUM(Table1[[#This Row],[High Income Point Value]],Table1[[#This Row],[Life Expectancy Point Value]],Table1[[#This Row],["R/ECAP" (Point Value)]],Table1[[#This Row],[Low Poverty Point Value]])</f>
        <v>2</v>
      </c>
      <c r="W1385" s="3">
        <f>SUM(Table1[[#This Row],[Census Tract Low Unemployment Point Value]],Table1[[#This Row],[Census Tract Access to Primary Care Point Value]])</f>
        <v>0</v>
      </c>
    </row>
    <row r="1386" spans="1:23" x14ac:dyDescent="0.25">
      <c r="A1386" t="s">
        <v>1390</v>
      </c>
      <c r="B1386">
        <v>18141010902</v>
      </c>
      <c r="C1386" t="s">
        <v>1838</v>
      </c>
      <c r="D1386" t="s">
        <v>2957</v>
      </c>
      <c r="E1386" s="7">
        <f t="shared" si="42"/>
        <v>2</v>
      </c>
      <c r="F1386" s="3">
        <f t="shared" si="43"/>
        <v>0</v>
      </c>
      <c r="G1386">
        <v>0</v>
      </c>
      <c r="H1386" s="6">
        <v>90096</v>
      </c>
      <c r="I1386" s="6">
        <f>IF(AND(Table1[[#This Row],[High Income]]&gt;=71082,Table1[[#This Row],[QCT Status]]=0),1,0)</f>
        <v>1</v>
      </c>
      <c r="J1386" s="6">
        <v>79.8</v>
      </c>
      <c r="K1386" s="6">
        <f>IF(Table1[[#This Row],[Life Expectancy]]&gt;77.4,1,0)</f>
        <v>1</v>
      </c>
      <c r="L1386" s="4">
        <v>0</v>
      </c>
      <c r="M1386" s="4">
        <v>6.9</v>
      </c>
      <c r="N1386" s="4">
        <f>IF(AND(Table1[[#This Row],[Low Poverty]]&lt;=6.3,Table1[[#This Row],[QCT Status]]=0),1,0)</f>
        <v>0</v>
      </c>
      <c r="O1386" s="3">
        <f>VLOOKUP(C1386,'County Data Only'!$A$2:$F$93,3,FALSE)</f>
        <v>2.9</v>
      </c>
      <c r="P1386" s="3">
        <f>IF(Table1[[#This Row],[Census Tract Low Unemployment Rate]]&lt;2.7,1,0)</f>
        <v>0</v>
      </c>
      <c r="Q1386" s="3">
        <f>VLOOKUP($C1386,'County Data Only'!$A$2:$F$93,4,FALSE)</f>
        <v>2170</v>
      </c>
      <c r="R1386" s="3">
        <f>IF(AND(Table1[[#This Row],[Census Tract Access to Primary Care]]&lt;=2000,Table1[[#This Row],[Census Tract Access to Primary Care]]&lt;&gt;0),1,0)</f>
        <v>0</v>
      </c>
      <c r="S1386" s="3">
        <f>VLOOKUP($C1386,'County Data Only'!$A$2:$F$93,5,FALSE)</f>
        <v>-3.3036909539999999</v>
      </c>
      <c r="T1386" s="3">
        <f>VLOOKUP($C1386,'County Data Only'!$A$2:$F$93,6,FALSE)</f>
        <v>-0.11099899999999999</v>
      </c>
      <c r="U1386">
        <f>IF(AND(Table1[[#This Row],[Census Tract Population Growth 2010 - 2020]]&gt;=5,Table1[[#This Row],[Census Tract Population Growth 2020 - 2021]]&gt;0),1,0)</f>
        <v>0</v>
      </c>
      <c r="V1386" s="3">
        <f>SUM(Table1[[#This Row],[High Income Point Value]],Table1[[#This Row],[Life Expectancy Point Value]],Table1[[#This Row],["R/ECAP" (Point Value)]],Table1[[#This Row],[Low Poverty Point Value]])</f>
        <v>2</v>
      </c>
      <c r="W1386" s="3">
        <f>SUM(Table1[[#This Row],[Census Tract Low Unemployment Point Value]],Table1[[#This Row],[Census Tract Access to Primary Care Point Value]])</f>
        <v>0</v>
      </c>
    </row>
    <row r="1387" spans="1:23" x14ac:dyDescent="0.25">
      <c r="A1387" t="s">
        <v>1409</v>
      </c>
      <c r="B1387">
        <v>18141011504</v>
      </c>
      <c r="C1387" t="s">
        <v>1838</v>
      </c>
      <c r="D1387" t="s">
        <v>2972</v>
      </c>
      <c r="E1387" s="7">
        <f t="shared" si="42"/>
        <v>2</v>
      </c>
      <c r="F1387" s="3">
        <f t="shared" si="43"/>
        <v>0</v>
      </c>
      <c r="G1387">
        <v>0</v>
      </c>
      <c r="H1387" s="6">
        <v>83333</v>
      </c>
      <c r="I1387" s="6">
        <f>IF(AND(Table1[[#This Row],[High Income]]&gt;=71082,Table1[[#This Row],[QCT Status]]=0),1,0)</f>
        <v>1</v>
      </c>
      <c r="J1387" s="6">
        <v>78.5</v>
      </c>
      <c r="K1387" s="6">
        <f>IF(Table1[[#This Row],[Life Expectancy]]&gt;77.4,1,0)</f>
        <v>1</v>
      </c>
      <c r="L1387" s="4">
        <v>0</v>
      </c>
      <c r="M1387" s="4">
        <v>8.6</v>
      </c>
      <c r="N1387" s="4">
        <f>IF(AND(Table1[[#This Row],[Low Poverty]]&lt;=6.3,Table1[[#This Row],[QCT Status]]=0),1,0)</f>
        <v>0</v>
      </c>
      <c r="O1387" s="3">
        <f>VLOOKUP(C1387,'County Data Only'!$A$2:$F$93,3,FALSE)</f>
        <v>2.9</v>
      </c>
      <c r="P1387" s="3">
        <f>IF(Table1[[#This Row],[Census Tract Low Unemployment Rate]]&lt;2.7,1,0)</f>
        <v>0</v>
      </c>
      <c r="Q1387" s="3">
        <f>VLOOKUP($C1387,'County Data Only'!$A$2:$F$93,4,FALSE)</f>
        <v>2170</v>
      </c>
      <c r="R1387" s="3">
        <f>IF(AND(Table1[[#This Row],[Census Tract Access to Primary Care]]&lt;=2000,Table1[[#This Row],[Census Tract Access to Primary Care]]&lt;&gt;0),1,0)</f>
        <v>0</v>
      </c>
      <c r="S1387" s="3">
        <f>VLOOKUP($C1387,'County Data Only'!$A$2:$F$93,5,FALSE)</f>
        <v>-3.3036909539999999</v>
      </c>
      <c r="T1387" s="3">
        <f>VLOOKUP($C1387,'County Data Only'!$A$2:$F$93,6,FALSE)</f>
        <v>-0.11099899999999999</v>
      </c>
      <c r="U1387">
        <f>IF(AND(Table1[[#This Row],[Census Tract Population Growth 2010 - 2020]]&gt;=5,Table1[[#This Row],[Census Tract Population Growth 2020 - 2021]]&gt;0),1,0)</f>
        <v>0</v>
      </c>
      <c r="V1387" s="3">
        <f>SUM(Table1[[#This Row],[High Income Point Value]],Table1[[#This Row],[Life Expectancy Point Value]],Table1[[#This Row],["R/ECAP" (Point Value)]],Table1[[#This Row],[Low Poverty Point Value]])</f>
        <v>2</v>
      </c>
      <c r="W1387" s="3">
        <f>SUM(Table1[[#This Row],[Census Tract Low Unemployment Point Value]],Table1[[#This Row],[Census Tract Access to Primary Care Point Value]])</f>
        <v>0</v>
      </c>
    </row>
    <row r="1388" spans="1:23" x14ac:dyDescent="0.25">
      <c r="A1388" t="s">
        <v>1401</v>
      </c>
      <c r="B1388">
        <v>18141011309</v>
      </c>
      <c r="C1388" t="s">
        <v>1838</v>
      </c>
      <c r="D1388" t="s">
        <v>2965</v>
      </c>
      <c r="E1388" s="8">
        <f t="shared" si="42"/>
        <v>1</v>
      </c>
      <c r="F1388" s="3">
        <f t="shared" si="43"/>
        <v>0</v>
      </c>
      <c r="G1388" s="14">
        <v>1</v>
      </c>
      <c r="H1388" s="4">
        <v>41890</v>
      </c>
      <c r="I1388" s="3">
        <f>IF(AND(Table1[[#This Row],[High Income]]&gt;=71082,Table1[[#This Row],[QCT Status]]=0),1,0)</f>
        <v>0</v>
      </c>
      <c r="J1388" s="6">
        <v>78.104600000000005</v>
      </c>
      <c r="K1388" s="6">
        <f>IF(Table1[[#This Row],[Life Expectancy]]&gt;77.4,1,0)</f>
        <v>1</v>
      </c>
      <c r="L1388" s="4">
        <v>0</v>
      </c>
      <c r="M1388" s="4">
        <v>14.8</v>
      </c>
      <c r="N1388" s="4">
        <f>IF(AND(Table1[[#This Row],[Low Poverty]]&lt;=6.3,Table1[[#This Row],[QCT Status]]=0),1,0)</f>
        <v>0</v>
      </c>
      <c r="O1388" s="3">
        <f>VLOOKUP(C1388,'County Data Only'!$A$2:$F$93,3,FALSE)</f>
        <v>2.9</v>
      </c>
      <c r="P1388" s="3">
        <f>IF(Table1[[#This Row],[Census Tract Low Unemployment Rate]]&lt;2.7,1,0)</f>
        <v>0</v>
      </c>
      <c r="Q1388" s="3">
        <f>VLOOKUP($C1388,'County Data Only'!$A$2:$F$93,4,FALSE)</f>
        <v>2170</v>
      </c>
      <c r="R1388" s="3">
        <f>IF(AND(Table1[[#This Row],[Census Tract Access to Primary Care]]&lt;=2000,Table1[[#This Row],[Census Tract Access to Primary Care]]&lt;&gt;0),1,0)</f>
        <v>0</v>
      </c>
      <c r="S1388" s="3">
        <f>VLOOKUP($C1388,'County Data Only'!$A$2:$F$93,5,FALSE)</f>
        <v>-3.3036909539999999</v>
      </c>
      <c r="T1388" s="3">
        <f>VLOOKUP($C1388,'County Data Only'!$A$2:$F$93,6,FALSE)</f>
        <v>-0.11099899999999999</v>
      </c>
      <c r="U1388">
        <f>IF(AND(Table1[[#This Row],[Census Tract Population Growth 2010 - 2020]]&gt;=5,Table1[[#This Row],[Census Tract Population Growth 2020 - 2021]]&gt;0),1,0)</f>
        <v>0</v>
      </c>
      <c r="V1388" s="3">
        <f>SUM(Table1[[#This Row],[High Income Point Value]],Table1[[#This Row],[Life Expectancy Point Value]],Table1[[#This Row],["R/ECAP" (Point Value)]],Table1[[#This Row],[Low Poverty Point Value]])</f>
        <v>1</v>
      </c>
      <c r="W1388" s="3">
        <f>SUM(Table1[[#This Row],[Census Tract Low Unemployment Point Value]],Table1[[#This Row],[Census Tract Access to Primary Care Point Value]])</f>
        <v>0</v>
      </c>
    </row>
    <row r="1389" spans="1:23" x14ac:dyDescent="0.25">
      <c r="A1389" t="s">
        <v>1402</v>
      </c>
      <c r="B1389">
        <v>18141011310</v>
      </c>
      <c r="C1389" t="s">
        <v>1838</v>
      </c>
      <c r="D1389" t="s">
        <v>2966</v>
      </c>
      <c r="E1389" s="8">
        <f t="shared" si="42"/>
        <v>1</v>
      </c>
      <c r="F1389" s="3">
        <f t="shared" si="43"/>
        <v>0</v>
      </c>
      <c r="G1389" s="14">
        <v>1</v>
      </c>
      <c r="H1389" s="4">
        <v>45179</v>
      </c>
      <c r="I1389" s="3">
        <f>IF(AND(Table1[[#This Row],[High Income]]&gt;=71082,Table1[[#This Row],[QCT Status]]=0),1,0)</f>
        <v>0</v>
      </c>
      <c r="J1389" s="6">
        <v>78.2</v>
      </c>
      <c r="K1389" s="6">
        <f>IF(Table1[[#This Row],[Life Expectancy]]&gt;77.4,1,0)</f>
        <v>1</v>
      </c>
      <c r="L1389" s="4">
        <v>0</v>
      </c>
      <c r="M1389" s="4">
        <v>16.3</v>
      </c>
      <c r="N1389" s="4">
        <f>IF(AND(Table1[[#This Row],[Low Poverty]]&lt;=6.3,Table1[[#This Row],[QCT Status]]=0),1,0)</f>
        <v>0</v>
      </c>
      <c r="O1389" s="3">
        <f>VLOOKUP(C1389,'County Data Only'!$A$2:$F$93,3,FALSE)</f>
        <v>2.9</v>
      </c>
      <c r="P1389" s="3">
        <f>IF(Table1[[#This Row],[Census Tract Low Unemployment Rate]]&lt;2.7,1,0)</f>
        <v>0</v>
      </c>
      <c r="Q1389" s="3">
        <f>VLOOKUP($C1389,'County Data Only'!$A$2:$F$93,4,FALSE)</f>
        <v>2170</v>
      </c>
      <c r="R1389" s="3">
        <f>IF(AND(Table1[[#This Row],[Census Tract Access to Primary Care]]&lt;=2000,Table1[[#This Row],[Census Tract Access to Primary Care]]&lt;&gt;0),1,0)</f>
        <v>0</v>
      </c>
      <c r="S1389" s="3">
        <f>VLOOKUP($C1389,'County Data Only'!$A$2:$F$93,5,FALSE)</f>
        <v>-3.3036909539999999</v>
      </c>
      <c r="T1389" s="3">
        <f>VLOOKUP($C1389,'County Data Only'!$A$2:$F$93,6,FALSE)</f>
        <v>-0.11099899999999999</v>
      </c>
      <c r="U1389">
        <f>IF(AND(Table1[[#This Row],[Census Tract Population Growth 2010 - 2020]]&gt;=5,Table1[[#This Row],[Census Tract Population Growth 2020 - 2021]]&gt;0),1,0)</f>
        <v>0</v>
      </c>
      <c r="V1389" s="3">
        <f>SUM(Table1[[#This Row],[High Income Point Value]],Table1[[#This Row],[Life Expectancy Point Value]],Table1[[#This Row],["R/ECAP" (Point Value)]],Table1[[#This Row],[Low Poverty Point Value]])</f>
        <v>1</v>
      </c>
      <c r="W1389" s="3">
        <f>SUM(Table1[[#This Row],[Census Tract Low Unemployment Point Value]],Table1[[#This Row],[Census Tract Access to Primary Care Point Value]])</f>
        <v>0</v>
      </c>
    </row>
    <row r="1390" spans="1:23" x14ac:dyDescent="0.25">
      <c r="A1390" t="s">
        <v>1376</v>
      </c>
      <c r="B1390">
        <v>18141003200</v>
      </c>
      <c r="C1390" t="s">
        <v>1838</v>
      </c>
      <c r="D1390" t="s">
        <v>1915</v>
      </c>
      <c r="E1390" s="8">
        <f t="shared" si="42"/>
        <v>1</v>
      </c>
      <c r="F1390" s="3">
        <f t="shared" si="43"/>
        <v>0</v>
      </c>
      <c r="G1390">
        <v>0</v>
      </c>
      <c r="H1390" s="4">
        <v>66435</v>
      </c>
      <c r="I1390" s="3">
        <f>IF(AND(Table1[[#This Row],[High Income]]&gt;=71082,Table1[[#This Row],[QCT Status]]=0),1,0)</f>
        <v>0</v>
      </c>
      <c r="J1390" s="4">
        <v>76.5</v>
      </c>
      <c r="K1390" s="3">
        <f>IF(Table1[[#This Row],[Life Expectancy]]&gt;77.4,1,0)</f>
        <v>0</v>
      </c>
      <c r="L1390" s="4">
        <v>0</v>
      </c>
      <c r="M1390" s="6">
        <v>5.9</v>
      </c>
      <c r="N1390" s="6">
        <f>IF(AND(Table1[[#This Row],[Low Poverty]]&lt;=6.3,Table1[[#This Row],[QCT Status]]=0),1,0)</f>
        <v>1</v>
      </c>
      <c r="O1390" s="3">
        <f>VLOOKUP(C1390,'County Data Only'!$A$2:$F$93,3,FALSE)</f>
        <v>2.9</v>
      </c>
      <c r="P1390" s="3">
        <f>IF(Table1[[#This Row],[Census Tract Low Unemployment Rate]]&lt;2.7,1,0)</f>
        <v>0</v>
      </c>
      <c r="Q1390" s="3">
        <f>VLOOKUP($C1390,'County Data Only'!$A$2:$F$93,4,FALSE)</f>
        <v>2170</v>
      </c>
      <c r="R1390" s="3">
        <f>IF(AND(Table1[[#This Row],[Census Tract Access to Primary Care]]&lt;=2000,Table1[[#This Row],[Census Tract Access to Primary Care]]&lt;&gt;0),1,0)</f>
        <v>0</v>
      </c>
      <c r="S1390" s="3">
        <f>VLOOKUP($C1390,'County Data Only'!$A$2:$F$93,5,FALSE)</f>
        <v>-3.3036909539999999</v>
      </c>
      <c r="T1390" s="3">
        <f>VLOOKUP($C1390,'County Data Only'!$A$2:$F$93,6,FALSE)</f>
        <v>-0.11099899999999999</v>
      </c>
      <c r="U1390">
        <f>IF(AND(Table1[[#This Row],[Census Tract Population Growth 2010 - 2020]]&gt;=5,Table1[[#This Row],[Census Tract Population Growth 2020 - 2021]]&gt;0),1,0)</f>
        <v>0</v>
      </c>
      <c r="V1390" s="3">
        <f>SUM(Table1[[#This Row],[High Income Point Value]],Table1[[#This Row],[Life Expectancy Point Value]],Table1[[#This Row],["R/ECAP" (Point Value)]],Table1[[#This Row],[Low Poverty Point Value]])</f>
        <v>1</v>
      </c>
      <c r="W1390" s="3">
        <f>SUM(Table1[[#This Row],[Census Tract Low Unemployment Point Value]],Table1[[#This Row],[Census Tract Access to Primary Care Point Value]])</f>
        <v>0</v>
      </c>
    </row>
    <row r="1391" spans="1:23" x14ac:dyDescent="0.25">
      <c r="A1391" t="s">
        <v>1423</v>
      </c>
      <c r="B1391">
        <v>18141012100</v>
      </c>
      <c r="C1391" t="s">
        <v>1838</v>
      </c>
      <c r="D1391" t="s">
        <v>2466</v>
      </c>
      <c r="E1391" s="8">
        <f t="shared" si="42"/>
        <v>1</v>
      </c>
      <c r="F1391" s="3">
        <f t="shared" si="43"/>
        <v>0</v>
      </c>
      <c r="G1391">
        <v>0</v>
      </c>
      <c r="H1391" s="4">
        <v>61387</v>
      </c>
      <c r="I1391" s="3">
        <f>IF(AND(Table1[[#This Row],[High Income]]&gt;=71082,Table1[[#This Row],[QCT Status]]=0),1,0)</f>
        <v>0</v>
      </c>
      <c r="J1391" s="6">
        <v>79.7</v>
      </c>
      <c r="K1391" s="6">
        <f>IF(Table1[[#This Row],[Life Expectancy]]&gt;77.4,1,0)</f>
        <v>1</v>
      </c>
      <c r="L1391" s="4">
        <v>0</v>
      </c>
      <c r="M1391" s="4">
        <v>7.9</v>
      </c>
      <c r="N1391" s="4">
        <f>IF(AND(Table1[[#This Row],[Low Poverty]]&lt;=6.3,Table1[[#This Row],[QCT Status]]=0),1,0)</f>
        <v>0</v>
      </c>
      <c r="O1391" s="3">
        <f>VLOOKUP(C1391,'County Data Only'!$A$2:$F$93,3,FALSE)</f>
        <v>2.9</v>
      </c>
      <c r="P1391" s="3">
        <f>IF(Table1[[#This Row],[Census Tract Low Unemployment Rate]]&lt;2.7,1,0)</f>
        <v>0</v>
      </c>
      <c r="Q1391" s="3">
        <f>VLOOKUP($C1391,'County Data Only'!$A$2:$F$93,4,FALSE)</f>
        <v>2170</v>
      </c>
      <c r="R1391" s="3">
        <f>IF(AND(Table1[[#This Row],[Census Tract Access to Primary Care]]&lt;=2000,Table1[[#This Row],[Census Tract Access to Primary Care]]&lt;&gt;0),1,0)</f>
        <v>0</v>
      </c>
      <c r="S1391" s="3">
        <f>VLOOKUP($C1391,'County Data Only'!$A$2:$F$93,5,FALSE)</f>
        <v>-3.3036909539999999</v>
      </c>
      <c r="T1391" s="3">
        <f>VLOOKUP($C1391,'County Data Only'!$A$2:$F$93,6,FALSE)</f>
        <v>-0.11099899999999999</v>
      </c>
      <c r="U1391">
        <f>IF(AND(Table1[[#This Row],[Census Tract Population Growth 2010 - 2020]]&gt;=5,Table1[[#This Row],[Census Tract Population Growth 2020 - 2021]]&gt;0),1,0)</f>
        <v>0</v>
      </c>
      <c r="V1391" s="3">
        <f>SUM(Table1[[#This Row],[High Income Point Value]],Table1[[#This Row],[Life Expectancy Point Value]],Table1[[#This Row],["R/ECAP" (Point Value)]],Table1[[#This Row],[Low Poverty Point Value]])</f>
        <v>1</v>
      </c>
      <c r="W1391" s="3">
        <f>SUM(Table1[[#This Row],[Census Tract Low Unemployment Point Value]],Table1[[#This Row],[Census Tract Access to Primary Care Point Value]])</f>
        <v>0</v>
      </c>
    </row>
    <row r="1392" spans="1:23" x14ac:dyDescent="0.25">
      <c r="A1392" t="s">
        <v>1412</v>
      </c>
      <c r="B1392">
        <v>18141011602</v>
      </c>
      <c r="C1392" t="s">
        <v>1838</v>
      </c>
      <c r="D1392" t="s">
        <v>2975</v>
      </c>
      <c r="E1392" s="8">
        <f t="shared" si="42"/>
        <v>1</v>
      </c>
      <c r="F1392" s="3">
        <f t="shared" si="43"/>
        <v>0</v>
      </c>
      <c r="G1392">
        <v>0</v>
      </c>
      <c r="H1392" s="4">
        <v>60022</v>
      </c>
      <c r="I1392" s="3">
        <f>IF(AND(Table1[[#This Row],[High Income]]&gt;=71082,Table1[[#This Row],[QCT Status]]=0),1,0)</f>
        <v>0</v>
      </c>
      <c r="J1392" s="6">
        <v>77.8</v>
      </c>
      <c r="K1392" s="6">
        <f>IF(Table1[[#This Row],[Life Expectancy]]&gt;77.4,1,0)</f>
        <v>1</v>
      </c>
      <c r="L1392" s="4">
        <v>0</v>
      </c>
      <c r="M1392" s="4">
        <v>8.1999999999999993</v>
      </c>
      <c r="N1392" s="4">
        <f>IF(AND(Table1[[#This Row],[Low Poverty]]&lt;=6.3,Table1[[#This Row],[QCT Status]]=0),1,0)</f>
        <v>0</v>
      </c>
      <c r="O1392" s="3">
        <f>VLOOKUP(C1392,'County Data Only'!$A$2:$F$93,3,FALSE)</f>
        <v>2.9</v>
      </c>
      <c r="P1392" s="3">
        <f>IF(Table1[[#This Row],[Census Tract Low Unemployment Rate]]&lt;2.7,1,0)</f>
        <v>0</v>
      </c>
      <c r="Q1392" s="3">
        <f>VLOOKUP($C1392,'County Data Only'!$A$2:$F$93,4,FALSE)</f>
        <v>2170</v>
      </c>
      <c r="R1392" s="3">
        <f>IF(AND(Table1[[#This Row],[Census Tract Access to Primary Care]]&lt;=2000,Table1[[#This Row],[Census Tract Access to Primary Care]]&lt;&gt;0),1,0)</f>
        <v>0</v>
      </c>
      <c r="S1392" s="3">
        <f>VLOOKUP($C1392,'County Data Only'!$A$2:$F$93,5,FALSE)</f>
        <v>-3.3036909539999999</v>
      </c>
      <c r="T1392" s="3">
        <f>VLOOKUP($C1392,'County Data Only'!$A$2:$F$93,6,FALSE)</f>
        <v>-0.11099899999999999</v>
      </c>
      <c r="U1392">
        <f>IF(AND(Table1[[#This Row],[Census Tract Population Growth 2010 - 2020]]&gt;=5,Table1[[#This Row],[Census Tract Population Growth 2020 - 2021]]&gt;0),1,0)</f>
        <v>0</v>
      </c>
      <c r="V1392" s="3">
        <f>SUM(Table1[[#This Row],[High Income Point Value]],Table1[[#This Row],[Life Expectancy Point Value]],Table1[[#This Row],["R/ECAP" (Point Value)]],Table1[[#This Row],[Low Poverty Point Value]])</f>
        <v>1</v>
      </c>
      <c r="W1392" s="3">
        <f>SUM(Table1[[#This Row],[Census Tract Low Unemployment Point Value]],Table1[[#This Row],[Census Tract Access to Primary Care Point Value]])</f>
        <v>0</v>
      </c>
    </row>
    <row r="1393" spans="1:23" x14ac:dyDescent="0.25">
      <c r="A1393" t="s">
        <v>1415</v>
      </c>
      <c r="B1393">
        <v>18141011701</v>
      </c>
      <c r="C1393" t="s">
        <v>1838</v>
      </c>
      <c r="D1393" t="s">
        <v>1979</v>
      </c>
      <c r="E1393" s="8">
        <f t="shared" si="42"/>
        <v>1</v>
      </c>
      <c r="F1393" s="3">
        <f t="shared" si="43"/>
        <v>0</v>
      </c>
      <c r="G1393">
        <v>0</v>
      </c>
      <c r="H1393" s="4">
        <v>69435</v>
      </c>
      <c r="I1393" s="3">
        <f>IF(AND(Table1[[#This Row],[High Income]]&gt;=71082,Table1[[#This Row],[QCT Status]]=0),1,0)</f>
        <v>0</v>
      </c>
      <c r="J1393" s="6">
        <v>81.099999999999994</v>
      </c>
      <c r="K1393" s="6">
        <f>IF(Table1[[#This Row],[Life Expectancy]]&gt;77.4,1,0)</f>
        <v>1</v>
      </c>
      <c r="L1393" s="4">
        <v>0</v>
      </c>
      <c r="M1393" s="4">
        <v>8.6999999999999993</v>
      </c>
      <c r="N1393" s="4">
        <f>IF(AND(Table1[[#This Row],[Low Poverty]]&lt;=6.3,Table1[[#This Row],[QCT Status]]=0),1,0)</f>
        <v>0</v>
      </c>
      <c r="O1393" s="3">
        <f>VLOOKUP(C1393,'County Data Only'!$A$2:$F$93,3,FALSE)</f>
        <v>2.9</v>
      </c>
      <c r="P1393" s="3">
        <f>IF(Table1[[#This Row],[Census Tract Low Unemployment Rate]]&lt;2.7,1,0)</f>
        <v>0</v>
      </c>
      <c r="Q1393" s="3">
        <f>VLOOKUP($C1393,'County Data Only'!$A$2:$F$93,4,FALSE)</f>
        <v>2170</v>
      </c>
      <c r="R1393" s="3">
        <f>IF(AND(Table1[[#This Row],[Census Tract Access to Primary Care]]&lt;=2000,Table1[[#This Row],[Census Tract Access to Primary Care]]&lt;&gt;0),1,0)</f>
        <v>0</v>
      </c>
      <c r="S1393" s="3">
        <f>VLOOKUP($C1393,'County Data Only'!$A$2:$F$93,5,FALSE)</f>
        <v>-3.3036909539999999</v>
      </c>
      <c r="T1393" s="3">
        <f>VLOOKUP($C1393,'County Data Only'!$A$2:$F$93,6,FALSE)</f>
        <v>-0.11099899999999999</v>
      </c>
      <c r="U1393">
        <f>IF(AND(Table1[[#This Row],[Census Tract Population Growth 2010 - 2020]]&gt;=5,Table1[[#This Row],[Census Tract Population Growth 2020 - 2021]]&gt;0),1,0)</f>
        <v>0</v>
      </c>
      <c r="V1393" s="3">
        <f>SUM(Table1[[#This Row],[High Income Point Value]],Table1[[#This Row],[Life Expectancy Point Value]],Table1[[#This Row],["R/ECAP" (Point Value)]],Table1[[#This Row],[Low Poverty Point Value]])</f>
        <v>1</v>
      </c>
      <c r="W1393" s="3">
        <f>SUM(Table1[[#This Row],[Census Tract Low Unemployment Point Value]],Table1[[#This Row],[Census Tract Access to Primary Care Point Value]])</f>
        <v>0</v>
      </c>
    </row>
    <row r="1394" spans="1:23" x14ac:dyDescent="0.25">
      <c r="A1394" t="s">
        <v>1421</v>
      </c>
      <c r="B1394">
        <v>18141011900</v>
      </c>
      <c r="C1394" t="s">
        <v>1838</v>
      </c>
      <c r="D1394" t="s">
        <v>1983</v>
      </c>
      <c r="E1394" s="8">
        <f t="shared" si="42"/>
        <v>1</v>
      </c>
      <c r="F1394" s="3">
        <f t="shared" si="43"/>
        <v>0</v>
      </c>
      <c r="G1394">
        <v>0</v>
      </c>
      <c r="H1394" s="4">
        <v>56344</v>
      </c>
      <c r="I1394" s="3">
        <f>IF(AND(Table1[[#This Row],[High Income]]&gt;=71082,Table1[[#This Row],[QCT Status]]=0),1,0)</f>
        <v>0</v>
      </c>
      <c r="J1394" s="6">
        <v>80.599999999999994</v>
      </c>
      <c r="K1394" s="6">
        <f>IF(Table1[[#This Row],[Life Expectancy]]&gt;77.4,1,0)</f>
        <v>1</v>
      </c>
      <c r="L1394" s="4">
        <v>0</v>
      </c>
      <c r="M1394" s="4">
        <v>9.1999999999999993</v>
      </c>
      <c r="N1394" s="4">
        <f>IF(AND(Table1[[#This Row],[Low Poverty]]&lt;=6.3,Table1[[#This Row],[QCT Status]]=0),1,0)</f>
        <v>0</v>
      </c>
      <c r="O1394" s="3">
        <f>VLOOKUP(C1394,'County Data Only'!$A$2:$F$93,3,FALSE)</f>
        <v>2.9</v>
      </c>
      <c r="P1394" s="3">
        <f>IF(Table1[[#This Row],[Census Tract Low Unemployment Rate]]&lt;2.7,1,0)</f>
        <v>0</v>
      </c>
      <c r="Q1394" s="3">
        <f>VLOOKUP($C1394,'County Data Only'!$A$2:$F$93,4,FALSE)</f>
        <v>2170</v>
      </c>
      <c r="R1394" s="3">
        <f>IF(AND(Table1[[#This Row],[Census Tract Access to Primary Care]]&lt;=2000,Table1[[#This Row],[Census Tract Access to Primary Care]]&lt;&gt;0),1,0)</f>
        <v>0</v>
      </c>
      <c r="S1394" s="3">
        <f>VLOOKUP($C1394,'County Data Only'!$A$2:$F$93,5,FALSE)</f>
        <v>-3.3036909539999999</v>
      </c>
      <c r="T1394" s="3">
        <f>VLOOKUP($C1394,'County Data Only'!$A$2:$F$93,6,FALSE)</f>
        <v>-0.11099899999999999</v>
      </c>
      <c r="U1394">
        <f>IF(AND(Table1[[#This Row],[Census Tract Population Growth 2010 - 2020]]&gt;=5,Table1[[#This Row],[Census Tract Population Growth 2020 - 2021]]&gt;0),1,0)</f>
        <v>0</v>
      </c>
      <c r="V1394" s="3">
        <f>SUM(Table1[[#This Row],[High Income Point Value]],Table1[[#This Row],[Life Expectancy Point Value]],Table1[[#This Row],["R/ECAP" (Point Value)]],Table1[[#This Row],[Low Poverty Point Value]])</f>
        <v>1</v>
      </c>
      <c r="W1394" s="3">
        <f>SUM(Table1[[#This Row],[Census Tract Low Unemployment Point Value]],Table1[[#This Row],[Census Tract Access to Primary Care Point Value]])</f>
        <v>0</v>
      </c>
    </row>
    <row r="1395" spans="1:23" x14ac:dyDescent="0.25">
      <c r="A1395" t="s">
        <v>1416</v>
      </c>
      <c r="B1395">
        <v>18141011703</v>
      </c>
      <c r="C1395" t="s">
        <v>1838</v>
      </c>
      <c r="D1395" t="s">
        <v>2976</v>
      </c>
      <c r="E1395" s="8">
        <f t="shared" si="42"/>
        <v>1</v>
      </c>
      <c r="F1395" s="3">
        <f t="shared" si="43"/>
        <v>0</v>
      </c>
      <c r="G1395">
        <v>0</v>
      </c>
      <c r="H1395" s="4">
        <v>41092</v>
      </c>
      <c r="I1395" s="3">
        <f>IF(AND(Table1[[#This Row],[High Income]]&gt;=71082,Table1[[#This Row],[QCT Status]]=0),1,0)</f>
        <v>0</v>
      </c>
      <c r="J1395" s="6">
        <v>78.3</v>
      </c>
      <c r="K1395" s="6">
        <f>IF(Table1[[#This Row],[Life Expectancy]]&gt;77.4,1,0)</f>
        <v>1</v>
      </c>
      <c r="L1395" s="4">
        <v>0</v>
      </c>
      <c r="M1395" s="4">
        <v>9.8000000000000007</v>
      </c>
      <c r="N1395" s="4">
        <f>IF(AND(Table1[[#This Row],[Low Poverty]]&lt;=6.3,Table1[[#This Row],[QCT Status]]=0),1,0)</f>
        <v>0</v>
      </c>
      <c r="O1395" s="3">
        <f>VLOOKUP(C1395,'County Data Only'!$A$2:$F$93,3,FALSE)</f>
        <v>2.9</v>
      </c>
      <c r="P1395" s="3">
        <f>IF(Table1[[#This Row],[Census Tract Low Unemployment Rate]]&lt;2.7,1,0)</f>
        <v>0</v>
      </c>
      <c r="Q1395" s="3">
        <f>VLOOKUP($C1395,'County Data Only'!$A$2:$F$93,4,FALSE)</f>
        <v>2170</v>
      </c>
      <c r="R1395" s="3">
        <f>IF(AND(Table1[[#This Row],[Census Tract Access to Primary Care]]&lt;=2000,Table1[[#This Row],[Census Tract Access to Primary Care]]&lt;&gt;0),1,0)</f>
        <v>0</v>
      </c>
      <c r="S1395" s="3">
        <f>VLOOKUP($C1395,'County Data Only'!$A$2:$F$93,5,FALSE)</f>
        <v>-3.3036909539999999</v>
      </c>
      <c r="T1395" s="3">
        <f>VLOOKUP($C1395,'County Data Only'!$A$2:$F$93,6,FALSE)</f>
        <v>-0.11099899999999999</v>
      </c>
      <c r="U1395">
        <f>IF(AND(Table1[[#This Row],[Census Tract Population Growth 2010 - 2020]]&gt;=5,Table1[[#This Row],[Census Tract Population Growth 2020 - 2021]]&gt;0),1,0)</f>
        <v>0</v>
      </c>
      <c r="V1395" s="3">
        <f>SUM(Table1[[#This Row],[High Income Point Value]],Table1[[#This Row],[Life Expectancy Point Value]],Table1[[#This Row],["R/ECAP" (Point Value)]],Table1[[#This Row],[Low Poverty Point Value]])</f>
        <v>1</v>
      </c>
      <c r="W1395" s="3">
        <f>SUM(Table1[[#This Row],[Census Tract Low Unemployment Point Value]],Table1[[#This Row],[Census Tract Access to Primary Care Point Value]])</f>
        <v>0</v>
      </c>
    </row>
    <row r="1396" spans="1:23" x14ac:dyDescent="0.25">
      <c r="A1396" t="s">
        <v>1420</v>
      </c>
      <c r="B1396">
        <v>18141011804</v>
      </c>
      <c r="C1396" t="s">
        <v>1838</v>
      </c>
      <c r="D1396" t="s">
        <v>2979</v>
      </c>
      <c r="E1396" s="8">
        <f t="shared" si="42"/>
        <v>1</v>
      </c>
      <c r="F1396" s="3">
        <f t="shared" si="43"/>
        <v>0</v>
      </c>
      <c r="G1396">
        <v>0</v>
      </c>
      <c r="H1396" s="4">
        <v>69647</v>
      </c>
      <c r="I1396" s="3">
        <f>IF(AND(Table1[[#This Row],[High Income]]&gt;=71082,Table1[[#This Row],[QCT Status]]=0),1,0)</f>
        <v>0</v>
      </c>
      <c r="J1396" s="6">
        <v>80.407300000000006</v>
      </c>
      <c r="K1396" s="6">
        <f>IF(Table1[[#This Row],[Life Expectancy]]&gt;77.4,1,0)</f>
        <v>1</v>
      </c>
      <c r="L1396" s="4">
        <v>0</v>
      </c>
      <c r="M1396" s="4">
        <v>10.4</v>
      </c>
      <c r="N1396" s="4">
        <f>IF(AND(Table1[[#This Row],[Low Poverty]]&lt;=6.3,Table1[[#This Row],[QCT Status]]=0),1,0)</f>
        <v>0</v>
      </c>
      <c r="O1396" s="3">
        <f>VLOOKUP(C1396,'County Data Only'!$A$2:$F$93,3,FALSE)</f>
        <v>2.9</v>
      </c>
      <c r="P1396" s="3">
        <f>IF(Table1[[#This Row],[Census Tract Low Unemployment Rate]]&lt;2.7,1,0)</f>
        <v>0</v>
      </c>
      <c r="Q1396" s="3">
        <f>VLOOKUP($C1396,'County Data Only'!$A$2:$F$93,4,FALSE)</f>
        <v>2170</v>
      </c>
      <c r="R1396" s="3">
        <f>IF(AND(Table1[[#This Row],[Census Tract Access to Primary Care]]&lt;=2000,Table1[[#This Row],[Census Tract Access to Primary Care]]&lt;&gt;0),1,0)</f>
        <v>0</v>
      </c>
      <c r="S1396" s="3">
        <f>VLOOKUP($C1396,'County Data Only'!$A$2:$F$93,5,FALSE)</f>
        <v>-3.3036909539999999</v>
      </c>
      <c r="T1396" s="3">
        <f>VLOOKUP($C1396,'County Data Only'!$A$2:$F$93,6,FALSE)</f>
        <v>-0.11099899999999999</v>
      </c>
      <c r="U1396">
        <f>IF(AND(Table1[[#This Row],[Census Tract Population Growth 2010 - 2020]]&gt;=5,Table1[[#This Row],[Census Tract Population Growth 2020 - 2021]]&gt;0),1,0)</f>
        <v>0</v>
      </c>
      <c r="V1396" s="3">
        <f>SUM(Table1[[#This Row],[High Income Point Value]],Table1[[#This Row],[Life Expectancy Point Value]],Table1[[#This Row],["R/ECAP" (Point Value)]],Table1[[#This Row],[Low Poverty Point Value]])</f>
        <v>1</v>
      </c>
      <c r="W1396" s="3">
        <f>SUM(Table1[[#This Row],[Census Tract Low Unemployment Point Value]],Table1[[#This Row],[Census Tract Access to Primary Care Point Value]])</f>
        <v>0</v>
      </c>
    </row>
    <row r="1397" spans="1:23" x14ac:dyDescent="0.25">
      <c r="A1397" t="s">
        <v>1422</v>
      </c>
      <c r="B1397">
        <v>18141012000</v>
      </c>
      <c r="C1397" t="s">
        <v>1838</v>
      </c>
      <c r="D1397" t="s">
        <v>2465</v>
      </c>
      <c r="E1397" s="8">
        <f t="shared" si="42"/>
        <v>1</v>
      </c>
      <c r="F1397" s="3">
        <f t="shared" si="43"/>
        <v>0</v>
      </c>
      <c r="G1397">
        <v>0</v>
      </c>
      <c r="H1397" s="4">
        <v>60455</v>
      </c>
      <c r="I1397" s="3">
        <f>IF(AND(Table1[[#This Row],[High Income]]&gt;=71082,Table1[[#This Row],[QCT Status]]=0),1,0)</f>
        <v>0</v>
      </c>
      <c r="J1397" s="6">
        <v>82.194400000000002</v>
      </c>
      <c r="K1397" s="6">
        <f>IF(Table1[[#This Row],[Life Expectancy]]&gt;77.4,1,0)</f>
        <v>1</v>
      </c>
      <c r="L1397" s="4">
        <v>0</v>
      </c>
      <c r="M1397" s="4">
        <v>10.5</v>
      </c>
      <c r="N1397" s="4">
        <f>IF(AND(Table1[[#This Row],[Low Poverty]]&lt;=6.3,Table1[[#This Row],[QCT Status]]=0),1,0)</f>
        <v>0</v>
      </c>
      <c r="O1397" s="3">
        <f>VLOOKUP(C1397,'County Data Only'!$A$2:$F$93,3,FALSE)</f>
        <v>2.9</v>
      </c>
      <c r="P1397" s="3">
        <f>IF(Table1[[#This Row],[Census Tract Low Unemployment Rate]]&lt;2.7,1,0)</f>
        <v>0</v>
      </c>
      <c r="Q1397" s="3">
        <f>VLOOKUP($C1397,'County Data Only'!$A$2:$F$93,4,FALSE)</f>
        <v>2170</v>
      </c>
      <c r="R1397" s="3">
        <f>IF(AND(Table1[[#This Row],[Census Tract Access to Primary Care]]&lt;=2000,Table1[[#This Row],[Census Tract Access to Primary Care]]&lt;&gt;0),1,0)</f>
        <v>0</v>
      </c>
      <c r="S1397" s="3">
        <f>VLOOKUP($C1397,'County Data Only'!$A$2:$F$93,5,FALSE)</f>
        <v>-3.3036909539999999</v>
      </c>
      <c r="T1397" s="3">
        <f>VLOOKUP($C1397,'County Data Only'!$A$2:$F$93,6,FALSE)</f>
        <v>-0.11099899999999999</v>
      </c>
      <c r="U1397">
        <f>IF(AND(Table1[[#This Row],[Census Tract Population Growth 2010 - 2020]]&gt;=5,Table1[[#This Row],[Census Tract Population Growth 2020 - 2021]]&gt;0),1,0)</f>
        <v>0</v>
      </c>
      <c r="V1397" s="3">
        <f>SUM(Table1[[#This Row],[High Income Point Value]],Table1[[#This Row],[Life Expectancy Point Value]],Table1[[#This Row],["R/ECAP" (Point Value)]],Table1[[#This Row],[Low Poverty Point Value]])</f>
        <v>1</v>
      </c>
      <c r="W1397" s="3">
        <f>SUM(Table1[[#This Row],[Census Tract Low Unemployment Point Value]],Table1[[#This Row],[Census Tract Access to Primary Care Point Value]])</f>
        <v>0</v>
      </c>
    </row>
    <row r="1398" spans="1:23" x14ac:dyDescent="0.25">
      <c r="A1398" t="s">
        <v>1388</v>
      </c>
      <c r="B1398">
        <v>18141010800</v>
      </c>
      <c r="C1398" t="s">
        <v>1838</v>
      </c>
      <c r="D1398" t="s">
        <v>1990</v>
      </c>
      <c r="E1398" s="8">
        <f t="shared" si="42"/>
        <v>1</v>
      </c>
      <c r="F1398" s="3">
        <f t="shared" si="43"/>
        <v>0</v>
      </c>
      <c r="G1398">
        <v>0</v>
      </c>
      <c r="H1398" s="4">
        <v>64636</v>
      </c>
      <c r="I1398" s="3">
        <f>IF(AND(Table1[[#This Row],[High Income]]&gt;=71082,Table1[[#This Row],[QCT Status]]=0),1,0)</f>
        <v>0</v>
      </c>
      <c r="J1398" s="6">
        <v>78.2</v>
      </c>
      <c r="K1398" s="6">
        <f>IF(Table1[[#This Row],[Life Expectancy]]&gt;77.4,1,0)</f>
        <v>1</v>
      </c>
      <c r="L1398" s="4">
        <v>0</v>
      </c>
      <c r="M1398" s="4">
        <v>10.8</v>
      </c>
      <c r="N1398" s="4">
        <f>IF(AND(Table1[[#This Row],[Low Poverty]]&lt;=6.3,Table1[[#This Row],[QCT Status]]=0),1,0)</f>
        <v>0</v>
      </c>
      <c r="O1398" s="3">
        <f>VLOOKUP(C1398,'County Data Only'!$A$2:$F$93,3,FALSE)</f>
        <v>2.9</v>
      </c>
      <c r="P1398" s="3">
        <f>IF(Table1[[#This Row],[Census Tract Low Unemployment Rate]]&lt;2.7,1,0)</f>
        <v>0</v>
      </c>
      <c r="Q1398" s="3">
        <f>VLOOKUP($C1398,'County Data Only'!$A$2:$F$93,4,FALSE)</f>
        <v>2170</v>
      </c>
      <c r="R1398" s="3">
        <f>IF(AND(Table1[[#This Row],[Census Tract Access to Primary Care]]&lt;=2000,Table1[[#This Row],[Census Tract Access to Primary Care]]&lt;&gt;0),1,0)</f>
        <v>0</v>
      </c>
      <c r="S1398" s="3">
        <f>VLOOKUP($C1398,'County Data Only'!$A$2:$F$93,5,FALSE)</f>
        <v>-3.3036909539999999</v>
      </c>
      <c r="T1398" s="3">
        <f>VLOOKUP($C1398,'County Data Only'!$A$2:$F$93,6,FALSE)</f>
        <v>-0.11099899999999999</v>
      </c>
      <c r="U1398">
        <f>IF(AND(Table1[[#This Row],[Census Tract Population Growth 2010 - 2020]]&gt;=5,Table1[[#This Row],[Census Tract Population Growth 2020 - 2021]]&gt;0),1,0)</f>
        <v>0</v>
      </c>
      <c r="V1398" s="3">
        <f>SUM(Table1[[#This Row],[High Income Point Value]],Table1[[#This Row],[Life Expectancy Point Value]],Table1[[#This Row],["R/ECAP" (Point Value)]],Table1[[#This Row],[Low Poverty Point Value]])</f>
        <v>1</v>
      </c>
      <c r="W1398" s="3">
        <f>SUM(Table1[[#This Row],[Census Tract Low Unemployment Point Value]],Table1[[#This Row],[Census Tract Access to Primary Care Point Value]])</f>
        <v>0</v>
      </c>
    </row>
    <row r="1399" spans="1:23" x14ac:dyDescent="0.25">
      <c r="A1399" t="s">
        <v>1385</v>
      </c>
      <c r="B1399">
        <v>18141010500</v>
      </c>
      <c r="C1399" t="s">
        <v>1838</v>
      </c>
      <c r="D1399" t="s">
        <v>1939</v>
      </c>
      <c r="E1399" s="8">
        <f t="shared" si="42"/>
        <v>1</v>
      </c>
      <c r="F1399" s="3">
        <f t="shared" si="43"/>
        <v>0</v>
      </c>
      <c r="G1399">
        <v>0</v>
      </c>
      <c r="H1399" s="4">
        <v>58554</v>
      </c>
      <c r="I1399" s="3">
        <f>IF(AND(Table1[[#This Row],[High Income]]&gt;=71082,Table1[[#This Row],[QCT Status]]=0),1,0)</f>
        <v>0</v>
      </c>
      <c r="J1399" s="6">
        <v>79.683400000000006</v>
      </c>
      <c r="K1399" s="6">
        <f>IF(Table1[[#This Row],[Life Expectancy]]&gt;77.4,1,0)</f>
        <v>1</v>
      </c>
      <c r="L1399" s="4">
        <v>0</v>
      </c>
      <c r="M1399" s="4">
        <v>11.5</v>
      </c>
      <c r="N1399" s="4">
        <f>IF(AND(Table1[[#This Row],[Low Poverty]]&lt;=6.3,Table1[[#This Row],[QCT Status]]=0),1,0)</f>
        <v>0</v>
      </c>
      <c r="O1399" s="3">
        <f>VLOOKUP(C1399,'County Data Only'!$A$2:$F$93,3,FALSE)</f>
        <v>2.9</v>
      </c>
      <c r="P1399" s="3">
        <f>IF(Table1[[#This Row],[Census Tract Low Unemployment Rate]]&lt;2.7,1,0)</f>
        <v>0</v>
      </c>
      <c r="Q1399" s="3">
        <f>VLOOKUP($C1399,'County Data Only'!$A$2:$F$93,4,FALSE)</f>
        <v>2170</v>
      </c>
      <c r="R1399" s="3">
        <f>IF(AND(Table1[[#This Row],[Census Tract Access to Primary Care]]&lt;=2000,Table1[[#This Row],[Census Tract Access to Primary Care]]&lt;&gt;0),1,0)</f>
        <v>0</v>
      </c>
      <c r="S1399" s="3">
        <f>VLOOKUP($C1399,'County Data Only'!$A$2:$F$93,5,FALSE)</f>
        <v>-3.3036909539999999</v>
      </c>
      <c r="T1399" s="3">
        <f>VLOOKUP($C1399,'County Data Only'!$A$2:$F$93,6,FALSE)</f>
        <v>-0.11099899999999999</v>
      </c>
      <c r="U1399">
        <f>IF(AND(Table1[[#This Row],[Census Tract Population Growth 2010 - 2020]]&gt;=5,Table1[[#This Row],[Census Tract Population Growth 2020 - 2021]]&gt;0),1,0)</f>
        <v>0</v>
      </c>
      <c r="V1399" s="3">
        <f>SUM(Table1[[#This Row],[High Income Point Value]],Table1[[#This Row],[Life Expectancy Point Value]],Table1[[#This Row],["R/ECAP" (Point Value)]],Table1[[#This Row],[Low Poverty Point Value]])</f>
        <v>1</v>
      </c>
      <c r="W1399" s="3">
        <f>SUM(Table1[[#This Row],[Census Tract Low Unemployment Point Value]],Table1[[#This Row],[Census Tract Access to Primary Care Point Value]])</f>
        <v>0</v>
      </c>
    </row>
    <row r="1400" spans="1:23" x14ac:dyDescent="0.25">
      <c r="A1400" t="s">
        <v>1425</v>
      </c>
      <c r="B1400">
        <v>18141012300</v>
      </c>
      <c r="C1400" t="s">
        <v>1838</v>
      </c>
      <c r="D1400" t="s">
        <v>2468</v>
      </c>
      <c r="E1400" s="8">
        <f t="shared" si="42"/>
        <v>1</v>
      </c>
      <c r="F1400" s="3">
        <f t="shared" si="43"/>
        <v>0</v>
      </c>
      <c r="G1400">
        <v>0</v>
      </c>
      <c r="H1400" s="4">
        <v>63104</v>
      </c>
      <c r="I1400" s="3">
        <f>IF(AND(Table1[[#This Row],[High Income]]&gt;=71082,Table1[[#This Row],[QCT Status]]=0),1,0)</f>
        <v>0</v>
      </c>
      <c r="J1400" s="6">
        <v>82.002200000000002</v>
      </c>
      <c r="K1400" s="6">
        <f>IF(Table1[[#This Row],[Life Expectancy]]&gt;77.4,1,0)</f>
        <v>1</v>
      </c>
      <c r="L1400" s="4">
        <v>0</v>
      </c>
      <c r="M1400" s="4">
        <v>14.1</v>
      </c>
      <c r="N1400" s="4">
        <f>IF(AND(Table1[[#This Row],[Low Poverty]]&lt;=6.3,Table1[[#This Row],[QCT Status]]=0),1,0)</f>
        <v>0</v>
      </c>
      <c r="O1400" s="3">
        <f>VLOOKUP(C1400,'County Data Only'!$A$2:$F$93,3,FALSE)</f>
        <v>2.9</v>
      </c>
      <c r="P1400" s="3">
        <f>IF(Table1[[#This Row],[Census Tract Low Unemployment Rate]]&lt;2.7,1,0)</f>
        <v>0</v>
      </c>
      <c r="Q1400" s="3">
        <f>VLOOKUP($C1400,'County Data Only'!$A$2:$F$93,4,FALSE)</f>
        <v>2170</v>
      </c>
      <c r="R1400" s="3">
        <f>IF(AND(Table1[[#This Row],[Census Tract Access to Primary Care]]&lt;=2000,Table1[[#This Row],[Census Tract Access to Primary Care]]&lt;&gt;0),1,0)</f>
        <v>0</v>
      </c>
      <c r="S1400" s="3">
        <f>VLOOKUP($C1400,'County Data Only'!$A$2:$F$93,5,FALSE)</f>
        <v>-3.3036909539999999</v>
      </c>
      <c r="T1400" s="3">
        <f>VLOOKUP($C1400,'County Data Only'!$A$2:$F$93,6,FALSE)</f>
        <v>-0.11099899999999999</v>
      </c>
      <c r="U1400">
        <f>IF(AND(Table1[[#This Row],[Census Tract Population Growth 2010 - 2020]]&gt;=5,Table1[[#This Row],[Census Tract Population Growth 2020 - 2021]]&gt;0),1,0)</f>
        <v>0</v>
      </c>
      <c r="V1400" s="3">
        <f>SUM(Table1[[#This Row],[High Income Point Value]],Table1[[#This Row],[Life Expectancy Point Value]],Table1[[#This Row],["R/ECAP" (Point Value)]],Table1[[#This Row],[Low Poverty Point Value]])</f>
        <v>1</v>
      </c>
      <c r="W1400" s="3">
        <f>SUM(Table1[[#This Row],[Census Tract Low Unemployment Point Value]],Table1[[#This Row],[Census Tract Access to Primary Care Point Value]])</f>
        <v>0</v>
      </c>
    </row>
    <row r="1401" spans="1:23" x14ac:dyDescent="0.25">
      <c r="A1401" t="s">
        <v>1377</v>
      </c>
      <c r="B1401">
        <v>18141003300</v>
      </c>
      <c r="C1401" t="s">
        <v>1838</v>
      </c>
      <c r="D1401" t="s">
        <v>2955</v>
      </c>
      <c r="E1401" s="8">
        <f t="shared" si="42"/>
        <v>1</v>
      </c>
      <c r="F1401" s="3">
        <f t="shared" si="43"/>
        <v>0</v>
      </c>
      <c r="G1401">
        <v>0</v>
      </c>
      <c r="H1401" s="4">
        <v>50403</v>
      </c>
      <c r="I1401" s="3">
        <f>IF(AND(Table1[[#This Row],[High Income]]&gt;=71082,Table1[[#This Row],[QCT Status]]=0),1,0)</f>
        <v>0</v>
      </c>
      <c r="J1401" s="6">
        <v>78.400000000000006</v>
      </c>
      <c r="K1401" s="6">
        <f>IF(Table1[[#This Row],[Life Expectancy]]&gt;77.4,1,0)</f>
        <v>1</v>
      </c>
      <c r="L1401" s="4">
        <v>0</v>
      </c>
      <c r="M1401" s="4">
        <v>30</v>
      </c>
      <c r="N1401" s="4">
        <f>IF(AND(Table1[[#This Row],[Low Poverty]]&lt;=6.3,Table1[[#This Row],[QCT Status]]=0),1,0)</f>
        <v>0</v>
      </c>
      <c r="O1401" s="3">
        <f>VLOOKUP(C1401,'County Data Only'!$A$2:$F$93,3,FALSE)</f>
        <v>2.9</v>
      </c>
      <c r="P1401" s="3">
        <f>IF(Table1[[#This Row],[Census Tract Low Unemployment Rate]]&lt;2.7,1,0)</f>
        <v>0</v>
      </c>
      <c r="Q1401" s="3">
        <f>VLOOKUP($C1401,'County Data Only'!$A$2:$F$93,4,FALSE)</f>
        <v>2170</v>
      </c>
      <c r="R1401" s="3">
        <f>IF(AND(Table1[[#This Row],[Census Tract Access to Primary Care]]&lt;=2000,Table1[[#This Row],[Census Tract Access to Primary Care]]&lt;&gt;0),1,0)</f>
        <v>0</v>
      </c>
      <c r="S1401" s="3">
        <f>VLOOKUP($C1401,'County Data Only'!$A$2:$F$93,5,FALSE)</f>
        <v>-3.3036909539999999</v>
      </c>
      <c r="T1401" s="3">
        <f>VLOOKUP($C1401,'County Data Only'!$A$2:$F$93,6,FALSE)</f>
        <v>-0.11099899999999999</v>
      </c>
      <c r="U1401">
        <f>IF(AND(Table1[[#This Row],[Census Tract Population Growth 2010 - 2020]]&gt;=5,Table1[[#This Row],[Census Tract Population Growth 2020 - 2021]]&gt;0),1,0)</f>
        <v>0</v>
      </c>
      <c r="V1401" s="3">
        <f>SUM(Table1[[#This Row],[High Income Point Value]],Table1[[#This Row],[Life Expectancy Point Value]],Table1[[#This Row],["R/ECAP" (Point Value)]],Table1[[#This Row],[Low Poverty Point Value]])</f>
        <v>1</v>
      </c>
      <c r="W1401" s="3">
        <f>SUM(Table1[[#This Row],[Census Tract Low Unemployment Point Value]],Table1[[#This Row],[Census Tract Access to Primary Care Point Value]])</f>
        <v>0</v>
      </c>
    </row>
    <row r="1402" spans="1:23" x14ac:dyDescent="0.25">
      <c r="A1402" t="s">
        <v>1407</v>
      </c>
      <c r="B1402">
        <v>18141011501</v>
      </c>
      <c r="C1402" t="s">
        <v>1838</v>
      </c>
      <c r="D1402" t="s">
        <v>1970</v>
      </c>
      <c r="E1402" s="10">
        <f t="shared" si="42"/>
        <v>0</v>
      </c>
      <c r="F1402" s="3">
        <f t="shared" si="43"/>
        <v>0</v>
      </c>
      <c r="G1402" s="14">
        <v>1</v>
      </c>
      <c r="H1402" s="4">
        <v>32616</v>
      </c>
      <c r="I1402" s="3">
        <f>IF(AND(Table1[[#This Row],[High Income]]&gt;=71082,Table1[[#This Row],[QCT Status]]=0),1,0)</f>
        <v>0</v>
      </c>
      <c r="J1402" s="4">
        <v>73.099999999999994</v>
      </c>
      <c r="K1402" s="3">
        <f>IF(Table1[[#This Row],[Life Expectancy]]&gt;77.4,1,0)</f>
        <v>0</v>
      </c>
      <c r="L1402" s="4">
        <v>0</v>
      </c>
      <c r="M1402" s="4">
        <v>16.2</v>
      </c>
      <c r="N1402" s="4">
        <f>IF(AND(Table1[[#This Row],[Low Poverty]]&lt;=6.3,Table1[[#This Row],[QCT Status]]=0),1,0)</f>
        <v>0</v>
      </c>
      <c r="O1402" s="3">
        <f>VLOOKUP(C1402,'County Data Only'!$A$2:$F$93,3,FALSE)</f>
        <v>2.9</v>
      </c>
      <c r="P1402" s="3">
        <f>IF(Table1[[#This Row],[Census Tract Low Unemployment Rate]]&lt;2.7,1,0)</f>
        <v>0</v>
      </c>
      <c r="Q1402" s="3">
        <f>VLOOKUP($C1402,'County Data Only'!$A$2:$F$93,4,FALSE)</f>
        <v>2170</v>
      </c>
      <c r="R1402" s="3">
        <f>IF(AND(Table1[[#This Row],[Census Tract Access to Primary Care]]&lt;=2000,Table1[[#This Row],[Census Tract Access to Primary Care]]&lt;&gt;0),1,0)</f>
        <v>0</v>
      </c>
      <c r="S1402" s="3">
        <f>VLOOKUP($C1402,'County Data Only'!$A$2:$F$93,5,FALSE)</f>
        <v>-3.3036909539999999</v>
      </c>
      <c r="T1402" s="3">
        <f>VLOOKUP($C1402,'County Data Only'!$A$2:$F$93,6,FALSE)</f>
        <v>-0.11099899999999999</v>
      </c>
      <c r="U1402">
        <f>IF(AND(Table1[[#This Row],[Census Tract Population Growth 2010 - 2020]]&gt;=5,Table1[[#This Row],[Census Tract Population Growth 2020 - 2021]]&gt;0),1,0)</f>
        <v>0</v>
      </c>
      <c r="V1402" s="3">
        <f>SUM(Table1[[#This Row],[High Income Point Value]],Table1[[#This Row],[Life Expectancy Point Value]],Table1[[#This Row],["R/ECAP" (Point Value)]],Table1[[#This Row],[Low Poverty Point Value]])</f>
        <v>0</v>
      </c>
      <c r="W1402" s="3">
        <f>SUM(Table1[[#This Row],[Census Tract Low Unemployment Point Value]],Table1[[#This Row],[Census Tract Access to Primary Care Point Value]])</f>
        <v>0</v>
      </c>
    </row>
    <row r="1403" spans="1:23" x14ac:dyDescent="0.25">
      <c r="A1403" t="s">
        <v>1378</v>
      </c>
      <c r="B1403">
        <v>18141003400</v>
      </c>
      <c r="C1403" t="s">
        <v>1838</v>
      </c>
      <c r="D1403" t="s">
        <v>1918</v>
      </c>
      <c r="E1403" s="10">
        <f t="shared" si="42"/>
        <v>0</v>
      </c>
      <c r="F1403" s="3">
        <f t="shared" si="43"/>
        <v>0</v>
      </c>
      <c r="G1403" s="14">
        <v>1</v>
      </c>
      <c r="H1403" s="4">
        <v>39904</v>
      </c>
      <c r="I1403" s="3">
        <f>IF(AND(Table1[[#This Row],[High Income]]&gt;=71082,Table1[[#This Row],[QCT Status]]=0),1,0)</f>
        <v>0</v>
      </c>
      <c r="J1403" s="4">
        <v>75.599999999999994</v>
      </c>
      <c r="K1403" s="3">
        <f>IF(Table1[[#This Row],[Life Expectancy]]&gt;77.4,1,0)</f>
        <v>0</v>
      </c>
      <c r="L1403" s="4">
        <v>0</v>
      </c>
      <c r="M1403" s="4">
        <v>17.8</v>
      </c>
      <c r="N1403" s="4">
        <f>IF(AND(Table1[[#This Row],[Low Poverty]]&lt;=6.3,Table1[[#This Row],[QCT Status]]=0),1,0)</f>
        <v>0</v>
      </c>
      <c r="O1403" s="3">
        <f>VLOOKUP(C1403,'County Data Only'!$A$2:$F$93,3,FALSE)</f>
        <v>2.9</v>
      </c>
      <c r="P1403" s="3">
        <f>IF(Table1[[#This Row],[Census Tract Low Unemployment Rate]]&lt;2.7,1,0)</f>
        <v>0</v>
      </c>
      <c r="Q1403" s="3">
        <f>VLOOKUP($C1403,'County Data Only'!$A$2:$F$93,4,FALSE)</f>
        <v>2170</v>
      </c>
      <c r="R1403" s="3">
        <f>IF(AND(Table1[[#This Row],[Census Tract Access to Primary Care]]&lt;=2000,Table1[[#This Row],[Census Tract Access to Primary Care]]&lt;&gt;0),1,0)</f>
        <v>0</v>
      </c>
      <c r="S1403" s="3">
        <f>VLOOKUP($C1403,'County Data Only'!$A$2:$F$93,5,FALSE)</f>
        <v>-3.3036909539999999</v>
      </c>
      <c r="T1403" s="3">
        <f>VLOOKUP($C1403,'County Data Only'!$A$2:$F$93,6,FALSE)</f>
        <v>-0.11099899999999999</v>
      </c>
      <c r="U1403">
        <f>IF(AND(Table1[[#This Row],[Census Tract Population Growth 2010 - 2020]]&gt;=5,Table1[[#This Row],[Census Tract Population Growth 2020 - 2021]]&gt;0),1,0)</f>
        <v>0</v>
      </c>
      <c r="V1403" s="3">
        <f>SUM(Table1[[#This Row],[High Income Point Value]],Table1[[#This Row],[Life Expectancy Point Value]],Table1[[#This Row],["R/ECAP" (Point Value)]],Table1[[#This Row],[Low Poverty Point Value]])</f>
        <v>0</v>
      </c>
      <c r="W1403" s="3">
        <f>SUM(Table1[[#This Row],[Census Tract Low Unemployment Point Value]],Table1[[#This Row],[Census Tract Access to Primary Care Point Value]])</f>
        <v>0</v>
      </c>
    </row>
    <row r="1404" spans="1:23" x14ac:dyDescent="0.25">
      <c r="A1404" t="s">
        <v>1375</v>
      </c>
      <c r="B1404">
        <v>18141003100</v>
      </c>
      <c r="C1404" t="s">
        <v>1838</v>
      </c>
      <c r="D1404" t="s">
        <v>1914</v>
      </c>
      <c r="E1404" s="10">
        <f t="shared" si="42"/>
        <v>0</v>
      </c>
      <c r="F1404" s="3">
        <f t="shared" si="43"/>
        <v>0</v>
      </c>
      <c r="G1404" s="14">
        <v>1</v>
      </c>
      <c r="H1404" s="4">
        <v>37464</v>
      </c>
      <c r="I1404" s="3">
        <f>IF(AND(Table1[[#This Row],[High Income]]&gt;=71082,Table1[[#This Row],[QCT Status]]=0),1,0)</f>
        <v>0</v>
      </c>
      <c r="J1404" s="4">
        <v>72.417900000000003</v>
      </c>
      <c r="K1404" s="3">
        <f>IF(Table1[[#This Row],[Life Expectancy]]&gt;77.4,1,0)</f>
        <v>0</v>
      </c>
      <c r="L1404" s="4">
        <v>0</v>
      </c>
      <c r="M1404" s="4">
        <v>19.899999999999999</v>
      </c>
      <c r="N1404" s="4">
        <f>IF(AND(Table1[[#This Row],[Low Poverty]]&lt;=6.3,Table1[[#This Row],[QCT Status]]=0),1,0)</f>
        <v>0</v>
      </c>
      <c r="O1404" s="3">
        <f>VLOOKUP(C1404,'County Data Only'!$A$2:$F$93,3,FALSE)</f>
        <v>2.9</v>
      </c>
      <c r="P1404" s="3">
        <f>IF(Table1[[#This Row],[Census Tract Low Unemployment Rate]]&lt;2.7,1,0)</f>
        <v>0</v>
      </c>
      <c r="Q1404" s="3">
        <f>VLOOKUP($C1404,'County Data Only'!$A$2:$F$93,4,FALSE)</f>
        <v>2170</v>
      </c>
      <c r="R1404" s="3">
        <f>IF(AND(Table1[[#This Row],[Census Tract Access to Primary Care]]&lt;=2000,Table1[[#This Row],[Census Tract Access to Primary Care]]&lt;&gt;0),1,0)</f>
        <v>0</v>
      </c>
      <c r="S1404" s="3">
        <f>VLOOKUP($C1404,'County Data Only'!$A$2:$F$93,5,FALSE)</f>
        <v>-3.3036909539999999</v>
      </c>
      <c r="T1404" s="3">
        <f>VLOOKUP($C1404,'County Data Only'!$A$2:$F$93,6,FALSE)</f>
        <v>-0.11099899999999999</v>
      </c>
      <c r="U1404">
        <f>IF(AND(Table1[[#This Row],[Census Tract Population Growth 2010 - 2020]]&gt;=5,Table1[[#This Row],[Census Tract Population Growth 2020 - 2021]]&gt;0),1,0)</f>
        <v>0</v>
      </c>
      <c r="V1404" s="3">
        <f>SUM(Table1[[#This Row],[High Income Point Value]],Table1[[#This Row],[Life Expectancy Point Value]],Table1[[#This Row],["R/ECAP" (Point Value)]],Table1[[#This Row],[Low Poverty Point Value]])</f>
        <v>0</v>
      </c>
      <c r="W1404" s="3">
        <f>SUM(Table1[[#This Row],[Census Tract Low Unemployment Point Value]],Table1[[#This Row],[Census Tract Access to Primary Care Point Value]])</f>
        <v>0</v>
      </c>
    </row>
    <row r="1405" spans="1:23" x14ac:dyDescent="0.25">
      <c r="A1405" t="s">
        <v>1379</v>
      </c>
      <c r="B1405">
        <v>18141003500</v>
      </c>
      <c r="C1405" t="s">
        <v>1838</v>
      </c>
      <c r="D1405" t="s">
        <v>1919</v>
      </c>
      <c r="E1405" s="10">
        <f t="shared" si="42"/>
        <v>0</v>
      </c>
      <c r="F1405" s="3">
        <f t="shared" si="43"/>
        <v>0</v>
      </c>
      <c r="G1405" s="14">
        <v>1</v>
      </c>
      <c r="H1405" s="4">
        <v>40903</v>
      </c>
      <c r="I1405" s="3">
        <f>IF(AND(Table1[[#This Row],[High Income]]&gt;=71082,Table1[[#This Row],[QCT Status]]=0),1,0)</f>
        <v>0</v>
      </c>
      <c r="J1405" s="4">
        <v>76.5</v>
      </c>
      <c r="K1405" s="3">
        <f>IF(Table1[[#This Row],[Life Expectancy]]&gt;77.4,1,0)</f>
        <v>0</v>
      </c>
      <c r="L1405" s="4">
        <v>0</v>
      </c>
      <c r="M1405" s="4">
        <v>21</v>
      </c>
      <c r="N1405" s="4">
        <f>IF(AND(Table1[[#This Row],[Low Poverty]]&lt;=6.3,Table1[[#This Row],[QCT Status]]=0),1,0)</f>
        <v>0</v>
      </c>
      <c r="O1405" s="3">
        <f>VLOOKUP(C1405,'County Data Only'!$A$2:$F$93,3,FALSE)</f>
        <v>2.9</v>
      </c>
      <c r="P1405" s="3">
        <f>IF(Table1[[#This Row],[Census Tract Low Unemployment Rate]]&lt;2.7,1,0)</f>
        <v>0</v>
      </c>
      <c r="Q1405" s="3">
        <f>VLOOKUP($C1405,'County Data Only'!$A$2:$F$93,4,FALSE)</f>
        <v>2170</v>
      </c>
      <c r="R1405" s="3">
        <f>IF(AND(Table1[[#This Row],[Census Tract Access to Primary Care]]&lt;=2000,Table1[[#This Row],[Census Tract Access to Primary Care]]&lt;&gt;0),1,0)</f>
        <v>0</v>
      </c>
      <c r="S1405" s="3">
        <f>VLOOKUP($C1405,'County Data Only'!$A$2:$F$93,5,FALSE)</f>
        <v>-3.3036909539999999</v>
      </c>
      <c r="T1405" s="3">
        <f>VLOOKUP($C1405,'County Data Only'!$A$2:$F$93,6,FALSE)</f>
        <v>-0.11099899999999999</v>
      </c>
      <c r="U1405">
        <f>IF(AND(Table1[[#This Row],[Census Tract Population Growth 2010 - 2020]]&gt;=5,Table1[[#This Row],[Census Tract Population Growth 2020 - 2021]]&gt;0),1,0)</f>
        <v>0</v>
      </c>
      <c r="V1405" s="3">
        <f>SUM(Table1[[#This Row],[High Income Point Value]],Table1[[#This Row],[Life Expectancy Point Value]],Table1[[#This Row],["R/ECAP" (Point Value)]],Table1[[#This Row],[Low Poverty Point Value]])</f>
        <v>0</v>
      </c>
      <c r="W1405" s="3">
        <f>SUM(Table1[[#This Row],[Census Tract Low Unemployment Point Value]],Table1[[#This Row],[Census Tract Access to Primary Care Point Value]])</f>
        <v>0</v>
      </c>
    </row>
    <row r="1406" spans="1:23" x14ac:dyDescent="0.25">
      <c r="A1406" t="s">
        <v>1370</v>
      </c>
      <c r="B1406">
        <v>18141002600</v>
      </c>
      <c r="C1406" t="s">
        <v>1838</v>
      </c>
      <c r="D1406" t="s">
        <v>1910</v>
      </c>
      <c r="E1406" s="10">
        <f t="shared" si="42"/>
        <v>0</v>
      </c>
      <c r="F1406" s="3">
        <f t="shared" si="43"/>
        <v>0</v>
      </c>
      <c r="G1406" s="14">
        <v>1</v>
      </c>
      <c r="H1406" s="4">
        <v>39101</v>
      </c>
      <c r="I1406" s="3">
        <f>IF(AND(Table1[[#This Row],[High Income]]&gt;=71082,Table1[[#This Row],[QCT Status]]=0),1,0)</f>
        <v>0</v>
      </c>
      <c r="J1406" s="4">
        <v>74.622500000000002</v>
      </c>
      <c r="K1406" s="3">
        <f>IF(Table1[[#This Row],[Life Expectancy]]&gt;77.4,1,0)</f>
        <v>0</v>
      </c>
      <c r="L1406" s="4">
        <v>0</v>
      </c>
      <c r="M1406" s="4">
        <v>25.7</v>
      </c>
      <c r="N1406" s="4">
        <f>IF(AND(Table1[[#This Row],[Low Poverty]]&lt;=6.3,Table1[[#This Row],[QCT Status]]=0),1,0)</f>
        <v>0</v>
      </c>
      <c r="O1406" s="3">
        <f>VLOOKUP(C1406,'County Data Only'!$A$2:$F$93,3,FALSE)</f>
        <v>2.9</v>
      </c>
      <c r="P1406" s="3">
        <f>IF(Table1[[#This Row],[Census Tract Low Unemployment Rate]]&lt;2.7,1,0)</f>
        <v>0</v>
      </c>
      <c r="Q1406" s="3">
        <f>VLOOKUP($C1406,'County Data Only'!$A$2:$F$93,4,FALSE)</f>
        <v>2170</v>
      </c>
      <c r="R1406" s="3">
        <f>IF(AND(Table1[[#This Row],[Census Tract Access to Primary Care]]&lt;=2000,Table1[[#This Row],[Census Tract Access to Primary Care]]&lt;&gt;0),1,0)</f>
        <v>0</v>
      </c>
      <c r="S1406" s="3">
        <f>VLOOKUP($C1406,'County Data Only'!$A$2:$F$93,5,FALSE)</f>
        <v>-3.3036909539999999</v>
      </c>
      <c r="T1406" s="3">
        <f>VLOOKUP($C1406,'County Data Only'!$A$2:$F$93,6,FALSE)</f>
        <v>-0.11099899999999999</v>
      </c>
      <c r="U1406">
        <f>IF(AND(Table1[[#This Row],[Census Tract Population Growth 2010 - 2020]]&gt;=5,Table1[[#This Row],[Census Tract Population Growth 2020 - 2021]]&gt;0),1,0)</f>
        <v>0</v>
      </c>
      <c r="V1406" s="3">
        <f>SUM(Table1[[#This Row],[High Income Point Value]],Table1[[#This Row],[Life Expectancy Point Value]],Table1[[#This Row],["R/ECAP" (Point Value)]],Table1[[#This Row],[Low Poverty Point Value]])</f>
        <v>0</v>
      </c>
      <c r="W1406" s="3">
        <f>SUM(Table1[[#This Row],[Census Tract Low Unemployment Point Value]],Table1[[#This Row],[Census Tract Access to Primary Care Point Value]])</f>
        <v>0</v>
      </c>
    </row>
    <row r="1407" spans="1:23" x14ac:dyDescent="0.25">
      <c r="A1407" t="s">
        <v>1368</v>
      </c>
      <c r="B1407">
        <v>18141002400</v>
      </c>
      <c r="C1407" t="s">
        <v>1838</v>
      </c>
      <c r="D1407" t="s">
        <v>2176</v>
      </c>
      <c r="E1407" s="10">
        <f t="shared" si="42"/>
        <v>0</v>
      </c>
      <c r="F1407" s="3">
        <f t="shared" si="43"/>
        <v>0</v>
      </c>
      <c r="G1407" s="14">
        <v>1</v>
      </c>
      <c r="H1407" s="4">
        <v>31742</v>
      </c>
      <c r="I1407" s="3">
        <f>IF(AND(Table1[[#This Row],[High Income]]&gt;=71082,Table1[[#This Row],[QCT Status]]=0),1,0)</f>
        <v>0</v>
      </c>
      <c r="J1407" s="4">
        <v>70.5</v>
      </c>
      <c r="K1407" s="3">
        <f>IF(Table1[[#This Row],[Life Expectancy]]&gt;77.4,1,0)</f>
        <v>0</v>
      </c>
      <c r="L1407" s="4">
        <v>0</v>
      </c>
      <c r="M1407" s="4">
        <v>27</v>
      </c>
      <c r="N1407" s="4">
        <f>IF(AND(Table1[[#This Row],[Low Poverty]]&lt;=6.3,Table1[[#This Row],[QCT Status]]=0),1,0)</f>
        <v>0</v>
      </c>
      <c r="O1407" s="3">
        <f>VLOOKUP(C1407,'County Data Only'!$A$2:$F$93,3,FALSE)</f>
        <v>2.9</v>
      </c>
      <c r="P1407" s="3">
        <f>IF(Table1[[#This Row],[Census Tract Low Unemployment Rate]]&lt;2.7,1,0)</f>
        <v>0</v>
      </c>
      <c r="Q1407" s="3">
        <f>VLOOKUP($C1407,'County Data Only'!$A$2:$F$93,4,FALSE)</f>
        <v>2170</v>
      </c>
      <c r="R1407" s="3">
        <f>IF(AND(Table1[[#This Row],[Census Tract Access to Primary Care]]&lt;=2000,Table1[[#This Row],[Census Tract Access to Primary Care]]&lt;&gt;0),1,0)</f>
        <v>0</v>
      </c>
      <c r="S1407" s="3">
        <f>VLOOKUP($C1407,'County Data Only'!$A$2:$F$93,5,FALSE)</f>
        <v>-3.3036909539999999</v>
      </c>
      <c r="T1407" s="3">
        <f>VLOOKUP($C1407,'County Data Only'!$A$2:$F$93,6,FALSE)</f>
        <v>-0.11099899999999999</v>
      </c>
      <c r="U1407">
        <f>IF(AND(Table1[[#This Row],[Census Tract Population Growth 2010 - 2020]]&gt;=5,Table1[[#This Row],[Census Tract Population Growth 2020 - 2021]]&gt;0),1,0)</f>
        <v>0</v>
      </c>
      <c r="V1407" s="3">
        <f>SUM(Table1[[#This Row],[High Income Point Value]],Table1[[#This Row],[Life Expectancy Point Value]],Table1[[#This Row],["R/ECAP" (Point Value)]],Table1[[#This Row],[Low Poverty Point Value]])</f>
        <v>0</v>
      </c>
      <c r="W1407" s="3">
        <f>SUM(Table1[[#This Row],[Census Tract Low Unemployment Point Value]],Table1[[#This Row],[Census Tract Access to Primary Care Point Value]])</f>
        <v>0</v>
      </c>
    </row>
    <row r="1408" spans="1:23" x14ac:dyDescent="0.25">
      <c r="A1408" t="s">
        <v>1360</v>
      </c>
      <c r="B1408">
        <v>18141001500</v>
      </c>
      <c r="C1408" t="s">
        <v>1838</v>
      </c>
      <c r="D1408" t="s">
        <v>2122</v>
      </c>
      <c r="E1408" s="10">
        <f t="shared" si="42"/>
        <v>0</v>
      </c>
      <c r="F1408" s="3">
        <f t="shared" si="43"/>
        <v>0</v>
      </c>
      <c r="G1408" s="14">
        <v>1</v>
      </c>
      <c r="H1408" s="4">
        <v>35438</v>
      </c>
      <c r="I1408" s="3">
        <f>IF(AND(Table1[[#This Row],[High Income]]&gt;=71082,Table1[[#This Row],[QCT Status]]=0),1,0)</f>
        <v>0</v>
      </c>
      <c r="J1408" s="4">
        <v>70.900000000000006</v>
      </c>
      <c r="K1408" s="3">
        <f>IF(Table1[[#This Row],[Life Expectancy]]&gt;77.4,1,0)</f>
        <v>0</v>
      </c>
      <c r="L1408" s="4">
        <v>0</v>
      </c>
      <c r="M1408" s="4">
        <v>28.8</v>
      </c>
      <c r="N1408" s="4">
        <f>IF(AND(Table1[[#This Row],[Low Poverty]]&lt;=6.3,Table1[[#This Row],[QCT Status]]=0),1,0)</f>
        <v>0</v>
      </c>
      <c r="O1408" s="3">
        <f>VLOOKUP(C1408,'County Data Only'!$A$2:$F$93,3,FALSE)</f>
        <v>2.9</v>
      </c>
      <c r="P1408" s="3">
        <f>IF(Table1[[#This Row],[Census Tract Low Unemployment Rate]]&lt;2.7,1,0)</f>
        <v>0</v>
      </c>
      <c r="Q1408" s="3">
        <f>VLOOKUP($C1408,'County Data Only'!$A$2:$F$93,4,FALSE)</f>
        <v>2170</v>
      </c>
      <c r="R1408" s="3">
        <f>IF(AND(Table1[[#This Row],[Census Tract Access to Primary Care]]&lt;=2000,Table1[[#This Row],[Census Tract Access to Primary Care]]&lt;&gt;0),1,0)</f>
        <v>0</v>
      </c>
      <c r="S1408" s="3">
        <f>VLOOKUP($C1408,'County Data Only'!$A$2:$F$93,5,FALSE)</f>
        <v>-3.3036909539999999</v>
      </c>
      <c r="T1408" s="3">
        <f>VLOOKUP($C1408,'County Data Only'!$A$2:$F$93,6,FALSE)</f>
        <v>-0.11099899999999999</v>
      </c>
      <c r="U1408">
        <f>IF(AND(Table1[[#This Row],[Census Tract Population Growth 2010 - 2020]]&gt;=5,Table1[[#This Row],[Census Tract Population Growth 2020 - 2021]]&gt;0),1,0)</f>
        <v>0</v>
      </c>
      <c r="V1408" s="3">
        <f>SUM(Table1[[#This Row],[High Income Point Value]],Table1[[#This Row],[Life Expectancy Point Value]],Table1[[#This Row],["R/ECAP" (Point Value)]],Table1[[#This Row],[Low Poverty Point Value]])</f>
        <v>0</v>
      </c>
      <c r="W1408" s="3">
        <f>SUM(Table1[[#This Row],[Census Tract Low Unemployment Point Value]],Table1[[#This Row],[Census Tract Access to Primary Care Point Value]])</f>
        <v>0</v>
      </c>
    </row>
    <row r="1409" spans="1:23" x14ac:dyDescent="0.25">
      <c r="A1409" t="s">
        <v>1346</v>
      </c>
      <c r="B1409">
        <v>18141000200</v>
      </c>
      <c r="C1409" t="s">
        <v>1838</v>
      </c>
      <c r="D1409" t="s">
        <v>2220</v>
      </c>
      <c r="E1409" s="10">
        <f t="shared" si="42"/>
        <v>0</v>
      </c>
      <c r="F1409" s="3">
        <f t="shared" si="43"/>
        <v>0</v>
      </c>
      <c r="G1409" s="14">
        <v>1</v>
      </c>
      <c r="H1409" s="4">
        <v>41399</v>
      </c>
      <c r="I1409" s="3">
        <f>IF(AND(Table1[[#This Row],[High Income]]&gt;=71082,Table1[[#This Row],[QCT Status]]=0),1,0)</f>
        <v>0</v>
      </c>
      <c r="J1409" s="4">
        <v>73.3</v>
      </c>
      <c r="K1409" s="3">
        <f>IF(Table1[[#This Row],[Life Expectancy]]&gt;77.4,1,0)</f>
        <v>0</v>
      </c>
      <c r="L1409" s="4">
        <v>0</v>
      </c>
      <c r="M1409" s="4">
        <v>29.3</v>
      </c>
      <c r="N1409" s="4">
        <f>IF(AND(Table1[[#This Row],[Low Poverty]]&lt;=6.3,Table1[[#This Row],[QCT Status]]=0),1,0)</f>
        <v>0</v>
      </c>
      <c r="O1409" s="3">
        <f>VLOOKUP(C1409,'County Data Only'!$A$2:$F$93,3,FALSE)</f>
        <v>2.9</v>
      </c>
      <c r="P1409" s="3">
        <f>IF(Table1[[#This Row],[Census Tract Low Unemployment Rate]]&lt;2.7,1,0)</f>
        <v>0</v>
      </c>
      <c r="Q1409" s="3">
        <f>VLOOKUP($C1409,'County Data Only'!$A$2:$F$93,4,FALSE)</f>
        <v>2170</v>
      </c>
      <c r="R1409" s="3">
        <f>IF(AND(Table1[[#This Row],[Census Tract Access to Primary Care]]&lt;=2000,Table1[[#This Row],[Census Tract Access to Primary Care]]&lt;&gt;0),1,0)</f>
        <v>0</v>
      </c>
      <c r="S1409" s="3">
        <f>VLOOKUP($C1409,'County Data Only'!$A$2:$F$93,5,FALSE)</f>
        <v>-3.3036909539999999</v>
      </c>
      <c r="T1409" s="3">
        <f>VLOOKUP($C1409,'County Data Only'!$A$2:$F$93,6,FALSE)</f>
        <v>-0.11099899999999999</v>
      </c>
      <c r="U1409">
        <f>IF(AND(Table1[[#This Row],[Census Tract Population Growth 2010 - 2020]]&gt;=5,Table1[[#This Row],[Census Tract Population Growth 2020 - 2021]]&gt;0),1,0)</f>
        <v>0</v>
      </c>
      <c r="V1409" s="3">
        <f>SUM(Table1[[#This Row],[High Income Point Value]],Table1[[#This Row],[Life Expectancy Point Value]],Table1[[#This Row],["R/ECAP" (Point Value)]],Table1[[#This Row],[Low Poverty Point Value]])</f>
        <v>0</v>
      </c>
      <c r="W1409" s="3">
        <f>SUM(Table1[[#This Row],[Census Tract Low Unemployment Point Value]],Table1[[#This Row],[Census Tract Access to Primary Care Point Value]])</f>
        <v>0</v>
      </c>
    </row>
    <row r="1410" spans="1:23" x14ac:dyDescent="0.25">
      <c r="A1410" t="s">
        <v>1366</v>
      </c>
      <c r="B1410">
        <v>18141002200</v>
      </c>
      <c r="C1410" t="s">
        <v>1838</v>
      </c>
      <c r="D1410" t="s">
        <v>1907</v>
      </c>
      <c r="E1410" s="10">
        <f t="shared" ref="E1410:E1473" si="44">SUM(V1410,W1410)</f>
        <v>0</v>
      </c>
      <c r="F1410" s="3">
        <f t="shared" ref="F1410:F1473" si="45">IF(AND(S1410&gt;=5,T1410&gt;0),1,0)</f>
        <v>0</v>
      </c>
      <c r="G1410" s="14">
        <v>1</v>
      </c>
      <c r="H1410" s="4">
        <v>40617</v>
      </c>
      <c r="I1410" s="3">
        <f>IF(AND(Table1[[#This Row],[High Income]]&gt;=71082,Table1[[#This Row],[QCT Status]]=0),1,0)</f>
        <v>0</v>
      </c>
      <c r="J1410" s="4">
        <v>74.900000000000006</v>
      </c>
      <c r="K1410" s="3">
        <f>IF(Table1[[#This Row],[Life Expectancy]]&gt;77.4,1,0)</f>
        <v>0</v>
      </c>
      <c r="L1410" s="4">
        <v>0</v>
      </c>
      <c r="M1410" s="4">
        <v>31.1</v>
      </c>
      <c r="N1410" s="4">
        <f>IF(AND(Table1[[#This Row],[Low Poverty]]&lt;=6.3,Table1[[#This Row],[QCT Status]]=0),1,0)</f>
        <v>0</v>
      </c>
      <c r="O1410" s="3">
        <f>VLOOKUP(C1410,'County Data Only'!$A$2:$F$93,3,FALSE)</f>
        <v>2.9</v>
      </c>
      <c r="P1410" s="3">
        <f>IF(Table1[[#This Row],[Census Tract Low Unemployment Rate]]&lt;2.7,1,0)</f>
        <v>0</v>
      </c>
      <c r="Q1410" s="3">
        <f>VLOOKUP($C1410,'County Data Only'!$A$2:$F$93,4,FALSE)</f>
        <v>2170</v>
      </c>
      <c r="R1410" s="3">
        <f>IF(AND(Table1[[#This Row],[Census Tract Access to Primary Care]]&lt;=2000,Table1[[#This Row],[Census Tract Access to Primary Care]]&lt;&gt;0),1,0)</f>
        <v>0</v>
      </c>
      <c r="S1410" s="3">
        <f>VLOOKUP($C1410,'County Data Only'!$A$2:$F$93,5,FALSE)</f>
        <v>-3.3036909539999999</v>
      </c>
      <c r="T1410" s="3">
        <f>VLOOKUP($C1410,'County Data Only'!$A$2:$F$93,6,FALSE)</f>
        <v>-0.11099899999999999</v>
      </c>
      <c r="U1410">
        <f>IF(AND(Table1[[#This Row],[Census Tract Population Growth 2010 - 2020]]&gt;=5,Table1[[#This Row],[Census Tract Population Growth 2020 - 2021]]&gt;0),1,0)</f>
        <v>0</v>
      </c>
      <c r="V1410" s="3">
        <f>SUM(Table1[[#This Row],[High Income Point Value]],Table1[[#This Row],[Life Expectancy Point Value]],Table1[[#This Row],["R/ECAP" (Point Value)]],Table1[[#This Row],[Low Poverty Point Value]])</f>
        <v>0</v>
      </c>
      <c r="W1410" s="3">
        <f>SUM(Table1[[#This Row],[Census Tract Low Unemployment Point Value]],Table1[[#This Row],[Census Tract Access to Primary Care Point Value]])</f>
        <v>0</v>
      </c>
    </row>
    <row r="1411" spans="1:23" x14ac:dyDescent="0.25">
      <c r="A1411" t="s">
        <v>1372</v>
      </c>
      <c r="B1411">
        <v>18141002800</v>
      </c>
      <c r="C1411" t="s">
        <v>1838</v>
      </c>
      <c r="D1411" t="s">
        <v>1911</v>
      </c>
      <c r="E1411" s="10">
        <f t="shared" si="44"/>
        <v>0</v>
      </c>
      <c r="F1411" s="3">
        <f t="shared" si="45"/>
        <v>0</v>
      </c>
      <c r="G1411" s="14">
        <v>1</v>
      </c>
      <c r="H1411" s="4">
        <v>42692</v>
      </c>
      <c r="I1411" s="3">
        <f>IF(AND(Table1[[#This Row],[High Income]]&gt;=71082,Table1[[#This Row],[QCT Status]]=0),1,0)</f>
        <v>0</v>
      </c>
      <c r="J1411" s="4">
        <v>75.723200000000006</v>
      </c>
      <c r="K1411" s="3">
        <f>IF(Table1[[#This Row],[Life Expectancy]]&gt;77.4,1,0)</f>
        <v>0</v>
      </c>
      <c r="L1411" s="4">
        <v>0</v>
      </c>
      <c r="M1411" s="4">
        <v>32.299999999999997</v>
      </c>
      <c r="N1411" s="4">
        <f>IF(AND(Table1[[#This Row],[Low Poverty]]&lt;=6.3,Table1[[#This Row],[QCT Status]]=0),1,0)</f>
        <v>0</v>
      </c>
      <c r="O1411" s="3">
        <f>VLOOKUP(C1411,'County Data Only'!$A$2:$F$93,3,FALSE)</f>
        <v>2.9</v>
      </c>
      <c r="P1411" s="3">
        <f>IF(Table1[[#This Row],[Census Tract Low Unemployment Rate]]&lt;2.7,1,0)</f>
        <v>0</v>
      </c>
      <c r="Q1411" s="3">
        <f>VLOOKUP($C1411,'County Data Only'!$A$2:$F$93,4,FALSE)</f>
        <v>2170</v>
      </c>
      <c r="R1411" s="3">
        <f>IF(AND(Table1[[#This Row],[Census Tract Access to Primary Care]]&lt;=2000,Table1[[#This Row],[Census Tract Access to Primary Care]]&lt;&gt;0),1,0)</f>
        <v>0</v>
      </c>
      <c r="S1411" s="3">
        <f>VLOOKUP($C1411,'County Data Only'!$A$2:$F$93,5,FALSE)</f>
        <v>-3.3036909539999999</v>
      </c>
      <c r="T1411" s="3">
        <f>VLOOKUP($C1411,'County Data Only'!$A$2:$F$93,6,FALSE)</f>
        <v>-0.11099899999999999</v>
      </c>
      <c r="U1411">
        <f>IF(AND(Table1[[#This Row],[Census Tract Population Growth 2010 - 2020]]&gt;=5,Table1[[#This Row],[Census Tract Population Growth 2020 - 2021]]&gt;0),1,0)</f>
        <v>0</v>
      </c>
      <c r="V1411" s="3">
        <f>SUM(Table1[[#This Row],[High Income Point Value]],Table1[[#This Row],[Life Expectancy Point Value]],Table1[[#This Row],["R/ECAP" (Point Value)]],Table1[[#This Row],[Low Poverty Point Value]])</f>
        <v>0</v>
      </c>
      <c r="W1411" s="3">
        <f>SUM(Table1[[#This Row],[Census Tract Low Unemployment Point Value]],Table1[[#This Row],[Census Tract Access to Primary Care Point Value]])</f>
        <v>0</v>
      </c>
    </row>
    <row r="1412" spans="1:23" x14ac:dyDescent="0.25">
      <c r="A1412" t="s">
        <v>1394</v>
      </c>
      <c r="B1412">
        <v>18141011203</v>
      </c>
      <c r="C1412" t="s">
        <v>1838</v>
      </c>
      <c r="D1412" t="s">
        <v>2960</v>
      </c>
      <c r="E1412" s="10">
        <f t="shared" si="44"/>
        <v>0</v>
      </c>
      <c r="F1412" s="3">
        <f t="shared" si="45"/>
        <v>0</v>
      </c>
      <c r="G1412" s="14">
        <v>1</v>
      </c>
      <c r="H1412" s="4">
        <v>36923</v>
      </c>
      <c r="I1412" s="3">
        <f>IF(AND(Table1[[#This Row],[High Income]]&gt;=71082,Table1[[#This Row],[QCT Status]]=0),1,0)</f>
        <v>0</v>
      </c>
      <c r="K1412" s="3">
        <f>IF(Table1[[#This Row],[Life Expectancy]]&gt;77.4,1,0)</f>
        <v>0</v>
      </c>
      <c r="L1412" s="4">
        <v>0</v>
      </c>
      <c r="M1412" s="4">
        <v>34.5</v>
      </c>
      <c r="N1412" s="4">
        <f>IF(AND(Table1[[#This Row],[Low Poverty]]&lt;=6.3,Table1[[#This Row],[QCT Status]]=0),1,0)</f>
        <v>0</v>
      </c>
      <c r="O1412" s="3">
        <f>VLOOKUP(C1412,'County Data Only'!$A$2:$F$93,3,FALSE)</f>
        <v>2.9</v>
      </c>
      <c r="P1412" s="3">
        <f>IF(Table1[[#This Row],[Census Tract Low Unemployment Rate]]&lt;2.7,1,0)</f>
        <v>0</v>
      </c>
      <c r="Q1412" s="3">
        <f>VLOOKUP($C1412,'County Data Only'!$A$2:$F$93,4,FALSE)</f>
        <v>2170</v>
      </c>
      <c r="R1412" s="3">
        <f>IF(AND(Table1[[#This Row],[Census Tract Access to Primary Care]]&lt;=2000,Table1[[#This Row],[Census Tract Access to Primary Care]]&lt;&gt;0),1,0)</f>
        <v>0</v>
      </c>
      <c r="S1412" s="3">
        <f>VLOOKUP($C1412,'County Data Only'!$A$2:$F$93,5,FALSE)</f>
        <v>-3.3036909539999999</v>
      </c>
      <c r="T1412" s="3">
        <f>VLOOKUP($C1412,'County Data Only'!$A$2:$F$93,6,FALSE)</f>
        <v>-0.11099899999999999</v>
      </c>
      <c r="U1412">
        <f>IF(AND(Table1[[#This Row],[Census Tract Population Growth 2010 - 2020]]&gt;=5,Table1[[#This Row],[Census Tract Population Growth 2020 - 2021]]&gt;0),1,0)</f>
        <v>0</v>
      </c>
      <c r="V1412" s="3">
        <f>SUM(Table1[[#This Row],[High Income Point Value]],Table1[[#This Row],[Life Expectancy Point Value]],Table1[[#This Row],["R/ECAP" (Point Value)]],Table1[[#This Row],[Low Poverty Point Value]])</f>
        <v>0</v>
      </c>
      <c r="W1412" s="3">
        <f>SUM(Table1[[#This Row],[Census Tract Low Unemployment Point Value]],Table1[[#This Row],[Census Tract Access to Primary Care Point Value]])</f>
        <v>0</v>
      </c>
    </row>
    <row r="1413" spans="1:23" x14ac:dyDescent="0.25">
      <c r="A1413" t="s">
        <v>1351</v>
      </c>
      <c r="B1413">
        <v>18141000600</v>
      </c>
      <c r="C1413" t="s">
        <v>1838</v>
      </c>
      <c r="D1413" t="s">
        <v>1894</v>
      </c>
      <c r="E1413" s="10">
        <f t="shared" si="44"/>
        <v>0</v>
      </c>
      <c r="F1413" s="3">
        <f t="shared" si="45"/>
        <v>0</v>
      </c>
      <c r="G1413" s="14">
        <v>1</v>
      </c>
      <c r="H1413" s="4">
        <v>31601</v>
      </c>
      <c r="I1413" s="3">
        <f>IF(AND(Table1[[#This Row],[High Income]]&gt;=71082,Table1[[#This Row],[QCT Status]]=0),1,0)</f>
        <v>0</v>
      </c>
      <c r="J1413" s="4">
        <v>72</v>
      </c>
      <c r="K1413" s="3">
        <f>IF(Table1[[#This Row],[Life Expectancy]]&gt;77.4,1,0)</f>
        <v>0</v>
      </c>
      <c r="L1413" s="4">
        <v>0</v>
      </c>
      <c r="M1413" s="4">
        <v>39.200000000000003</v>
      </c>
      <c r="N1413" s="4">
        <f>IF(AND(Table1[[#This Row],[Low Poverty]]&lt;=6.3,Table1[[#This Row],[QCT Status]]=0),1,0)</f>
        <v>0</v>
      </c>
      <c r="O1413" s="3">
        <f>VLOOKUP(C1413,'County Data Only'!$A$2:$F$93,3,FALSE)</f>
        <v>2.9</v>
      </c>
      <c r="P1413" s="3">
        <f>IF(Table1[[#This Row],[Census Tract Low Unemployment Rate]]&lt;2.7,1,0)</f>
        <v>0</v>
      </c>
      <c r="Q1413" s="3">
        <f>VLOOKUP($C1413,'County Data Only'!$A$2:$F$93,4,FALSE)</f>
        <v>2170</v>
      </c>
      <c r="R1413" s="3">
        <f>IF(AND(Table1[[#This Row],[Census Tract Access to Primary Care]]&lt;=2000,Table1[[#This Row],[Census Tract Access to Primary Care]]&lt;&gt;0),1,0)</f>
        <v>0</v>
      </c>
      <c r="S1413" s="3">
        <f>VLOOKUP($C1413,'County Data Only'!$A$2:$F$93,5,FALSE)</f>
        <v>-3.3036909539999999</v>
      </c>
      <c r="T1413" s="3">
        <f>VLOOKUP($C1413,'County Data Only'!$A$2:$F$93,6,FALSE)</f>
        <v>-0.11099899999999999</v>
      </c>
      <c r="U1413">
        <f>IF(AND(Table1[[#This Row],[Census Tract Population Growth 2010 - 2020]]&gt;=5,Table1[[#This Row],[Census Tract Population Growth 2020 - 2021]]&gt;0),1,0)</f>
        <v>0</v>
      </c>
      <c r="V1413" s="3">
        <f>SUM(Table1[[#This Row],[High Income Point Value]],Table1[[#This Row],[Life Expectancy Point Value]],Table1[[#This Row],["R/ECAP" (Point Value)]],Table1[[#This Row],[Low Poverty Point Value]])</f>
        <v>0</v>
      </c>
      <c r="W1413" s="3">
        <f>SUM(Table1[[#This Row],[Census Tract Low Unemployment Point Value]],Table1[[#This Row],[Census Tract Access to Primary Care Point Value]])</f>
        <v>0</v>
      </c>
    </row>
    <row r="1414" spans="1:23" x14ac:dyDescent="0.25">
      <c r="A1414" t="s">
        <v>1362</v>
      </c>
      <c r="B1414">
        <v>18141001700</v>
      </c>
      <c r="C1414" t="s">
        <v>1838</v>
      </c>
      <c r="D1414" t="s">
        <v>1904</v>
      </c>
      <c r="E1414" s="10">
        <f t="shared" si="44"/>
        <v>0</v>
      </c>
      <c r="F1414" s="3">
        <f t="shared" si="45"/>
        <v>0</v>
      </c>
      <c r="G1414" s="14">
        <v>1</v>
      </c>
      <c r="H1414" s="4">
        <v>21932</v>
      </c>
      <c r="I1414" s="3">
        <f>IF(AND(Table1[[#This Row],[High Income]]&gt;=71082,Table1[[#This Row],[QCT Status]]=0),1,0)</f>
        <v>0</v>
      </c>
      <c r="J1414" s="4">
        <v>72</v>
      </c>
      <c r="K1414" s="3">
        <f>IF(Table1[[#This Row],[Life Expectancy]]&gt;77.4,1,0)</f>
        <v>0</v>
      </c>
      <c r="L1414" s="4">
        <v>0</v>
      </c>
      <c r="M1414" s="4">
        <v>40.799999999999997</v>
      </c>
      <c r="N1414" s="4">
        <f>IF(AND(Table1[[#This Row],[Low Poverty]]&lt;=6.3,Table1[[#This Row],[QCT Status]]=0),1,0)</f>
        <v>0</v>
      </c>
      <c r="O1414" s="3">
        <f>VLOOKUP(C1414,'County Data Only'!$A$2:$F$93,3,FALSE)</f>
        <v>2.9</v>
      </c>
      <c r="P1414" s="3">
        <f>IF(Table1[[#This Row],[Census Tract Low Unemployment Rate]]&lt;2.7,1,0)</f>
        <v>0</v>
      </c>
      <c r="Q1414" s="3">
        <f>VLOOKUP($C1414,'County Data Only'!$A$2:$F$93,4,FALSE)</f>
        <v>2170</v>
      </c>
      <c r="R1414" s="3">
        <f>IF(AND(Table1[[#This Row],[Census Tract Access to Primary Care]]&lt;=2000,Table1[[#This Row],[Census Tract Access to Primary Care]]&lt;&gt;0),1,0)</f>
        <v>0</v>
      </c>
      <c r="S1414" s="3">
        <f>VLOOKUP($C1414,'County Data Only'!$A$2:$F$93,5,FALSE)</f>
        <v>-3.3036909539999999</v>
      </c>
      <c r="T1414" s="3">
        <f>VLOOKUP($C1414,'County Data Only'!$A$2:$F$93,6,FALSE)</f>
        <v>-0.11099899999999999</v>
      </c>
      <c r="U1414">
        <f>IF(AND(Table1[[#This Row],[Census Tract Population Growth 2010 - 2020]]&gt;=5,Table1[[#This Row],[Census Tract Population Growth 2020 - 2021]]&gt;0),1,0)</f>
        <v>0</v>
      </c>
      <c r="V1414" s="3">
        <f>SUM(Table1[[#This Row],[High Income Point Value]],Table1[[#This Row],[Life Expectancy Point Value]],Table1[[#This Row],["R/ECAP" (Point Value)]],Table1[[#This Row],[Low Poverty Point Value]])</f>
        <v>0</v>
      </c>
      <c r="W1414" s="3">
        <f>SUM(Table1[[#This Row],[Census Tract Low Unemployment Point Value]],Table1[[#This Row],[Census Tract Access to Primary Care Point Value]])</f>
        <v>0</v>
      </c>
    </row>
    <row r="1415" spans="1:23" x14ac:dyDescent="0.25">
      <c r="A1415" t="s">
        <v>1374</v>
      </c>
      <c r="B1415">
        <v>18141003000</v>
      </c>
      <c r="C1415" t="s">
        <v>1838</v>
      </c>
      <c r="D1415" t="s">
        <v>1913</v>
      </c>
      <c r="E1415" s="10">
        <f t="shared" si="44"/>
        <v>0</v>
      </c>
      <c r="F1415" s="3">
        <f t="shared" si="45"/>
        <v>0</v>
      </c>
      <c r="G1415" s="14">
        <v>1</v>
      </c>
      <c r="H1415" s="4">
        <v>27305</v>
      </c>
      <c r="I1415" s="3">
        <f>IF(AND(Table1[[#This Row],[High Income]]&gt;=71082,Table1[[#This Row],[QCT Status]]=0),1,0)</f>
        <v>0</v>
      </c>
      <c r="J1415" s="4">
        <v>68.400000000000006</v>
      </c>
      <c r="K1415" s="3">
        <f>IF(Table1[[#This Row],[Life Expectancy]]&gt;77.4,1,0)</f>
        <v>0</v>
      </c>
      <c r="L1415" s="4">
        <v>0</v>
      </c>
      <c r="M1415" s="4">
        <v>46.5</v>
      </c>
      <c r="N1415" s="4">
        <f>IF(AND(Table1[[#This Row],[Low Poverty]]&lt;=6.3,Table1[[#This Row],[QCT Status]]=0),1,0)</f>
        <v>0</v>
      </c>
      <c r="O1415" s="3">
        <f>VLOOKUP(C1415,'County Data Only'!$A$2:$F$93,3,FALSE)</f>
        <v>2.9</v>
      </c>
      <c r="P1415" s="3">
        <f>IF(Table1[[#This Row],[Census Tract Low Unemployment Rate]]&lt;2.7,1,0)</f>
        <v>0</v>
      </c>
      <c r="Q1415" s="3">
        <f>VLOOKUP($C1415,'County Data Only'!$A$2:$F$93,4,FALSE)</f>
        <v>2170</v>
      </c>
      <c r="R1415" s="3">
        <f>IF(AND(Table1[[#This Row],[Census Tract Access to Primary Care]]&lt;=2000,Table1[[#This Row],[Census Tract Access to Primary Care]]&lt;&gt;0),1,0)</f>
        <v>0</v>
      </c>
      <c r="S1415" s="3">
        <f>VLOOKUP($C1415,'County Data Only'!$A$2:$F$93,5,FALSE)</f>
        <v>-3.3036909539999999</v>
      </c>
      <c r="T1415" s="3">
        <f>VLOOKUP($C1415,'County Data Only'!$A$2:$F$93,6,FALSE)</f>
        <v>-0.11099899999999999</v>
      </c>
      <c r="U1415">
        <f>IF(AND(Table1[[#This Row],[Census Tract Population Growth 2010 - 2020]]&gt;=5,Table1[[#This Row],[Census Tract Population Growth 2020 - 2021]]&gt;0),1,0)</f>
        <v>0</v>
      </c>
      <c r="V1415" s="3">
        <f>SUM(Table1[[#This Row],[High Income Point Value]],Table1[[#This Row],[Life Expectancy Point Value]],Table1[[#This Row],["R/ECAP" (Point Value)]],Table1[[#This Row],[Low Poverty Point Value]])</f>
        <v>0</v>
      </c>
      <c r="W1415" s="3">
        <f>SUM(Table1[[#This Row],[Census Tract Low Unemployment Point Value]],Table1[[#This Row],[Census Tract Access to Primary Care Point Value]])</f>
        <v>0</v>
      </c>
    </row>
    <row r="1416" spans="1:23" x14ac:dyDescent="0.25">
      <c r="A1416" t="s">
        <v>1349</v>
      </c>
      <c r="B1416">
        <v>18141000400</v>
      </c>
      <c r="C1416" t="s">
        <v>1838</v>
      </c>
      <c r="D1416" t="s">
        <v>1892</v>
      </c>
      <c r="E1416" s="10">
        <f t="shared" si="44"/>
        <v>0</v>
      </c>
      <c r="F1416" s="3">
        <f t="shared" si="45"/>
        <v>0</v>
      </c>
      <c r="G1416" s="14">
        <v>1</v>
      </c>
      <c r="H1416" s="4">
        <v>15417</v>
      </c>
      <c r="I1416" s="3">
        <f>IF(AND(Table1[[#This Row],[High Income]]&gt;=71082,Table1[[#This Row],[QCT Status]]=0),1,0)</f>
        <v>0</v>
      </c>
      <c r="J1416" s="4">
        <v>72.8</v>
      </c>
      <c r="K1416" s="3">
        <f>IF(Table1[[#This Row],[Life Expectancy]]&gt;77.4,1,0)</f>
        <v>0</v>
      </c>
      <c r="L1416" s="4">
        <v>0</v>
      </c>
      <c r="M1416" s="4">
        <v>50.6</v>
      </c>
      <c r="N1416" s="4">
        <f>IF(AND(Table1[[#This Row],[Low Poverty]]&lt;=6.3,Table1[[#This Row],[QCT Status]]=0),1,0)</f>
        <v>0</v>
      </c>
      <c r="O1416" s="3">
        <f>VLOOKUP(C1416,'County Data Only'!$A$2:$F$93,3,FALSE)</f>
        <v>2.9</v>
      </c>
      <c r="P1416" s="3">
        <f>IF(Table1[[#This Row],[Census Tract Low Unemployment Rate]]&lt;2.7,1,0)</f>
        <v>0</v>
      </c>
      <c r="Q1416" s="3">
        <f>VLOOKUP($C1416,'County Data Only'!$A$2:$F$93,4,FALSE)</f>
        <v>2170</v>
      </c>
      <c r="R1416" s="3">
        <f>IF(AND(Table1[[#This Row],[Census Tract Access to Primary Care]]&lt;=2000,Table1[[#This Row],[Census Tract Access to Primary Care]]&lt;&gt;0),1,0)</f>
        <v>0</v>
      </c>
      <c r="S1416" s="3">
        <f>VLOOKUP($C1416,'County Data Only'!$A$2:$F$93,5,FALSE)</f>
        <v>-3.3036909539999999</v>
      </c>
      <c r="T1416" s="3">
        <f>VLOOKUP($C1416,'County Data Only'!$A$2:$F$93,6,FALSE)</f>
        <v>-0.11099899999999999</v>
      </c>
      <c r="U1416">
        <f>IF(AND(Table1[[#This Row],[Census Tract Population Growth 2010 - 2020]]&gt;=5,Table1[[#This Row],[Census Tract Population Growth 2020 - 2021]]&gt;0),1,0)</f>
        <v>0</v>
      </c>
      <c r="V1416" s="3">
        <f>SUM(Table1[[#This Row],[High Income Point Value]],Table1[[#This Row],[Life Expectancy Point Value]],Table1[[#This Row],["R/ECAP" (Point Value)]],Table1[[#This Row],[Low Poverty Point Value]])</f>
        <v>0</v>
      </c>
      <c r="W1416" s="3">
        <f>SUM(Table1[[#This Row],[Census Tract Low Unemployment Point Value]],Table1[[#This Row],[Census Tract Access to Primary Care Point Value]])</f>
        <v>0</v>
      </c>
    </row>
    <row r="1417" spans="1:23" x14ac:dyDescent="0.25">
      <c r="A1417" t="s">
        <v>1384</v>
      </c>
      <c r="B1417">
        <v>18141010400</v>
      </c>
      <c r="C1417" t="s">
        <v>1838</v>
      </c>
      <c r="D1417" t="s">
        <v>1938</v>
      </c>
      <c r="E1417" s="10">
        <f t="shared" si="44"/>
        <v>0</v>
      </c>
      <c r="F1417" s="3">
        <f t="shared" si="45"/>
        <v>0</v>
      </c>
      <c r="G1417">
        <v>0</v>
      </c>
      <c r="H1417" s="4">
        <v>52042</v>
      </c>
      <c r="I1417" s="3">
        <f>IF(AND(Table1[[#This Row],[High Income]]&gt;=71082,Table1[[#This Row],[QCT Status]]=0),1,0)</f>
        <v>0</v>
      </c>
      <c r="J1417" s="4">
        <v>75.487700000000004</v>
      </c>
      <c r="K1417" s="3">
        <f>IF(Table1[[#This Row],[Life Expectancy]]&gt;77.4,1,0)</f>
        <v>0</v>
      </c>
      <c r="L1417" s="4">
        <v>0</v>
      </c>
      <c r="M1417" s="4">
        <v>7.7</v>
      </c>
      <c r="N1417" s="4">
        <f>IF(AND(Table1[[#This Row],[Low Poverty]]&lt;=6.3,Table1[[#This Row],[QCT Status]]=0),1,0)</f>
        <v>0</v>
      </c>
      <c r="O1417" s="3">
        <f>VLOOKUP(C1417,'County Data Only'!$A$2:$F$93,3,FALSE)</f>
        <v>2.9</v>
      </c>
      <c r="P1417" s="3">
        <f>IF(Table1[[#This Row],[Census Tract Low Unemployment Rate]]&lt;2.7,1,0)</f>
        <v>0</v>
      </c>
      <c r="Q1417" s="3">
        <f>VLOOKUP($C1417,'County Data Only'!$A$2:$F$93,4,FALSE)</f>
        <v>2170</v>
      </c>
      <c r="R1417" s="3">
        <f>IF(AND(Table1[[#This Row],[Census Tract Access to Primary Care]]&lt;=2000,Table1[[#This Row],[Census Tract Access to Primary Care]]&lt;&gt;0),1,0)</f>
        <v>0</v>
      </c>
      <c r="S1417" s="3">
        <f>VLOOKUP($C1417,'County Data Only'!$A$2:$F$93,5,FALSE)</f>
        <v>-3.3036909539999999</v>
      </c>
      <c r="T1417" s="3">
        <f>VLOOKUP($C1417,'County Data Only'!$A$2:$F$93,6,FALSE)</f>
        <v>-0.11099899999999999</v>
      </c>
      <c r="U1417">
        <f>IF(AND(Table1[[#This Row],[Census Tract Population Growth 2010 - 2020]]&gt;=5,Table1[[#This Row],[Census Tract Population Growth 2020 - 2021]]&gt;0),1,0)</f>
        <v>0</v>
      </c>
      <c r="V1417" s="3">
        <f>SUM(Table1[[#This Row],[High Income Point Value]],Table1[[#This Row],[Life Expectancy Point Value]],Table1[[#This Row],["R/ECAP" (Point Value)]],Table1[[#This Row],[Low Poverty Point Value]])</f>
        <v>0</v>
      </c>
      <c r="W1417" s="3">
        <f>SUM(Table1[[#This Row],[Census Tract Low Unemployment Point Value]],Table1[[#This Row],[Census Tract Access to Primary Care Point Value]])</f>
        <v>0</v>
      </c>
    </row>
    <row r="1418" spans="1:23" x14ac:dyDescent="0.25">
      <c r="A1418" t="s">
        <v>1358</v>
      </c>
      <c r="B1418">
        <v>18141001300</v>
      </c>
      <c r="C1418" t="s">
        <v>1838</v>
      </c>
      <c r="D1418" t="s">
        <v>1902</v>
      </c>
      <c r="E1418" s="10">
        <f t="shared" si="44"/>
        <v>0</v>
      </c>
      <c r="F1418" s="3">
        <f t="shared" si="45"/>
        <v>0</v>
      </c>
      <c r="G1418">
        <v>0</v>
      </c>
      <c r="H1418" s="4">
        <v>50000</v>
      </c>
      <c r="I1418" s="3">
        <f>IF(AND(Table1[[#This Row],[High Income]]&gt;=71082,Table1[[#This Row],[QCT Status]]=0),1,0)</f>
        <v>0</v>
      </c>
      <c r="J1418" s="4">
        <v>76.8</v>
      </c>
      <c r="K1418" s="3">
        <f>IF(Table1[[#This Row],[Life Expectancy]]&gt;77.4,1,0)</f>
        <v>0</v>
      </c>
      <c r="L1418" s="4">
        <v>0</v>
      </c>
      <c r="M1418" s="4">
        <v>9</v>
      </c>
      <c r="N1418" s="4">
        <f>IF(AND(Table1[[#This Row],[Low Poverty]]&lt;=6.3,Table1[[#This Row],[QCT Status]]=0),1,0)</f>
        <v>0</v>
      </c>
      <c r="O1418" s="3">
        <f>VLOOKUP(C1418,'County Data Only'!$A$2:$F$93,3,FALSE)</f>
        <v>2.9</v>
      </c>
      <c r="P1418" s="3">
        <f>IF(Table1[[#This Row],[Census Tract Low Unemployment Rate]]&lt;2.7,1,0)</f>
        <v>0</v>
      </c>
      <c r="Q1418" s="3">
        <f>VLOOKUP($C1418,'County Data Only'!$A$2:$F$93,4,FALSE)</f>
        <v>2170</v>
      </c>
      <c r="R1418" s="3">
        <f>IF(AND(Table1[[#This Row],[Census Tract Access to Primary Care]]&lt;=2000,Table1[[#This Row],[Census Tract Access to Primary Care]]&lt;&gt;0),1,0)</f>
        <v>0</v>
      </c>
      <c r="S1418" s="3">
        <f>VLOOKUP($C1418,'County Data Only'!$A$2:$F$93,5,FALSE)</f>
        <v>-3.3036909539999999</v>
      </c>
      <c r="T1418" s="3">
        <f>VLOOKUP($C1418,'County Data Only'!$A$2:$F$93,6,FALSE)</f>
        <v>-0.11099899999999999</v>
      </c>
      <c r="U1418">
        <f>IF(AND(Table1[[#This Row],[Census Tract Population Growth 2010 - 2020]]&gt;=5,Table1[[#This Row],[Census Tract Population Growth 2020 - 2021]]&gt;0),1,0)</f>
        <v>0</v>
      </c>
      <c r="V1418" s="3">
        <f>SUM(Table1[[#This Row],[High Income Point Value]],Table1[[#This Row],[Life Expectancy Point Value]],Table1[[#This Row],["R/ECAP" (Point Value)]],Table1[[#This Row],[Low Poverty Point Value]])</f>
        <v>0</v>
      </c>
      <c r="W1418" s="3">
        <f>SUM(Table1[[#This Row],[Census Tract Low Unemployment Point Value]],Table1[[#This Row],[Census Tract Access to Primary Care Point Value]])</f>
        <v>0</v>
      </c>
    </row>
    <row r="1419" spans="1:23" x14ac:dyDescent="0.25">
      <c r="A1419" t="s">
        <v>1395</v>
      </c>
      <c r="B1419">
        <v>18141011303</v>
      </c>
      <c r="C1419" t="s">
        <v>1838</v>
      </c>
      <c r="D1419" t="s">
        <v>1968</v>
      </c>
      <c r="E1419" s="10">
        <f t="shared" si="44"/>
        <v>0</v>
      </c>
      <c r="F1419" s="3">
        <f t="shared" si="45"/>
        <v>0</v>
      </c>
      <c r="G1419">
        <v>0</v>
      </c>
      <c r="H1419" s="4">
        <v>55616</v>
      </c>
      <c r="I1419" s="3">
        <f>IF(AND(Table1[[#This Row],[High Income]]&gt;=71082,Table1[[#This Row],[QCT Status]]=0),1,0)</f>
        <v>0</v>
      </c>
      <c r="J1419" s="4">
        <v>76.400000000000006</v>
      </c>
      <c r="K1419" s="3">
        <f>IF(Table1[[#This Row],[Life Expectancy]]&gt;77.4,1,0)</f>
        <v>0</v>
      </c>
      <c r="L1419" s="4">
        <v>0</v>
      </c>
      <c r="M1419" s="4">
        <v>10.8</v>
      </c>
      <c r="N1419" s="4">
        <f>IF(AND(Table1[[#This Row],[Low Poverty]]&lt;=6.3,Table1[[#This Row],[QCT Status]]=0),1,0)</f>
        <v>0</v>
      </c>
      <c r="O1419" s="3">
        <f>VLOOKUP(C1419,'County Data Only'!$A$2:$F$93,3,FALSE)</f>
        <v>2.9</v>
      </c>
      <c r="P1419" s="3">
        <f>IF(Table1[[#This Row],[Census Tract Low Unemployment Rate]]&lt;2.7,1,0)</f>
        <v>0</v>
      </c>
      <c r="Q1419" s="3">
        <f>VLOOKUP($C1419,'County Data Only'!$A$2:$F$93,4,FALSE)</f>
        <v>2170</v>
      </c>
      <c r="R1419" s="3">
        <f>IF(AND(Table1[[#This Row],[Census Tract Access to Primary Care]]&lt;=2000,Table1[[#This Row],[Census Tract Access to Primary Care]]&lt;&gt;0),1,0)</f>
        <v>0</v>
      </c>
      <c r="S1419" s="3">
        <f>VLOOKUP($C1419,'County Data Only'!$A$2:$F$93,5,FALSE)</f>
        <v>-3.3036909539999999</v>
      </c>
      <c r="T1419" s="3">
        <f>VLOOKUP($C1419,'County Data Only'!$A$2:$F$93,6,FALSE)</f>
        <v>-0.11099899999999999</v>
      </c>
      <c r="U1419">
        <f>IF(AND(Table1[[#This Row],[Census Tract Population Growth 2010 - 2020]]&gt;=5,Table1[[#This Row],[Census Tract Population Growth 2020 - 2021]]&gt;0),1,0)</f>
        <v>0</v>
      </c>
      <c r="V1419" s="3">
        <f>SUM(Table1[[#This Row],[High Income Point Value]],Table1[[#This Row],[Life Expectancy Point Value]],Table1[[#This Row],["R/ECAP" (Point Value)]],Table1[[#This Row],[Low Poverty Point Value]])</f>
        <v>0</v>
      </c>
      <c r="W1419" s="3">
        <f>SUM(Table1[[#This Row],[Census Tract Low Unemployment Point Value]],Table1[[#This Row],[Census Tract Access to Primary Care Point Value]])</f>
        <v>0</v>
      </c>
    </row>
    <row r="1420" spans="1:23" x14ac:dyDescent="0.25">
      <c r="A1420" t="s">
        <v>1408</v>
      </c>
      <c r="B1420">
        <v>18141011503</v>
      </c>
      <c r="C1420" t="s">
        <v>1838</v>
      </c>
      <c r="D1420" t="s">
        <v>2971</v>
      </c>
      <c r="E1420" s="10">
        <f t="shared" si="44"/>
        <v>0</v>
      </c>
      <c r="F1420" s="3">
        <f t="shared" si="45"/>
        <v>0</v>
      </c>
      <c r="G1420">
        <v>0</v>
      </c>
      <c r="H1420" s="4">
        <v>70357</v>
      </c>
      <c r="I1420" s="3">
        <f>IF(AND(Table1[[#This Row],[High Income]]&gt;=71082,Table1[[#This Row],[QCT Status]]=0),1,0)</f>
        <v>0</v>
      </c>
      <c r="J1420" s="4">
        <v>76</v>
      </c>
      <c r="K1420" s="3">
        <f>IF(Table1[[#This Row],[Life Expectancy]]&gt;77.4,1,0)</f>
        <v>0</v>
      </c>
      <c r="L1420" s="4">
        <v>0</v>
      </c>
      <c r="M1420" s="4">
        <v>11.1</v>
      </c>
      <c r="N1420" s="4">
        <f>IF(AND(Table1[[#This Row],[Low Poverty]]&lt;=6.3,Table1[[#This Row],[QCT Status]]=0),1,0)</f>
        <v>0</v>
      </c>
      <c r="O1420" s="3">
        <f>VLOOKUP(C1420,'County Data Only'!$A$2:$F$93,3,FALSE)</f>
        <v>2.9</v>
      </c>
      <c r="P1420" s="3">
        <f>IF(Table1[[#This Row],[Census Tract Low Unemployment Rate]]&lt;2.7,1,0)</f>
        <v>0</v>
      </c>
      <c r="Q1420" s="3">
        <f>VLOOKUP($C1420,'County Data Only'!$A$2:$F$93,4,FALSE)</f>
        <v>2170</v>
      </c>
      <c r="R1420" s="3">
        <f>IF(AND(Table1[[#This Row],[Census Tract Access to Primary Care]]&lt;=2000,Table1[[#This Row],[Census Tract Access to Primary Care]]&lt;&gt;0),1,0)</f>
        <v>0</v>
      </c>
      <c r="S1420" s="3">
        <f>VLOOKUP($C1420,'County Data Only'!$A$2:$F$93,5,FALSE)</f>
        <v>-3.3036909539999999</v>
      </c>
      <c r="T1420" s="3">
        <f>VLOOKUP($C1420,'County Data Only'!$A$2:$F$93,6,FALSE)</f>
        <v>-0.11099899999999999</v>
      </c>
      <c r="U1420">
        <f>IF(AND(Table1[[#This Row],[Census Tract Population Growth 2010 - 2020]]&gt;=5,Table1[[#This Row],[Census Tract Population Growth 2020 - 2021]]&gt;0),1,0)</f>
        <v>0</v>
      </c>
      <c r="V1420" s="3">
        <f>SUM(Table1[[#This Row],[High Income Point Value]],Table1[[#This Row],[Life Expectancy Point Value]],Table1[[#This Row],["R/ECAP" (Point Value)]],Table1[[#This Row],[Low Poverty Point Value]])</f>
        <v>0</v>
      </c>
      <c r="W1420" s="3">
        <f>SUM(Table1[[#This Row],[Census Tract Low Unemployment Point Value]],Table1[[#This Row],[Census Tract Access to Primary Care Point Value]])</f>
        <v>0</v>
      </c>
    </row>
    <row r="1421" spans="1:23" x14ac:dyDescent="0.25">
      <c r="A1421" t="s">
        <v>1387</v>
      </c>
      <c r="B1421">
        <v>18141010700</v>
      </c>
      <c r="C1421" t="s">
        <v>1838</v>
      </c>
      <c r="D1421" t="s">
        <v>1989</v>
      </c>
      <c r="E1421" s="10">
        <f t="shared" si="44"/>
        <v>0</v>
      </c>
      <c r="F1421" s="3">
        <f t="shared" si="45"/>
        <v>0</v>
      </c>
      <c r="G1421">
        <v>0</v>
      </c>
      <c r="H1421" s="4">
        <v>58875</v>
      </c>
      <c r="I1421" s="3">
        <f>IF(AND(Table1[[#This Row],[High Income]]&gt;=71082,Table1[[#This Row],[QCT Status]]=0),1,0)</f>
        <v>0</v>
      </c>
      <c r="J1421" s="4">
        <v>72.5</v>
      </c>
      <c r="K1421" s="3">
        <f>IF(Table1[[#This Row],[Life Expectancy]]&gt;77.4,1,0)</f>
        <v>0</v>
      </c>
      <c r="L1421" s="4">
        <v>0</v>
      </c>
      <c r="M1421" s="4">
        <v>11.4</v>
      </c>
      <c r="N1421" s="4">
        <f>IF(AND(Table1[[#This Row],[Low Poverty]]&lt;=6.3,Table1[[#This Row],[QCT Status]]=0),1,0)</f>
        <v>0</v>
      </c>
      <c r="O1421" s="3">
        <f>VLOOKUP(C1421,'County Data Only'!$A$2:$F$93,3,FALSE)</f>
        <v>2.9</v>
      </c>
      <c r="P1421" s="3">
        <f>IF(Table1[[#This Row],[Census Tract Low Unemployment Rate]]&lt;2.7,1,0)</f>
        <v>0</v>
      </c>
      <c r="Q1421" s="3">
        <f>VLOOKUP($C1421,'County Data Only'!$A$2:$F$93,4,FALSE)</f>
        <v>2170</v>
      </c>
      <c r="R1421" s="3">
        <f>IF(AND(Table1[[#This Row],[Census Tract Access to Primary Care]]&lt;=2000,Table1[[#This Row],[Census Tract Access to Primary Care]]&lt;&gt;0),1,0)</f>
        <v>0</v>
      </c>
      <c r="S1421" s="3">
        <f>VLOOKUP($C1421,'County Data Only'!$A$2:$F$93,5,FALSE)</f>
        <v>-3.3036909539999999</v>
      </c>
      <c r="T1421" s="3">
        <f>VLOOKUP($C1421,'County Data Only'!$A$2:$F$93,6,FALSE)</f>
        <v>-0.11099899999999999</v>
      </c>
      <c r="U1421">
        <f>IF(AND(Table1[[#This Row],[Census Tract Population Growth 2010 - 2020]]&gt;=5,Table1[[#This Row],[Census Tract Population Growth 2020 - 2021]]&gt;0),1,0)</f>
        <v>0</v>
      </c>
      <c r="V1421" s="3">
        <f>SUM(Table1[[#This Row],[High Income Point Value]],Table1[[#This Row],[Life Expectancy Point Value]],Table1[[#This Row],["R/ECAP" (Point Value)]],Table1[[#This Row],[Low Poverty Point Value]])</f>
        <v>0</v>
      </c>
      <c r="W1421" s="3">
        <f>SUM(Table1[[#This Row],[Census Tract Low Unemployment Point Value]],Table1[[#This Row],[Census Tract Access to Primary Care Point Value]])</f>
        <v>0</v>
      </c>
    </row>
    <row r="1422" spans="1:23" x14ac:dyDescent="0.25">
      <c r="A1422" t="s">
        <v>1355</v>
      </c>
      <c r="B1422">
        <v>18141001000</v>
      </c>
      <c r="C1422" t="s">
        <v>1838</v>
      </c>
      <c r="D1422" t="s">
        <v>1899</v>
      </c>
      <c r="E1422" s="10">
        <f t="shared" si="44"/>
        <v>0</v>
      </c>
      <c r="F1422" s="3">
        <f t="shared" si="45"/>
        <v>0</v>
      </c>
      <c r="G1422">
        <v>0</v>
      </c>
      <c r="H1422" s="4">
        <v>46529</v>
      </c>
      <c r="I1422" s="3">
        <f>IF(AND(Table1[[#This Row],[High Income]]&gt;=71082,Table1[[#This Row],[QCT Status]]=0),1,0)</f>
        <v>0</v>
      </c>
      <c r="J1422" s="4">
        <v>76.400000000000006</v>
      </c>
      <c r="K1422" s="3">
        <f>IF(Table1[[#This Row],[Life Expectancy]]&gt;77.4,1,0)</f>
        <v>0</v>
      </c>
      <c r="L1422" s="4">
        <v>0</v>
      </c>
      <c r="M1422" s="4">
        <v>12</v>
      </c>
      <c r="N1422" s="4">
        <f>IF(AND(Table1[[#This Row],[Low Poverty]]&lt;=6.3,Table1[[#This Row],[QCT Status]]=0),1,0)</f>
        <v>0</v>
      </c>
      <c r="O1422" s="3">
        <f>VLOOKUP(C1422,'County Data Only'!$A$2:$F$93,3,FALSE)</f>
        <v>2.9</v>
      </c>
      <c r="P1422" s="3">
        <f>IF(Table1[[#This Row],[Census Tract Low Unemployment Rate]]&lt;2.7,1,0)</f>
        <v>0</v>
      </c>
      <c r="Q1422" s="3">
        <f>VLOOKUP($C1422,'County Data Only'!$A$2:$F$93,4,FALSE)</f>
        <v>2170</v>
      </c>
      <c r="R1422" s="3">
        <f>IF(AND(Table1[[#This Row],[Census Tract Access to Primary Care]]&lt;=2000,Table1[[#This Row],[Census Tract Access to Primary Care]]&lt;&gt;0),1,0)</f>
        <v>0</v>
      </c>
      <c r="S1422" s="3">
        <f>VLOOKUP($C1422,'County Data Only'!$A$2:$F$93,5,FALSE)</f>
        <v>-3.3036909539999999</v>
      </c>
      <c r="T1422" s="3">
        <f>VLOOKUP($C1422,'County Data Only'!$A$2:$F$93,6,FALSE)</f>
        <v>-0.11099899999999999</v>
      </c>
      <c r="U1422">
        <f>IF(AND(Table1[[#This Row],[Census Tract Population Growth 2010 - 2020]]&gt;=5,Table1[[#This Row],[Census Tract Population Growth 2020 - 2021]]&gt;0),1,0)</f>
        <v>0</v>
      </c>
      <c r="V1422" s="3">
        <f>SUM(Table1[[#This Row],[High Income Point Value]],Table1[[#This Row],[Life Expectancy Point Value]],Table1[[#This Row],["R/ECAP" (Point Value)]],Table1[[#This Row],[Low Poverty Point Value]])</f>
        <v>0</v>
      </c>
      <c r="W1422" s="3">
        <f>SUM(Table1[[#This Row],[Census Tract Low Unemployment Point Value]],Table1[[#This Row],[Census Tract Access to Primary Care Point Value]])</f>
        <v>0</v>
      </c>
    </row>
    <row r="1423" spans="1:23" x14ac:dyDescent="0.25">
      <c r="A1423" t="s">
        <v>1411</v>
      </c>
      <c r="B1423">
        <v>18141011506</v>
      </c>
      <c r="C1423" t="s">
        <v>1838</v>
      </c>
      <c r="D1423" t="s">
        <v>2974</v>
      </c>
      <c r="E1423" s="10">
        <f t="shared" si="44"/>
        <v>0</v>
      </c>
      <c r="F1423" s="3">
        <f t="shared" si="45"/>
        <v>0</v>
      </c>
      <c r="G1423">
        <v>0</v>
      </c>
      <c r="H1423" s="4">
        <v>39066</v>
      </c>
      <c r="I1423" s="3">
        <f>IF(AND(Table1[[#This Row],[High Income]]&gt;=71082,Table1[[#This Row],[QCT Status]]=0),1,0)</f>
        <v>0</v>
      </c>
      <c r="J1423" s="4">
        <v>75.8</v>
      </c>
      <c r="K1423" s="3">
        <f>IF(Table1[[#This Row],[Life Expectancy]]&gt;77.4,1,0)</f>
        <v>0</v>
      </c>
      <c r="L1423" s="4">
        <v>0</v>
      </c>
      <c r="M1423" s="4">
        <v>14.3</v>
      </c>
      <c r="N1423" s="4">
        <f>IF(AND(Table1[[#This Row],[Low Poverty]]&lt;=6.3,Table1[[#This Row],[QCT Status]]=0),1,0)</f>
        <v>0</v>
      </c>
      <c r="O1423" s="3">
        <f>VLOOKUP(C1423,'County Data Only'!$A$2:$F$93,3,FALSE)</f>
        <v>2.9</v>
      </c>
      <c r="P1423" s="3">
        <f>IF(Table1[[#This Row],[Census Tract Low Unemployment Rate]]&lt;2.7,1,0)</f>
        <v>0</v>
      </c>
      <c r="Q1423" s="3">
        <f>VLOOKUP($C1423,'County Data Only'!$A$2:$F$93,4,FALSE)</f>
        <v>2170</v>
      </c>
      <c r="R1423" s="3">
        <f>IF(AND(Table1[[#This Row],[Census Tract Access to Primary Care]]&lt;=2000,Table1[[#This Row],[Census Tract Access to Primary Care]]&lt;&gt;0),1,0)</f>
        <v>0</v>
      </c>
      <c r="S1423" s="3">
        <f>VLOOKUP($C1423,'County Data Only'!$A$2:$F$93,5,FALSE)</f>
        <v>-3.3036909539999999</v>
      </c>
      <c r="T1423" s="3">
        <f>VLOOKUP($C1423,'County Data Only'!$A$2:$F$93,6,FALSE)</f>
        <v>-0.11099899999999999</v>
      </c>
      <c r="U1423">
        <f>IF(AND(Table1[[#This Row],[Census Tract Population Growth 2010 - 2020]]&gt;=5,Table1[[#This Row],[Census Tract Population Growth 2020 - 2021]]&gt;0),1,0)</f>
        <v>0</v>
      </c>
      <c r="V1423" s="3">
        <f>SUM(Table1[[#This Row],[High Income Point Value]],Table1[[#This Row],[Life Expectancy Point Value]],Table1[[#This Row],["R/ECAP" (Point Value)]],Table1[[#This Row],[Low Poverty Point Value]])</f>
        <v>0</v>
      </c>
      <c r="W1423" s="3">
        <f>SUM(Table1[[#This Row],[Census Tract Low Unemployment Point Value]],Table1[[#This Row],[Census Tract Access to Primary Care Point Value]])</f>
        <v>0</v>
      </c>
    </row>
    <row r="1424" spans="1:23" x14ac:dyDescent="0.25">
      <c r="A1424" t="s">
        <v>1352</v>
      </c>
      <c r="B1424">
        <v>18141000700</v>
      </c>
      <c r="C1424" t="s">
        <v>1838</v>
      </c>
      <c r="D1424" t="s">
        <v>2117</v>
      </c>
      <c r="E1424" s="10">
        <f t="shared" si="44"/>
        <v>0</v>
      </c>
      <c r="F1424" s="3">
        <f t="shared" si="45"/>
        <v>0</v>
      </c>
      <c r="G1424">
        <v>0</v>
      </c>
      <c r="H1424" s="4">
        <v>55382</v>
      </c>
      <c r="I1424" s="3">
        <f>IF(AND(Table1[[#This Row],[High Income]]&gt;=71082,Table1[[#This Row],[QCT Status]]=0),1,0)</f>
        <v>0</v>
      </c>
      <c r="J1424" s="4">
        <v>76.2</v>
      </c>
      <c r="K1424" s="3">
        <f>IF(Table1[[#This Row],[Life Expectancy]]&gt;77.4,1,0)</f>
        <v>0</v>
      </c>
      <c r="L1424" s="4">
        <v>0</v>
      </c>
      <c r="M1424" s="4">
        <v>15.7</v>
      </c>
      <c r="N1424" s="4">
        <f>IF(AND(Table1[[#This Row],[Low Poverty]]&lt;=6.3,Table1[[#This Row],[QCT Status]]=0),1,0)</f>
        <v>0</v>
      </c>
      <c r="O1424" s="3">
        <f>VLOOKUP(C1424,'County Data Only'!$A$2:$F$93,3,FALSE)</f>
        <v>2.9</v>
      </c>
      <c r="P1424" s="3">
        <f>IF(Table1[[#This Row],[Census Tract Low Unemployment Rate]]&lt;2.7,1,0)</f>
        <v>0</v>
      </c>
      <c r="Q1424" s="3">
        <f>VLOOKUP($C1424,'County Data Only'!$A$2:$F$93,4,FALSE)</f>
        <v>2170</v>
      </c>
      <c r="R1424" s="3">
        <f>IF(AND(Table1[[#This Row],[Census Tract Access to Primary Care]]&lt;=2000,Table1[[#This Row],[Census Tract Access to Primary Care]]&lt;&gt;0),1,0)</f>
        <v>0</v>
      </c>
      <c r="S1424" s="3">
        <f>VLOOKUP($C1424,'County Data Only'!$A$2:$F$93,5,FALSE)</f>
        <v>-3.3036909539999999</v>
      </c>
      <c r="T1424" s="3">
        <f>VLOOKUP($C1424,'County Data Only'!$A$2:$F$93,6,FALSE)</f>
        <v>-0.11099899999999999</v>
      </c>
      <c r="U1424">
        <f>IF(AND(Table1[[#This Row],[Census Tract Population Growth 2010 - 2020]]&gt;=5,Table1[[#This Row],[Census Tract Population Growth 2020 - 2021]]&gt;0),1,0)</f>
        <v>0</v>
      </c>
      <c r="V1424" s="3">
        <f>SUM(Table1[[#This Row],[High Income Point Value]],Table1[[#This Row],[Life Expectancy Point Value]],Table1[[#This Row],["R/ECAP" (Point Value)]],Table1[[#This Row],[Low Poverty Point Value]])</f>
        <v>0</v>
      </c>
      <c r="W1424" s="3">
        <f>SUM(Table1[[#This Row],[Census Tract Low Unemployment Point Value]],Table1[[#This Row],[Census Tract Access to Primary Care Point Value]])</f>
        <v>0</v>
      </c>
    </row>
    <row r="1425" spans="1:23" x14ac:dyDescent="0.25">
      <c r="A1425" t="s">
        <v>1386</v>
      </c>
      <c r="B1425">
        <v>18141010600</v>
      </c>
      <c r="C1425" t="s">
        <v>1838</v>
      </c>
      <c r="D1425" t="s">
        <v>1988</v>
      </c>
      <c r="E1425" s="10">
        <f t="shared" si="44"/>
        <v>0</v>
      </c>
      <c r="F1425" s="3">
        <f t="shared" si="45"/>
        <v>0</v>
      </c>
      <c r="G1425">
        <v>0</v>
      </c>
      <c r="H1425" s="4">
        <v>40123</v>
      </c>
      <c r="I1425" s="3">
        <f>IF(AND(Table1[[#This Row],[High Income]]&gt;=71082,Table1[[#This Row],[QCT Status]]=0),1,0)</f>
        <v>0</v>
      </c>
      <c r="J1425" s="4">
        <v>74.900000000000006</v>
      </c>
      <c r="K1425" s="3">
        <f>IF(Table1[[#This Row],[Life Expectancy]]&gt;77.4,1,0)</f>
        <v>0</v>
      </c>
      <c r="L1425" s="4">
        <v>0</v>
      </c>
      <c r="M1425" s="4">
        <v>16</v>
      </c>
      <c r="N1425" s="4">
        <f>IF(AND(Table1[[#This Row],[Low Poverty]]&lt;=6.3,Table1[[#This Row],[QCT Status]]=0),1,0)</f>
        <v>0</v>
      </c>
      <c r="O1425" s="3">
        <f>VLOOKUP(C1425,'County Data Only'!$A$2:$F$93,3,FALSE)</f>
        <v>2.9</v>
      </c>
      <c r="P1425" s="3">
        <f>IF(Table1[[#This Row],[Census Tract Low Unemployment Rate]]&lt;2.7,1,0)</f>
        <v>0</v>
      </c>
      <c r="Q1425" s="3">
        <f>VLOOKUP($C1425,'County Data Only'!$A$2:$F$93,4,FALSE)</f>
        <v>2170</v>
      </c>
      <c r="R1425" s="3">
        <f>IF(AND(Table1[[#This Row],[Census Tract Access to Primary Care]]&lt;=2000,Table1[[#This Row],[Census Tract Access to Primary Care]]&lt;&gt;0),1,0)</f>
        <v>0</v>
      </c>
      <c r="S1425" s="3">
        <f>VLOOKUP($C1425,'County Data Only'!$A$2:$F$93,5,FALSE)</f>
        <v>-3.3036909539999999</v>
      </c>
      <c r="T1425" s="3">
        <f>VLOOKUP($C1425,'County Data Only'!$A$2:$F$93,6,FALSE)</f>
        <v>-0.11099899999999999</v>
      </c>
      <c r="U1425">
        <f>IF(AND(Table1[[#This Row],[Census Tract Population Growth 2010 - 2020]]&gt;=5,Table1[[#This Row],[Census Tract Population Growth 2020 - 2021]]&gt;0),1,0)</f>
        <v>0</v>
      </c>
      <c r="V1425" s="3">
        <f>SUM(Table1[[#This Row],[High Income Point Value]],Table1[[#This Row],[Life Expectancy Point Value]],Table1[[#This Row],["R/ECAP" (Point Value)]],Table1[[#This Row],[Low Poverty Point Value]])</f>
        <v>0</v>
      </c>
      <c r="W1425" s="3">
        <f>SUM(Table1[[#This Row],[Census Tract Low Unemployment Point Value]],Table1[[#This Row],[Census Tract Access to Primary Care Point Value]])</f>
        <v>0</v>
      </c>
    </row>
    <row r="1426" spans="1:23" x14ac:dyDescent="0.25">
      <c r="A1426" t="s">
        <v>1348</v>
      </c>
      <c r="B1426">
        <v>18141000302</v>
      </c>
      <c r="C1426" t="s">
        <v>1838</v>
      </c>
      <c r="D1426" t="s">
        <v>2148</v>
      </c>
      <c r="E1426" s="10">
        <f t="shared" si="44"/>
        <v>0</v>
      </c>
      <c r="F1426" s="3">
        <f t="shared" si="45"/>
        <v>0</v>
      </c>
      <c r="G1426">
        <v>0</v>
      </c>
      <c r="H1426" s="4">
        <v>36268</v>
      </c>
      <c r="I1426" s="3">
        <f>IF(AND(Table1[[#This Row],[High Income]]&gt;=71082,Table1[[#This Row],[QCT Status]]=0),1,0)</f>
        <v>0</v>
      </c>
      <c r="J1426" s="4">
        <v>76.5</v>
      </c>
      <c r="K1426" s="3">
        <f>IF(Table1[[#This Row],[Life Expectancy]]&gt;77.4,1,0)</f>
        <v>0</v>
      </c>
      <c r="L1426" s="4">
        <v>0</v>
      </c>
      <c r="M1426" s="4">
        <v>16.5</v>
      </c>
      <c r="N1426" s="4">
        <f>IF(AND(Table1[[#This Row],[Low Poverty]]&lt;=6.3,Table1[[#This Row],[QCT Status]]=0),1,0)</f>
        <v>0</v>
      </c>
      <c r="O1426" s="3">
        <f>VLOOKUP(C1426,'County Data Only'!$A$2:$F$93,3,FALSE)</f>
        <v>2.9</v>
      </c>
      <c r="P1426" s="3">
        <f>IF(Table1[[#This Row],[Census Tract Low Unemployment Rate]]&lt;2.7,1,0)</f>
        <v>0</v>
      </c>
      <c r="Q1426" s="3">
        <f>VLOOKUP($C1426,'County Data Only'!$A$2:$F$93,4,FALSE)</f>
        <v>2170</v>
      </c>
      <c r="R1426" s="3">
        <f>IF(AND(Table1[[#This Row],[Census Tract Access to Primary Care]]&lt;=2000,Table1[[#This Row],[Census Tract Access to Primary Care]]&lt;&gt;0),1,0)</f>
        <v>0</v>
      </c>
      <c r="S1426" s="3">
        <f>VLOOKUP($C1426,'County Data Only'!$A$2:$F$93,5,FALSE)</f>
        <v>-3.3036909539999999</v>
      </c>
      <c r="T1426" s="3">
        <f>VLOOKUP($C1426,'County Data Only'!$A$2:$F$93,6,FALSE)</f>
        <v>-0.11099899999999999</v>
      </c>
      <c r="U1426">
        <f>IF(AND(Table1[[#This Row],[Census Tract Population Growth 2010 - 2020]]&gt;=5,Table1[[#This Row],[Census Tract Population Growth 2020 - 2021]]&gt;0),1,0)</f>
        <v>0</v>
      </c>
      <c r="V1426" s="3">
        <f>SUM(Table1[[#This Row],[High Income Point Value]],Table1[[#This Row],[Life Expectancy Point Value]],Table1[[#This Row],["R/ECAP" (Point Value)]],Table1[[#This Row],[Low Poverty Point Value]])</f>
        <v>0</v>
      </c>
      <c r="W1426" s="3">
        <f>SUM(Table1[[#This Row],[Census Tract Low Unemployment Point Value]],Table1[[#This Row],[Census Tract Access to Primary Care Point Value]])</f>
        <v>0</v>
      </c>
    </row>
    <row r="1427" spans="1:23" x14ac:dyDescent="0.25">
      <c r="A1427" t="s">
        <v>1410</v>
      </c>
      <c r="B1427">
        <v>18141011505</v>
      </c>
      <c r="C1427" t="s">
        <v>1838</v>
      </c>
      <c r="D1427" t="s">
        <v>2973</v>
      </c>
      <c r="E1427" s="10">
        <f t="shared" si="44"/>
        <v>0</v>
      </c>
      <c r="F1427" s="3">
        <f t="shared" si="45"/>
        <v>0</v>
      </c>
      <c r="G1427">
        <v>0</v>
      </c>
      <c r="H1427" s="4">
        <v>54225</v>
      </c>
      <c r="I1427" s="3">
        <f>IF(AND(Table1[[#This Row],[High Income]]&gt;=71082,Table1[[#This Row],[QCT Status]]=0),1,0)</f>
        <v>0</v>
      </c>
      <c r="J1427" s="4">
        <v>76.400000000000006</v>
      </c>
      <c r="K1427" s="3">
        <f>IF(Table1[[#This Row],[Life Expectancy]]&gt;77.4,1,0)</f>
        <v>0</v>
      </c>
      <c r="L1427" s="4">
        <v>0</v>
      </c>
      <c r="M1427" s="4">
        <v>16.600000000000001</v>
      </c>
      <c r="N1427" s="4">
        <f>IF(AND(Table1[[#This Row],[Low Poverty]]&lt;=6.3,Table1[[#This Row],[QCT Status]]=0),1,0)</f>
        <v>0</v>
      </c>
      <c r="O1427" s="3">
        <f>VLOOKUP(C1427,'County Data Only'!$A$2:$F$93,3,FALSE)</f>
        <v>2.9</v>
      </c>
      <c r="P1427" s="3">
        <f>IF(Table1[[#This Row],[Census Tract Low Unemployment Rate]]&lt;2.7,1,0)</f>
        <v>0</v>
      </c>
      <c r="Q1427" s="3">
        <f>VLOOKUP($C1427,'County Data Only'!$A$2:$F$93,4,FALSE)</f>
        <v>2170</v>
      </c>
      <c r="R1427" s="3">
        <f>IF(AND(Table1[[#This Row],[Census Tract Access to Primary Care]]&lt;=2000,Table1[[#This Row],[Census Tract Access to Primary Care]]&lt;&gt;0),1,0)</f>
        <v>0</v>
      </c>
      <c r="S1427" s="3">
        <f>VLOOKUP($C1427,'County Data Only'!$A$2:$F$93,5,FALSE)</f>
        <v>-3.3036909539999999</v>
      </c>
      <c r="T1427" s="3">
        <f>VLOOKUP($C1427,'County Data Only'!$A$2:$F$93,6,FALSE)</f>
        <v>-0.11099899999999999</v>
      </c>
      <c r="U1427">
        <f>IF(AND(Table1[[#This Row],[Census Tract Population Growth 2010 - 2020]]&gt;=5,Table1[[#This Row],[Census Tract Population Growth 2020 - 2021]]&gt;0),1,0)</f>
        <v>0</v>
      </c>
      <c r="V1427" s="3">
        <f>SUM(Table1[[#This Row],[High Income Point Value]],Table1[[#This Row],[Life Expectancy Point Value]],Table1[[#This Row],["R/ECAP" (Point Value)]],Table1[[#This Row],[Low Poverty Point Value]])</f>
        <v>0</v>
      </c>
      <c r="W1427" s="3">
        <f>SUM(Table1[[#This Row],[Census Tract Low Unemployment Point Value]],Table1[[#This Row],[Census Tract Access to Primary Care Point Value]])</f>
        <v>0</v>
      </c>
    </row>
    <row r="1428" spans="1:23" x14ac:dyDescent="0.25">
      <c r="A1428" t="s">
        <v>1347</v>
      </c>
      <c r="B1428">
        <v>18141000301</v>
      </c>
      <c r="C1428" t="s">
        <v>1838</v>
      </c>
      <c r="D1428" t="s">
        <v>2147</v>
      </c>
      <c r="E1428" s="10">
        <f t="shared" si="44"/>
        <v>0</v>
      </c>
      <c r="F1428" s="3">
        <f t="shared" si="45"/>
        <v>0</v>
      </c>
      <c r="G1428">
        <v>0</v>
      </c>
      <c r="H1428" s="4">
        <v>43500</v>
      </c>
      <c r="I1428" s="3">
        <f>IF(AND(Table1[[#This Row],[High Income]]&gt;=71082,Table1[[#This Row],[QCT Status]]=0),1,0)</f>
        <v>0</v>
      </c>
      <c r="J1428" s="4">
        <v>75.476699999999994</v>
      </c>
      <c r="K1428" s="3">
        <f>IF(Table1[[#This Row],[Life Expectancy]]&gt;77.4,1,0)</f>
        <v>0</v>
      </c>
      <c r="L1428" s="4">
        <v>0</v>
      </c>
      <c r="M1428" s="4">
        <v>17.7</v>
      </c>
      <c r="N1428" s="4">
        <f>IF(AND(Table1[[#This Row],[Low Poverty]]&lt;=6.3,Table1[[#This Row],[QCT Status]]=0),1,0)</f>
        <v>0</v>
      </c>
      <c r="O1428" s="3">
        <f>VLOOKUP(C1428,'County Data Only'!$A$2:$F$93,3,FALSE)</f>
        <v>2.9</v>
      </c>
      <c r="P1428" s="3">
        <f>IF(Table1[[#This Row],[Census Tract Low Unemployment Rate]]&lt;2.7,1,0)</f>
        <v>0</v>
      </c>
      <c r="Q1428" s="3">
        <f>VLOOKUP($C1428,'County Data Only'!$A$2:$F$93,4,FALSE)</f>
        <v>2170</v>
      </c>
      <c r="R1428" s="3">
        <f>IF(AND(Table1[[#This Row],[Census Tract Access to Primary Care]]&lt;=2000,Table1[[#This Row],[Census Tract Access to Primary Care]]&lt;&gt;0),1,0)</f>
        <v>0</v>
      </c>
      <c r="S1428" s="3">
        <f>VLOOKUP($C1428,'County Data Only'!$A$2:$F$93,5,FALSE)</f>
        <v>-3.3036909539999999</v>
      </c>
      <c r="T1428" s="3">
        <f>VLOOKUP($C1428,'County Data Only'!$A$2:$F$93,6,FALSE)</f>
        <v>-0.11099899999999999</v>
      </c>
      <c r="U1428">
        <f>IF(AND(Table1[[#This Row],[Census Tract Population Growth 2010 - 2020]]&gt;=5,Table1[[#This Row],[Census Tract Population Growth 2020 - 2021]]&gt;0),1,0)</f>
        <v>0</v>
      </c>
      <c r="V1428" s="3">
        <f>SUM(Table1[[#This Row],[High Income Point Value]],Table1[[#This Row],[Life Expectancy Point Value]],Table1[[#This Row],["R/ECAP" (Point Value)]],Table1[[#This Row],[Low Poverty Point Value]])</f>
        <v>0</v>
      </c>
      <c r="W1428" s="3">
        <f>SUM(Table1[[#This Row],[Census Tract Low Unemployment Point Value]],Table1[[#This Row],[Census Tract Access to Primary Care Point Value]])</f>
        <v>0</v>
      </c>
    </row>
    <row r="1429" spans="1:23" x14ac:dyDescent="0.25">
      <c r="A1429" t="s">
        <v>1359</v>
      </c>
      <c r="B1429">
        <v>18141001400</v>
      </c>
      <c r="C1429" t="s">
        <v>1838</v>
      </c>
      <c r="D1429" t="s">
        <v>2121</v>
      </c>
      <c r="E1429" s="10">
        <f t="shared" si="44"/>
        <v>0</v>
      </c>
      <c r="F1429" s="3">
        <f t="shared" si="45"/>
        <v>0</v>
      </c>
      <c r="G1429">
        <v>0</v>
      </c>
      <c r="H1429" s="4">
        <v>44526</v>
      </c>
      <c r="I1429" s="3">
        <f>IF(AND(Table1[[#This Row],[High Income]]&gt;=71082,Table1[[#This Row],[QCT Status]]=0),1,0)</f>
        <v>0</v>
      </c>
      <c r="J1429" s="4">
        <v>74.2</v>
      </c>
      <c r="K1429" s="3">
        <f>IF(Table1[[#This Row],[Life Expectancy]]&gt;77.4,1,0)</f>
        <v>0</v>
      </c>
      <c r="L1429" s="4">
        <v>0</v>
      </c>
      <c r="M1429" s="4">
        <v>18.2</v>
      </c>
      <c r="N1429" s="4">
        <f>IF(AND(Table1[[#This Row],[Low Poverty]]&lt;=6.3,Table1[[#This Row],[QCT Status]]=0),1,0)</f>
        <v>0</v>
      </c>
      <c r="O1429" s="3">
        <f>VLOOKUP(C1429,'County Data Only'!$A$2:$F$93,3,FALSE)</f>
        <v>2.9</v>
      </c>
      <c r="P1429" s="3">
        <f>IF(Table1[[#This Row],[Census Tract Low Unemployment Rate]]&lt;2.7,1,0)</f>
        <v>0</v>
      </c>
      <c r="Q1429" s="3">
        <f>VLOOKUP($C1429,'County Data Only'!$A$2:$F$93,4,FALSE)</f>
        <v>2170</v>
      </c>
      <c r="R1429" s="3">
        <f>IF(AND(Table1[[#This Row],[Census Tract Access to Primary Care]]&lt;=2000,Table1[[#This Row],[Census Tract Access to Primary Care]]&lt;&gt;0),1,0)</f>
        <v>0</v>
      </c>
      <c r="S1429" s="3">
        <f>VLOOKUP($C1429,'County Data Only'!$A$2:$F$93,5,FALSE)</f>
        <v>-3.3036909539999999</v>
      </c>
      <c r="T1429" s="3">
        <f>VLOOKUP($C1429,'County Data Only'!$A$2:$F$93,6,FALSE)</f>
        <v>-0.11099899999999999</v>
      </c>
      <c r="U1429">
        <f>IF(AND(Table1[[#This Row],[Census Tract Population Growth 2010 - 2020]]&gt;=5,Table1[[#This Row],[Census Tract Population Growth 2020 - 2021]]&gt;0),1,0)</f>
        <v>0</v>
      </c>
      <c r="V1429" s="3">
        <f>SUM(Table1[[#This Row],[High Income Point Value]],Table1[[#This Row],[Life Expectancy Point Value]],Table1[[#This Row],["R/ECAP" (Point Value)]],Table1[[#This Row],[Low Poverty Point Value]])</f>
        <v>0</v>
      </c>
      <c r="W1429" s="3">
        <f>SUM(Table1[[#This Row],[Census Tract Low Unemployment Point Value]],Table1[[#This Row],[Census Tract Access to Primary Care Point Value]])</f>
        <v>0</v>
      </c>
    </row>
    <row r="1430" spans="1:23" x14ac:dyDescent="0.25">
      <c r="A1430" t="s">
        <v>1382</v>
      </c>
      <c r="B1430">
        <v>18141010202</v>
      </c>
      <c r="C1430" t="s">
        <v>1838</v>
      </c>
      <c r="D1430" t="s">
        <v>1932</v>
      </c>
      <c r="E1430" s="10">
        <f t="shared" si="44"/>
        <v>0</v>
      </c>
      <c r="F1430" s="3">
        <f t="shared" si="45"/>
        <v>0</v>
      </c>
      <c r="G1430">
        <v>0</v>
      </c>
      <c r="H1430" s="4">
        <v>33750</v>
      </c>
      <c r="I1430" s="3">
        <f>IF(AND(Table1[[#This Row],[High Income]]&gt;=71082,Table1[[#This Row],[QCT Status]]=0),1,0)</f>
        <v>0</v>
      </c>
      <c r="J1430" s="4">
        <v>74.7</v>
      </c>
      <c r="K1430" s="3">
        <f>IF(Table1[[#This Row],[Life Expectancy]]&gt;77.4,1,0)</f>
        <v>0</v>
      </c>
      <c r="L1430" s="4">
        <v>0</v>
      </c>
      <c r="M1430" s="4">
        <v>19.5</v>
      </c>
      <c r="N1430" s="4">
        <f>IF(AND(Table1[[#This Row],[Low Poverty]]&lt;=6.3,Table1[[#This Row],[QCT Status]]=0),1,0)</f>
        <v>0</v>
      </c>
      <c r="O1430" s="3">
        <f>VLOOKUP(C1430,'County Data Only'!$A$2:$F$93,3,FALSE)</f>
        <v>2.9</v>
      </c>
      <c r="P1430" s="3">
        <f>IF(Table1[[#This Row],[Census Tract Low Unemployment Rate]]&lt;2.7,1,0)</f>
        <v>0</v>
      </c>
      <c r="Q1430" s="3">
        <f>VLOOKUP($C1430,'County Data Only'!$A$2:$F$93,4,FALSE)</f>
        <v>2170</v>
      </c>
      <c r="R1430" s="3">
        <f>IF(AND(Table1[[#This Row],[Census Tract Access to Primary Care]]&lt;=2000,Table1[[#This Row],[Census Tract Access to Primary Care]]&lt;&gt;0),1,0)</f>
        <v>0</v>
      </c>
      <c r="S1430" s="3">
        <f>VLOOKUP($C1430,'County Data Only'!$A$2:$F$93,5,FALSE)</f>
        <v>-3.3036909539999999</v>
      </c>
      <c r="T1430" s="3">
        <f>VLOOKUP($C1430,'County Data Only'!$A$2:$F$93,6,FALSE)</f>
        <v>-0.11099899999999999</v>
      </c>
      <c r="U1430">
        <f>IF(AND(Table1[[#This Row],[Census Tract Population Growth 2010 - 2020]]&gt;=5,Table1[[#This Row],[Census Tract Population Growth 2020 - 2021]]&gt;0),1,0)</f>
        <v>0</v>
      </c>
      <c r="V1430" s="3">
        <f>SUM(Table1[[#This Row],[High Income Point Value]],Table1[[#This Row],[Life Expectancy Point Value]],Table1[[#This Row],["R/ECAP" (Point Value)]],Table1[[#This Row],[Low Poverty Point Value]])</f>
        <v>0</v>
      </c>
      <c r="W1430" s="3">
        <f>SUM(Table1[[#This Row],[Census Tract Low Unemployment Point Value]],Table1[[#This Row],[Census Tract Access to Primary Care Point Value]])</f>
        <v>0</v>
      </c>
    </row>
    <row r="1431" spans="1:23" x14ac:dyDescent="0.25">
      <c r="A1431" t="s">
        <v>1354</v>
      </c>
      <c r="B1431">
        <v>18141000900</v>
      </c>
      <c r="C1431" t="s">
        <v>1838</v>
      </c>
      <c r="D1431" t="s">
        <v>1898</v>
      </c>
      <c r="E1431" s="10">
        <f t="shared" si="44"/>
        <v>0</v>
      </c>
      <c r="F1431" s="3">
        <f t="shared" si="45"/>
        <v>0</v>
      </c>
      <c r="G1431">
        <v>0</v>
      </c>
      <c r="H1431" s="4">
        <v>51125</v>
      </c>
      <c r="I1431" s="3">
        <f>IF(AND(Table1[[#This Row],[High Income]]&gt;=71082,Table1[[#This Row],[QCT Status]]=0),1,0)</f>
        <v>0</v>
      </c>
      <c r="K1431" s="3">
        <f>IF(Table1[[#This Row],[Life Expectancy]]&gt;77.4,1,0)</f>
        <v>0</v>
      </c>
      <c r="L1431" s="4">
        <v>0</v>
      </c>
      <c r="M1431" s="4">
        <v>20.399999999999999</v>
      </c>
      <c r="N1431" s="4">
        <f>IF(AND(Table1[[#This Row],[Low Poverty]]&lt;=6.3,Table1[[#This Row],[QCT Status]]=0),1,0)</f>
        <v>0</v>
      </c>
      <c r="O1431" s="3">
        <f>VLOOKUP(C1431,'County Data Only'!$A$2:$F$93,3,FALSE)</f>
        <v>2.9</v>
      </c>
      <c r="P1431" s="3">
        <f>IF(Table1[[#This Row],[Census Tract Low Unemployment Rate]]&lt;2.7,1,0)</f>
        <v>0</v>
      </c>
      <c r="Q1431" s="3">
        <f>VLOOKUP($C1431,'County Data Only'!$A$2:$F$93,4,FALSE)</f>
        <v>2170</v>
      </c>
      <c r="R1431" s="3">
        <f>IF(AND(Table1[[#This Row],[Census Tract Access to Primary Care]]&lt;=2000,Table1[[#This Row],[Census Tract Access to Primary Care]]&lt;&gt;0),1,0)</f>
        <v>0</v>
      </c>
      <c r="S1431" s="3">
        <f>VLOOKUP($C1431,'County Data Only'!$A$2:$F$93,5,FALSE)</f>
        <v>-3.3036909539999999</v>
      </c>
      <c r="T1431" s="3">
        <f>VLOOKUP($C1431,'County Data Only'!$A$2:$F$93,6,FALSE)</f>
        <v>-0.11099899999999999</v>
      </c>
      <c r="U1431">
        <f>IF(AND(Table1[[#This Row],[Census Tract Population Growth 2010 - 2020]]&gt;=5,Table1[[#This Row],[Census Tract Population Growth 2020 - 2021]]&gt;0),1,0)</f>
        <v>0</v>
      </c>
      <c r="V1431" s="3">
        <f>SUM(Table1[[#This Row],[High Income Point Value]],Table1[[#This Row],[Life Expectancy Point Value]],Table1[[#This Row],["R/ECAP" (Point Value)]],Table1[[#This Row],[Low Poverty Point Value]])</f>
        <v>0</v>
      </c>
      <c r="W1431" s="3">
        <f>SUM(Table1[[#This Row],[Census Tract Low Unemployment Point Value]],Table1[[#This Row],[Census Tract Access to Primary Care Point Value]])</f>
        <v>0</v>
      </c>
    </row>
    <row r="1432" spans="1:23" x14ac:dyDescent="0.25">
      <c r="A1432" t="s">
        <v>1369</v>
      </c>
      <c r="B1432">
        <v>18141002500</v>
      </c>
      <c r="C1432" t="s">
        <v>1838</v>
      </c>
      <c r="D1432" t="s">
        <v>1909</v>
      </c>
      <c r="E1432" s="10">
        <f t="shared" si="44"/>
        <v>0</v>
      </c>
      <c r="F1432" s="3">
        <f t="shared" si="45"/>
        <v>0</v>
      </c>
      <c r="G1432">
        <v>0</v>
      </c>
      <c r="H1432" s="4">
        <v>46827</v>
      </c>
      <c r="I1432" s="3">
        <f>IF(AND(Table1[[#This Row],[High Income]]&gt;=71082,Table1[[#This Row],[QCT Status]]=0),1,0)</f>
        <v>0</v>
      </c>
      <c r="J1432" s="4">
        <v>74.900000000000006</v>
      </c>
      <c r="K1432" s="3">
        <f>IF(Table1[[#This Row],[Life Expectancy]]&gt;77.4,1,0)</f>
        <v>0</v>
      </c>
      <c r="L1432" s="4">
        <v>0</v>
      </c>
      <c r="M1432" s="4">
        <v>20.7</v>
      </c>
      <c r="N1432" s="4">
        <f>IF(AND(Table1[[#This Row],[Low Poverty]]&lt;=6.3,Table1[[#This Row],[QCT Status]]=0),1,0)</f>
        <v>0</v>
      </c>
      <c r="O1432" s="3">
        <f>VLOOKUP(C1432,'County Data Only'!$A$2:$F$93,3,FALSE)</f>
        <v>2.9</v>
      </c>
      <c r="P1432" s="3">
        <f>IF(Table1[[#This Row],[Census Tract Low Unemployment Rate]]&lt;2.7,1,0)</f>
        <v>0</v>
      </c>
      <c r="Q1432" s="3">
        <f>VLOOKUP($C1432,'County Data Only'!$A$2:$F$93,4,FALSE)</f>
        <v>2170</v>
      </c>
      <c r="R1432" s="3">
        <f>IF(AND(Table1[[#This Row],[Census Tract Access to Primary Care]]&lt;=2000,Table1[[#This Row],[Census Tract Access to Primary Care]]&lt;&gt;0),1,0)</f>
        <v>0</v>
      </c>
      <c r="S1432" s="3">
        <f>VLOOKUP($C1432,'County Data Only'!$A$2:$F$93,5,FALSE)</f>
        <v>-3.3036909539999999</v>
      </c>
      <c r="T1432" s="3">
        <f>VLOOKUP($C1432,'County Data Only'!$A$2:$F$93,6,FALSE)</f>
        <v>-0.11099899999999999</v>
      </c>
      <c r="U1432">
        <f>IF(AND(Table1[[#This Row],[Census Tract Population Growth 2010 - 2020]]&gt;=5,Table1[[#This Row],[Census Tract Population Growth 2020 - 2021]]&gt;0),1,0)</f>
        <v>0</v>
      </c>
      <c r="V1432" s="3">
        <f>SUM(Table1[[#This Row],[High Income Point Value]],Table1[[#This Row],[Life Expectancy Point Value]],Table1[[#This Row],["R/ECAP" (Point Value)]],Table1[[#This Row],[Low Poverty Point Value]])</f>
        <v>0</v>
      </c>
      <c r="W1432" s="3">
        <f>SUM(Table1[[#This Row],[Census Tract Low Unemployment Point Value]],Table1[[#This Row],[Census Tract Access to Primary Care Point Value]])</f>
        <v>0</v>
      </c>
    </row>
    <row r="1433" spans="1:23" x14ac:dyDescent="0.25">
      <c r="A1433" t="s">
        <v>1393</v>
      </c>
      <c r="B1433">
        <v>18141011100</v>
      </c>
      <c r="C1433" t="s">
        <v>1838</v>
      </c>
      <c r="D1433" t="s">
        <v>1962</v>
      </c>
      <c r="E1433" s="10">
        <f t="shared" si="44"/>
        <v>0</v>
      </c>
      <c r="F1433" s="3">
        <f t="shared" si="45"/>
        <v>0</v>
      </c>
      <c r="G1433">
        <v>0</v>
      </c>
      <c r="H1433" s="4">
        <v>43250</v>
      </c>
      <c r="I1433" s="3">
        <f>IF(AND(Table1[[#This Row],[High Income]]&gt;=71082,Table1[[#This Row],[QCT Status]]=0),1,0)</f>
        <v>0</v>
      </c>
      <c r="J1433" s="4">
        <v>76.8</v>
      </c>
      <c r="K1433" s="3">
        <f>IF(Table1[[#This Row],[Life Expectancy]]&gt;77.4,1,0)</f>
        <v>0</v>
      </c>
      <c r="L1433" s="4">
        <v>0</v>
      </c>
      <c r="M1433" s="4">
        <v>23.3</v>
      </c>
      <c r="N1433" s="4">
        <f>IF(AND(Table1[[#This Row],[Low Poverty]]&lt;=6.3,Table1[[#This Row],[QCT Status]]=0),1,0)</f>
        <v>0</v>
      </c>
      <c r="O1433" s="3">
        <f>VLOOKUP(C1433,'County Data Only'!$A$2:$F$93,3,FALSE)</f>
        <v>2.9</v>
      </c>
      <c r="P1433" s="3">
        <f>IF(Table1[[#This Row],[Census Tract Low Unemployment Rate]]&lt;2.7,1,0)</f>
        <v>0</v>
      </c>
      <c r="Q1433" s="3">
        <f>VLOOKUP($C1433,'County Data Only'!$A$2:$F$93,4,FALSE)</f>
        <v>2170</v>
      </c>
      <c r="R1433" s="3">
        <f>IF(AND(Table1[[#This Row],[Census Tract Access to Primary Care]]&lt;=2000,Table1[[#This Row],[Census Tract Access to Primary Care]]&lt;&gt;0),1,0)</f>
        <v>0</v>
      </c>
      <c r="S1433" s="3">
        <f>VLOOKUP($C1433,'County Data Only'!$A$2:$F$93,5,FALSE)</f>
        <v>-3.3036909539999999</v>
      </c>
      <c r="T1433" s="3">
        <f>VLOOKUP($C1433,'County Data Only'!$A$2:$F$93,6,FALSE)</f>
        <v>-0.11099899999999999</v>
      </c>
      <c r="U1433">
        <f>IF(AND(Table1[[#This Row],[Census Tract Population Growth 2010 - 2020]]&gt;=5,Table1[[#This Row],[Census Tract Population Growth 2020 - 2021]]&gt;0),1,0)</f>
        <v>0</v>
      </c>
      <c r="V1433" s="3">
        <f>SUM(Table1[[#This Row],[High Income Point Value]],Table1[[#This Row],[Life Expectancy Point Value]],Table1[[#This Row],["R/ECAP" (Point Value)]],Table1[[#This Row],[Low Poverty Point Value]])</f>
        <v>0</v>
      </c>
      <c r="W1433" s="3">
        <f>SUM(Table1[[#This Row],[Census Tract Low Unemployment Point Value]],Table1[[#This Row],[Census Tract Access to Primary Care Point Value]])</f>
        <v>0</v>
      </c>
    </row>
    <row r="1434" spans="1:23" x14ac:dyDescent="0.25">
      <c r="A1434" t="s">
        <v>1345</v>
      </c>
      <c r="B1434">
        <v>18141000100</v>
      </c>
      <c r="C1434" t="s">
        <v>1838</v>
      </c>
      <c r="D1434" t="s">
        <v>1890</v>
      </c>
      <c r="E1434" s="10">
        <f t="shared" si="44"/>
        <v>0</v>
      </c>
      <c r="F1434" s="3">
        <f t="shared" si="45"/>
        <v>0</v>
      </c>
      <c r="G1434">
        <v>0</v>
      </c>
      <c r="H1434" s="4">
        <v>32604</v>
      </c>
      <c r="I1434" s="3">
        <f>IF(AND(Table1[[#This Row],[High Income]]&gt;=71082,Table1[[#This Row],[QCT Status]]=0),1,0)</f>
        <v>0</v>
      </c>
      <c r="J1434" s="4">
        <v>72.7</v>
      </c>
      <c r="K1434" s="3">
        <f>IF(Table1[[#This Row],[Life Expectancy]]&gt;77.4,1,0)</f>
        <v>0</v>
      </c>
      <c r="L1434" s="4">
        <v>0</v>
      </c>
      <c r="M1434" s="4">
        <v>24.1</v>
      </c>
      <c r="N1434" s="4">
        <f>IF(AND(Table1[[#This Row],[Low Poverty]]&lt;=6.3,Table1[[#This Row],[QCT Status]]=0),1,0)</f>
        <v>0</v>
      </c>
      <c r="O1434" s="3">
        <f>VLOOKUP(C1434,'County Data Only'!$A$2:$F$93,3,FALSE)</f>
        <v>2.9</v>
      </c>
      <c r="P1434" s="3">
        <f>IF(Table1[[#This Row],[Census Tract Low Unemployment Rate]]&lt;2.7,1,0)</f>
        <v>0</v>
      </c>
      <c r="Q1434" s="3">
        <f>VLOOKUP($C1434,'County Data Only'!$A$2:$F$93,4,FALSE)</f>
        <v>2170</v>
      </c>
      <c r="R1434" s="3">
        <f>IF(AND(Table1[[#This Row],[Census Tract Access to Primary Care]]&lt;=2000,Table1[[#This Row],[Census Tract Access to Primary Care]]&lt;&gt;0),1,0)</f>
        <v>0</v>
      </c>
      <c r="S1434" s="3">
        <f>VLOOKUP($C1434,'County Data Only'!$A$2:$F$93,5,FALSE)</f>
        <v>-3.3036909539999999</v>
      </c>
      <c r="T1434" s="3">
        <f>VLOOKUP($C1434,'County Data Only'!$A$2:$F$93,6,FALSE)</f>
        <v>-0.11099899999999999</v>
      </c>
      <c r="U1434">
        <f>IF(AND(Table1[[#This Row],[Census Tract Population Growth 2010 - 2020]]&gt;=5,Table1[[#This Row],[Census Tract Population Growth 2020 - 2021]]&gt;0),1,0)</f>
        <v>0</v>
      </c>
      <c r="V1434" s="3">
        <f>SUM(Table1[[#This Row],[High Income Point Value]],Table1[[#This Row],[Life Expectancy Point Value]],Table1[[#This Row],["R/ECAP" (Point Value)]],Table1[[#This Row],[Low Poverty Point Value]])</f>
        <v>0</v>
      </c>
      <c r="W1434" s="3">
        <f>SUM(Table1[[#This Row],[Census Tract Low Unemployment Point Value]],Table1[[#This Row],[Census Tract Access to Primary Care Point Value]])</f>
        <v>0</v>
      </c>
    </row>
    <row r="1435" spans="1:23" x14ac:dyDescent="0.25">
      <c r="A1435" t="s">
        <v>1356</v>
      </c>
      <c r="B1435">
        <v>18141001100</v>
      </c>
      <c r="C1435" t="s">
        <v>1838</v>
      </c>
      <c r="D1435" t="s">
        <v>1900</v>
      </c>
      <c r="E1435" s="10">
        <f t="shared" si="44"/>
        <v>0</v>
      </c>
      <c r="F1435" s="3">
        <f t="shared" si="45"/>
        <v>0</v>
      </c>
      <c r="G1435">
        <v>0</v>
      </c>
      <c r="H1435" s="4">
        <v>39330</v>
      </c>
      <c r="I1435" s="3">
        <f>IF(AND(Table1[[#This Row],[High Income]]&gt;=71082,Table1[[#This Row],[QCT Status]]=0),1,0)</f>
        <v>0</v>
      </c>
      <c r="J1435" s="4">
        <v>76.900000000000006</v>
      </c>
      <c r="K1435" s="3">
        <f>IF(Table1[[#This Row],[Life Expectancy]]&gt;77.4,1,0)</f>
        <v>0</v>
      </c>
      <c r="L1435" s="4">
        <v>0</v>
      </c>
      <c r="M1435" s="4">
        <v>24.4</v>
      </c>
      <c r="N1435" s="4">
        <f>IF(AND(Table1[[#This Row],[Low Poverty]]&lt;=6.3,Table1[[#This Row],[QCT Status]]=0),1,0)</f>
        <v>0</v>
      </c>
      <c r="O1435" s="3">
        <f>VLOOKUP(C1435,'County Data Only'!$A$2:$F$93,3,FALSE)</f>
        <v>2.9</v>
      </c>
      <c r="P1435" s="3">
        <f>IF(Table1[[#This Row],[Census Tract Low Unemployment Rate]]&lt;2.7,1,0)</f>
        <v>0</v>
      </c>
      <c r="Q1435" s="3">
        <f>VLOOKUP($C1435,'County Data Only'!$A$2:$F$93,4,FALSE)</f>
        <v>2170</v>
      </c>
      <c r="R1435" s="3">
        <f>IF(AND(Table1[[#This Row],[Census Tract Access to Primary Care]]&lt;=2000,Table1[[#This Row],[Census Tract Access to Primary Care]]&lt;&gt;0),1,0)</f>
        <v>0</v>
      </c>
      <c r="S1435" s="3">
        <f>VLOOKUP($C1435,'County Data Only'!$A$2:$F$93,5,FALSE)</f>
        <v>-3.3036909539999999</v>
      </c>
      <c r="T1435" s="3">
        <f>VLOOKUP($C1435,'County Data Only'!$A$2:$F$93,6,FALSE)</f>
        <v>-0.11099899999999999</v>
      </c>
      <c r="U1435">
        <f>IF(AND(Table1[[#This Row],[Census Tract Population Growth 2010 - 2020]]&gt;=5,Table1[[#This Row],[Census Tract Population Growth 2020 - 2021]]&gt;0),1,0)</f>
        <v>0</v>
      </c>
      <c r="V1435" s="3">
        <f>SUM(Table1[[#This Row],[High Income Point Value]],Table1[[#This Row],[Life Expectancy Point Value]],Table1[[#This Row],["R/ECAP" (Point Value)]],Table1[[#This Row],[Low Poverty Point Value]])</f>
        <v>0</v>
      </c>
      <c r="W1435" s="3">
        <f>SUM(Table1[[#This Row],[Census Tract Low Unemployment Point Value]],Table1[[#This Row],[Census Tract Access to Primary Care Point Value]])</f>
        <v>0</v>
      </c>
    </row>
    <row r="1436" spans="1:23" x14ac:dyDescent="0.25">
      <c r="A1436" t="s">
        <v>1381</v>
      </c>
      <c r="B1436">
        <v>18141010201</v>
      </c>
      <c r="C1436" t="s">
        <v>1838</v>
      </c>
      <c r="D1436" t="s">
        <v>1931</v>
      </c>
      <c r="E1436" s="10">
        <f t="shared" si="44"/>
        <v>0</v>
      </c>
      <c r="F1436" s="3">
        <f t="shared" si="45"/>
        <v>0</v>
      </c>
      <c r="G1436">
        <v>0</v>
      </c>
      <c r="H1436" s="4">
        <v>43613</v>
      </c>
      <c r="I1436" s="3">
        <f>IF(AND(Table1[[#This Row],[High Income]]&gt;=71082,Table1[[#This Row],[QCT Status]]=0),1,0)</f>
        <v>0</v>
      </c>
      <c r="J1436" s="4">
        <v>74.7</v>
      </c>
      <c r="K1436" s="3">
        <f>IF(Table1[[#This Row],[Life Expectancy]]&gt;77.4,1,0)</f>
        <v>0</v>
      </c>
      <c r="L1436" s="4">
        <v>0</v>
      </c>
      <c r="M1436" s="4">
        <v>24.6</v>
      </c>
      <c r="N1436" s="4">
        <f>IF(AND(Table1[[#This Row],[Low Poverty]]&lt;=6.3,Table1[[#This Row],[QCT Status]]=0),1,0)</f>
        <v>0</v>
      </c>
      <c r="O1436" s="3">
        <f>VLOOKUP(C1436,'County Data Only'!$A$2:$F$93,3,FALSE)</f>
        <v>2.9</v>
      </c>
      <c r="P1436" s="3">
        <f>IF(Table1[[#This Row],[Census Tract Low Unemployment Rate]]&lt;2.7,1,0)</f>
        <v>0</v>
      </c>
      <c r="Q1436" s="3">
        <f>VLOOKUP($C1436,'County Data Only'!$A$2:$F$93,4,FALSE)</f>
        <v>2170</v>
      </c>
      <c r="R1436" s="3">
        <f>IF(AND(Table1[[#This Row],[Census Tract Access to Primary Care]]&lt;=2000,Table1[[#This Row],[Census Tract Access to Primary Care]]&lt;&gt;0),1,0)</f>
        <v>0</v>
      </c>
      <c r="S1436" s="3">
        <f>VLOOKUP($C1436,'County Data Only'!$A$2:$F$93,5,FALSE)</f>
        <v>-3.3036909539999999</v>
      </c>
      <c r="T1436" s="3">
        <f>VLOOKUP($C1436,'County Data Only'!$A$2:$F$93,6,FALSE)</f>
        <v>-0.11099899999999999</v>
      </c>
      <c r="U1436">
        <f>IF(AND(Table1[[#This Row],[Census Tract Population Growth 2010 - 2020]]&gt;=5,Table1[[#This Row],[Census Tract Population Growth 2020 - 2021]]&gt;0),1,0)</f>
        <v>0</v>
      </c>
      <c r="V1436" s="3">
        <f>SUM(Table1[[#This Row],[High Income Point Value]],Table1[[#This Row],[Life Expectancy Point Value]],Table1[[#This Row],["R/ECAP" (Point Value)]],Table1[[#This Row],[Low Poverty Point Value]])</f>
        <v>0</v>
      </c>
      <c r="W1436" s="3">
        <f>SUM(Table1[[#This Row],[Census Tract Low Unemployment Point Value]],Table1[[#This Row],[Census Tract Access to Primary Care Point Value]])</f>
        <v>0</v>
      </c>
    </row>
    <row r="1437" spans="1:23" x14ac:dyDescent="0.25">
      <c r="A1437" t="s">
        <v>1380</v>
      </c>
      <c r="B1437">
        <v>18141010100</v>
      </c>
      <c r="C1437" t="s">
        <v>1838</v>
      </c>
      <c r="D1437" t="s">
        <v>1930</v>
      </c>
      <c r="E1437" s="10">
        <f t="shared" si="44"/>
        <v>0</v>
      </c>
      <c r="F1437" s="3">
        <f t="shared" si="45"/>
        <v>0</v>
      </c>
      <c r="G1437">
        <v>0</v>
      </c>
      <c r="H1437" s="4">
        <v>40779</v>
      </c>
      <c r="I1437" s="3">
        <f>IF(AND(Table1[[#This Row],[High Income]]&gt;=71082,Table1[[#This Row],[QCT Status]]=0),1,0)</f>
        <v>0</v>
      </c>
      <c r="J1437" s="4">
        <v>74.864000000000004</v>
      </c>
      <c r="K1437" s="3">
        <f>IF(Table1[[#This Row],[Life Expectancy]]&gt;77.4,1,0)</f>
        <v>0</v>
      </c>
      <c r="L1437" s="4">
        <v>0</v>
      </c>
      <c r="M1437" s="4">
        <v>29.8</v>
      </c>
      <c r="N1437" s="4">
        <f>IF(AND(Table1[[#This Row],[Low Poverty]]&lt;=6.3,Table1[[#This Row],[QCT Status]]=0),1,0)</f>
        <v>0</v>
      </c>
      <c r="O1437" s="3">
        <f>VLOOKUP(C1437,'County Data Only'!$A$2:$F$93,3,FALSE)</f>
        <v>2.9</v>
      </c>
      <c r="P1437" s="3">
        <f>IF(Table1[[#This Row],[Census Tract Low Unemployment Rate]]&lt;2.7,1,0)</f>
        <v>0</v>
      </c>
      <c r="Q1437" s="3">
        <f>VLOOKUP($C1437,'County Data Only'!$A$2:$F$93,4,FALSE)</f>
        <v>2170</v>
      </c>
      <c r="R1437" s="3">
        <f>IF(AND(Table1[[#This Row],[Census Tract Access to Primary Care]]&lt;=2000,Table1[[#This Row],[Census Tract Access to Primary Care]]&lt;&gt;0),1,0)</f>
        <v>0</v>
      </c>
      <c r="S1437" s="3">
        <f>VLOOKUP($C1437,'County Data Only'!$A$2:$F$93,5,FALSE)</f>
        <v>-3.3036909539999999</v>
      </c>
      <c r="T1437" s="3">
        <f>VLOOKUP($C1437,'County Data Only'!$A$2:$F$93,6,FALSE)</f>
        <v>-0.11099899999999999</v>
      </c>
      <c r="U1437">
        <f>IF(AND(Table1[[#This Row],[Census Tract Population Growth 2010 - 2020]]&gt;=5,Table1[[#This Row],[Census Tract Population Growth 2020 - 2021]]&gt;0),1,0)</f>
        <v>0</v>
      </c>
      <c r="V1437" s="3">
        <f>SUM(Table1[[#This Row],[High Income Point Value]],Table1[[#This Row],[Life Expectancy Point Value]],Table1[[#This Row],["R/ECAP" (Point Value)]],Table1[[#This Row],[Low Poverty Point Value]])</f>
        <v>0</v>
      </c>
      <c r="W1437" s="3">
        <f>SUM(Table1[[#This Row],[Census Tract Low Unemployment Point Value]],Table1[[#This Row],[Census Tract Access to Primary Care Point Value]])</f>
        <v>0</v>
      </c>
    </row>
    <row r="1438" spans="1:23" x14ac:dyDescent="0.25">
      <c r="A1438" t="s">
        <v>1383</v>
      </c>
      <c r="B1438">
        <v>18141010300</v>
      </c>
      <c r="C1438" t="s">
        <v>1838</v>
      </c>
      <c r="D1438" t="s">
        <v>1987</v>
      </c>
      <c r="E1438" s="10">
        <f t="shared" si="44"/>
        <v>0</v>
      </c>
      <c r="F1438" s="3">
        <f t="shared" si="45"/>
        <v>0</v>
      </c>
      <c r="G1438">
        <v>0</v>
      </c>
      <c r="H1438" s="4">
        <v>40166</v>
      </c>
      <c r="I1438" s="3">
        <f>IF(AND(Table1[[#This Row],[High Income]]&gt;=71082,Table1[[#This Row],[QCT Status]]=0),1,0)</f>
        <v>0</v>
      </c>
      <c r="J1438" s="4">
        <v>74.900000000000006</v>
      </c>
      <c r="K1438" s="3">
        <f>IF(Table1[[#This Row],[Life Expectancy]]&gt;77.4,1,0)</f>
        <v>0</v>
      </c>
      <c r="L1438" s="4">
        <v>0</v>
      </c>
      <c r="M1438" s="4">
        <v>40.9</v>
      </c>
      <c r="N1438" s="4">
        <f>IF(AND(Table1[[#This Row],[Low Poverty]]&lt;=6.3,Table1[[#This Row],[QCT Status]]=0),1,0)</f>
        <v>0</v>
      </c>
      <c r="O1438" s="3">
        <f>VLOOKUP(C1438,'County Data Only'!$A$2:$F$93,3,FALSE)</f>
        <v>2.9</v>
      </c>
      <c r="P1438" s="3">
        <f>IF(Table1[[#This Row],[Census Tract Low Unemployment Rate]]&lt;2.7,1,0)</f>
        <v>0</v>
      </c>
      <c r="Q1438" s="3">
        <f>VLOOKUP($C1438,'County Data Only'!$A$2:$F$93,4,FALSE)</f>
        <v>2170</v>
      </c>
      <c r="R1438" s="3">
        <f>IF(AND(Table1[[#This Row],[Census Tract Access to Primary Care]]&lt;=2000,Table1[[#This Row],[Census Tract Access to Primary Care]]&lt;&gt;0),1,0)</f>
        <v>0</v>
      </c>
      <c r="S1438" s="3">
        <f>VLOOKUP($C1438,'County Data Only'!$A$2:$F$93,5,FALSE)</f>
        <v>-3.3036909539999999</v>
      </c>
      <c r="T1438" s="3">
        <f>VLOOKUP($C1438,'County Data Only'!$A$2:$F$93,6,FALSE)</f>
        <v>-0.11099899999999999</v>
      </c>
      <c r="U1438">
        <f>IF(AND(Table1[[#This Row],[Census Tract Population Growth 2010 - 2020]]&gt;=5,Table1[[#This Row],[Census Tract Population Growth 2020 - 2021]]&gt;0),1,0)</f>
        <v>0</v>
      </c>
      <c r="V1438" s="3">
        <f>SUM(Table1[[#This Row],[High Income Point Value]],Table1[[#This Row],[Life Expectancy Point Value]],Table1[[#This Row],["R/ECAP" (Point Value)]],Table1[[#This Row],[Low Poverty Point Value]])</f>
        <v>0</v>
      </c>
      <c r="W1438" s="3">
        <f>SUM(Table1[[#This Row],[Census Tract Low Unemployment Point Value]],Table1[[#This Row],[Census Tract Access to Primary Care Point Value]])</f>
        <v>0</v>
      </c>
    </row>
    <row r="1439" spans="1:23" x14ac:dyDescent="0.25">
      <c r="A1439" t="s">
        <v>1363</v>
      </c>
      <c r="B1439">
        <v>18141001900</v>
      </c>
      <c r="C1439" t="s">
        <v>1838</v>
      </c>
      <c r="D1439" t="s">
        <v>2954</v>
      </c>
      <c r="E1439" s="11">
        <f t="shared" si="44"/>
        <v>-1</v>
      </c>
      <c r="F1439" s="3">
        <f t="shared" si="45"/>
        <v>0</v>
      </c>
      <c r="G1439" s="14">
        <v>1</v>
      </c>
      <c r="H1439" s="4">
        <v>36573</v>
      </c>
      <c r="I1439" s="3">
        <f>IF(AND(Table1[[#This Row],[High Income]]&gt;=71082,Table1[[#This Row],[QCT Status]]=0),1,0)</f>
        <v>0</v>
      </c>
      <c r="K1439" s="3">
        <f>IF(Table1[[#This Row],[Life Expectancy]]&gt;77.4,1,0)</f>
        <v>0</v>
      </c>
      <c r="L1439" s="8">
        <v>-1</v>
      </c>
      <c r="M1439" s="4">
        <v>20.100000000000001</v>
      </c>
      <c r="N1439" s="4">
        <f>IF(AND(Table1[[#This Row],[Low Poverty]]&lt;=6.3,Table1[[#This Row],[QCT Status]]=0),1,0)</f>
        <v>0</v>
      </c>
      <c r="O1439" s="3">
        <f>VLOOKUP(C1439,'County Data Only'!$A$2:$F$93,3,FALSE)</f>
        <v>2.9</v>
      </c>
      <c r="P1439" s="3">
        <f>IF(Table1[[#This Row],[Census Tract Low Unemployment Rate]]&lt;2.7,1,0)</f>
        <v>0</v>
      </c>
      <c r="Q1439" s="3">
        <f>VLOOKUP($C1439,'County Data Only'!$A$2:$F$93,4,FALSE)</f>
        <v>2170</v>
      </c>
      <c r="R1439" s="3">
        <f>IF(AND(Table1[[#This Row],[Census Tract Access to Primary Care]]&lt;=2000,Table1[[#This Row],[Census Tract Access to Primary Care]]&lt;&gt;0),1,0)</f>
        <v>0</v>
      </c>
      <c r="S1439" s="3">
        <f>VLOOKUP($C1439,'County Data Only'!$A$2:$F$93,5,FALSE)</f>
        <v>-3.3036909539999999</v>
      </c>
      <c r="T1439" s="3">
        <f>VLOOKUP($C1439,'County Data Only'!$A$2:$F$93,6,FALSE)</f>
        <v>-0.11099899999999999</v>
      </c>
      <c r="U1439">
        <f>IF(AND(Table1[[#This Row],[Census Tract Population Growth 2010 - 2020]]&gt;=5,Table1[[#This Row],[Census Tract Population Growth 2020 - 2021]]&gt;0),1,0)</f>
        <v>0</v>
      </c>
      <c r="V1439" s="3">
        <f>SUM(Table1[[#This Row],[High Income Point Value]],Table1[[#This Row],[Life Expectancy Point Value]],Table1[[#This Row],["R/ECAP" (Point Value)]],Table1[[#This Row],[Low Poverty Point Value]])</f>
        <v>-1</v>
      </c>
      <c r="W1439" s="3">
        <f>SUM(Table1[[#This Row],[Census Tract Low Unemployment Point Value]],Table1[[#This Row],[Census Tract Access to Primary Care Point Value]])</f>
        <v>0</v>
      </c>
    </row>
    <row r="1440" spans="1:23" x14ac:dyDescent="0.25">
      <c r="A1440" t="s">
        <v>1350</v>
      </c>
      <c r="B1440">
        <v>18141000500</v>
      </c>
      <c r="C1440" t="s">
        <v>1838</v>
      </c>
      <c r="D1440" t="s">
        <v>1893</v>
      </c>
      <c r="E1440" s="11">
        <f t="shared" si="44"/>
        <v>-1</v>
      </c>
      <c r="F1440" s="3">
        <f t="shared" si="45"/>
        <v>0</v>
      </c>
      <c r="G1440" s="14">
        <v>1</v>
      </c>
      <c r="H1440" s="4">
        <v>38380</v>
      </c>
      <c r="I1440" s="3">
        <f>IF(AND(Table1[[#This Row],[High Income]]&gt;=71082,Table1[[#This Row],[QCT Status]]=0),1,0)</f>
        <v>0</v>
      </c>
      <c r="J1440" s="4">
        <v>70.900000000000006</v>
      </c>
      <c r="K1440" s="3">
        <f>IF(Table1[[#This Row],[Life Expectancy]]&gt;77.4,1,0)</f>
        <v>0</v>
      </c>
      <c r="L1440" s="8">
        <v>-1</v>
      </c>
      <c r="M1440" s="4">
        <v>27.2</v>
      </c>
      <c r="N1440" s="4">
        <f>IF(AND(Table1[[#This Row],[Low Poverty]]&lt;=6.3,Table1[[#This Row],[QCT Status]]=0),1,0)</f>
        <v>0</v>
      </c>
      <c r="O1440" s="3">
        <f>VLOOKUP(C1440,'County Data Only'!$A$2:$F$93,3,FALSE)</f>
        <v>2.9</v>
      </c>
      <c r="P1440" s="3">
        <f>IF(Table1[[#This Row],[Census Tract Low Unemployment Rate]]&lt;2.7,1,0)</f>
        <v>0</v>
      </c>
      <c r="Q1440" s="3">
        <f>VLOOKUP($C1440,'County Data Only'!$A$2:$F$93,4,FALSE)</f>
        <v>2170</v>
      </c>
      <c r="R1440" s="3">
        <f>IF(AND(Table1[[#This Row],[Census Tract Access to Primary Care]]&lt;=2000,Table1[[#This Row],[Census Tract Access to Primary Care]]&lt;&gt;0),1,0)</f>
        <v>0</v>
      </c>
      <c r="S1440" s="3">
        <f>VLOOKUP($C1440,'County Data Only'!$A$2:$F$93,5,FALSE)</f>
        <v>-3.3036909539999999</v>
      </c>
      <c r="T1440" s="3">
        <f>VLOOKUP($C1440,'County Data Only'!$A$2:$F$93,6,FALSE)</f>
        <v>-0.11099899999999999</v>
      </c>
      <c r="U1440">
        <f>IF(AND(Table1[[#This Row],[Census Tract Population Growth 2010 - 2020]]&gt;=5,Table1[[#This Row],[Census Tract Population Growth 2020 - 2021]]&gt;0),1,0)</f>
        <v>0</v>
      </c>
      <c r="V1440" s="3">
        <f>SUM(Table1[[#This Row],[High Income Point Value]],Table1[[#This Row],[Life Expectancy Point Value]],Table1[[#This Row],["R/ECAP" (Point Value)]],Table1[[#This Row],[Low Poverty Point Value]])</f>
        <v>-1</v>
      </c>
      <c r="W1440" s="3">
        <f>SUM(Table1[[#This Row],[Census Tract Low Unemployment Point Value]],Table1[[#This Row],[Census Tract Access to Primary Care Point Value]])</f>
        <v>0</v>
      </c>
    </row>
    <row r="1441" spans="1:23" x14ac:dyDescent="0.25">
      <c r="A1441" t="s">
        <v>1373</v>
      </c>
      <c r="B1441">
        <v>18141002900</v>
      </c>
      <c r="C1441" t="s">
        <v>1838</v>
      </c>
      <c r="D1441" t="s">
        <v>1912</v>
      </c>
      <c r="E1441" s="11">
        <f t="shared" si="44"/>
        <v>-1</v>
      </c>
      <c r="F1441" s="3">
        <f t="shared" si="45"/>
        <v>0</v>
      </c>
      <c r="G1441" s="14">
        <v>1</v>
      </c>
      <c r="H1441" s="4">
        <v>39792</v>
      </c>
      <c r="I1441" s="3">
        <f>IF(AND(Table1[[#This Row],[High Income]]&gt;=71082,Table1[[#This Row],[QCT Status]]=0),1,0)</f>
        <v>0</v>
      </c>
      <c r="J1441" s="4">
        <v>68.3</v>
      </c>
      <c r="K1441" s="3">
        <f>IF(Table1[[#This Row],[Life Expectancy]]&gt;77.4,1,0)</f>
        <v>0</v>
      </c>
      <c r="L1441" s="8">
        <v>-1</v>
      </c>
      <c r="M1441" s="4">
        <v>44.9</v>
      </c>
      <c r="N1441" s="4">
        <f>IF(AND(Table1[[#This Row],[Low Poverty]]&lt;=6.3,Table1[[#This Row],[QCT Status]]=0),1,0)</f>
        <v>0</v>
      </c>
      <c r="O1441" s="3">
        <f>VLOOKUP(C1441,'County Data Only'!$A$2:$F$93,3,FALSE)</f>
        <v>2.9</v>
      </c>
      <c r="P1441" s="3">
        <f>IF(Table1[[#This Row],[Census Tract Low Unemployment Rate]]&lt;2.7,1,0)</f>
        <v>0</v>
      </c>
      <c r="Q1441" s="3">
        <f>VLOOKUP($C1441,'County Data Only'!$A$2:$F$93,4,FALSE)</f>
        <v>2170</v>
      </c>
      <c r="R1441" s="3">
        <f>IF(AND(Table1[[#This Row],[Census Tract Access to Primary Care]]&lt;=2000,Table1[[#This Row],[Census Tract Access to Primary Care]]&lt;&gt;0),1,0)</f>
        <v>0</v>
      </c>
      <c r="S1441" s="3">
        <f>VLOOKUP($C1441,'County Data Only'!$A$2:$F$93,5,FALSE)</f>
        <v>-3.3036909539999999</v>
      </c>
      <c r="T1441" s="3">
        <f>VLOOKUP($C1441,'County Data Only'!$A$2:$F$93,6,FALSE)</f>
        <v>-0.11099899999999999</v>
      </c>
      <c r="U1441">
        <f>IF(AND(Table1[[#This Row],[Census Tract Population Growth 2010 - 2020]]&gt;=5,Table1[[#This Row],[Census Tract Population Growth 2020 - 2021]]&gt;0),1,0)</f>
        <v>0</v>
      </c>
      <c r="V1441" s="3">
        <f>SUM(Table1[[#This Row],[High Income Point Value]],Table1[[#This Row],[Life Expectancy Point Value]],Table1[[#This Row],["R/ECAP" (Point Value)]],Table1[[#This Row],[Low Poverty Point Value]])</f>
        <v>-1</v>
      </c>
      <c r="W1441" s="3">
        <f>SUM(Table1[[#This Row],[Census Tract Low Unemployment Point Value]],Table1[[#This Row],[Census Tract Access to Primary Care Point Value]])</f>
        <v>0</v>
      </c>
    </row>
    <row r="1442" spans="1:23" x14ac:dyDescent="0.25">
      <c r="A1442" t="s">
        <v>1364</v>
      </c>
      <c r="B1442">
        <v>18141002000</v>
      </c>
      <c r="C1442" t="s">
        <v>1838</v>
      </c>
      <c r="D1442" t="s">
        <v>1905</v>
      </c>
      <c r="E1442" s="11">
        <f t="shared" si="44"/>
        <v>-1</v>
      </c>
      <c r="F1442" s="3">
        <f t="shared" si="45"/>
        <v>0</v>
      </c>
      <c r="G1442" s="14">
        <v>1</v>
      </c>
      <c r="H1442" s="4">
        <v>15678</v>
      </c>
      <c r="I1442" s="3">
        <f>IF(AND(Table1[[#This Row],[High Income]]&gt;=71082,Table1[[#This Row],[QCT Status]]=0),1,0)</f>
        <v>0</v>
      </c>
      <c r="J1442" s="4">
        <v>65.7</v>
      </c>
      <c r="K1442" s="3">
        <f>IF(Table1[[#This Row],[Life Expectancy]]&gt;77.4,1,0)</f>
        <v>0</v>
      </c>
      <c r="L1442" s="8">
        <v>-1</v>
      </c>
      <c r="M1442" s="4">
        <v>49.7</v>
      </c>
      <c r="N1442" s="4">
        <f>IF(AND(Table1[[#This Row],[Low Poverty]]&lt;=6.3,Table1[[#This Row],[QCT Status]]=0),1,0)</f>
        <v>0</v>
      </c>
      <c r="O1442" s="3">
        <f>VLOOKUP(C1442,'County Data Only'!$A$2:$F$93,3,FALSE)</f>
        <v>2.9</v>
      </c>
      <c r="P1442" s="3">
        <f>IF(Table1[[#This Row],[Census Tract Low Unemployment Rate]]&lt;2.7,1,0)</f>
        <v>0</v>
      </c>
      <c r="Q1442" s="3">
        <f>VLOOKUP($C1442,'County Data Only'!$A$2:$F$93,4,FALSE)</f>
        <v>2170</v>
      </c>
      <c r="R1442" s="3">
        <f>IF(AND(Table1[[#This Row],[Census Tract Access to Primary Care]]&lt;=2000,Table1[[#This Row],[Census Tract Access to Primary Care]]&lt;&gt;0),1,0)</f>
        <v>0</v>
      </c>
      <c r="S1442" s="3">
        <f>VLOOKUP($C1442,'County Data Only'!$A$2:$F$93,5,FALSE)</f>
        <v>-3.3036909539999999</v>
      </c>
      <c r="T1442" s="3">
        <f>VLOOKUP($C1442,'County Data Only'!$A$2:$F$93,6,FALSE)</f>
        <v>-0.11099899999999999</v>
      </c>
      <c r="U1442">
        <f>IF(AND(Table1[[#This Row],[Census Tract Population Growth 2010 - 2020]]&gt;=5,Table1[[#This Row],[Census Tract Population Growth 2020 - 2021]]&gt;0),1,0)</f>
        <v>0</v>
      </c>
      <c r="V1442" s="3">
        <f>SUM(Table1[[#This Row],[High Income Point Value]],Table1[[#This Row],[Life Expectancy Point Value]],Table1[[#This Row],["R/ECAP" (Point Value)]],Table1[[#This Row],[Low Poverty Point Value]])</f>
        <v>-1</v>
      </c>
      <c r="W1442" s="3">
        <f>SUM(Table1[[#This Row],[Census Tract Low Unemployment Point Value]],Table1[[#This Row],[Census Tract Access to Primary Care Point Value]])</f>
        <v>0</v>
      </c>
    </row>
    <row r="1443" spans="1:23" x14ac:dyDescent="0.25">
      <c r="A1443" t="s">
        <v>1371</v>
      </c>
      <c r="B1443">
        <v>18141002700</v>
      </c>
      <c r="C1443" t="s">
        <v>1838</v>
      </c>
      <c r="D1443" t="s">
        <v>2135</v>
      </c>
      <c r="E1443" s="11">
        <f t="shared" si="44"/>
        <v>-1</v>
      </c>
      <c r="F1443" s="3">
        <f t="shared" si="45"/>
        <v>0</v>
      </c>
      <c r="G1443" s="14">
        <v>1</v>
      </c>
      <c r="H1443" s="4">
        <v>25125</v>
      </c>
      <c r="I1443" s="3">
        <f>IF(AND(Table1[[#This Row],[High Income]]&gt;=71082,Table1[[#This Row],[QCT Status]]=0),1,0)</f>
        <v>0</v>
      </c>
      <c r="J1443" s="4">
        <v>74.8</v>
      </c>
      <c r="K1443" s="3">
        <f>IF(Table1[[#This Row],[Life Expectancy]]&gt;77.4,1,0)</f>
        <v>0</v>
      </c>
      <c r="L1443" s="8">
        <v>-1</v>
      </c>
      <c r="M1443" s="4">
        <v>54.2</v>
      </c>
      <c r="N1443" s="4">
        <f>IF(AND(Table1[[#This Row],[Low Poverty]]&lt;=6.3,Table1[[#This Row],[QCT Status]]=0),1,0)</f>
        <v>0</v>
      </c>
      <c r="O1443" s="3">
        <f>VLOOKUP(C1443,'County Data Only'!$A$2:$F$93,3,FALSE)</f>
        <v>2.9</v>
      </c>
      <c r="P1443" s="3">
        <f>IF(Table1[[#This Row],[Census Tract Low Unemployment Rate]]&lt;2.7,1,0)</f>
        <v>0</v>
      </c>
      <c r="Q1443" s="3">
        <f>VLOOKUP($C1443,'County Data Only'!$A$2:$F$93,4,FALSE)</f>
        <v>2170</v>
      </c>
      <c r="R1443" s="3">
        <f>IF(AND(Table1[[#This Row],[Census Tract Access to Primary Care]]&lt;=2000,Table1[[#This Row],[Census Tract Access to Primary Care]]&lt;&gt;0),1,0)</f>
        <v>0</v>
      </c>
      <c r="S1443" s="3">
        <f>VLOOKUP($C1443,'County Data Only'!$A$2:$F$93,5,FALSE)</f>
        <v>-3.3036909539999999</v>
      </c>
      <c r="T1443" s="3">
        <f>VLOOKUP($C1443,'County Data Only'!$A$2:$F$93,6,FALSE)</f>
        <v>-0.11099899999999999</v>
      </c>
      <c r="U1443">
        <f>IF(AND(Table1[[#This Row],[Census Tract Population Growth 2010 - 2020]]&gt;=5,Table1[[#This Row],[Census Tract Population Growth 2020 - 2021]]&gt;0),1,0)</f>
        <v>0</v>
      </c>
      <c r="V1443" s="3">
        <f>SUM(Table1[[#This Row],[High Income Point Value]],Table1[[#This Row],[Life Expectancy Point Value]],Table1[[#This Row],["R/ECAP" (Point Value)]],Table1[[#This Row],[Low Poverty Point Value]])</f>
        <v>-1</v>
      </c>
      <c r="W1443" s="3">
        <f>SUM(Table1[[#This Row],[Census Tract Low Unemployment Point Value]],Table1[[#This Row],[Census Tract Access to Primary Care Point Value]])</f>
        <v>0</v>
      </c>
    </row>
    <row r="1444" spans="1:23" x14ac:dyDescent="0.25">
      <c r="A1444" t="s">
        <v>1367</v>
      </c>
      <c r="B1444">
        <v>18141002300</v>
      </c>
      <c r="C1444" t="s">
        <v>1838</v>
      </c>
      <c r="D1444" t="s">
        <v>1908</v>
      </c>
      <c r="E1444" s="11">
        <f t="shared" si="44"/>
        <v>-1</v>
      </c>
      <c r="F1444" s="3">
        <f t="shared" si="45"/>
        <v>0</v>
      </c>
      <c r="G1444" s="14">
        <v>1</v>
      </c>
      <c r="H1444" s="4">
        <v>13369</v>
      </c>
      <c r="I1444" s="3">
        <f>IF(AND(Table1[[#This Row],[High Income]]&gt;=71082,Table1[[#This Row],[QCT Status]]=0),1,0)</f>
        <v>0</v>
      </c>
      <c r="J1444" s="4">
        <v>71.8</v>
      </c>
      <c r="K1444" s="3">
        <f>IF(Table1[[#This Row],[Life Expectancy]]&gt;77.4,1,0)</f>
        <v>0</v>
      </c>
      <c r="L1444" s="8">
        <v>-1</v>
      </c>
      <c r="M1444" s="4">
        <v>55.2</v>
      </c>
      <c r="N1444" s="4">
        <f>IF(AND(Table1[[#This Row],[Low Poverty]]&lt;=6.3,Table1[[#This Row],[QCT Status]]=0),1,0)</f>
        <v>0</v>
      </c>
      <c r="O1444" s="3">
        <f>VLOOKUP(C1444,'County Data Only'!$A$2:$F$93,3,FALSE)</f>
        <v>2.9</v>
      </c>
      <c r="P1444" s="3">
        <f>IF(Table1[[#This Row],[Census Tract Low Unemployment Rate]]&lt;2.7,1,0)</f>
        <v>0</v>
      </c>
      <c r="Q1444" s="3">
        <f>VLOOKUP($C1444,'County Data Only'!$A$2:$F$93,4,FALSE)</f>
        <v>2170</v>
      </c>
      <c r="R1444" s="3">
        <f>IF(AND(Table1[[#This Row],[Census Tract Access to Primary Care]]&lt;=2000,Table1[[#This Row],[Census Tract Access to Primary Care]]&lt;&gt;0),1,0)</f>
        <v>0</v>
      </c>
      <c r="S1444" s="3">
        <f>VLOOKUP($C1444,'County Data Only'!$A$2:$F$93,5,FALSE)</f>
        <v>-3.3036909539999999</v>
      </c>
      <c r="T1444" s="3">
        <f>VLOOKUP($C1444,'County Data Only'!$A$2:$F$93,6,FALSE)</f>
        <v>-0.11099899999999999</v>
      </c>
      <c r="U1444">
        <f>IF(AND(Table1[[#This Row],[Census Tract Population Growth 2010 - 2020]]&gt;=5,Table1[[#This Row],[Census Tract Population Growth 2020 - 2021]]&gt;0),1,0)</f>
        <v>0</v>
      </c>
      <c r="V1444" s="3">
        <f>SUM(Table1[[#This Row],[High Income Point Value]],Table1[[#This Row],[Life Expectancy Point Value]],Table1[[#This Row],["R/ECAP" (Point Value)]],Table1[[#This Row],[Low Poverty Point Value]])</f>
        <v>-1</v>
      </c>
      <c r="W1444" s="3">
        <f>SUM(Table1[[#This Row],[Census Tract Low Unemployment Point Value]],Table1[[#This Row],[Census Tract Access to Primary Care Point Value]])</f>
        <v>0</v>
      </c>
    </row>
    <row r="1445" spans="1:23" x14ac:dyDescent="0.25">
      <c r="A1445" t="s">
        <v>1365</v>
      </c>
      <c r="B1445">
        <v>18141002100</v>
      </c>
      <c r="C1445" t="s">
        <v>1838</v>
      </c>
      <c r="D1445" t="s">
        <v>1906</v>
      </c>
      <c r="E1445" s="11">
        <f t="shared" si="44"/>
        <v>-1</v>
      </c>
      <c r="F1445" s="3">
        <f t="shared" si="45"/>
        <v>0</v>
      </c>
      <c r="G1445">
        <v>0</v>
      </c>
      <c r="H1445" s="4">
        <v>19511</v>
      </c>
      <c r="I1445" s="3">
        <f>IF(AND(Table1[[#This Row],[High Income]]&gt;=71082,Table1[[#This Row],[QCT Status]]=0),1,0)</f>
        <v>0</v>
      </c>
      <c r="J1445" s="4">
        <v>72.8</v>
      </c>
      <c r="K1445" s="3">
        <f>IF(Table1[[#This Row],[Life Expectancy]]&gt;77.4,1,0)</f>
        <v>0</v>
      </c>
      <c r="L1445" s="8">
        <v>-1</v>
      </c>
      <c r="M1445" s="4">
        <v>39.4</v>
      </c>
      <c r="N1445" s="4">
        <f>IF(AND(Table1[[#This Row],[Low Poverty]]&lt;=6.3,Table1[[#This Row],[QCT Status]]=0),1,0)</f>
        <v>0</v>
      </c>
      <c r="O1445" s="3">
        <f>VLOOKUP(C1445,'County Data Only'!$A$2:$F$93,3,FALSE)</f>
        <v>2.9</v>
      </c>
      <c r="P1445" s="3">
        <f>IF(Table1[[#This Row],[Census Tract Low Unemployment Rate]]&lt;2.7,1,0)</f>
        <v>0</v>
      </c>
      <c r="Q1445" s="3">
        <f>VLOOKUP($C1445,'County Data Only'!$A$2:$F$93,4,FALSE)</f>
        <v>2170</v>
      </c>
      <c r="R1445" s="3">
        <f>IF(AND(Table1[[#This Row],[Census Tract Access to Primary Care]]&lt;=2000,Table1[[#This Row],[Census Tract Access to Primary Care]]&lt;&gt;0),1,0)</f>
        <v>0</v>
      </c>
      <c r="S1445" s="3">
        <f>VLOOKUP($C1445,'County Data Only'!$A$2:$F$93,5,FALSE)</f>
        <v>-3.3036909539999999</v>
      </c>
      <c r="T1445" s="3">
        <f>VLOOKUP($C1445,'County Data Only'!$A$2:$F$93,6,FALSE)</f>
        <v>-0.11099899999999999</v>
      </c>
      <c r="U1445">
        <f>IF(AND(Table1[[#This Row],[Census Tract Population Growth 2010 - 2020]]&gt;=5,Table1[[#This Row],[Census Tract Population Growth 2020 - 2021]]&gt;0),1,0)</f>
        <v>0</v>
      </c>
      <c r="V1445" s="3">
        <f>SUM(Table1[[#This Row],[High Income Point Value]],Table1[[#This Row],[Life Expectancy Point Value]],Table1[[#This Row],["R/ECAP" (Point Value)]],Table1[[#This Row],[Low Poverty Point Value]])</f>
        <v>-1</v>
      </c>
      <c r="W1445" s="3">
        <f>SUM(Table1[[#This Row],[Census Tract Low Unemployment Point Value]],Table1[[#This Row],[Census Tract Access to Primary Care Point Value]])</f>
        <v>0</v>
      </c>
    </row>
    <row r="1446" spans="1:23" x14ac:dyDescent="0.25">
      <c r="A1446" t="s">
        <v>1451</v>
      </c>
      <c r="B1446">
        <v>18149953900</v>
      </c>
      <c r="C1446" t="s">
        <v>1846</v>
      </c>
      <c r="D1446" t="s">
        <v>2901</v>
      </c>
      <c r="E1446" s="10">
        <f t="shared" si="44"/>
        <v>0</v>
      </c>
      <c r="F1446" s="3">
        <f t="shared" si="45"/>
        <v>0</v>
      </c>
      <c r="G1446">
        <v>0</v>
      </c>
      <c r="H1446" s="4">
        <v>63008</v>
      </c>
      <c r="I1446" s="3">
        <f>IF(AND(Table1[[#This Row],[High Income]]&gt;=71082,Table1[[#This Row],[QCT Status]]=0),1,0)</f>
        <v>0</v>
      </c>
      <c r="J1446" s="4">
        <v>73.007599999999996</v>
      </c>
      <c r="K1446" s="3">
        <f>IF(Table1[[#This Row],[Life Expectancy]]&gt;77.4,1,0)</f>
        <v>0</v>
      </c>
      <c r="L1446" s="4">
        <v>0</v>
      </c>
      <c r="M1446" s="4">
        <v>8.1</v>
      </c>
      <c r="N1446" s="4">
        <f>IF(AND(Table1[[#This Row],[Low Poverty]]&lt;=6.3,Table1[[#This Row],[QCT Status]]=0),1,0)</f>
        <v>0</v>
      </c>
      <c r="O1446" s="3">
        <f>VLOOKUP(C1446,'County Data Only'!$A$2:$F$93,3,FALSE)</f>
        <v>3.6</v>
      </c>
      <c r="P1446" s="3">
        <f>IF(Table1[[#This Row],[Census Tract Low Unemployment Rate]]&lt;2.7,1,0)</f>
        <v>0</v>
      </c>
      <c r="Q1446" s="3">
        <f>VLOOKUP($C1446,'County Data Only'!$A$2:$F$93,4,FALSE)</f>
        <v>5730</v>
      </c>
      <c r="R1446" s="3">
        <f>IF(AND(Table1[[#This Row],[Census Tract Access to Primary Care]]&lt;=2000,Table1[[#This Row],[Census Tract Access to Primary Care]]&lt;&gt;0),1,0)</f>
        <v>0</v>
      </c>
      <c r="S1446" s="3">
        <f>VLOOKUP($C1446,'County Data Only'!$A$2:$F$93,5,FALSE)</f>
        <v>-1.280623608</v>
      </c>
      <c r="T1446" s="6">
        <f>VLOOKUP($C1446,'County Data Only'!$A$2:$F$93,6,FALSE)</f>
        <v>6.8504899999999994E-2</v>
      </c>
      <c r="U1446">
        <f>IF(AND(Table1[[#This Row],[Census Tract Population Growth 2010 - 2020]]&gt;=5,Table1[[#This Row],[Census Tract Population Growth 2020 - 2021]]&gt;0),1,0)</f>
        <v>0</v>
      </c>
      <c r="V1446" s="3">
        <f>SUM(Table1[[#This Row],[High Income Point Value]],Table1[[#This Row],[Life Expectancy Point Value]],Table1[[#This Row],["R/ECAP" (Point Value)]],Table1[[#This Row],[Low Poverty Point Value]])</f>
        <v>0</v>
      </c>
      <c r="W1446" s="3">
        <f>SUM(Table1[[#This Row],[Census Tract Low Unemployment Point Value]],Table1[[#This Row],[Census Tract Access to Primary Care Point Value]])</f>
        <v>0</v>
      </c>
    </row>
    <row r="1447" spans="1:23" x14ac:dyDescent="0.25">
      <c r="A1447" t="s">
        <v>1453</v>
      </c>
      <c r="B1447">
        <v>18149954100</v>
      </c>
      <c r="C1447" t="s">
        <v>1846</v>
      </c>
      <c r="D1447" t="s">
        <v>2178</v>
      </c>
      <c r="E1447" s="10">
        <f t="shared" si="44"/>
        <v>0</v>
      </c>
      <c r="F1447" s="3">
        <f t="shared" si="45"/>
        <v>0</v>
      </c>
      <c r="G1447">
        <v>0</v>
      </c>
      <c r="H1447" s="4">
        <v>53880</v>
      </c>
      <c r="I1447" s="3">
        <f>IF(AND(Table1[[#This Row],[High Income]]&gt;=71082,Table1[[#This Row],[QCT Status]]=0),1,0)</f>
        <v>0</v>
      </c>
      <c r="J1447" s="4">
        <v>74.599999999999994</v>
      </c>
      <c r="K1447" s="3">
        <f>IF(Table1[[#This Row],[Life Expectancy]]&gt;77.4,1,0)</f>
        <v>0</v>
      </c>
      <c r="L1447" s="4">
        <v>0</v>
      </c>
      <c r="M1447" s="4">
        <v>8.4</v>
      </c>
      <c r="N1447" s="4">
        <f>IF(AND(Table1[[#This Row],[Low Poverty]]&lt;=6.3,Table1[[#This Row],[QCT Status]]=0),1,0)</f>
        <v>0</v>
      </c>
      <c r="O1447" s="3">
        <f>VLOOKUP(C1447,'County Data Only'!$A$2:$F$93,3,FALSE)</f>
        <v>3.6</v>
      </c>
      <c r="P1447" s="3">
        <f>IF(Table1[[#This Row],[Census Tract Low Unemployment Rate]]&lt;2.7,1,0)</f>
        <v>0</v>
      </c>
      <c r="Q1447" s="3">
        <f>VLOOKUP($C1447,'County Data Only'!$A$2:$F$93,4,FALSE)</f>
        <v>5730</v>
      </c>
      <c r="R1447" s="3">
        <f>IF(AND(Table1[[#This Row],[Census Tract Access to Primary Care]]&lt;=2000,Table1[[#This Row],[Census Tract Access to Primary Care]]&lt;&gt;0),1,0)</f>
        <v>0</v>
      </c>
      <c r="S1447" s="3">
        <f>VLOOKUP($C1447,'County Data Only'!$A$2:$F$93,5,FALSE)</f>
        <v>-1.280623608</v>
      </c>
      <c r="T1447" s="6">
        <f>VLOOKUP($C1447,'County Data Only'!$A$2:$F$93,6,FALSE)</f>
        <v>6.8504899999999994E-2</v>
      </c>
      <c r="U1447">
        <f>IF(AND(Table1[[#This Row],[Census Tract Population Growth 2010 - 2020]]&gt;=5,Table1[[#This Row],[Census Tract Population Growth 2020 - 2021]]&gt;0),1,0)</f>
        <v>0</v>
      </c>
      <c r="V1447" s="3">
        <f>SUM(Table1[[#This Row],[High Income Point Value]],Table1[[#This Row],[Life Expectancy Point Value]],Table1[[#This Row],["R/ECAP" (Point Value)]],Table1[[#This Row],[Low Poverty Point Value]])</f>
        <v>0</v>
      </c>
      <c r="W1447" s="3">
        <f>SUM(Table1[[#This Row],[Census Tract Low Unemployment Point Value]],Table1[[#This Row],[Census Tract Access to Primary Care Point Value]])</f>
        <v>0</v>
      </c>
    </row>
    <row r="1448" spans="1:23" x14ac:dyDescent="0.25">
      <c r="A1448" t="s">
        <v>1448</v>
      </c>
      <c r="B1448">
        <v>18149953600</v>
      </c>
      <c r="C1448" t="s">
        <v>1846</v>
      </c>
      <c r="D1448" t="s">
        <v>2141</v>
      </c>
      <c r="E1448" s="10">
        <f t="shared" si="44"/>
        <v>0</v>
      </c>
      <c r="F1448" s="3">
        <f t="shared" si="45"/>
        <v>0</v>
      </c>
      <c r="G1448">
        <v>0</v>
      </c>
      <c r="H1448" s="4">
        <v>58661</v>
      </c>
      <c r="I1448" s="3">
        <f>IF(AND(Table1[[#This Row],[High Income]]&gt;=71082,Table1[[#This Row],[QCT Status]]=0),1,0)</f>
        <v>0</v>
      </c>
      <c r="J1448" s="4">
        <v>74.797600000000003</v>
      </c>
      <c r="K1448" s="3">
        <f>IF(Table1[[#This Row],[Life Expectancy]]&gt;77.4,1,0)</f>
        <v>0</v>
      </c>
      <c r="L1448" s="4">
        <v>0</v>
      </c>
      <c r="M1448" s="4">
        <v>13.1</v>
      </c>
      <c r="N1448" s="4">
        <f>IF(AND(Table1[[#This Row],[Low Poverty]]&lt;=6.3,Table1[[#This Row],[QCT Status]]=0),1,0)</f>
        <v>0</v>
      </c>
      <c r="O1448" s="3">
        <f>VLOOKUP(C1448,'County Data Only'!$A$2:$F$93,3,FALSE)</f>
        <v>3.6</v>
      </c>
      <c r="P1448" s="3">
        <f>IF(Table1[[#This Row],[Census Tract Low Unemployment Rate]]&lt;2.7,1,0)</f>
        <v>0</v>
      </c>
      <c r="Q1448" s="3">
        <f>VLOOKUP($C1448,'County Data Only'!$A$2:$F$93,4,FALSE)</f>
        <v>5730</v>
      </c>
      <c r="R1448" s="3">
        <f>IF(AND(Table1[[#This Row],[Census Tract Access to Primary Care]]&lt;=2000,Table1[[#This Row],[Census Tract Access to Primary Care]]&lt;&gt;0),1,0)</f>
        <v>0</v>
      </c>
      <c r="S1448" s="3">
        <f>VLOOKUP($C1448,'County Data Only'!$A$2:$F$93,5,FALSE)</f>
        <v>-1.280623608</v>
      </c>
      <c r="T1448" s="6">
        <f>VLOOKUP($C1448,'County Data Only'!$A$2:$F$93,6,FALSE)</f>
        <v>6.8504899999999994E-2</v>
      </c>
      <c r="U1448">
        <f>IF(AND(Table1[[#This Row],[Census Tract Population Growth 2010 - 2020]]&gt;=5,Table1[[#This Row],[Census Tract Population Growth 2020 - 2021]]&gt;0),1,0)</f>
        <v>0</v>
      </c>
      <c r="V1448" s="3">
        <f>SUM(Table1[[#This Row],[High Income Point Value]],Table1[[#This Row],[Life Expectancy Point Value]],Table1[[#This Row],["R/ECAP" (Point Value)]],Table1[[#This Row],[Low Poverty Point Value]])</f>
        <v>0</v>
      </c>
      <c r="W1448" s="3">
        <f>SUM(Table1[[#This Row],[Census Tract Low Unemployment Point Value]],Table1[[#This Row],[Census Tract Access to Primary Care Point Value]])</f>
        <v>0</v>
      </c>
    </row>
    <row r="1449" spans="1:23" x14ac:dyDescent="0.25">
      <c r="A1449" t="s">
        <v>1454</v>
      </c>
      <c r="B1449">
        <v>18149954200</v>
      </c>
      <c r="C1449" t="s">
        <v>1846</v>
      </c>
      <c r="D1449" t="s">
        <v>2179</v>
      </c>
      <c r="E1449" s="10">
        <f t="shared" si="44"/>
        <v>0</v>
      </c>
      <c r="F1449" s="3">
        <f t="shared" si="45"/>
        <v>0</v>
      </c>
      <c r="G1449">
        <v>0</v>
      </c>
      <c r="H1449" s="4">
        <v>47358</v>
      </c>
      <c r="I1449" s="3">
        <f>IF(AND(Table1[[#This Row],[High Income]]&gt;=71082,Table1[[#This Row],[QCT Status]]=0),1,0)</f>
        <v>0</v>
      </c>
      <c r="J1449" s="4">
        <v>77.3</v>
      </c>
      <c r="K1449" s="3">
        <f>IF(Table1[[#This Row],[Life Expectancy]]&gt;77.4,1,0)</f>
        <v>0</v>
      </c>
      <c r="L1449" s="4">
        <v>0</v>
      </c>
      <c r="M1449" s="4">
        <v>14.5</v>
      </c>
      <c r="N1449" s="4">
        <f>IF(AND(Table1[[#This Row],[Low Poverty]]&lt;=6.3,Table1[[#This Row],[QCT Status]]=0),1,0)</f>
        <v>0</v>
      </c>
      <c r="O1449" s="3">
        <f>VLOOKUP(C1449,'County Data Only'!$A$2:$F$93,3,FALSE)</f>
        <v>3.6</v>
      </c>
      <c r="P1449" s="3">
        <f>IF(Table1[[#This Row],[Census Tract Low Unemployment Rate]]&lt;2.7,1,0)</f>
        <v>0</v>
      </c>
      <c r="Q1449" s="3">
        <f>VLOOKUP($C1449,'County Data Only'!$A$2:$F$93,4,FALSE)</f>
        <v>5730</v>
      </c>
      <c r="R1449" s="3">
        <f>IF(AND(Table1[[#This Row],[Census Tract Access to Primary Care]]&lt;=2000,Table1[[#This Row],[Census Tract Access to Primary Care]]&lt;&gt;0),1,0)</f>
        <v>0</v>
      </c>
      <c r="S1449" s="3">
        <f>VLOOKUP($C1449,'County Data Only'!$A$2:$F$93,5,FALSE)</f>
        <v>-1.280623608</v>
      </c>
      <c r="T1449" s="6">
        <f>VLOOKUP($C1449,'County Data Only'!$A$2:$F$93,6,FALSE)</f>
        <v>6.8504899999999994E-2</v>
      </c>
      <c r="U1449">
        <f>IF(AND(Table1[[#This Row],[Census Tract Population Growth 2010 - 2020]]&gt;=5,Table1[[#This Row],[Census Tract Population Growth 2020 - 2021]]&gt;0),1,0)</f>
        <v>0</v>
      </c>
      <c r="V1449" s="3">
        <f>SUM(Table1[[#This Row],[High Income Point Value]],Table1[[#This Row],[Life Expectancy Point Value]],Table1[[#This Row],["R/ECAP" (Point Value)]],Table1[[#This Row],[Low Poverty Point Value]])</f>
        <v>0</v>
      </c>
      <c r="W1449" s="3">
        <f>SUM(Table1[[#This Row],[Census Tract Low Unemployment Point Value]],Table1[[#This Row],[Census Tract Access to Primary Care Point Value]])</f>
        <v>0</v>
      </c>
    </row>
    <row r="1450" spans="1:23" x14ac:dyDescent="0.25">
      <c r="A1450" t="s">
        <v>1449</v>
      </c>
      <c r="B1450">
        <v>18149953700</v>
      </c>
      <c r="C1450" t="s">
        <v>1846</v>
      </c>
      <c r="D1450" t="s">
        <v>2997</v>
      </c>
      <c r="E1450" s="10">
        <f t="shared" si="44"/>
        <v>0</v>
      </c>
      <c r="F1450" s="3">
        <f t="shared" si="45"/>
        <v>0</v>
      </c>
      <c r="G1450">
        <v>0</v>
      </c>
      <c r="H1450" s="4">
        <v>60875</v>
      </c>
      <c r="I1450" s="3">
        <f>IF(AND(Table1[[#This Row],[High Income]]&gt;=71082,Table1[[#This Row],[QCT Status]]=0),1,0)</f>
        <v>0</v>
      </c>
      <c r="J1450" s="4">
        <v>72.5</v>
      </c>
      <c r="K1450" s="3">
        <f>IF(Table1[[#This Row],[Life Expectancy]]&gt;77.4,1,0)</f>
        <v>0</v>
      </c>
      <c r="L1450" s="4">
        <v>0</v>
      </c>
      <c r="M1450" s="4">
        <v>21.6</v>
      </c>
      <c r="N1450" s="4">
        <f>IF(AND(Table1[[#This Row],[Low Poverty]]&lt;=6.3,Table1[[#This Row],[QCT Status]]=0),1,0)</f>
        <v>0</v>
      </c>
      <c r="O1450" s="3">
        <f>VLOOKUP(C1450,'County Data Only'!$A$2:$F$93,3,FALSE)</f>
        <v>3.6</v>
      </c>
      <c r="P1450" s="3">
        <f>IF(Table1[[#This Row],[Census Tract Low Unemployment Rate]]&lt;2.7,1,0)</f>
        <v>0</v>
      </c>
      <c r="Q1450" s="3">
        <f>VLOOKUP($C1450,'County Data Only'!$A$2:$F$93,4,FALSE)</f>
        <v>5730</v>
      </c>
      <c r="R1450" s="3">
        <f>IF(AND(Table1[[#This Row],[Census Tract Access to Primary Care]]&lt;=2000,Table1[[#This Row],[Census Tract Access to Primary Care]]&lt;&gt;0),1,0)</f>
        <v>0</v>
      </c>
      <c r="S1450" s="3">
        <f>VLOOKUP($C1450,'County Data Only'!$A$2:$F$93,5,FALSE)</f>
        <v>-1.280623608</v>
      </c>
      <c r="T1450" s="6">
        <f>VLOOKUP($C1450,'County Data Only'!$A$2:$F$93,6,FALSE)</f>
        <v>6.8504899999999994E-2</v>
      </c>
      <c r="U1450">
        <f>IF(AND(Table1[[#This Row],[Census Tract Population Growth 2010 - 2020]]&gt;=5,Table1[[#This Row],[Census Tract Population Growth 2020 - 2021]]&gt;0),1,0)</f>
        <v>0</v>
      </c>
      <c r="V1450" s="3">
        <f>SUM(Table1[[#This Row],[High Income Point Value]],Table1[[#This Row],[Life Expectancy Point Value]],Table1[[#This Row],["R/ECAP" (Point Value)]],Table1[[#This Row],[Low Poverty Point Value]])</f>
        <v>0</v>
      </c>
      <c r="W1450" s="3">
        <f>SUM(Table1[[#This Row],[Census Tract Low Unemployment Point Value]],Table1[[#This Row],[Census Tract Access to Primary Care Point Value]])</f>
        <v>0</v>
      </c>
    </row>
    <row r="1451" spans="1:23" x14ac:dyDescent="0.25">
      <c r="A1451" t="s">
        <v>1450</v>
      </c>
      <c r="B1451">
        <v>18149953800</v>
      </c>
      <c r="C1451" t="s">
        <v>1846</v>
      </c>
      <c r="D1451" t="s">
        <v>2144</v>
      </c>
      <c r="E1451" s="10">
        <f t="shared" si="44"/>
        <v>0</v>
      </c>
      <c r="F1451" s="3">
        <f t="shared" si="45"/>
        <v>0</v>
      </c>
      <c r="G1451">
        <v>0</v>
      </c>
      <c r="H1451" s="4">
        <v>40923</v>
      </c>
      <c r="I1451" s="3">
        <f>IF(AND(Table1[[#This Row],[High Income]]&gt;=71082,Table1[[#This Row],[QCT Status]]=0),1,0)</f>
        <v>0</v>
      </c>
      <c r="J1451" s="4">
        <v>76.097700000000003</v>
      </c>
      <c r="K1451" s="3">
        <f>IF(Table1[[#This Row],[Life Expectancy]]&gt;77.4,1,0)</f>
        <v>0</v>
      </c>
      <c r="L1451" s="4">
        <v>0</v>
      </c>
      <c r="M1451" s="4">
        <v>22</v>
      </c>
      <c r="N1451" s="4">
        <f>IF(AND(Table1[[#This Row],[Low Poverty]]&lt;=6.3,Table1[[#This Row],[QCT Status]]=0),1,0)</f>
        <v>0</v>
      </c>
      <c r="O1451" s="3">
        <f>VLOOKUP(C1451,'County Data Only'!$A$2:$F$93,3,FALSE)</f>
        <v>3.6</v>
      </c>
      <c r="P1451" s="3">
        <f>IF(Table1[[#This Row],[Census Tract Low Unemployment Rate]]&lt;2.7,1,0)</f>
        <v>0</v>
      </c>
      <c r="Q1451" s="3">
        <f>VLOOKUP($C1451,'County Data Only'!$A$2:$F$93,4,FALSE)</f>
        <v>5730</v>
      </c>
      <c r="R1451" s="3">
        <f>IF(AND(Table1[[#This Row],[Census Tract Access to Primary Care]]&lt;=2000,Table1[[#This Row],[Census Tract Access to Primary Care]]&lt;&gt;0),1,0)</f>
        <v>0</v>
      </c>
      <c r="S1451" s="3">
        <f>VLOOKUP($C1451,'County Data Only'!$A$2:$F$93,5,FALSE)</f>
        <v>-1.280623608</v>
      </c>
      <c r="T1451" s="6">
        <f>VLOOKUP($C1451,'County Data Only'!$A$2:$F$93,6,FALSE)</f>
        <v>6.8504899999999994E-2</v>
      </c>
      <c r="U1451">
        <f>IF(AND(Table1[[#This Row],[Census Tract Population Growth 2010 - 2020]]&gt;=5,Table1[[#This Row],[Census Tract Population Growth 2020 - 2021]]&gt;0),1,0)</f>
        <v>0</v>
      </c>
      <c r="V1451" s="3">
        <f>SUM(Table1[[#This Row],[High Income Point Value]],Table1[[#This Row],[Life Expectancy Point Value]],Table1[[#This Row],["R/ECAP" (Point Value)]],Table1[[#This Row],[Low Poverty Point Value]])</f>
        <v>0</v>
      </c>
      <c r="W1451" s="3">
        <f>SUM(Table1[[#This Row],[Census Tract Low Unemployment Point Value]],Table1[[#This Row],[Census Tract Access to Primary Care Point Value]])</f>
        <v>0</v>
      </c>
    </row>
    <row r="1452" spans="1:23" x14ac:dyDescent="0.25">
      <c r="A1452" t="s">
        <v>1452</v>
      </c>
      <c r="B1452">
        <v>18149954000</v>
      </c>
      <c r="C1452" t="s">
        <v>1846</v>
      </c>
      <c r="D1452" t="s">
        <v>2177</v>
      </c>
      <c r="E1452" s="10">
        <f t="shared" si="44"/>
        <v>0</v>
      </c>
      <c r="F1452" s="3">
        <f t="shared" si="45"/>
        <v>0</v>
      </c>
      <c r="G1452">
        <v>0</v>
      </c>
      <c r="H1452" s="4">
        <v>38240</v>
      </c>
      <c r="I1452" s="3">
        <f>IF(AND(Table1[[#This Row],[High Income]]&gt;=71082,Table1[[#This Row],[QCT Status]]=0),1,0)</f>
        <v>0</v>
      </c>
      <c r="J1452" s="4">
        <v>69.099999999999994</v>
      </c>
      <c r="K1452" s="3">
        <f>IF(Table1[[#This Row],[Life Expectancy]]&gt;77.4,1,0)</f>
        <v>0</v>
      </c>
      <c r="L1452" s="4">
        <v>0</v>
      </c>
      <c r="M1452" s="4">
        <v>30.1</v>
      </c>
      <c r="N1452" s="4">
        <f>IF(AND(Table1[[#This Row],[Low Poverty]]&lt;=6.3,Table1[[#This Row],[QCT Status]]=0),1,0)</f>
        <v>0</v>
      </c>
      <c r="O1452" s="3">
        <f>VLOOKUP(C1452,'County Data Only'!$A$2:$F$93,3,FALSE)</f>
        <v>3.6</v>
      </c>
      <c r="P1452" s="3">
        <f>IF(Table1[[#This Row],[Census Tract Low Unemployment Rate]]&lt;2.7,1,0)</f>
        <v>0</v>
      </c>
      <c r="Q1452" s="3">
        <f>VLOOKUP($C1452,'County Data Only'!$A$2:$F$93,4,FALSE)</f>
        <v>5730</v>
      </c>
      <c r="R1452" s="3">
        <f>IF(AND(Table1[[#This Row],[Census Tract Access to Primary Care]]&lt;=2000,Table1[[#This Row],[Census Tract Access to Primary Care]]&lt;&gt;0),1,0)</f>
        <v>0</v>
      </c>
      <c r="S1452" s="3">
        <f>VLOOKUP($C1452,'County Data Only'!$A$2:$F$93,5,FALSE)</f>
        <v>-1.280623608</v>
      </c>
      <c r="T1452" s="6">
        <f>VLOOKUP($C1452,'County Data Only'!$A$2:$F$93,6,FALSE)</f>
        <v>6.8504899999999994E-2</v>
      </c>
      <c r="U1452">
        <f>IF(AND(Table1[[#This Row],[Census Tract Population Growth 2010 - 2020]]&gt;=5,Table1[[#This Row],[Census Tract Population Growth 2020 - 2021]]&gt;0),1,0)</f>
        <v>0</v>
      </c>
      <c r="V1452" s="3">
        <f>SUM(Table1[[#This Row],[High Income Point Value]],Table1[[#This Row],[Life Expectancy Point Value]],Table1[[#This Row],["R/ECAP" (Point Value)]],Table1[[#This Row],[Low Poverty Point Value]])</f>
        <v>0</v>
      </c>
      <c r="W1452" s="3">
        <f>SUM(Table1[[#This Row],[Census Tract Low Unemployment Point Value]],Table1[[#This Row],[Census Tract Access to Primary Care Point Value]])</f>
        <v>0</v>
      </c>
    </row>
    <row r="1453" spans="1:23" x14ac:dyDescent="0.25">
      <c r="A1453" t="s">
        <v>1462</v>
      </c>
      <c r="B1453">
        <v>18151971500</v>
      </c>
      <c r="C1453" t="s">
        <v>1848</v>
      </c>
      <c r="D1453" t="s">
        <v>3005</v>
      </c>
      <c r="E1453" s="9">
        <f t="shared" si="44"/>
        <v>3</v>
      </c>
      <c r="F1453" s="3">
        <f t="shared" si="45"/>
        <v>0</v>
      </c>
      <c r="G1453">
        <v>0</v>
      </c>
      <c r="H1453" s="4">
        <v>58795</v>
      </c>
      <c r="I1453" s="3">
        <f>IF(AND(Table1[[#This Row],[High Income]]&gt;=71082,Table1[[#This Row],[QCT Status]]=0),1,0)</f>
        <v>0</v>
      </c>
      <c r="J1453" s="6">
        <v>78.999499999999998</v>
      </c>
      <c r="K1453" s="6">
        <f>IF(Table1[[#This Row],[Life Expectancy]]&gt;77.4,1,0)</f>
        <v>1</v>
      </c>
      <c r="L1453" s="4">
        <v>0</v>
      </c>
      <c r="M1453" s="6">
        <v>4.4000000000000004</v>
      </c>
      <c r="N1453" s="6">
        <f>IF(AND(Table1[[#This Row],[Low Poverty]]&lt;=6.3,Table1[[#This Row],[QCT Status]]=0),1,0)</f>
        <v>1</v>
      </c>
      <c r="O1453" s="6">
        <f>VLOOKUP(C1453,'County Data Only'!$A$2:$F$93,3,FALSE)</f>
        <v>2</v>
      </c>
      <c r="P1453" s="6">
        <f>IF(Table1[[#This Row],[Census Tract Low Unemployment Rate]]&lt;2.7,1,0)</f>
        <v>1</v>
      </c>
      <c r="Q1453" s="3">
        <f>VLOOKUP($C1453,'County Data Only'!$A$2:$F$93,4,FALSE)</f>
        <v>3840</v>
      </c>
      <c r="R1453" s="3">
        <f>IF(AND(Table1[[#This Row],[Census Tract Access to Primary Care]]&lt;=2000,Table1[[#This Row],[Census Tract Access to Primary Care]]&lt;&gt;0),1,0)</f>
        <v>0</v>
      </c>
      <c r="S1453" s="3">
        <f>VLOOKUP($C1453,'County Data Only'!$A$2:$F$93,5,FALSE)</f>
        <v>2.1137496339999999</v>
      </c>
      <c r="T1453" s="6">
        <f>VLOOKUP($C1453,'County Data Only'!$A$2:$F$93,6,FALSE)</f>
        <v>0.55749130000000002</v>
      </c>
      <c r="U1453">
        <f>IF(AND(Table1[[#This Row],[Census Tract Population Growth 2010 - 2020]]&gt;=5,Table1[[#This Row],[Census Tract Population Growth 2020 - 2021]]&gt;0),1,0)</f>
        <v>0</v>
      </c>
      <c r="V1453" s="3">
        <f>SUM(Table1[[#This Row],[High Income Point Value]],Table1[[#This Row],[Life Expectancy Point Value]],Table1[[#This Row],["R/ECAP" (Point Value)]],Table1[[#This Row],[Low Poverty Point Value]])</f>
        <v>2</v>
      </c>
      <c r="W1453" s="3">
        <f>SUM(Table1[[#This Row],[Census Tract Low Unemployment Point Value]],Table1[[#This Row],[Census Tract Access to Primary Care Point Value]])</f>
        <v>1</v>
      </c>
    </row>
    <row r="1454" spans="1:23" x14ac:dyDescent="0.25">
      <c r="A1454" t="s">
        <v>1458</v>
      </c>
      <c r="B1454">
        <v>18151971100</v>
      </c>
      <c r="C1454" t="s">
        <v>1848</v>
      </c>
      <c r="D1454" t="s">
        <v>3001</v>
      </c>
      <c r="E1454" s="9">
        <f t="shared" si="44"/>
        <v>3</v>
      </c>
      <c r="F1454" s="3">
        <f t="shared" si="45"/>
        <v>0</v>
      </c>
      <c r="G1454">
        <v>0</v>
      </c>
      <c r="H1454" s="6">
        <v>83484</v>
      </c>
      <c r="I1454" s="6">
        <f>IF(AND(Table1[[#This Row],[High Income]]&gt;=71082,Table1[[#This Row],[QCT Status]]=0),1,0)</f>
        <v>1</v>
      </c>
      <c r="K1454" s="6">
        <f>IF(Table1[[#This Row],[Life Expectancy]]&gt;77.4,1,0)</f>
        <v>0</v>
      </c>
      <c r="L1454" s="4">
        <v>0</v>
      </c>
      <c r="M1454" s="6">
        <v>5.6</v>
      </c>
      <c r="N1454" s="6">
        <f>IF(AND(Table1[[#This Row],[Low Poverty]]&lt;=6.3,Table1[[#This Row],[QCT Status]]=0),1,0)</f>
        <v>1</v>
      </c>
      <c r="O1454" s="6">
        <f>VLOOKUP(C1454,'County Data Only'!$A$2:$F$93,3,FALSE)</f>
        <v>2</v>
      </c>
      <c r="P1454" s="6">
        <f>IF(Table1[[#This Row],[Census Tract Low Unemployment Rate]]&lt;2.7,1,0)</f>
        <v>1</v>
      </c>
      <c r="Q1454" s="3">
        <f>VLOOKUP($C1454,'County Data Only'!$A$2:$F$93,4,FALSE)</f>
        <v>3840</v>
      </c>
      <c r="R1454" s="3">
        <f>IF(AND(Table1[[#This Row],[Census Tract Access to Primary Care]]&lt;=2000,Table1[[#This Row],[Census Tract Access to Primary Care]]&lt;&gt;0),1,0)</f>
        <v>0</v>
      </c>
      <c r="S1454" s="3">
        <f>VLOOKUP($C1454,'County Data Only'!$A$2:$F$93,5,FALSE)</f>
        <v>2.1137496339999999</v>
      </c>
      <c r="T1454" s="6">
        <f>VLOOKUP($C1454,'County Data Only'!$A$2:$F$93,6,FALSE)</f>
        <v>0.55749130000000002</v>
      </c>
      <c r="U1454">
        <f>IF(AND(Table1[[#This Row],[Census Tract Population Growth 2010 - 2020]]&gt;=5,Table1[[#This Row],[Census Tract Population Growth 2020 - 2021]]&gt;0),1,0)</f>
        <v>0</v>
      </c>
      <c r="V1454" s="3">
        <f>SUM(Table1[[#This Row],[High Income Point Value]],Table1[[#This Row],[Life Expectancy Point Value]],Table1[[#This Row],["R/ECAP" (Point Value)]],Table1[[#This Row],[Low Poverty Point Value]])</f>
        <v>2</v>
      </c>
      <c r="W1454" s="3">
        <f>SUM(Table1[[#This Row],[Census Tract Low Unemployment Point Value]],Table1[[#This Row],[Census Tract Access to Primary Care Point Value]])</f>
        <v>1</v>
      </c>
    </row>
    <row r="1455" spans="1:23" x14ac:dyDescent="0.25">
      <c r="A1455" t="s">
        <v>1456</v>
      </c>
      <c r="B1455">
        <v>18151970900</v>
      </c>
      <c r="C1455" t="s">
        <v>1848</v>
      </c>
      <c r="D1455" t="s">
        <v>2999</v>
      </c>
      <c r="E1455" s="7">
        <f t="shared" si="44"/>
        <v>2</v>
      </c>
      <c r="F1455" s="3">
        <f t="shared" si="45"/>
        <v>0</v>
      </c>
      <c r="G1455">
        <v>0</v>
      </c>
      <c r="H1455" s="4">
        <v>66272</v>
      </c>
      <c r="I1455" s="3">
        <f>IF(AND(Table1[[#This Row],[High Income]]&gt;=71082,Table1[[#This Row],[QCT Status]]=0),1,0)</f>
        <v>0</v>
      </c>
      <c r="J1455" s="4">
        <v>77.400000000000006</v>
      </c>
      <c r="K1455" s="3">
        <f>IF(Table1[[#This Row],[Life Expectancy]]&gt;77.4,1,0)</f>
        <v>0</v>
      </c>
      <c r="L1455" s="4">
        <v>0</v>
      </c>
      <c r="M1455" s="6">
        <v>3.9</v>
      </c>
      <c r="N1455" s="6">
        <f>IF(AND(Table1[[#This Row],[Low Poverty]]&lt;=6.3,Table1[[#This Row],[QCT Status]]=0),1,0)</f>
        <v>1</v>
      </c>
      <c r="O1455" s="6">
        <f>VLOOKUP(C1455,'County Data Only'!$A$2:$F$93,3,FALSE)</f>
        <v>2</v>
      </c>
      <c r="P1455" s="6">
        <f>IF(Table1[[#This Row],[Census Tract Low Unemployment Rate]]&lt;2.7,1,0)</f>
        <v>1</v>
      </c>
      <c r="Q1455" s="3">
        <f>VLOOKUP($C1455,'County Data Only'!$A$2:$F$93,4,FALSE)</f>
        <v>3840</v>
      </c>
      <c r="R1455" s="3">
        <f>IF(AND(Table1[[#This Row],[Census Tract Access to Primary Care]]&lt;=2000,Table1[[#This Row],[Census Tract Access to Primary Care]]&lt;&gt;0),1,0)</f>
        <v>0</v>
      </c>
      <c r="S1455" s="3">
        <f>VLOOKUP($C1455,'County Data Only'!$A$2:$F$93,5,FALSE)</f>
        <v>2.1137496339999999</v>
      </c>
      <c r="T1455" s="6">
        <f>VLOOKUP($C1455,'County Data Only'!$A$2:$F$93,6,FALSE)</f>
        <v>0.55749130000000002</v>
      </c>
      <c r="U1455">
        <f>IF(AND(Table1[[#This Row],[Census Tract Population Growth 2010 - 2020]]&gt;=5,Table1[[#This Row],[Census Tract Population Growth 2020 - 2021]]&gt;0),1,0)</f>
        <v>0</v>
      </c>
      <c r="V1455" s="3">
        <f>SUM(Table1[[#This Row],[High Income Point Value]],Table1[[#This Row],[Life Expectancy Point Value]],Table1[[#This Row],["R/ECAP" (Point Value)]],Table1[[#This Row],[Low Poverty Point Value]])</f>
        <v>1</v>
      </c>
      <c r="W1455" s="3">
        <f>SUM(Table1[[#This Row],[Census Tract Low Unemployment Point Value]],Table1[[#This Row],[Census Tract Access to Primary Care Point Value]])</f>
        <v>1</v>
      </c>
    </row>
    <row r="1456" spans="1:23" x14ac:dyDescent="0.25">
      <c r="A1456" t="s">
        <v>1455</v>
      </c>
      <c r="B1456">
        <v>18151970800</v>
      </c>
      <c r="C1456" t="s">
        <v>1848</v>
      </c>
      <c r="D1456" t="s">
        <v>2998</v>
      </c>
      <c r="E1456" s="7">
        <f t="shared" si="44"/>
        <v>2</v>
      </c>
      <c r="F1456" s="3">
        <f t="shared" si="45"/>
        <v>0</v>
      </c>
      <c r="G1456">
        <v>0</v>
      </c>
      <c r="H1456" s="4">
        <v>51845</v>
      </c>
      <c r="I1456" s="3">
        <f>IF(AND(Table1[[#This Row],[High Income]]&gt;=71082,Table1[[#This Row],[QCT Status]]=0),1,0)</f>
        <v>0</v>
      </c>
      <c r="J1456" s="6">
        <v>82</v>
      </c>
      <c r="K1456" s="6">
        <f>IF(Table1[[#This Row],[Life Expectancy]]&gt;77.4,1,0)</f>
        <v>1</v>
      </c>
      <c r="L1456" s="4">
        <v>0</v>
      </c>
      <c r="M1456" s="4">
        <v>7.5</v>
      </c>
      <c r="N1456" s="4">
        <f>IF(AND(Table1[[#This Row],[Low Poverty]]&lt;=6.3,Table1[[#This Row],[QCT Status]]=0),1,0)</f>
        <v>0</v>
      </c>
      <c r="O1456" s="6">
        <f>VLOOKUP(C1456,'County Data Only'!$A$2:$F$93,3,FALSE)</f>
        <v>2</v>
      </c>
      <c r="P1456" s="6">
        <f>IF(Table1[[#This Row],[Census Tract Low Unemployment Rate]]&lt;2.7,1,0)</f>
        <v>1</v>
      </c>
      <c r="Q1456" s="3">
        <f>VLOOKUP($C1456,'County Data Only'!$A$2:$F$93,4,FALSE)</f>
        <v>3840</v>
      </c>
      <c r="R1456" s="3">
        <f>IF(AND(Table1[[#This Row],[Census Tract Access to Primary Care]]&lt;=2000,Table1[[#This Row],[Census Tract Access to Primary Care]]&lt;&gt;0),1,0)</f>
        <v>0</v>
      </c>
      <c r="S1456" s="3">
        <f>VLOOKUP($C1456,'County Data Only'!$A$2:$F$93,5,FALSE)</f>
        <v>2.1137496339999999</v>
      </c>
      <c r="T1456" s="6">
        <f>VLOOKUP($C1456,'County Data Only'!$A$2:$F$93,6,FALSE)</f>
        <v>0.55749130000000002</v>
      </c>
      <c r="U1456">
        <f>IF(AND(Table1[[#This Row],[Census Tract Population Growth 2010 - 2020]]&gt;=5,Table1[[#This Row],[Census Tract Population Growth 2020 - 2021]]&gt;0),1,0)</f>
        <v>0</v>
      </c>
      <c r="V1456" s="3">
        <f>SUM(Table1[[#This Row],[High Income Point Value]],Table1[[#This Row],[Life Expectancy Point Value]],Table1[[#This Row],["R/ECAP" (Point Value)]],Table1[[#This Row],[Low Poverty Point Value]])</f>
        <v>1</v>
      </c>
      <c r="W1456" s="3">
        <f>SUM(Table1[[#This Row],[Census Tract Low Unemployment Point Value]],Table1[[#This Row],[Census Tract Access to Primary Care Point Value]])</f>
        <v>1</v>
      </c>
    </row>
    <row r="1457" spans="1:23" x14ac:dyDescent="0.25">
      <c r="A1457" t="s">
        <v>1459</v>
      </c>
      <c r="B1457">
        <v>18151971200</v>
      </c>
      <c r="C1457" t="s">
        <v>1848</v>
      </c>
      <c r="D1457" t="s">
        <v>3002</v>
      </c>
      <c r="E1457" s="7">
        <f t="shared" si="44"/>
        <v>2</v>
      </c>
      <c r="F1457" s="3">
        <f t="shared" si="45"/>
        <v>0</v>
      </c>
      <c r="G1457">
        <v>0</v>
      </c>
      <c r="H1457" s="4">
        <v>62500</v>
      </c>
      <c r="I1457" s="3">
        <f>IF(AND(Table1[[#This Row],[High Income]]&gt;=71082,Table1[[#This Row],[QCT Status]]=0),1,0)</f>
        <v>0</v>
      </c>
      <c r="J1457" s="6">
        <v>78.7</v>
      </c>
      <c r="K1457" s="6">
        <f>IF(Table1[[#This Row],[Life Expectancy]]&gt;77.4,1,0)</f>
        <v>1</v>
      </c>
      <c r="L1457" s="4">
        <v>0</v>
      </c>
      <c r="M1457" s="4">
        <v>8.1999999999999993</v>
      </c>
      <c r="N1457" s="4">
        <f>IF(AND(Table1[[#This Row],[Low Poverty]]&lt;=6.3,Table1[[#This Row],[QCT Status]]=0),1,0)</f>
        <v>0</v>
      </c>
      <c r="O1457" s="6">
        <f>VLOOKUP(C1457,'County Data Only'!$A$2:$F$93,3,FALSE)</f>
        <v>2</v>
      </c>
      <c r="P1457" s="6">
        <f>IF(Table1[[#This Row],[Census Tract Low Unemployment Rate]]&lt;2.7,1,0)</f>
        <v>1</v>
      </c>
      <c r="Q1457" s="3">
        <f>VLOOKUP($C1457,'County Data Only'!$A$2:$F$93,4,FALSE)</f>
        <v>3840</v>
      </c>
      <c r="R1457" s="3">
        <f>IF(AND(Table1[[#This Row],[Census Tract Access to Primary Care]]&lt;=2000,Table1[[#This Row],[Census Tract Access to Primary Care]]&lt;&gt;0),1,0)</f>
        <v>0</v>
      </c>
      <c r="S1457" s="3">
        <f>VLOOKUP($C1457,'County Data Only'!$A$2:$F$93,5,FALSE)</f>
        <v>2.1137496339999999</v>
      </c>
      <c r="T1457" s="6">
        <f>VLOOKUP($C1457,'County Data Only'!$A$2:$F$93,6,FALSE)</f>
        <v>0.55749130000000002</v>
      </c>
      <c r="U1457">
        <f>IF(AND(Table1[[#This Row],[Census Tract Population Growth 2010 - 2020]]&gt;=5,Table1[[#This Row],[Census Tract Population Growth 2020 - 2021]]&gt;0),1,0)</f>
        <v>0</v>
      </c>
      <c r="V1457" s="3">
        <f>SUM(Table1[[#This Row],[High Income Point Value]],Table1[[#This Row],[Life Expectancy Point Value]],Table1[[#This Row],["R/ECAP" (Point Value)]],Table1[[#This Row],[Low Poverty Point Value]])</f>
        <v>1</v>
      </c>
      <c r="W1457" s="3">
        <f>SUM(Table1[[#This Row],[Census Tract Low Unemployment Point Value]],Table1[[#This Row],[Census Tract Access to Primary Care Point Value]])</f>
        <v>1</v>
      </c>
    </row>
    <row r="1458" spans="1:23" x14ac:dyDescent="0.25">
      <c r="A1458" t="s">
        <v>1463</v>
      </c>
      <c r="B1458">
        <v>18151971600</v>
      </c>
      <c r="C1458" t="s">
        <v>1848</v>
      </c>
      <c r="D1458" t="s">
        <v>3006</v>
      </c>
      <c r="E1458" s="7">
        <f t="shared" si="44"/>
        <v>2</v>
      </c>
      <c r="F1458" s="3">
        <f t="shared" si="45"/>
        <v>0</v>
      </c>
      <c r="G1458">
        <v>0</v>
      </c>
      <c r="H1458" s="4">
        <v>63378</v>
      </c>
      <c r="I1458" s="3">
        <f>IF(AND(Table1[[#This Row],[High Income]]&gt;=71082,Table1[[#This Row],[QCT Status]]=0),1,0)</f>
        <v>0</v>
      </c>
      <c r="J1458" s="6">
        <v>79.992099999999994</v>
      </c>
      <c r="K1458" s="6">
        <f>IF(Table1[[#This Row],[Life Expectancy]]&gt;77.4,1,0)</f>
        <v>1</v>
      </c>
      <c r="L1458" s="4">
        <v>0</v>
      </c>
      <c r="M1458" s="4">
        <v>9.8000000000000007</v>
      </c>
      <c r="N1458" s="4">
        <f>IF(AND(Table1[[#This Row],[Low Poverty]]&lt;=6.3,Table1[[#This Row],[QCT Status]]=0),1,0)</f>
        <v>0</v>
      </c>
      <c r="O1458" s="6">
        <f>VLOOKUP(C1458,'County Data Only'!$A$2:$F$93,3,FALSE)</f>
        <v>2</v>
      </c>
      <c r="P1458" s="6">
        <f>IF(Table1[[#This Row],[Census Tract Low Unemployment Rate]]&lt;2.7,1,0)</f>
        <v>1</v>
      </c>
      <c r="Q1458" s="3">
        <f>VLOOKUP($C1458,'County Data Only'!$A$2:$F$93,4,FALSE)</f>
        <v>3840</v>
      </c>
      <c r="R1458" s="3">
        <f>IF(AND(Table1[[#This Row],[Census Tract Access to Primary Care]]&lt;=2000,Table1[[#This Row],[Census Tract Access to Primary Care]]&lt;&gt;0),1,0)</f>
        <v>0</v>
      </c>
      <c r="S1458" s="3">
        <f>VLOOKUP($C1458,'County Data Only'!$A$2:$F$93,5,FALSE)</f>
        <v>2.1137496339999999</v>
      </c>
      <c r="T1458" s="6">
        <f>VLOOKUP($C1458,'County Data Only'!$A$2:$F$93,6,FALSE)</f>
        <v>0.55749130000000002</v>
      </c>
      <c r="U1458">
        <f>IF(AND(Table1[[#This Row],[Census Tract Population Growth 2010 - 2020]]&gt;=5,Table1[[#This Row],[Census Tract Population Growth 2020 - 2021]]&gt;0),1,0)</f>
        <v>0</v>
      </c>
      <c r="V1458" s="3">
        <f>SUM(Table1[[#This Row],[High Income Point Value]],Table1[[#This Row],[Life Expectancy Point Value]],Table1[[#This Row],["R/ECAP" (Point Value)]],Table1[[#This Row],[Low Poverty Point Value]])</f>
        <v>1</v>
      </c>
      <c r="W1458" s="3">
        <f>SUM(Table1[[#This Row],[Census Tract Low Unemployment Point Value]],Table1[[#This Row],[Census Tract Access to Primary Care Point Value]])</f>
        <v>1</v>
      </c>
    </row>
    <row r="1459" spans="1:23" x14ac:dyDescent="0.25">
      <c r="A1459" t="s">
        <v>1461</v>
      </c>
      <c r="B1459">
        <v>18151971400</v>
      </c>
      <c r="C1459" t="s">
        <v>1848</v>
      </c>
      <c r="D1459" t="s">
        <v>3004</v>
      </c>
      <c r="E1459" s="7">
        <f t="shared" si="44"/>
        <v>2</v>
      </c>
      <c r="F1459" s="3">
        <f t="shared" si="45"/>
        <v>0</v>
      </c>
      <c r="G1459">
        <v>0</v>
      </c>
      <c r="H1459" s="4">
        <v>59205</v>
      </c>
      <c r="I1459" s="3">
        <f>IF(AND(Table1[[#This Row],[High Income]]&gt;=71082,Table1[[#This Row],[QCT Status]]=0),1,0)</f>
        <v>0</v>
      </c>
      <c r="J1459" s="6">
        <v>77.900000000000006</v>
      </c>
      <c r="K1459" s="6">
        <f>IF(Table1[[#This Row],[Life Expectancy]]&gt;77.4,1,0)</f>
        <v>1</v>
      </c>
      <c r="L1459" s="4">
        <v>0</v>
      </c>
      <c r="M1459" s="4">
        <v>11.7</v>
      </c>
      <c r="N1459" s="4">
        <f>IF(AND(Table1[[#This Row],[Low Poverty]]&lt;=6.3,Table1[[#This Row],[QCT Status]]=0),1,0)</f>
        <v>0</v>
      </c>
      <c r="O1459" s="6">
        <f>VLOOKUP(C1459,'County Data Only'!$A$2:$F$93,3,FALSE)</f>
        <v>2</v>
      </c>
      <c r="P1459" s="6">
        <f>IF(Table1[[#This Row],[Census Tract Low Unemployment Rate]]&lt;2.7,1,0)</f>
        <v>1</v>
      </c>
      <c r="Q1459" s="3">
        <f>VLOOKUP($C1459,'County Data Only'!$A$2:$F$93,4,FALSE)</f>
        <v>3840</v>
      </c>
      <c r="R1459" s="3">
        <f>IF(AND(Table1[[#This Row],[Census Tract Access to Primary Care]]&lt;=2000,Table1[[#This Row],[Census Tract Access to Primary Care]]&lt;&gt;0),1,0)</f>
        <v>0</v>
      </c>
      <c r="S1459" s="3">
        <f>VLOOKUP($C1459,'County Data Only'!$A$2:$F$93,5,FALSE)</f>
        <v>2.1137496339999999</v>
      </c>
      <c r="T1459" s="6">
        <f>VLOOKUP($C1459,'County Data Only'!$A$2:$F$93,6,FALSE)</f>
        <v>0.55749130000000002</v>
      </c>
      <c r="U1459">
        <f>IF(AND(Table1[[#This Row],[Census Tract Population Growth 2010 - 2020]]&gt;=5,Table1[[#This Row],[Census Tract Population Growth 2020 - 2021]]&gt;0),1,0)</f>
        <v>0</v>
      </c>
      <c r="V1459" s="3">
        <f>SUM(Table1[[#This Row],[High Income Point Value]],Table1[[#This Row],[Life Expectancy Point Value]],Table1[[#This Row],["R/ECAP" (Point Value)]],Table1[[#This Row],[Low Poverty Point Value]])</f>
        <v>1</v>
      </c>
      <c r="W1459" s="3">
        <f>SUM(Table1[[#This Row],[Census Tract Low Unemployment Point Value]],Table1[[#This Row],[Census Tract Access to Primary Care Point Value]])</f>
        <v>1</v>
      </c>
    </row>
    <row r="1460" spans="1:23" x14ac:dyDescent="0.25">
      <c r="A1460" t="s">
        <v>1457</v>
      </c>
      <c r="B1460">
        <v>18151971000</v>
      </c>
      <c r="C1460" t="s">
        <v>1848</v>
      </c>
      <c r="D1460" t="s">
        <v>3000</v>
      </c>
      <c r="E1460" s="7">
        <f t="shared" si="44"/>
        <v>2</v>
      </c>
      <c r="F1460" s="3">
        <f t="shared" si="45"/>
        <v>0</v>
      </c>
      <c r="G1460">
        <v>0</v>
      </c>
      <c r="H1460" s="4">
        <v>53950</v>
      </c>
      <c r="I1460" s="3">
        <f>IF(AND(Table1[[#This Row],[High Income]]&gt;=71082,Table1[[#This Row],[QCT Status]]=0),1,0)</f>
        <v>0</v>
      </c>
      <c r="J1460" s="6">
        <v>78.400000000000006</v>
      </c>
      <c r="K1460" s="6">
        <f>IF(Table1[[#This Row],[Life Expectancy]]&gt;77.4,1,0)</f>
        <v>1</v>
      </c>
      <c r="L1460" s="4">
        <v>0</v>
      </c>
      <c r="M1460" s="4">
        <v>13.5</v>
      </c>
      <c r="N1460" s="4">
        <f>IF(AND(Table1[[#This Row],[Low Poverty]]&lt;=6.3,Table1[[#This Row],[QCT Status]]=0),1,0)</f>
        <v>0</v>
      </c>
      <c r="O1460" s="6">
        <f>VLOOKUP(C1460,'County Data Only'!$A$2:$F$93,3,FALSE)</f>
        <v>2</v>
      </c>
      <c r="P1460" s="6">
        <f>IF(Table1[[#This Row],[Census Tract Low Unemployment Rate]]&lt;2.7,1,0)</f>
        <v>1</v>
      </c>
      <c r="Q1460" s="3">
        <f>VLOOKUP($C1460,'County Data Only'!$A$2:$F$93,4,FALSE)</f>
        <v>3840</v>
      </c>
      <c r="R1460" s="3">
        <f>IF(AND(Table1[[#This Row],[Census Tract Access to Primary Care]]&lt;=2000,Table1[[#This Row],[Census Tract Access to Primary Care]]&lt;&gt;0),1,0)</f>
        <v>0</v>
      </c>
      <c r="S1460" s="3">
        <f>VLOOKUP($C1460,'County Data Only'!$A$2:$F$93,5,FALSE)</f>
        <v>2.1137496339999999</v>
      </c>
      <c r="T1460" s="6">
        <f>VLOOKUP($C1460,'County Data Only'!$A$2:$F$93,6,FALSE)</f>
        <v>0.55749130000000002</v>
      </c>
      <c r="U1460">
        <f>IF(AND(Table1[[#This Row],[Census Tract Population Growth 2010 - 2020]]&gt;=5,Table1[[#This Row],[Census Tract Population Growth 2020 - 2021]]&gt;0),1,0)</f>
        <v>0</v>
      </c>
      <c r="V1460" s="3">
        <f>SUM(Table1[[#This Row],[High Income Point Value]],Table1[[#This Row],[Life Expectancy Point Value]],Table1[[#This Row],["R/ECAP" (Point Value)]],Table1[[#This Row],[Low Poverty Point Value]])</f>
        <v>1</v>
      </c>
      <c r="W1460" s="3">
        <f>SUM(Table1[[#This Row],[Census Tract Low Unemployment Point Value]],Table1[[#This Row],[Census Tract Access to Primary Care Point Value]])</f>
        <v>1</v>
      </c>
    </row>
    <row r="1461" spans="1:23" x14ac:dyDescent="0.25">
      <c r="A1461" t="s">
        <v>1460</v>
      </c>
      <c r="B1461">
        <v>18151971300</v>
      </c>
      <c r="C1461" t="s">
        <v>1848</v>
      </c>
      <c r="D1461" t="s">
        <v>3003</v>
      </c>
      <c r="E1461" s="8">
        <f t="shared" si="44"/>
        <v>1</v>
      </c>
      <c r="F1461" s="3">
        <f t="shared" si="45"/>
        <v>0</v>
      </c>
      <c r="G1461">
        <v>0</v>
      </c>
      <c r="H1461" s="4">
        <v>46008</v>
      </c>
      <c r="I1461" s="3">
        <f>IF(AND(Table1[[#This Row],[High Income]]&gt;=71082,Table1[[#This Row],[QCT Status]]=0),1,0)</f>
        <v>0</v>
      </c>
      <c r="J1461" s="4">
        <v>75.099999999999994</v>
      </c>
      <c r="K1461" s="3">
        <f>IF(Table1[[#This Row],[Life Expectancy]]&gt;77.4,1,0)</f>
        <v>0</v>
      </c>
      <c r="L1461" s="4">
        <v>0</v>
      </c>
      <c r="M1461" s="4">
        <v>16.5</v>
      </c>
      <c r="N1461" s="4">
        <f>IF(AND(Table1[[#This Row],[Low Poverty]]&lt;=6.3,Table1[[#This Row],[QCT Status]]=0),1,0)</f>
        <v>0</v>
      </c>
      <c r="O1461" s="6">
        <f>VLOOKUP(C1461,'County Data Only'!$A$2:$F$93,3,FALSE)</f>
        <v>2</v>
      </c>
      <c r="P1461" s="6">
        <f>IF(Table1[[#This Row],[Census Tract Low Unemployment Rate]]&lt;2.7,1,0)</f>
        <v>1</v>
      </c>
      <c r="Q1461" s="3">
        <f>VLOOKUP($C1461,'County Data Only'!$A$2:$F$93,4,FALSE)</f>
        <v>3840</v>
      </c>
      <c r="R1461" s="3">
        <f>IF(AND(Table1[[#This Row],[Census Tract Access to Primary Care]]&lt;=2000,Table1[[#This Row],[Census Tract Access to Primary Care]]&lt;&gt;0),1,0)</f>
        <v>0</v>
      </c>
      <c r="S1461" s="3">
        <f>VLOOKUP($C1461,'County Data Only'!$A$2:$F$93,5,FALSE)</f>
        <v>2.1137496339999999</v>
      </c>
      <c r="T1461" s="6">
        <f>VLOOKUP($C1461,'County Data Only'!$A$2:$F$93,6,FALSE)</f>
        <v>0.55749130000000002</v>
      </c>
      <c r="U1461">
        <f>IF(AND(Table1[[#This Row],[Census Tract Population Growth 2010 - 2020]]&gt;=5,Table1[[#This Row],[Census Tract Population Growth 2020 - 2021]]&gt;0),1,0)</f>
        <v>0</v>
      </c>
      <c r="V1461" s="3">
        <f>SUM(Table1[[#This Row],[High Income Point Value]],Table1[[#This Row],[Life Expectancy Point Value]],Table1[[#This Row],["R/ECAP" (Point Value)]],Table1[[#This Row],[Low Poverty Point Value]])</f>
        <v>0</v>
      </c>
      <c r="W1461" s="3">
        <f>SUM(Table1[[#This Row],[Census Tract Low Unemployment Point Value]],Table1[[#This Row],[Census Tract Access to Primary Care Point Value]])</f>
        <v>1</v>
      </c>
    </row>
    <row r="1462" spans="1:23" x14ac:dyDescent="0.25">
      <c r="A1462" t="s">
        <v>1469</v>
      </c>
      <c r="B1462">
        <v>18153050400</v>
      </c>
      <c r="C1462" t="s">
        <v>1850</v>
      </c>
      <c r="D1462" t="s">
        <v>3009</v>
      </c>
      <c r="E1462" s="7">
        <f t="shared" si="44"/>
        <v>2</v>
      </c>
      <c r="F1462" s="3">
        <f t="shared" si="45"/>
        <v>0</v>
      </c>
      <c r="G1462">
        <v>0</v>
      </c>
      <c r="H1462" s="4">
        <v>53500</v>
      </c>
      <c r="I1462" s="3">
        <f>IF(AND(Table1[[#This Row],[High Income]]&gt;=71082,Table1[[#This Row],[QCT Status]]=0),1,0)</f>
        <v>0</v>
      </c>
      <c r="J1462" s="6">
        <v>77.900000000000006</v>
      </c>
      <c r="K1462" s="6">
        <f>IF(Table1[[#This Row],[Life Expectancy]]&gt;77.4,1,0)</f>
        <v>1</v>
      </c>
      <c r="L1462" s="4">
        <v>0</v>
      </c>
      <c r="M1462" s="6">
        <v>5.5</v>
      </c>
      <c r="N1462" s="6">
        <f>IF(AND(Table1[[#This Row],[Low Poverty]]&lt;=6.3,Table1[[#This Row],[QCT Status]]=0),1,0)</f>
        <v>1</v>
      </c>
      <c r="O1462" s="3">
        <f>VLOOKUP(C1462,'County Data Only'!$A$2:$F$93,3,FALSE)</f>
        <v>3.5</v>
      </c>
      <c r="P1462" s="3">
        <f>IF(Table1[[#This Row],[Census Tract Low Unemployment Rate]]&lt;2.7,1,0)</f>
        <v>0</v>
      </c>
      <c r="Q1462" s="3">
        <f>VLOOKUP($C1462,'County Data Only'!$A$2:$F$93,4,FALSE)</f>
        <v>2590</v>
      </c>
      <c r="R1462" s="3">
        <f>IF(AND(Table1[[#This Row],[Census Tract Access to Primary Care]]&lt;=2000,Table1[[#This Row],[Census Tract Access to Primary Care]]&lt;&gt;0),1,0)</f>
        <v>0</v>
      </c>
      <c r="S1462" s="3">
        <f>VLOOKUP($C1462,'County Data Only'!$A$2:$F$93,5,FALSE)</f>
        <v>-3.7826717159999999</v>
      </c>
      <c r="T1462" s="3">
        <f>VLOOKUP($C1462,'County Data Only'!$A$2:$F$93,6,FALSE)</f>
        <v>-0.21631500000000001</v>
      </c>
      <c r="U1462">
        <f>IF(AND(Table1[[#This Row],[Census Tract Population Growth 2010 - 2020]]&gt;=5,Table1[[#This Row],[Census Tract Population Growth 2020 - 2021]]&gt;0),1,0)</f>
        <v>0</v>
      </c>
      <c r="V1462" s="3">
        <f>SUM(Table1[[#This Row],[High Income Point Value]],Table1[[#This Row],[Life Expectancy Point Value]],Table1[[#This Row],["R/ECAP" (Point Value)]],Table1[[#This Row],[Low Poverty Point Value]])</f>
        <v>2</v>
      </c>
      <c r="W1462" s="3">
        <f>SUM(Table1[[#This Row],[Census Tract Low Unemployment Point Value]],Table1[[#This Row],[Census Tract Access to Primary Care Point Value]])</f>
        <v>0</v>
      </c>
    </row>
    <row r="1463" spans="1:23" x14ac:dyDescent="0.25">
      <c r="A1463" t="s">
        <v>1466</v>
      </c>
      <c r="B1463">
        <v>18153050200</v>
      </c>
      <c r="C1463" t="s">
        <v>1850</v>
      </c>
      <c r="D1463" t="s">
        <v>2039</v>
      </c>
      <c r="E1463" s="8">
        <f t="shared" si="44"/>
        <v>1</v>
      </c>
      <c r="F1463" s="3">
        <f t="shared" si="45"/>
        <v>0</v>
      </c>
      <c r="G1463">
        <v>0</v>
      </c>
      <c r="H1463" s="4">
        <v>66250</v>
      </c>
      <c r="I1463" s="3">
        <f>IF(AND(Table1[[#This Row],[High Income]]&gt;=71082,Table1[[#This Row],[QCT Status]]=0),1,0)</f>
        <v>0</v>
      </c>
      <c r="J1463" s="6">
        <v>82.1</v>
      </c>
      <c r="K1463" s="6">
        <f>IF(Table1[[#This Row],[Life Expectancy]]&gt;77.4,1,0)</f>
        <v>1</v>
      </c>
      <c r="L1463" s="4">
        <v>0</v>
      </c>
      <c r="M1463" s="4">
        <v>13.1</v>
      </c>
      <c r="N1463" s="4">
        <f>IF(AND(Table1[[#This Row],[Low Poverty]]&lt;=6.3,Table1[[#This Row],[QCT Status]]=0),1,0)</f>
        <v>0</v>
      </c>
      <c r="O1463" s="3">
        <f>VLOOKUP(C1463,'County Data Only'!$A$2:$F$93,3,FALSE)</f>
        <v>3.5</v>
      </c>
      <c r="P1463" s="3">
        <f>IF(Table1[[#This Row],[Census Tract Low Unemployment Rate]]&lt;2.7,1,0)</f>
        <v>0</v>
      </c>
      <c r="Q1463" s="3">
        <f>VLOOKUP($C1463,'County Data Only'!$A$2:$F$93,4,FALSE)</f>
        <v>2590</v>
      </c>
      <c r="R1463" s="3">
        <f>IF(AND(Table1[[#This Row],[Census Tract Access to Primary Care]]&lt;=2000,Table1[[#This Row],[Census Tract Access to Primary Care]]&lt;&gt;0),1,0)</f>
        <v>0</v>
      </c>
      <c r="S1463" s="3">
        <f>VLOOKUP($C1463,'County Data Only'!$A$2:$F$93,5,FALSE)</f>
        <v>-3.7826717159999999</v>
      </c>
      <c r="T1463" s="3">
        <f>VLOOKUP($C1463,'County Data Only'!$A$2:$F$93,6,FALSE)</f>
        <v>-0.21631500000000001</v>
      </c>
      <c r="U1463">
        <f>IF(AND(Table1[[#This Row],[Census Tract Population Growth 2010 - 2020]]&gt;=5,Table1[[#This Row],[Census Tract Population Growth 2020 - 2021]]&gt;0),1,0)</f>
        <v>0</v>
      </c>
      <c r="V1463" s="3">
        <f>SUM(Table1[[#This Row],[High Income Point Value]],Table1[[#This Row],[Life Expectancy Point Value]],Table1[[#This Row],["R/ECAP" (Point Value)]],Table1[[#This Row],[Low Poverty Point Value]])</f>
        <v>1</v>
      </c>
      <c r="W1463" s="3">
        <f>SUM(Table1[[#This Row],[Census Tract Low Unemployment Point Value]],Table1[[#This Row],[Census Tract Access to Primary Care Point Value]])</f>
        <v>0</v>
      </c>
    </row>
    <row r="1464" spans="1:23" x14ac:dyDescent="0.25">
      <c r="A1464" t="s">
        <v>1470</v>
      </c>
      <c r="B1464">
        <v>18153050501</v>
      </c>
      <c r="C1464" t="s">
        <v>1850</v>
      </c>
      <c r="D1464" t="s">
        <v>2218</v>
      </c>
      <c r="E1464" s="8">
        <f t="shared" si="44"/>
        <v>1</v>
      </c>
      <c r="F1464" s="3">
        <f t="shared" si="45"/>
        <v>0</v>
      </c>
      <c r="G1464">
        <v>0</v>
      </c>
      <c r="H1464" s="4">
        <v>42138</v>
      </c>
      <c r="I1464" s="3">
        <f>IF(AND(Table1[[#This Row],[High Income]]&gt;=71082,Table1[[#This Row],[QCT Status]]=0),1,0)</f>
        <v>0</v>
      </c>
      <c r="J1464" s="6">
        <v>79</v>
      </c>
      <c r="K1464" s="6">
        <f>IF(Table1[[#This Row],[Life Expectancy]]&gt;77.4,1,0)</f>
        <v>1</v>
      </c>
      <c r="L1464" s="4">
        <v>0</v>
      </c>
      <c r="M1464" s="4">
        <v>15.7</v>
      </c>
      <c r="N1464" s="4">
        <f>IF(AND(Table1[[#This Row],[Low Poverty]]&lt;=6.3,Table1[[#This Row],[QCT Status]]=0),1,0)</f>
        <v>0</v>
      </c>
      <c r="O1464" s="3">
        <f>VLOOKUP(C1464,'County Data Only'!$A$2:$F$93,3,FALSE)</f>
        <v>3.5</v>
      </c>
      <c r="P1464" s="3">
        <f>IF(Table1[[#This Row],[Census Tract Low Unemployment Rate]]&lt;2.7,1,0)</f>
        <v>0</v>
      </c>
      <c r="Q1464" s="3">
        <f>VLOOKUP($C1464,'County Data Only'!$A$2:$F$93,4,FALSE)</f>
        <v>2590</v>
      </c>
      <c r="R1464" s="3">
        <f>IF(AND(Table1[[#This Row],[Census Tract Access to Primary Care]]&lt;=2000,Table1[[#This Row],[Census Tract Access to Primary Care]]&lt;&gt;0),1,0)</f>
        <v>0</v>
      </c>
      <c r="S1464" s="3">
        <f>VLOOKUP($C1464,'County Data Only'!$A$2:$F$93,5,FALSE)</f>
        <v>-3.7826717159999999</v>
      </c>
      <c r="T1464" s="3">
        <f>VLOOKUP($C1464,'County Data Only'!$A$2:$F$93,6,FALSE)</f>
        <v>-0.21631500000000001</v>
      </c>
      <c r="U1464">
        <f>IF(AND(Table1[[#This Row],[Census Tract Population Growth 2010 - 2020]]&gt;=5,Table1[[#This Row],[Census Tract Population Growth 2020 - 2021]]&gt;0),1,0)</f>
        <v>0</v>
      </c>
      <c r="V1464" s="3">
        <f>SUM(Table1[[#This Row],[High Income Point Value]],Table1[[#This Row],[Life Expectancy Point Value]],Table1[[#This Row],["R/ECAP" (Point Value)]],Table1[[#This Row],[Low Poverty Point Value]])</f>
        <v>1</v>
      </c>
      <c r="W1464" s="3">
        <f>SUM(Table1[[#This Row],[Census Tract Low Unemployment Point Value]],Table1[[#This Row],[Census Tract Access to Primary Care Point Value]])</f>
        <v>0</v>
      </c>
    </row>
    <row r="1465" spans="1:23" x14ac:dyDescent="0.25">
      <c r="A1465" t="s">
        <v>1471</v>
      </c>
      <c r="B1465">
        <v>18153050502</v>
      </c>
      <c r="C1465" t="s">
        <v>1850</v>
      </c>
      <c r="D1465" t="s">
        <v>2219</v>
      </c>
      <c r="E1465" s="8">
        <f t="shared" si="44"/>
        <v>1</v>
      </c>
      <c r="F1465" s="3">
        <f t="shared" si="45"/>
        <v>0</v>
      </c>
      <c r="G1465">
        <v>0</v>
      </c>
      <c r="H1465" s="4">
        <v>66500</v>
      </c>
      <c r="I1465" s="3">
        <f>IF(AND(Table1[[#This Row],[High Income]]&gt;=71082,Table1[[#This Row],[QCT Status]]=0),1,0)</f>
        <v>0</v>
      </c>
      <c r="J1465" s="6">
        <v>79</v>
      </c>
      <c r="K1465" s="6">
        <f>IF(Table1[[#This Row],[Life Expectancy]]&gt;77.4,1,0)</f>
        <v>1</v>
      </c>
      <c r="L1465" s="4">
        <v>0</v>
      </c>
      <c r="M1465" s="4">
        <v>23.6</v>
      </c>
      <c r="N1465" s="4">
        <f>IF(AND(Table1[[#This Row],[Low Poverty]]&lt;=6.3,Table1[[#This Row],[QCT Status]]=0),1,0)</f>
        <v>0</v>
      </c>
      <c r="O1465" s="3">
        <f>VLOOKUP(C1465,'County Data Only'!$A$2:$F$93,3,FALSE)</f>
        <v>3.5</v>
      </c>
      <c r="P1465" s="3">
        <f>IF(Table1[[#This Row],[Census Tract Low Unemployment Rate]]&lt;2.7,1,0)</f>
        <v>0</v>
      </c>
      <c r="Q1465" s="3">
        <f>VLOOKUP($C1465,'County Data Only'!$A$2:$F$93,4,FALSE)</f>
        <v>2590</v>
      </c>
      <c r="R1465" s="3">
        <f>IF(AND(Table1[[#This Row],[Census Tract Access to Primary Care]]&lt;=2000,Table1[[#This Row],[Census Tract Access to Primary Care]]&lt;&gt;0),1,0)</f>
        <v>0</v>
      </c>
      <c r="S1465" s="3">
        <f>VLOOKUP($C1465,'County Data Only'!$A$2:$F$93,5,FALSE)</f>
        <v>-3.7826717159999999</v>
      </c>
      <c r="T1465" s="3">
        <f>VLOOKUP($C1465,'County Data Only'!$A$2:$F$93,6,FALSE)</f>
        <v>-0.21631500000000001</v>
      </c>
      <c r="U1465">
        <f>IF(AND(Table1[[#This Row],[Census Tract Population Growth 2010 - 2020]]&gt;=5,Table1[[#This Row],[Census Tract Population Growth 2020 - 2021]]&gt;0),1,0)</f>
        <v>0</v>
      </c>
      <c r="V1465" s="3">
        <f>SUM(Table1[[#This Row],[High Income Point Value]],Table1[[#This Row],[Life Expectancy Point Value]],Table1[[#This Row],["R/ECAP" (Point Value)]],Table1[[#This Row],[Low Poverty Point Value]])</f>
        <v>1</v>
      </c>
      <c r="W1465" s="3">
        <f>SUM(Table1[[#This Row],[Census Tract Low Unemployment Point Value]],Table1[[#This Row],[Census Tract Access to Primary Care Point Value]])</f>
        <v>0</v>
      </c>
    </row>
    <row r="1466" spans="1:23" x14ac:dyDescent="0.25">
      <c r="A1466" t="s">
        <v>1468</v>
      </c>
      <c r="B1466">
        <v>18153050302</v>
      </c>
      <c r="C1466" t="s">
        <v>1850</v>
      </c>
      <c r="D1466" t="s">
        <v>2908</v>
      </c>
      <c r="E1466" s="10">
        <f t="shared" si="44"/>
        <v>0</v>
      </c>
      <c r="F1466" s="3">
        <f t="shared" si="45"/>
        <v>0</v>
      </c>
      <c r="G1466">
        <v>0</v>
      </c>
      <c r="H1466" s="4">
        <v>46661</v>
      </c>
      <c r="I1466" s="3">
        <f>IF(AND(Table1[[#This Row],[High Income]]&gt;=71082,Table1[[#This Row],[QCT Status]]=0),1,0)</f>
        <v>0</v>
      </c>
      <c r="J1466" s="4">
        <v>73.400000000000006</v>
      </c>
      <c r="K1466" s="3">
        <f>IF(Table1[[#This Row],[Life Expectancy]]&gt;77.4,1,0)</f>
        <v>0</v>
      </c>
      <c r="L1466" s="4">
        <v>0</v>
      </c>
      <c r="M1466" s="4">
        <v>7.5</v>
      </c>
      <c r="N1466" s="4">
        <f>IF(AND(Table1[[#This Row],[Low Poverty]]&lt;=6.3,Table1[[#This Row],[QCT Status]]=0),1,0)</f>
        <v>0</v>
      </c>
      <c r="O1466" s="3">
        <f>VLOOKUP(C1466,'County Data Only'!$A$2:$F$93,3,FALSE)</f>
        <v>3.5</v>
      </c>
      <c r="P1466" s="3">
        <f>IF(Table1[[#This Row],[Census Tract Low Unemployment Rate]]&lt;2.7,1,0)</f>
        <v>0</v>
      </c>
      <c r="Q1466" s="3">
        <f>VLOOKUP($C1466,'County Data Only'!$A$2:$F$93,4,FALSE)</f>
        <v>2590</v>
      </c>
      <c r="R1466" s="3">
        <f>IF(AND(Table1[[#This Row],[Census Tract Access to Primary Care]]&lt;=2000,Table1[[#This Row],[Census Tract Access to Primary Care]]&lt;&gt;0),1,0)</f>
        <v>0</v>
      </c>
      <c r="S1466" s="3">
        <f>VLOOKUP($C1466,'County Data Only'!$A$2:$F$93,5,FALSE)</f>
        <v>-3.7826717159999999</v>
      </c>
      <c r="T1466" s="3">
        <f>VLOOKUP($C1466,'County Data Only'!$A$2:$F$93,6,FALSE)</f>
        <v>-0.21631500000000001</v>
      </c>
      <c r="U1466">
        <f>IF(AND(Table1[[#This Row],[Census Tract Population Growth 2010 - 2020]]&gt;=5,Table1[[#This Row],[Census Tract Population Growth 2020 - 2021]]&gt;0),1,0)</f>
        <v>0</v>
      </c>
      <c r="V1466" s="3">
        <f>SUM(Table1[[#This Row],[High Income Point Value]],Table1[[#This Row],[Life Expectancy Point Value]],Table1[[#This Row],["R/ECAP" (Point Value)]],Table1[[#This Row],[Low Poverty Point Value]])</f>
        <v>0</v>
      </c>
      <c r="W1466" s="3">
        <f>SUM(Table1[[#This Row],[Census Tract Low Unemployment Point Value]],Table1[[#This Row],[Census Tract Access to Primary Care Point Value]])</f>
        <v>0</v>
      </c>
    </row>
    <row r="1467" spans="1:23" x14ac:dyDescent="0.25">
      <c r="A1467" t="s">
        <v>1465</v>
      </c>
      <c r="B1467">
        <v>18153050102</v>
      </c>
      <c r="C1467" t="s">
        <v>1850</v>
      </c>
      <c r="D1467" t="s">
        <v>3008</v>
      </c>
      <c r="E1467" s="10">
        <f t="shared" si="44"/>
        <v>0</v>
      </c>
      <c r="F1467" s="3">
        <f t="shared" si="45"/>
        <v>0</v>
      </c>
      <c r="G1467">
        <v>0</v>
      </c>
      <c r="H1467" s="4">
        <v>45208</v>
      </c>
      <c r="I1467" s="3">
        <f>IF(AND(Table1[[#This Row],[High Income]]&gt;=71082,Table1[[#This Row],[QCT Status]]=0),1,0)</f>
        <v>0</v>
      </c>
      <c r="J1467" s="4">
        <v>77.2</v>
      </c>
      <c r="K1467" s="3">
        <f>IF(Table1[[#This Row],[Life Expectancy]]&gt;77.4,1,0)</f>
        <v>0</v>
      </c>
      <c r="L1467" s="4">
        <v>0</v>
      </c>
      <c r="M1467" s="4">
        <v>10.7</v>
      </c>
      <c r="N1467" s="4">
        <f>IF(AND(Table1[[#This Row],[Low Poverty]]&lt;=6.3,Table1[[#This Row],[QCT Status]]=0),1,0)</f>
        <v>0</v>
      </c>
      <c r="O1467" s="3">
        <f>VLOOKUP(C1467,'County Data Only'!$A$2:$F$93,3,FALSE)</f>
        <v>3.5</v>
      </c>
      <c r="P1467" s="3">
        <f>IF(Table1[[#This Row],[Census Tract Low Unemployment Rate]]&lt;2.7,1,0)</f>
        <v>0</v>
      </c>
      <c r="Q1467" s="3">
        <f>VLOOKUP($C1467,'County Data Only'!$A$2:$F$93,4,FALSE)</f>
        <v>2590</v>
      </c>
      <c r="R1467" s="3">
        <f>IF(AND(Table1[[#This Row],[Census Tract Access to Primary Care]]&lt;=2000,Table1[[#This Row],[Census Tract Access to Primary Care]]&lt;&gt;0),1,0)</f>
        <v>0</v>
      </c>
      <c r="S1467" s="3">
        <f>VLOOKUP($C1467,'County Data Only'!$A$2:$F$93,5,FALSE)</f>
        <v>-3.7826717159999999</v>
      </c>
      <c r="T1467" s="3">
        <f>VLOOKUP($C1467,'County Data Only'!$A$2:$F$93,6,FALSE)</f>
        <v>-0.21631500000000001</v>
      </c>
      <c r="U1467">
        <f>IF(AND(Table1[[#This Row],[Census Tract Population Growth 2010 - 2020]]&gt;=5,Table1[[#This Row],[Census Tract Population Growth 2020 - 2021]]&gt;0),1,0)</f>
        <v>0</v>
      </c>
      <c r="V1467" s="3">
        <f>SUM(Table1[[#This Row],[High Income Point Value]],Table1[[#This Row],[Life Expectancy Point Value]],Table1[[#This Row],["R/ECAP" (Point Value)]],Table1[[#This Row],[Low Poverty Point Value]])</f>
        <v>0</v>
      </c>
      <c r="W1467" s="3">
        <f>SUM(Table1[[#This Row],[Census Tract Low Unemployment Point Value]],Table1[[#This Row],[Census Tract Access to Primary Care Point Value]])</f>
        <v>0</v>
      </c>
    </row>
    <row r="1468" spans="1:23" x14ac:dyDescent="0.25">
      <c r="A1468" t="s">
        <v>1467</v>
      </c>
      <c r="B1468">
        <v>18153050301</v>
      </c>
      <c r="C1468" t="s">
        <v>1850</v>
      </c>
      <c r="D1468" t="s">
        <v>2907</v>
      </c>
      <c r="E1468" s="10">
        <f t="shared" si="44"/>
        <v>0</v>
      </c>
      <c r="F1468" s="3">
        <f t="shared" si="45"/>
        <v>0</v>
      </c>
      <c r="G1468">
        <v>0</v>
      </c>
      <c r="H1468" s="4">
        <v>42857</v>
      </c>
      <c r="I1468" s="3">
        <f>IF(AND(Table1[[#This Row],[High Income]]&gt;=71082,Table1[[#This Row],[QCT Status]]=0),1,0)</f>
        <v>0</v>
      </c>
      <c r="J1468" s="4">
        <v>73.400000000000006</v>
      </c>
      <c r="K1468" s="3">
        <f>IF(Table1[[#This Row],[Life Expectancy]]&gt;77.4,1,0)</f>
        <v>0</v>
      </c>
      <c r="L1468" s="4">
        <v>0</v>
      </c>
      <c r="M1468" s="4">
        <v>13.9</v>
      </c>
      <c r="N1468" s="4">
        <f>IF(AND(Table1[[#This Row],[Low Poverty]]&lt;=6.3,Table1[[#This Row],[QCT Status]]=0),1,0)</f>
        <v>0</v>
      </c>
      <c r="O1468" s="3">
        <f>VLOOKUP(C1468,'County Data Only'!$A$2:$F$93,3,FALSE)</f>
        <v>3.5</v>
      </c>
      <c r="P1468" s="3">
        <f>IF(Table1[[#This Row],[Census Tract Low Unemployment Rate]]&lt;2.7,1,0)</f>
        <v>0</v>
      </c>
      <c r="Q1468" s="3">
        <f>VLOOKUP($C1468,'County Data Only'!$A$2:$F$93,4,FALSE)</f>
        <v>2590</v>
      </c>
      <c r="R1468" s="3">
        <f>IF(AND(Table1[[#This Row],[Census Tract Access to Primary Care]]&lt;=2000,Table1[[#This Row],[Census Tract Access to Primary Care]]&lt;&gt;0),1,0)</f>
        <v>0</v>
      </c>
      <c r="S1468" s="3">
        <f>VLOOKUP($C1468,'County Data Only'!$A$2:$F$93,5,FALSE)</f>
        <v>-3.7826717159999999</v>
      </c>
      <c r="T1468" s="3">
        <f>VLOOKUP($C1468,'County Data Only'!$A$2:$F$93,6,FALSE)</f>
        <v>-0.21631500000000001</v>
      </c>
      <c r="U1468">
        <f>IF(AND(Table1[[#This Row],[Census Tract Population Growth 2010 - 2020]]&gt;=5,Table1[[#This Row],[Census Tract Population Growth 2020 - 2021]]&gt;0),1,0)</f>
        <v>0</v>
      </c>
      <c r="V1468" s="3">
        <f>SUM(Table1[[#This Row],[High Income Point Value]],Table1[[#This Row],[Life Expectancy Point Value]],Table1[[#This Row],["R/ECAP" (Point Value)]],Table1[[#This Row],[Low Poverty Point Value]])</f>
        <v>0</v>
      </c>
      <c r="W1468" s="3">
        <f>SUM(Table1[[#This Row],[Census Tract Low Unemployment Point Value]],Table1[[#This Row],[Census Tract Access to Primary Care Point Value]])</f>
        <v>0</v>
      </c>
    </row>
    <row r="1469" spans="1:23" x14ac:dyDescent="0.25">
      <c r="A1469" t="s">
        <v>1464</v>
      </c>
      <c r="B1469">
        <v>18153050101</v>
      </c>
      <c r="C1469" t="s">
        <v>1850</v>
      </c>
      <c r="D1469" t="s">
        <v>3007</v>
      </c>
      <c r="E1469" s="10">
        <f t="shared" si="44"/>
        <v>0</v>
      </c>
      <c r="F1469" s="3">
        <f t="shared" si="45"/>
        <v>0</v>
      </c>
      <c r="G1469">
        <v>0</v>
      </c>
      <c r="H1469" s="4">
        <v>45652</v>
      </c>
      <c r="I1469" s="3">
        <f>IF(AND(Table1[[#This Row],[High Income]]&gt;=71082,Table1[[#This Row],[QCT Status]]=0),1,0)</f>
        <v>0</v>
      </c>
      <c r="J1469" s="4">
        <v>77.2</v>
      </c>
      <c r="K1469" s="3">
        <f>IF(Table1[[#This Row],[Life Expectancy]]&gt;77.4,1,0)</f>
        <v>0</v>
      </c>
      <c r="L1469" s="4">
        <v>0</v>
      </c>
      <c r="M1469" s="4">
        <v>15.7</v>
      </c>
      <c r="N1469" s="4">
        <f>IF(AND(Table1[[#This Row],[Low Poverty]]&lt;=6.3,Table1[[#This Row],[QCT Status]]=0),1,0)</f>
        <v>0</v>
      </c>
      <c r="O1469" s="3">
        <f>VLOOKUP(C1469,'County Data Only'!$A$2:$F$93,3,FALSE)</f>
        <v>3.5</v>
      </c>
      <c r="P1469" s="3">
        <f>IF(Table1[[#This Row],[Census Tract Low Unemployment Rate]]&lt;2.7,1,0)</f>
        <v>0</v>
      </c>
      <c r="Q1469" s="3">
        <f>VLOOKUP($C1469,'County Data Only'!$A$2:$F$93,4,FALSE)</f>
        <v>2590</v>
      </c>
      <c r="R1469" s="3">
        <f>IF(AND(Table1[[#This Row],[Census Tract Access to Primary Care]]&lt;=2000,Table1[[#This Row],[Census Tract Access to Primary Care]]&lt;&gt;0),1,0)</f>
        <v>0</v>
      </c>
      <c r="S1469" s="3">
        <f>VLOOKUP($C1469,'County Data Only'!$A$2:$F$93,5,FALSE)</f>
        <v>-3.7826717159999999</v>
      </c>
      <c r="T1469" s="3">
        <f>VLOOKUP($C1469,'County Data Only'!$A$2:$F$93,6,FALSE)</f>
        <v>-0.21631500000000001</v>
      </c>
      <c r="U1469">
        <f>IF(AND(Table1[[#This Row],[Census Tract Population Growth 2010 - 2020]]&gt;=5,Table1[[#This Row],[Census Tract Population Growth 2020 - 2021]]&gt;0),1,0)</f>
        <v>0</v>
      </c>
      <c r="V1469" s="3">
        <f>SUM(Table1[[#This Row],[High Income Point Value]],Table1[[#This Row],[Life Expectancy Point Value]],Table1[[#This Row],["R/ECAP" (Point Value)]],Table1[[#This Row],[Low Poverty Point Value]])</f>
        <v>0</v>
      </c>
      <c r="W1469" s="3">
        <f>SUM(Table1[[#This Row],[Census Tract Low Unemployment Point Value]],Table1[[#This Row],[Census Tract Access to Primary Care Point Value]])</f>
        <v>0</v>
      </c>
    </row>
    <row r="1470" spans="1:23" x14ac:dyDescent="0.25">
      <c r="A1470" t="s">
        <v>1473</v>
      </c>
      <c r="B1470">
        <v>18155965800</v>
      </c>
      <c r="C1470" t="s">
        <v>1852</v>
      </c>
      <c r="D1470" t="s">
        <v>2896</v>
      </c>
      <c r="E1470" s="8">
        <f t="shared" si="44"/>
        <v>1</v>
      </c>
      <c r="F1470" s="3">
        <f t="shared" si="45"/>
        <v>0</v>
      </c>
      <c r="G1470">
        <v>0</v>
      </c>
      <c r="H1470" s="4">
        <v>62847</v>
      </c>
      <c r="I1470" s="3">
        <f>IF(AND(Table1[[#This Row],[High Income]]&gt;=71082,Table1[[#This Row],[QCT Status]]=0),1,0)</f>
        <v>0</v>
      </c>
      <c r="J1470" s="6">
        <v>77.7</v>
      </c>
      <c r="K1470" s="6">
        <f>IF(Table1[[#This Row],[Life Expectancy]]&gt;77.4,1,0)</f>
        <v>1</v>
      </c>
      <c r="L1470" s="4">
        <v>0</v>
      </c>
      <c r="M1470" s="4">
        <v>25.3</v>
      </c>
      <c r="N1470" s="4">
        <f>IF(AND(Table1[[#This Row],[Low Poverty]]&lt;=6.3,Table1[[#This Row],[QCT Status]]=0),1,0)</f>
        <v>0</v>
      </c>
      <c r="O1470" s="3">
        <f>VLOOKUP(C1470,'County Data Only'!$A$2:$F$93,3,FALSE)</f>
        <v>2.7</v>
      </c>
      <c r="P1470" s="3">
        <f>IF(Table1[[#This Row],[Census Tract Low Unemployment Rate]]&lt;2.7,1,0)</f>
        <v>0</v>
      </c>
      <c r="Q1470" s="3">
        <f>VLOOKUP($C1470,'County Data Only'!$A$2:$F$93,4,FALSE)</f>
        <v>0</v>
      </c>
      <c r="R1470" s="3">
        <f>IF(AND(Table1[[#This Row],[Census Tract Access to Primary Care]]&lt;=2000,Table1[[#This Row],[Census Tract Access to Primary Care]]&lt;&gt;0),1,0)</f>
        <v>0</v>
      </c>
      <c r="S1470" s="3">
        <f>VLOOKUP($C1470,'County Data Only'!$A$2:$F$93,5,FALSE)</f>
        <v>5.5980593000000002E-2</v>
      </c>
      <c r="T1470" s="6">
        <f>VLOOKUP($C1470,'County Data Only'!$A$2:$F$93,6,FALSE)</f>
        <v>0.67873300000000003</v>
      </c>
      <c r="U1470">
        <f>IF(AND(Table1[[#This Row],[Census Tract Population Growth 2010 - 2020]]&gt;=5,Table1[[#This Row],[Census Tract Population Growth 2020 - 2021]]&gt;0),1,0)</f>
        <v>0</v>
      </c>
      <c r="V1470" s="3">
        <f>SUM(Table1[[#This Row],[High Income Point Value]],Table1[[#This Row],[Life Expectancy Point Value]],Table1[[#This Row],["R/ECAP" (Point Value)]],Table1[[#This Row],[Low Poverty Point Value]])</f>
        <v>1</v>
      </c>
      <c r="W1470" s="3">
        <f>SUM(Table1[[#This Row],[Census Tract Low Unemployment Point Value]],Table1[[#This Row],[Census Tract Access to Primary Care Point Value]])</f>
        <v>0</v>
      </c>
    </row>
    <row r="1471" spans="1:23" x14ac:dyDescent="0.25">
      <c r="A1471" t="s">
        <v>1474</v>
      </c>
      <c r="B1471">
        <v>18155965900</v>
      </c>
      <c r="C1471" t="s">
        <v>1852</v>
      </c>
      <c r="D1471" t="s">
        <v>3010</v>
      </c>
      <c r="E1471" s="10">
        <f t="shared" si="44"/>
        <v>0</v>
      </c>
      <c r="F1471" s="3">
        <f t="shared" si="45"/>
        <v>0</v>
      </c>
      <c r="G1471">
        <v>0</v>
      </c>
      <c r="H1471" s="4">
        <v>41968</v>
      </c>
      <c r="I1471" s="3">
        <f>IF(AND(Table1[[#This Row],[High Income]]&gt;=71082,Table1[[#This Row],[QCT Status]]=0),1,0)</f>
        <v>0</v>
      </c>
      <c r="J1471" s="4">
        <v>72.099999999999994</v>
      </c>
      <c r="K1471" s="3">
        <f>IF(Table1[[#This Row],[Life Expectancy]]&gt;77.4,1,0)</f>
        <v>0</v>
      </c>
      <c r="L1471" s="4">
        <v>0</v>
      </c>
      <c r="M1471" s="4">
        <v>21.1</v>
      </c>
      <c r="N1471" s="4">
        <f>IF(AND(Table1[[#This Row],[Low Poverty]]&lt;=6.3,Table1[[#This Row],[QCT Status]]=0),1,0)</f>
        <v>0</v>
      </c>
      <c r="O1471" s="3">
        <f>VLOOKUP(C1471,'County Data Only'!$A$2:$F$93,3,FALSE)</f>
        <v>2.7</v>
      </c>
      <c r="P1471" s="3">
        <f>IF(Table1[[#This Row],[Census Tract Low Unemployment Rate]]&lt;2.7,1,0)</f>
        <v>0</v>
      </c>
      <c r="Q1471" s="3">
        <f>VLOOKUP($C1471,'County Data Only'!$A$2:$F$93,4,FALSE)</f>
        <v>0</v>
      </c>
      <c r="R1471" s="3">
        <f>IF(AND(Table1[[#This Row],[Census Tract Access to Primary Care]]&lt;=2000,Table1[[#This Row],[Census Tract Access to Primary Care]]&lt;&gt;0),1,0)</f>
        <v>0</v>
      </c>
      <c r="S1471" s="3">
        <f>VLOOKUP($C1471,'County Data Only'!$A$2:$F$93,5,FALSE)</f>
        <v>5.5980593000000002E-2</v>
      </c>
      <c r="T1471" s="6">
        <f>VLOOKUP($C1471,'County Data Only'!$A$2:$F$93,6,FALSE)</f>
        <v>0.67873300000000003</v>
      </c>
      <c r="U1471">
        <f>IF(AND(Table1[[#This Row],[Census Tract Population Growth 2010 - 2020]]&gt;=5,Table1[[#This Row],[Census Tract Population Growth 2020 - 2021]]&gt;0),1,0)</f>
        <v>0</v>
      </c>
      <c r="V1471" s="3">
        <f>SUM(Table1[[#This Row],[High Income Point Value]],Table1[[#This Row],[Life Expectancy Point Value]],Table1[[#This Row],["R/ECAP" (Point Value)]],Table1[[#This Row],[Low Poverty Point Value]])</f>
        <v>0</v>
      </c>
      <c r="W1471" s="3">
        <f>SUM(Table1[[#This Row],[Census Tract Low Unemployment Point Value]],Table1[[#This Row],[Census Tract Access to Primary Care Point Value]])</f>
        <v>0</v>
      </c>
    </row>
    <row r="1472" spans="1:23" x14ac:dyDescent="0.25">
      <c r="A1472" t="s">
        <v>1472</v>
      </c>
      <c r="B1472">
        <v>18155965700</v>
      </c>
      <c r="C1472" t="s">
        <v>1852</v>
      </c>
      <c r="D1472" t="s">
        <v>2895</v>
      </c>
      <c r="E1472" s="10">
        <f t="shared" si="44"/>
        <v>0</v>
      </c>
      <c r="F1472" s="3">
        <f t="shared" si="45"/>
        <v>0</v>
      </c>
      <c r="G1472">
        <v>0</v>
      </c>
      <c r="H1472" s="4">
        <v>52667</v>
      </c>
      <c r="I1472" s="3">
        <f>IF(AND(Table1[[#This Row],[High Income]]&gt;=71082,Table1[[#This Row],[QCT Status]]=0),1,0)</f>
        <v>0</v>
      </c>
      <c r="J1472" s="4">
        <v>76.400000000000006</v>
      </c>
      <c r="K1472" s="3">
        <f>IF(Table1[[#This Row],[Life Expectancy]]&gt;77.4,1,0)</f>
        <v>0</v>
      </c>
      <c r="L1472" s="4">
        <v>0</v>
      </c>
      <c r="M1472" s="4">
        <v>22.3</v>
      </c>
      <c r="N1472" s="4">
        <f>IF(AND(Table1[[#This Row],[Low Poverty]]&lt;=6.3,Table1[[#This Row],[QCT Status]]=0),1,0)</f>
        <v>0</v>
      </c>
      <c r="O1472" s="3">
        <f>VLOOKUP(C1472,'County Data Only'!$A$2:$F$93,3,FALSE)</f>
        <v>2.7</v>
      </c>
      <c r="P1472" s="3">
        <f>IF(Table1[[#This Row],[Census Tract Low Unemployment Rate]]&lt;2.7,1,0)</f>
        <v>0</v>
      </c>
      <c r="Q1472" s="3">
        <f>VLOOKUP($C1472,'County Data Only'!$A$2:$F$93,4,FALSE)</f>
        <v>0</v>
      </c>
      <c r="R1472" s="3">
        <f>IF(AND(Table1[[#This Row],[Census Tract Access to Primary Care]]&lt;=2000,Table1[[#This Row],[Census Tract Access to Primary Care]]&lt;&gt;0),1,0)</f>
        <v>0</v>
      </c>
      <c r="S1472" s="3">
        <f>VLOOKUP($C1472,'County Data Only'!$A$2:$F$93,5,FALSE)</f>
        <v>5.5980593000000002E-2</v>
      </c>
      <c r="T1472" s="6">
        <f>VLOOKUP($C1472,'County Data Only'!$A$2:$F$93,6,FALSE)</f>
        <v>0.67873300000000003</v>
      </c>
      <c r="U1472">
        <f>IF(AND(Table1[[#This Row],[Census Tract Population Growth 2010 - 2020]]&gt;=5,Table1[[#This Row],[Census Tract Population Growth 2020 - 2021]]&gt;0),1,0)</f>
        <v>0</v>
      </c>
      <c r="V1472" s="3">
        <f>SUM(Table1[[#This Row],[High Income Point Value]],Table1[[#This Row],[Life Expectancy Point Value]],Table1[[#This Row],["R/ECAP" (Point Value)]],Table1[[#This Row],[Low Poverty Point Value]])</f>
        <v>0</v>
      </c>
      <c r="W1472" s="3">
        <f>SUM(Table1[[#This Row],[Census Tract Low Unemployment Point Value]],Table1[[#This Row],[Census Tract Access to Primary Care Point Value]])</f>
        <v>0</v>
      </c>
    </row>
    <row r="1473" spans="1:23" x14ac:dyDescent="0.25">
      <c r="A1473" t="s">
        <v>1505</v>
      </c>
      <c r="B1473">
        <v>18157010207</v>
      </c>
      <c r="C1473" t="s">
        <v>1854</v>
      </c>
      <c r="D1473" t="s">
        <v>2460</v>
      </c>
      <c r="E1473" s="6">
        <f t="shared" si="44"/>
        <v>5</v>
      </c>
      <c r="F1473" s="6">
        <f t="shared" si="45"/>
        <v>1</v>
      </c>
      <c r="G1473">
        <v>0</v>
      </c>
      <c r="H1473" s="6">
        <v>117577</v>
      </c>
      <c r="I1473" s="6">
        <f>IF(AND(Table1[[#This Row],[High Income]]&gt;=71082,Table1[[#This Row],[QCT Status]]=0),1,0)</f>
        <v>1</v>
      </c>
      <c r="J1473" s="6">
        <v>85.9</v>
      </c>
      <c r="K1473" s="6">
        <f>IF(Table1[[#This Row],[Life Expectancy]]&gt;77.4,1,0)</f>
        <v>1</v>
      </c>
      <c r="L1473" s="4">
        <v>0</v>
      </c>
      <c r="M1473" s="6">
        <v>0.5</v>
      </c>
      <c r="N1473" s="6">
        <f>IF(AND(Table1[[#This Row],[Low Poverty]]&lt;=6.3,Table1[[#This Row],[QCT Status]]=0),1,0)</f>
        <v>1</v>
      </c>
      <c r="O1473" s="6">
        <f>VLOOKUP(C1473,'County Data Only'!$A$2:$F$93,3,FALSE)</f>
        <v>2.5</v>
      </c>
      <c r="P1473" s="6">
        <f>IF(Table1[[#This Row],[Census Tract Low Unemployment Rate]]&lt;2.7,1,0)</f>
        <v>1</v>
      </c>
      <c r="Q1473" s="6">
        <f>VLOOKUP($C1473,'County Data Only'!$A$2:$F$93,4,FALSE)</f>
        <v>1450</v>
      </c>
      <c r="R1473" s="6">
        <f>IF(AND(Table1[[#This Row],[Census Tract Access to Primary Care]]&lt;=2000,Table1[[#This Row],[Census Tract Access to Primary Care]]&lt;&gt;0),1,0)</f>
        <v>1</v>
      </c>
      <c r="S1473" s="6">
        <f>VLOOKUP($C1473,'County Data Only'!$A$2:$F$93,5,FALSE)</f>
        <v>13.292510330000001</v>
      </c>
      <c r="T1473" s="6">
        <f>VLOOKUP($C1473,'County Data Only'!$A$2:$F$93,6,FALSE)</f>
        <v>0.4451078</v>
      </c>
      <c r="U1473" s="1">
        <f>IF(AND(Table1[[#This Row],[Census Tract Population Growth 2010 - 2020]]&gt;=5,Table1[[#This Row],[Census Tract Population Growth 2020 - 2021]]&gt;0),1,0)</f>
        <v>1</v>
      </c>
      <c r="V1473" s="3">
        <f>SUM(Table1[[#This Row],[High Income Point Value]],Table1[[#This Row],[Life Expectancy Point Value]],Table1[[#This Row],["R/ECAP" (Point Value)]],Table1[[#This Row],[Low Poverty Point Value]])</f>
        <v>3</v>
      </c>
      <c r="W1473" s="3">
        <f>SUM(Table1[[#This Row],[Census Tract Low Unemployment Point Value]],Table1[[#This Row],[Census Tract Access to Primary Care Point Value]])</f>
        <v>2</v>
      </c>
    </row>
    <row r="1474" spans="1:23" x14ac:dyDescent="0.25">
      <c r="A1474" t="s">
        <v>1512</v>
      </c>
      <c r="B1474">
        <v>18157010800</v>
      </c>
      <c r="C1474" t="s">
        <v>1854</v>
      </c>
      <c r="D1474" t="s">
        <v>1990</v>
      </c>
      <c r="E1474" s="6">
        <f t="shared" ref="E1474:E1537" si="46">SUM(V1474,W1474)</f>
        <v>5</v>
      </c>
      <c r="F1474" s="6">
        <f t="shared" ref="F1474:F1537" si="47">IF(AND(S1474&gt;=5,T1474&gt;0),1,0)</f>
        <v>1</v>
      </c>
      <c r="G1474">
        <v>0</v>
      </c>
      <c r="H1474" s="6">
        <v>72601</v>
      </c>
      <c r="I1474" s="6">
        <f>IF(AND(Table1[[#This Row],[High Income]]&gt;=71082,Table1[[#This Row],[QCT Status]]=0),1,0)</f>
        <v>1</v>
      </c>
      <c r="J1474" s="6">
        <v>80.599999999999994</v>
      </c>
      <c r="K1474" s="6">
        <f>IF(Table1[[#This Row],[Life Expectancy]]&gt;77.4,1,0)</f>
        <v>1</v>
      </c>
      <c r="L1474" s="4">
        <v>0</v>
      </c>
      <c r="M1474" s="6">
        <v>3.1</v>
      </c>
      <c r="N1474" s="6">
        <f>IF(AND(Table1[[#This Row],[Low Poverty]]&lt;=6.3,Table1[[#This Row],[QCT Status]]=0),1,0)</f>
        <v>1</v>
      </c>
      <c r="O1474" s="6">
        <f>VLOOKUP(C1474,'County Data Only'!$A$2:$F$93,3,FALSE)</f>
        <v>2.5</v>
      </c>
      <c r="P1474" s="6">
        <f>IF(Table1[[#This Row],[Census Tract Low Unemployment Rate]]&lt;2.7,1,0)</f>
        <v>1</v>
      </c>
      <c r="Q1474" s="6">
        <f>VLOOKUP($C1474,'County Data Only'!$A$2:$F$93,4,FALSE)</f>
        <v>1450</v>
      </c>
      <c r="R1474" s="6">
        <f>IF(AND(Table1[[#This Row],[Census Tract Access to Primary Care]]&lt;=2000,Table1[[#This Row],[Census Tract Access to Primary Care]]&lt;&gt;0),1,0)</f>
        <v>1</v>
      </c>
      <c r="S1474" s="6">
        <f>VLOOKUP($C1474,'County Data Only'!$A$2:$F$93,5,FALSE)</f>
        <v>13.292510330000001</v>
      </c>
      <c r="T1474" s="6">
        <f>VLOOKUP($C1474,'County Data Only'!$A$2:$F$93,6,FALSE)</f>
        <v>0.4451078</v>
      </c>
      <c r="U1474" s="1">
        <f>IF(AND(Table1[[#This Row],[Census Tract Population Growth 2010 - 2020]]&gt;=5,Table1[[#This Row],[Census Tract Population Growth 2020 - 2021]]&gt;0),1,0)</f>
        <v>1</v>
      </c>
      <c r="V1474" s="3">
        <f>SUM(Table1[[#This Row],[High Income Point Value]],Table1[[#This Row],[Life Expectancy Point Value]],Table1[[#This Row],["R/ECAP" (Point Value)]],Table1[[#This Row],[Low Poverty Point Value]])</f>
        <v>3</v>
      </c>
      <c r="W1474" s="3">
        <f>SUM(Table1[[#This Row],[Census Tract Low Unemployment Point Value]],Table1[[#This Row],[Census Tract Access to Primary Care Point Value]])</f>
        <v>2</v>
      </c>
    </row>
    <row r="1475" spans="1:23" x14ac:dyDescent="0.25">
      <c r="A1475" t="s">
        <v>1488</v>
      </c>
      <c r="B1475">
        <v>18157001601</v>
      </c>
      <c r="C1475" t="s">
        <v>1854</v>
      </c>
      <c r="D1475" t="s">
        <v>2164</v>
      </c>
      <c r="E1475" s="6">
        <f t="shared" si="46"/>
        <v>5</v>
      </c>
      <c r="F1475" s="6">
        <f t="shared" si="47"/>
        <v>1</v>
      </c>
      <c r="G1475">
        <v>0</v>
      </c>
      <c r="H1475" s="6">
        <v>110898</v>
      </c>
      <c r="I1475" s="6">
        <f>IF(AND(Table1[[#This Row],[High Income]]&gt;=71082,Table1[[#This Row],[QCT Status]]=0),1,0)</f>
        <v>1</v>
      </c>
      <c r="J1475" s="6">
        <v>78.5</v>
      </c>
      <c r="K1475" s="6">
        <f>IF(Table1[[#This Row],[Life Expectancy]]&gt;77.4,1,0)</f>
        <v>1</v>
      </c>
      <c r="L1475" s="4">
        <v>0</v>
      </c>
      <c r="M1475" s="6">
        <v>3.5</v>
      </c>
      <c r="N1475" s="6">
        <f>IF(AND(Table1[[#This Row],[Low Poverty]]&lt;=6.3,Table1[[#This Row],[QCT Status]]=0),1,0)</f>
        <v>1</v>
      </c>
      <c r="O1475" s="6">
        <f>VLOOKUP(C1475,'County Data Only'!$A$2:$F$93,3,FALSE)</f>
        <v>2.5</v>
      </c>
      <c r="P1475" s="6">
        <f>IF(Table1[[#This Row],[Census Tract Low Unemployment Rate]]&lt;2.7,1,0)</f>
        <v>1</v>
      </c>
      <c r="Q1475" s="6">
        <f>VLOOKUP($C1475,'County Data Only'!$A$2:$F$93,4,FALSE)</f>
        <v>1450</v>
      </c>
      <c r="R1475" s="6">
        <f>IF(AND(Table1[[#This Row],[Census Tract Access to Primary Care]]&lt;=2000,Table1[[#This Row],[Census Tract Access to Primary Care]]&lt;&gt;0),1,0)</f>
        <v>1</v>
      </c>
      <c r="S1475" s="6">
        <f>VLOOKUP($C1475,'County Data Only'!$A$2:$F$93,5,FALSE)</f>
        <v>13.292510330000001</v>
      </c>
      <c r="T1475" s="6">
        <f>VLOOKUP($C1475,'County Data Only'!$A$2:$F$93,6,FALSE)</f>
        <v>0.4451078</v>
      </c>
      <c r="U1475" s="1">
        <f>IF(AND(Table1[[#This Row],[Census Tract Population Growth 2010 - 2020]]&gt;=5,Table1[[#This Row],[Census Tract Population Growth 2020 - 2021]]&gt;0),1,0)</f>
        <v>1</v>
      </c>
      <c r="V1475" s="3">
        <f>SUM(Table1[[#This Row],[High Income Point Value]],Table1[[#This Row],[Life Expectancy Point Value]],Table1[[#This Row],["R/ECAP" (Point Value)]],Table1[[#This Row],[Low Poverty Point Value]])</f>
        <v>3</v>
      </c>
      <c r="W1475" s="3">
        <f>SUM(Table1[[#This Row],[Census Tract Low Unemployment Point Value]],Table1[[#This Row],[Census Tract Access to Primary Care Point Value]])</f>
        <v>2</v>
      </c>
    </row>
    <row r="1476" spans="1:23" x14ac:dyDescent="0.25">
      <c r="A1476" t="s">
        <v>1513</v>
      </c>
      <c r="B1476">
        <v>18157010901</v>
      </c>
      <c r="C1476" t="s">
        <v>1854</v>
      </c>
      <c r="D1476" t="s">
        <v>2956</v>
      </c>
      <c r="E1476" s="6">
        <f t="shared" si="46"/>
        <v>5</v>
      </c>
      <c r="F1476" s="6">
        <f t="shared" si="47"/>
        <v>1</v>
      </c>
      <c r="G1476">
        <v>0</v>
      </c>
      <c r="H1476" s="6">
        <v>75475</v>
      </c>
      <c r="I1476" s="6">
        <f>IF(AND(Table1[[#This Row],[High Income]]&gt;=71082,Table1[[#This Row],[QCT Status]]=0),1,0)</f>
        <v>1</v>
      </c>
      <c r="J1476" s="6">
        <v>83.3</v>
      </c>
      <c r="K1476" s="6">
        <f>IF(Table1[[#This Row],[Life Expectancy]]&gt;77.4,1,0)</f>
        <v>1</v>
      </c>
      <c r="L1476" s="4">
        <v>0</v>
      </c>
      <c r="M1476" s="6">
        <v>3.9</v>
      </c>
      <c r="N1476" s="6">
        <f>IF(AND(Table1[[#This Row],[Low Poverty]]&lt;=6.3,Table1[[#This Row],[QCT Status]]=0),1,0)</f>
        <v>1</v>
      </c>
      <c r="O1476" s="6">
        <f>VLOOKUP(C1476,'County Data Only'!$A$2:$F$93,3,FALSE)</f>
        <v>2.5</v>
      </c>
      <c r="P1476" s="6">
        <f>IF(Table1[[#This Row],[Census Tract Low Unemployment Rate]]&lt;2.7,1,0)</f>
        <v>1</v>
      </c>
      <c r="Q1476" s="6">
        <f>VLOOKUP($C1476,'County Data Only'!$A$2:$F$93,4,FALSE)</f>
        <v>1450</v>
      </c>
      <c r="R1476" s="6">
        <f>IF(AND(Table1[[#This Row],[Census Tract Access to Primary Care]]&lt;=2000,Table1[[#This Row],[Census Tract Access to Primary Care]]&lt;&gt;0),1,0)</f>
        <v>1</v>
      </c>
      <c r="S1476" s="6">
        <f>VLOOKUP($C1476,'County Data Only'!$A$2:$F$93,5,FALSE)</f>
        <v>13.292510330000001</v>
      </c>
      <c r="T1476" s="6">
        <f>VLOOKUP($C1476,'County Data Only'!$A$2:$F$93,6,FALSE)</f>
        <v>0.4451078</v>
      </c>
      <c r="U1476" s="1">
        <f>IF(AND(Table1[[#This Row],[Census Tract Population Growth 2010 - 2020]]&gt;=5,Table1[[#This Row],[Census Tract Population Growth 2020 - 2021]]&gt;0),1,0)</f>
        <v>1</v>
      </c>
      <c r="V1476" s="3">
        <f>SUM(Table1[[#This Row],[High Income Point Value]],Table1[[#This Row],[Life Expectancy Point Value]],Table1[[#This Row],["R/ECAP" (Point Value)]],Table1[[#This Row],[Low Poverty Point Value]])</f>
        <v>3</v>
      </c>
      <c r="W1476" s="3">
        <f>SUM(Table1[[#This Row],[Census Tract Low Unemployment Point Value]],Table1[[#This Row],[Census Tract Access to Primary Care Point Value]])</f>
        <v>2</v>
      </c>
    </row>
    <row r="1477" spans="1:23" x14ac:dyDescent="0.25">
      <c r="A1477" t="s">
        <v>1511</v>
      </c>
      <c r="B1477">
        <v>18157010700</v>
      </c>
      <c r="C1477" t="s">
        <v>1854</v>
      </c>
      <c r="D1477" t="s">
        <v>1989</v>
      </c>
      <c r="E1477" s="6">
        <f t="shared" si="46"/>
        <v>5</v>
      </c>
      <c r="F1477" s="6">
        <f t="shared" si="47"/>
        <v>1</v>
      </c>
      <c r="G1477">
        <v>0</v>
      </c>
      <c r="H1477" s="6">
        <v>91844</v>
      </c>
      <c r="I1477" s="6">
        <f>IF(AND(Table1[[#This Row],[High Income]]&gt;=71082,Table1[[#This Row],[QCT Status]]=0),1,0)</f>
        <v>1</v>
      </c>
      <c r="J1477" s="6">
        <v>81.7</v>
      </c>
      <c r="K1477" s="6">
        <f>IF(Table1[[#This Row],[Life Expectancy]]&gt;77.4,1,0)</f>
        <v>1</v>
      </c>
      <c r="L1477" s="4">
        <v>0</v>
      </c>
      <c r="M1477" s="6">
        <v>5</v>
      </c>
      <c r="N1477" s="6">
        <f>IF(AND(Table1[[#This Row],[Low Poverty]]&lt;=6.3,Table1[[#This Row],[QCT Status]]=0),1,0)</f>
        <v>1</v>
      </c>
      <c r="O1477" s="6">
        <f>VLOOKUP(C1477,'County Data Only'!$A$2:$F$93,3,FALSE)</f>
        <v>2.5</v>
      </c>
      <c r="P1477" s="6">
        <f>IF(Table1[[#This Row],[Census Tract Low Unemployment Rate]]&lt;2.7,1,0)</f>
        <v>1</v>
      </c>
      <c r="Q1477" s="6">
        <f>VLOOKUP($C1477,'County Data Only'!$A$2:$F$93,4,FALSE)</f>
        <v>1450</v>
      </c>
      <c r="R1477" s="6">
        <f>IF(AND(Table1[[#This Row],[Census Tract Access to Primary Care]]&lt;=2000,Table1[[#This Row],[Census Tract Access to Primary Care]]&lt;&gt;0),1,0)</f>
        <v>1</v>
      </c>
      <c r="S1477" s="6">
        <f>VLOOKUP($C1477,'County Data Only'!$A$2:$F$93,5,FALSE)</f>
        <v>13.292510330000001</v>
      </c>
      <c r="T1477" s="6">
        <f>VLOOKUP($C1477,'County Data Only'!$A$2:$F$93,6,FALSE)</f>
        <v>0.4451078</v>
      </c>
      <c r="U1477" s="1">
        <f>IF(AND(Table1[[#This Row],[Census Tract Population Growth 2010 - 2020]]&gt;=5,Table1[[#This Row],[Census Tract Population Growth 2020 - 2021]]&gt;0),1,0)</f>
        <v>1</v>
      </c>
      <c r="V1477" s="3">
        <f>SUM(Table1[[#This Row],[High Income Point Value]],Table1[[#This Row],[Life Expectancy Point Value]],Table1[[#This Row],["R/ECAP" (Point Value)]],Table1[[#This Row],[Low Poverty Point Value]])</f>
        <v>3</v>
      </c>
      <c r="W1477" s="3">
        <f>SUM(Table1[[#This Row],[Census Tract Low Unemployment Point Value]],Table1[[#This Row],[Census Tract Access to Primary Care Point Value]])</f>
        <v>2</v>
      </c>
    </row>
    <row r="1478" spans="1:23" x14ac:dyDescent="0.25">
      <c r="A1478" t="s">
        <v>1496</v>
      </c>
      <c r="B1478">
        <v>18157005102</v>
      </c>
      <c r="C1478" t="s">
        <v>1854</v>
      </c>
      <c r="D1478" t="s">
        <v>3014</v>
      </c>
      <c r="E1478" s="6">
        <f t="shared" si="46"/>
        <v>5</v>
      </c>
      <c r="F1478" s="6">
        <f t="shared" si="47"/>
        <v>1</v>
      </c>
      <c r="G1478">
        <v>0</v>
      </c>
      <c r="H1478" s="6">
        <v>96786</v>
      </c>
      <c r="I1478" s="6">
        <f>IF(AND(Table1[[#This Row],[High Income]]&gt;=71082,Table1[[#This Row],[QCT Status]]=0),1,0)</f>
        <v>1</v>
      </c>
      <c r="J1478" s="6">
        <v>80.5</v>
      </c>
      <c r="K1478" s="6">
        <f>IF(Table1[[#This Row],[Life Expectancy]]&gt;77.4,1,0)</f>
        <v>1</v>
      </c>
      <c r="L1478" s="4">
        <v>0</v>
      </c>
      <c r="M1478" s="6">
        <v>5.0999999999999996</v>
      </c>
      <c r="N1478" s="6">
        <f>IF(AND(Table1[[#This Row],[Low Poverty]]&lt;=6.3,Table1[[#This Row],[QCT Status]]=0),1,0)</f>
        <v>1</v>
      </c>
      <c r="O1478" s="6">
        <f>VLOOKUP(C1478,'County Data Only'!$A$2:$F$93,3,FALSE)</f>
        <v>2.5</v>
      </c>
      <c r="P1478" s="6">
        <f>IF(Table1[[#This Row],[Census Tract Low Unemployment Rate]]&lt;2.7,1,0)</f>
        <v>1</v>
      </c>
      <c r="Q1478" s="6">
        <f>VLOOKUP($C1478,'County Data Only'!$A$2:$F$93,4,FALSE)</f>
        <v>1450</v>
      </c>
      <c r="R1478" s="6">
        <f>IF(AND(Table1[[#This Row],[Census Tract Access to Primary Care]]&lt;=2000,Table1[[#This Row],[Census Tract Access to Primary Care]]&lt;&gt;0),1,0)</f>
        <v>1</v>
      </c>
      <c r="S1478" s="6">
        <f>VLOOKUP($C1478,'County Data Only'!$A$2:$F$93,5,FALSE)</f>
        <v>13.292510330000001</v>
      </c>
      <c r="T1478" s="6">
        <f>VLOOKUP($C1478,'County Data Only'!$A$2:$F$93,6,FALSE)</f>
        <v>0.4451078</v>
      </c>
      <c r="U1478" s="1">
        <f>IF(AND(Table1[[#This Row],[Census Tract Population Growth 2010 - 2020]]&gt;=5,Table1[[#This Row],[Census Tract Population Growth 2020 - 2021]]&gt;0),1,0)</f>
        <v>1</v>
      </c>
      <c r="V1478" s="3">
        <f>SUM(Table1[[#This Row],[High Income Point Value]],Table1[[#This Row],[Life Expectancy Point Value]],Table1[[#This Row],["R/ECAP" (Point Value)]],Table1[[#This Row],[Low Poverty Point Value]])</f>
        <v>3</v>
      </c>
      <c r="W1478" s="3">
        <f>SUM(Table1[[#This Row],[Census Tract Low Unemployment Point Value]],Table1[[#This Row],[Census Tract Access to Primary Care Point Value]])</f>
        <v>2</v>
      </c>
    </row>
    <row r="1479" spans="1:23" x14ac:dyDescent="0.25">
      <c r="A1479" t="s">
        <v>1503</v>
      </c>
      <c r="B1479">
        <v>18157010205</v>
      </c>
      <c r="C1479" t="s">
        <v>1854</v>
      </c>
      <c r="D1479" t="s">
        <v>2458</v>
      </c>
      <c r="E1479" s="5">
        <f t="shared" si="46"/>
        <v>4</v>
      </c>
      <c r="F1479" s="6">
        <f t="shared" si="47"/>
        <v>1</v>
      </c>
      <c r="G1479">
        <v>0</v>
      </c>
      <c r="H1479" s="4">
        <v>60793</v>
      </c>
      <c r="I1479" s="3">
        <f>IF(AND(Table1[[#This Row],[High Income]]&gt;=71082,Table1[[#This Row],[QCT Status]]=0),1,0)</f>
        <v>0</v>
      </c>
      <c r="J1479" s="6">
        <v>79.3</v>
      </c>
      <c r="K1479" s="6">
        <f>IF(Table1[[#This Row],[Life Expectancy]]&gt;77.4,1,0)</f>
        <v>1</v>
      </c>
      <c r="L1479" s="4">
        <v>0</v>
      </c>
      <c r="M1479" s="6">
        <v>3.5</v>
      </c>
      <c r="N1479" s="6">
        <f>IF(AND(Table1[[#This Row],[Low Poverty]]&lt;=6.3,Table1[[#This Row],[QCT Status]]=0),1,0)</f>
        <v>1</v>
      </c>
      <c r="O1479" s="6">
        <f>VLOOKUP(C1479,'County Data Only'!$A$2:$F$93,3,FALSE)</f>
        <v>2.5</v>
      </c>
      <c r="P1479" s="6">
        <f>IF(Table1[[#This Row],[Census Tract Low Unemployment Rate]]&lt;2.7,1,0)</f>
        <v>1</v>
      </c>
      <c r="Q1479" s="6">
        <f>VLOOKUP($C1479,'County Data Only'!$A$2:$F$93,4,FALSE)</f>
        <v>1450</v>
      </c>
      <c r="R1479" s="6">
        <f>IF(AND(Table1[[#This Row],[Census Tract Access to Primary Care]]&lt;=2000,Table1[[#This Row],[Census Tract Access to Primary Care]]&lt;&gt;0),1,0)</f>
        <v>1</v>
      </c>
      <c r="S1479" s="6">
        <f>VLOOKUP($C1479,'County Data Only'!$A$2:$F$93,5,FALSE)</f>
        <v>13.292510330000001</v>
      </c>
      <c r="T1479" s="6">
        <f>VLOOKUP($C1479,'County Data Only'!$A$2:$F$93,6,FALSE)</f>
        <v>0.4451078</v>
      </c>
      <c r="U1479" s="1">
        <f>IF(AND(Table1[[#This Row],[Census Tract Population Growth 2010 - 2020]]&gt;=5,Table1[[#This Row],[Census Tract Population Growth 2020 - 2021]]&gt;0),1,0)</f>
        <v>1</v>
      </c>
      <c r="V1479" s="3">
        <f>SUM(Table1[[#This Row],[High Income Point Value]],Table1[[#This Row],[Life Expectancy Point Value]],Table1[[#This Row],["R/ECAP" (Point Value)]],Table1[[#This Row],[Low Poverty Point Value]])</f>
        <v>2</v>
      </c>
      <c r="W1479" s="3">
        <f>SUM(Table1[[#This Row],[Census Tract Low Unemployment Point Value]],Table1[[#This Row],[Census Tract Access to Primary Care Point Value]])</f>
        <v>2</v>
      </c>
    </row>
    <row r="1480" spans="1:23" x14ac:dyDescent="0.25">
      <c r="A1480" t="s">
        <v>1501</v>
      </c>
      <c r="B1480">
        <v>18157010100</v>
      </c>
      <c r="C1480" t="s">
        <v>1854</v>
      </c>
      <c r="D1480" t="s">
        <v>1930</v>
      </c>
      <c r="E1480" s="5">
        <f t="shared" si="46"/>
        <v>4</v>
      </c>
      <c r="F1480" s="6">
        <f t="shared" si="47"/>
        <v>1</v>
      </c>
      <c r="G1480">
        <v>0</v>
      </c>
      <c r="H1480" s="6">
        <v>80357</v>
      </c>
      <c r="I1480" s="6">
        <f>IF(AND(Table1[[#This Row],[High Income]]&gt;=71082,Table1[[#This Row],[QCT Status]]=0),1,0)</f>
        <v>1</v>
      </c>
      <c r="J1480" s="4">
        <v>74.7</v>
      </c>
      <c r="K1480" s="6">
        <f>IF(Table1[[#This Row],[Life Expectancy]]&gt;77.4,1,0)</f>
        <v>0</v>
      </c>
      <c r="L1480" s="4">
        <v>0</v>
      </c>
      <c r="M1480" s="6">
        <v>5.0999999999999996</v>
      </c>
      <c r="N1480" s="6">
        <f>IF(AND(Table1[[#This Row],[Low Poverty]]&lt;=6.3,Table1[[#This Row],[QCT Status]]=0),1,0)</f>
        <v>1</v>
      </c>
      <c r="O1480" s="6">
        <f>VLOOKUP(C1480,'County Data Only'!$A$2:$F$93,3,FALSE)</f>
        <v>2.5</v>
      </c>
      <c r="P1480" s="6">
        <f>IF(Table1[[#This Row],[Census Tract Low Unemployment Rate]]&lt;2.7,1,0)</f>
        <v>1</v>
      </c>
      <c r="Q1480" s="6">
        <f>VLOOKUP($C1480,'County Data Only'!$A$2:$F$93,4,FALSE)</f>
        <v>1450</v>
      </c>
      <c r="R1480" s="6">
        <f>IF(AND(Table1[[#This Row],[Census Tract Access to Primary Care]]&lt;=2000,Table1[[#This Row],[Census Tract Access to Primary Care]]&lt;&gt;0),1,0)</f>
        <v>1</v>
      </c>
      <c r="S1480" s="6">
        <f>VLOOKUP($C1480,'County Data Only'!$A$2:$F$93,5,FALSE)</f>
        <v>13.292510330000001</v>
      </c>
      <c r="T1480" s="6">
        <f>VLOOKUP($C1480,'County Data Only'!$A$2:$F$93,6,FALSE)</f>
        <v>0.4451078</v>
      </c>
      <c r="U1480" s="1">
        <f>IF(AND(Table1[[#This Row],[Census Tract Population Growth 2010 - 2020]]&gt;=5,Table1[[#This Row],[Census Tract Population Growth 2020 - 2021]]&gt;0),1,0)</f>
        <v>1</v>
      </c>
      <c r="V1480" s="3">
        <f>SUM(Table1[[#This Row],[High Income Point Value]],Table1[[#This Row],[Life Expectancy Point Value]],Table1[[#This Row],["R/ECAP" (Point Value)]],Table1[[#This Row],[Low Poverty Point Value]])</f>
        <v>2</v>
      </c>
      <c r="W1480" s="3">
        <f>SUM(Table1[[#This Row],[Census Tract Low Unemployment Point Value]],Table1[[#This Row],[Census Tract Access to Primary Care Point Value]])</f>
        <v>2</v>
      </c>
    </row>
    <row r="1481" spans="1:23" x14ac:dyDescent="0.25">
      <c r="A1481" t="s">
        <v>1515</v>
      </c>
      <c r="B1481">
        <v>18157011000</v>
      </c>
      <c r="C1481" t="s">
        <v>1854</v>
      </c>
      <c r="D1481" t="s">
        <v>1961</v>
      </c>
      <c r="E1481" s="5">
        <f t="shared" si="46"/>
        <v>4</v>
      </c>
      <c r="F1481" s="6">
        <f t="shared" si="47"/>
        <v>1</v>
      </c>
      <c r="G1481">
        <v>0</v>
      </c>
      <c r="H1481" s="4">
        <v>65043</v>
      </c>
      <c r="I1481" s="3">
        <f>IF(AND(Table1[[#This Row],[High Income]]&gt;=71082,Table1[[#This Row],[QCT Status]]=0),1,0)</f>
        <v>0</v>
      </c>
      <c r="J1481" s="6">
        <v>78.400000000000006</v>
      </c>
      <c r="K1481" s="6">
        <f>IF(Table1[[#This Row],[Life Expectancy]]&gt;77.4,1,0)</f>
        <v>1</v>
      </c>
      <c r="L1481" s="4">
        <v>0</v>
      </c>
      <c r="M1481" s="6">
        <v>5.0999999999999996</v>
      </c>
      <c r="N1481" s="6">
        <f>IF(AND(Table1[[#This Row],[Low Poverty]]&lt;=6.3,Table1[[#This Row],[QCT Status]]=0),1,0)</f>
        <v>1</v>
      </c>
      <c r="O1481" s="6">
        <f>VLOOKUP(C1481,'County Data Only'!$A$2:$F$93,3,FALSE)</f>
        <v>2.5</v>
      </c>
      <c r="P1481" s="6">
        <f>IF(Table1[[#This Row],[Census Tract Low Unemployment Rate]]&lt;2.7,1,0)</f>
        <v>1</v>
      </c>
      <c r="Q1481" s="6">
        <f>VLOOKUP($C1481,'County Data Only'!$A$2:$F$93,4,FALSE)</f>
        <v>1450</v>
      </c>
      <c r="R1481" s="6">
        <f>IF(AND(Table1[[#This Row],[Census Tract Access to Primary Care]]&lt;=2000,Table1[[#This Row],[Census Tract Access to Primary Care]]&lt;&gt;0),1,0)</f>
        <v>1</v>
      </c>
      <c r="S1481" s="6">
        <f>VLOOKUP($C1481,'County Data Only'!$A$2:$F$93,5,FALSE)</f>
        <v>13.292510330000001</v>
      </c>
      <c r="T1481" s="6">
        <f>VLOOKUP($C1481,'County Data Only'!$A$2:$F$93,6,FALSE)</f>
        <v>0.4451078</v>
      </c>
      <c r="U1481" s="1">
        <f>IF(AND(Table1[[#This Row],[Census Tract Population Growth 2010 - 2020]]&gt;=5,Table1[[#This Row],[Census Tract Population Growth 2020 - 2021]]&gt;0),1,0)</f>
        <v>1</v>
      </c>
      <c r="V1481" s="3">
        <f>SUM(Table1[[#This Row],[High Income Point Value]],Table1[[#This Row],[Life Expectancy Point Value]],Table1[[#This Row],["R/ECAP" (Point Value)]],Table1[[#This Row],[Low Poverty Point Value]])</f>
        <v>2</v>
      </c>
      <c r="W1481" s="3">
        <f>SUM(Table1[[#This Row],[Census Tract Low Unemployment Point Value]],Table1[[#This Row],[Census Tract Access to Primary Care Point Value]])</f>
        <v>2</v>
      </c>
    </row>
    <row r="1482" spans="1:23" x14ac:dyDescent="0.25">
      <c r="A1482" t="s">
        <v>1481</v>
      </c>
      <c r="B1482">
        <v>18157001000</v>
      </c>
      <c r="C1482" t="s">
        <v>1854</v>
      </c>
      <c r="D1482" t="s">
        <v>1899</v>
      </c>
      <c r="E1482" s="5">
        <f t="shared" si="46"/>
        <v>4</v>
      </c>
      <c r="F1482" s="6">
        <f t="shared" si="47"/>
        <v>1</v>
      </c>
      <c r="G1482">
        <v>0</v>
      </c>
      <c r="H1482" s="6">
        <v>85045</v>
      </c>
      <c r="I1482" s="6">
        <f>IF(AND(Table1[[#This Row],[High Income]]&gt;=71082,Table1[[#This Row],[QCT Status]]=0),1,0)</f>
        <v>1</v>
      </c>
      <c r="J1482" s="6">
        <v>82.4</v>
      </c>
      <c r="K1482" s="6">
        <f>IF(Table1[[#This Row],[Life Expectancy]]&gt;77.4,1,0)</f>
        <v>1</v>
      </c>
      <c r="L1482" s="4">
        <v>0</v>
      </c>
      <c r="M1482" s="4">
        <v>6.6</v>
      </c>
      <c r="N1482" s="4">
        <f>IF(AND(Table1[[#This Row],[Low Poverty]]&lt;=6.3,Table1[[#This Row],[QCT Status]]=0),1,0)</f>
        <v>0</v>
      </c>
      <c r="O1482" s="6">
        <f>VLOOKUP(C1482,'County Data Only'!$A$2:$F$93,3,FALSE)</f>
        <v>2.5</v>
      </c>
      <c r="P1482" s="6">
        <f>IF(Table1[[#This Row],[Census Tract Low Unemployment Rate]]&lt;2.7,1,0)</f>
        <v>1</v>
      </c>
      <c r="Q1482" s="6">
        <f>VLOOKUP($C1482,'County Data Only'!$A$2:$F$93,4,FALSE)</f>
        <v>1450</v>
      </c>
      <c r="R1482" s="6">
        <f>IF(AND(Table1[[#This Row],[Census Tract Access to Primary Care]]&lt;=2000,Table1[[#This Row],[Census Tract Access to Primary Care]]&lt;&gt;0),1,0)</f>
        <v>1</v>
      </c>
      <c r="S1482" s="6">
        <f>VLOOKUP($C1482,'County Data Only'!$A$2:$F$93,5,FALSE)</f>
        <v>13.292510330000001</v>
      </c>
      <c r="T1482" s="6">
        <f>VLOOKUP($C1482,'County Data Only'!$A$2:$F$93,6,FALSE)</f>
        <v>0.4451078</v>
      </c>
      <c r="U1482" s="1">
        <f>IF(AND(Table1[[#This Row],[Census Tract Population Growth 2010 - 2020]]&gt;=5,Table1[[#This Row],[Census Tract Population Growth 2020 - 2021]]&gt;0),1,0)</f>
        <v>1</v>
      </c>
      <c r="V1482" s="3">
        <f>SUM(Table1[[#This Row],[High Income Point Value]],Table1[[#This Row],[Life Expectancy Point Value]],Table1[[#This Row],["R/ECAP" (Point Value)]],Table1[[#This Row],[Low Poverty Point Value]])</f>
        <v>2</v>
      </c>
      <c r="W1482" s="3">
        <f>SUM(Table1[[#This Row],[Census Tract Low Unemployment Point Value]],Table1[[#This Row],[Census Tract Access to Primary Care Point Value]])</f>
        <v>2</v>
      </c>
    </row>
    <row r="1483" spans="1:23" x14ac:dyDescent="0.25">
      <c r="A1483" t="s">
        <v>1490</v>
      </c>
      <c r="B1483">
        <v>18157001603</v>
      </c>
      <c r="C1483" t="s">
        <v>1854</v>
      </c>
      <c r="D1483" t="s">
        <v>3011</v>
      </c>
      <c r="E1483" s="5">
        <f t="shared" si="46"/>
        <v>4</v>
      </c>
      <c r="F1483" s="6">
        <f t="shared" si="47"/>
        <v>1</v>
      </c>
      <c r="G1483">
        <v>0</v>
      </c>
      <c r="H1483" s="6">
        <v>91250</v>
      </c>
      <c r="I1483" s="6">
        <f>IF(AND(Table1[[#This Row],[High Income]]&gt;=71082,Table1[[#This Row],[QCT Status]]=0),1,0)</f>
        <v>1</v>
      </c>
      <c r="J1483" s="6">
        <v>78.5</v>
      </c>
      <c r="K1483" s="6">
        <f>IF(Table1[[#This Row],[Life Expectancy]]&gt;77.4,1,0)</f>
        <v>1</v>
      </c>
      <c r="L1483" s="4">
        <v>0</v>
      </c>
      <c r="M1483" s="4">
        <v>7.3</v>
      </c>
      <c r="N1483" s="4">
        <f>IF(AND(Table1[[#This Row],[Low Poverty]]&lt;=6.3,Table1[[#This Row],[QCT Status]]=0),1,0)</f>
        <v>0</v>
      </c>
      <c r="O1483" s="6">
        <f>VLOOKUP(C1483,'County Data Only'!$A$2:$F$93,3,FALSE)</f>
        <v>2.5</v>
      </c>
      <c r="P1483" s="6">
        <f>IF(Table1[[#This Row],[Census Tract Low Unemployment Rate]]&lt;2.7,1,0)</f>
        <v>1</v>
      </c>
      <c r="Q1483" s="6">
        <f>VLOOKUP($C1483,'County Data Only'!$A$2:$F$93,4,FALSE)</f>
        <v>1450</v>
      </c>
      <c r="R1483" s="6">
        <f>IF(AND(Table1[[#This Row],[Census Tract Access to Primary Care]]&lt;=2000,Table1[[#This Row],[Census Tract Access to Primary Care]]&lt;&gt;0),1,0)</f>
        <v>1</v>
      </c>
      <c r="S1483" s="6">
        <f>VLOOKUP($C1483,'County Data Only'!$A$2:$F$93,5,FALSE)</f>
        <v>13.292510330000001</v>
      </c>
      <c r="T1483" s="6">
        <f>VLOOKUP($C1483,'County Data Only'!$A$2:$F$93,6,FALSE)</f>
        <v>0.4451078</v>
      </c>
      <c r="U1483" s="1">
        <f>IF(AND(Table1[[#This Row],[Census Tract Population Growth 2010 - 2020]]&gt;=5,Table1[[#This Row],[Census Tract Population Growth 2020 - 2021]]&gt;0),1,0)</f>
        <v>1</v>
      </c>
      <c r="V1483" s="3">
        <f>SUM(Table1[[#This Row],[High Income Point Value]],Table1[[#This Row],[Life Expectancy Point Value]],Table1[[#This Row],["R/ECAP" (Point Value)]],Table1[[#This Row],[Low Poverty Point Value]])</f>
        <v>2</v>
      </c>
      <c r="W1483" s="3">
        <f>SUM(Table1[[#This Row],[Census Tract Low Unemployment Point Value]],Table1[[#This Row],[Census Tract Access to Primary Care Point Value]])</f>
        <v>2</v>
      </c>
    </row>
    <row r="1484" spans="1:23" x14ac:dyDescent="0.25">
      <c r="A1484" t="s">
        <v>1502</v>
      </c>
      <c r="B1484">
        <v>18157010201</v>
      </c>
      <c r="C1484" t="s">
        <v>1854</v>
      </c>
      <c r="D1484" t="s">
        <v>1931</v>
      </c>
      <c r="E1484" s="5">
        <f t="shared" si="46"/>
        <v>4</v>
      </c>
      <c r="F1484" s="6">
        <f t="shared" si="47"/>
        <v>1</v>
      </c>
      <c r="G1484">
        <v>0</v>
      </c>
      <c r="H1484" s="6">
        <v>77246</v>
      </c>
      <c r="I1484" s="6">
        <f>IF(AND(Table1[[#This Row],[High Income]]&gt;=71082,Table1[[#This Row],[QCT Status]]=0),1,0)</f>
        <v>1</v>
      </c>
      <c r="J1484" s="6">
        <v>82</v>
      </c>
      <c r="K1484" s="6">
        <f>IF(Table1[[#This Row],[Life Expectancy]]&gt;77.4,1,0)</f>
        <v>1</v>
      </c>
      <c r="L1484" s="4">
        <v>0</v>
      </c>
      <c r="M1484" s="4">
        <v>8.1</v>
      </c>
      <c r="N1484" s="4">
        <f>IF(AND(Table1[[#This Row],[Low Poverty]]&lt;=6.3,Table1[[#This Row],[QCT Status]]=0),1,0)</f>
        <v>0</v>
      </c>
      <c r="O1484" s="6">
        <f>VLOOKUP(C1484,'County Data Only'!$A$2:$F$93,3,FALSE)</f>
        <v>2.5</v>
      </c>
      <c r="P1484" s="6">
        <f>IF(Table1[[#This Row],[Census Tract Low Unemployment Rate]]&lt;2.7,1,0)</f>
        <v>1</v>
      </c>
      <c r="Q1484" s="6">
        <f>VLOOKUP($C1484,'County Data Only'!$A$2:$F$93,4,FALSE)</f>
        <v>1450</v>
      </c>
      <c r="R1484" s="6">
        <f>IF(AND(Table1[[#This Row],[Census Tract Access to Primary Care]]&lt;=2000,Table1[[#This Row],[Census Tract Access to Primary Care]]&lt;&gt;0),1,0)</f>
        <v>1</v>
      </c>
      <c r="S1484" s="6">
        <f>VLOOKUP($C1484,'County Data Only'!$A$2:$F$93,5,FALSE)</f>
        <v>13.292510330000001</v>
      </c>
      <c r="T1484" s="6">
        <f>VLOOKUP($C1484,'County Data Only'!$A$2:$F$93,6,FALSE)</f>
        <v>0.4451078</v>
      </c>
      <c r="U1484" s="1">
        <f>IF(AND(Table1[[#This Row],[Census Tract Population Growth 2010 - 2020]]&gt;=5,Table1[[#This Row],[Census Tract Population Growth 2020 - 2021]]&gt;0),1,0)</f>
        <v>1</v>
      </c>
      <c r="V1484" s="3">
        <f>SUM(Table1[[#This Row],[High Income Point Value]],Table1[[#This Row],[Life Expectancy Point Value]],Table1[[#This Row],["R/ECAP" (Point Value)]],Table1[[#This Row],[Low Poverty Point Value]])</f>
        <v>2</v>
      </c>
      <c r="W1484" s="3">
        <f>SUM(Table1[[#This Row],[Census Tract Low Unemployment Point Value]],Table1[[#This Row],[Census Tract Access to Primary Care Point Value]])</f>
        <v>2</v>
      </c>
    </row>
    <row r="1485" spans="1:23" x14ac:dyDescent="0.25">
      <c r="A1485" t="s">
        <v>1510</v>
      </c>
      <c r="B1485">
        <v>18157010600</v>
      </c>
      <c r="C1485" t="s">
        <v>1854</v>
      </c>
      <c r="D1485" t="s">
        <v>1988</v>
      </c>
      <c r="E1485" s="5">
        <f t="shared" si="46"/>
        <v>4</v>
      </c>
      <c r="F1485" s="6">
        <f t="shared" si="47"/>
        <v>1</v>
      </c>
      <c r="G1485">
        <v>0</v>
      </c>
      <c r="H1485" s="6">
        <v>90094</v>
      </c>
      <c r="I1485" s="6">
        <f>IF(AND(Table1[[#This Row],[High Income]]&gt;=71082,Table1[[#This Row],[QCT Status]]=0),1,0)</f>
        <v>1</v>
      </c>
      <c r="J1485" s="6">
        <v>81.001900000000006</v>
      </c>
      <c r="K1485" s="6">
        <f>IF(Table1[[#This Row],[Life Expectancy]]&gt;77.4,1,0)</f>
        <v>1</v>
      </c>
      <c r="L1485" s="4">
        <v>0</v>
      </c>
      <c r="M1485" s="4">
        <v>9.8000000000000007</v>
      </c>
      <c r="N1485" s="4">
        <f>IF(AND(Table1[[#This Row],[Low Poverty]]&lt;=6.3,Table1[[#This Row],[QCT Status]]=0),1,0)</f>
        <v>0</v>
      </c>
      <c r="O1485" s="6">
        <f>VLOOKUP(C1485,'County Data Only'!$A$2:$F$93,3,FALSE)</f>
        <v>2.5</v>
      </c>
      <c r="P1485" s="6">
        <f>IF(Table1[[#This Row],[Census Tract Low Unemployment Rate]]&lt;2.7,1,0)</f>
        <v>1</v>
      </c>
      <c r="Q1485" s="6">
        <f>VLOOKUP($C1485,'County Data Only'!$A$2:$F$93,4,FALSE)</f>
        <v>1450</v>
      </c>
      <c r="R1485" s="6">
        <f>IF(AND(Table1[[#This Row],[Census Tract Access to Primary Care]]&lt;=2000,Table1[[#This Row],[Census Tract Access to Primary Care]]&lt;&gt;0),1,0)</f>
        <v>1</v>
      </c>
      <c r="S1485" s="6">
        <f>VLOOKUP($C1485,'County Data Only'!$A$2:$F$93,5,FALSE)</f>
        <v>13.292510330000001</v>
      </c>
      <c r="T1485" s="6">
        <f>VLOOKUP($C1485,'County Data Only'!$A$2:$F$93,6,FALSE)</f>
        <v>0.4451078</v>
      </c>
      <c r="U1485" s="1">
        <f>IF(AND(Table1[[#This Row],[Census Tract Population Growth 2010 - 2020]]&gt;=5,Table1[[#This Row],[Census Tract Population Growth 2020 - 2021]]&gt;0),1,0)</f>
        <v>1</v>
      </c>
      <c r="V1485" s="3">
        <f>SUM(Table1[[#This Row],[High Income Point Value]],Table1[[#This Row],[Life Expectancy Point Value]],Table1[[#This Row],["R/ECAP" (Point Value)]],Table1[[#This Row],[Low Poverty Point Value]])</f>
        <v>2</v>
      </c>
      <c r="W1485" s="3">
        <f>SUM(Table1[[#This Row],[Census Tract Low Unemployment Point Value]],Table1[[#This Row],[Census Tract Access to Primary Care Point Value]])</f>
        <v>2</v>
      </c>
    </row>
    <row r="1486" spans="1:23" x14ac:dyDescent="0.25">
      <c r="A1486" t="s">
        <v>1486</v>
      </c>
      <c r="B1486">
        <v>18157001501</v>
      </c>
      <c r="C1486" t="s">
        <v>1854</v>
      </c>
      <c r="D1486" t="s">
        <v>2162</v>
      </c>
      <c r="E1486" s="9">
        <f t="shared" si="46"/>
        <v>3</v>
      </c>
      <c r="F1486" s="6">
        <f t="shared" si="47"/>
        <v>1</v>
      </c>
      <c r="G1486" s="14">
        <v>1</v>
      </c>
      <c r="H1486" s="4">
        <v>41711</v>
      </c>
      <c r="I1486" s="3">
        <f>IF(AND(Table1[[#This Row],[High Income]]&gt;=71082,Table1[[#This Row],[QCT Status]]=0),1,0)</f>
        <v>0</v>
      </c>
      <c r="J1486" s="6">
        <v>79.087999999999994</v>
      </c>
      <c r="K1486" s="6">
        <f>IF(Table1[[#This Row],[Life Expectancy]]&gt;77.4,1,0)</f>
        <v>1</v>
      </c>
      <c r="L1486" s="4">
        <v>0</v>
      </c>
      <c r="M1486" s="4">
        <v>24.4</v>
      </c>
      <c r="N1486" s="4">
        <f>IF(AND(Table1[[#This Row],[Low Poverty]]&lt;=6.3,Table1[[#This Row],[QCT Status]]=0),1,0)</f>
        <v>0</v>
      </c>
      <c r="O1486" s="6">
        <f>VLOOKUP(C1486,'County Data Only'!$A$2:$F$93,3,FALSE)</f>
        <v>2.5</v>
      </c>
      <c r="P1486" s="6">
        <f>IF(Table1[[#This Row],[Census Tract Low Unemployment Rate]]&lt;2.7,1,0)</f>
        <v>1</v>
      </c>
      <c r="Q1486" s="6">
        <f>VLOOKUP($C1486,'County Data Only'!$A$2:$F$93,4,FALSE)</f>
        <v>1450</v>
      </c>
      <c r="R1486" s="6">
        <f>IF(AND(Table1[[#This Row],[Census Tract Access to Primary Care]]&lt;=2000,Table1[[#This Row],[Census Tract Access to Primary Care]]&lt;&gt;0),1,0)</f>
        <v>1</v>
      </c>
      <c r="S1486" s="6">
        <f>VLOOKUP($C1486,'County Data Only'!$A$2:$F$93,5,FALSE)</f>
        <v>13.292510330000001</v>
      </c>
      <c r="T1486" s="6">
        <f>VLOOKUP($C1486,'County Data Only'!$A$2:$F$93,6,FALSE)</f>
        <v>0.4451078</v>
      </c>
      <c r="U1486" s="1">
        <f>IF(AND(Table1[[#This Row],[Census Tract Population Growth 2010 - 2020]]&gt;=5,Table1[[#This Row],[Census Tract Population Growth 2020 - 2021]]&gt;0),1,0)</f>
        <v>1</v>
      </c>
      <c r="V1486" s="3">
        <f>SUM(Table1[[#This Row],[High Income Point Value]],Table1[[#This Row],[Life Expectancy Point Value]],Table1[[#This Row],["R/ECAP" (Point Value)]],Table1[[#This Row],[Low Poverty Point Value]])</f>
        <v>1</v>
      </c>
      <c r="W1486" s="3">
        <f>SUM(Table1[[#This Row],[Census Tract Low Unemployment Point Value]],Table1[[#This Row],[Census Tract Access to Primary Care Point Value]])</f>
        <v>2</v>
      </c>
    </row>
    <row r="1487" spans="1:23" x14ac:dyDescent="0.25">
      <c r="A1487" t="s">
        <v>1504</v>
      </c>
      <c r="B1487">
        <v>18157010206</v>
      </c>
      <c r="C1487" t="s">
        <v>1854</v>
      </c>
      <c r="D1487" t="s">
        <v>2459</v>
      </c>
      <c r="E1487" s="9">
        <f t="shared" si="46"/>
        <v>3</v>
      </c>
      <c r="F1487" s="6">
        <f t="shared" si="47"/>
        <v>1</v>
      </c>
      <c r="G1487" s="14">
        <v>1</v>
      </c>
      <c r="H1487" s="4">
        <v>40694</v>
      </c>
      <c r="I1487" s="3">
        <f>IF(AND(Table1[[#This Row],[High Income]]&gt;=71082,Table1[[#This Row],[QCT Status]]=0),1,0)</f>
        <v>0</v>
      </c>
      <c r="J1487" s="6">
        <v>85.898899999999998</v>
      </c>
      <c r="K1487" s="6">
        <f>IF(Table1[[#This Row],[Life Expectancy]]&gt;77.4,1,0)</f>
        <v>1</v>
      </c>
      <c r="L1487" s="4">
        <v>0</v>
      </c>
      <c r="M1487" s="4">
        <v>36.9</v>
      </c>
      <c r="N1487" s="4">
        <f>IF(AND(Table1[[#This Row],[Low Poverty]]&lt;=6.3,Table1[[#This Row],[QCT Status]]=0),1,0)</f>
        <v>0</v>
      </c>
      <c r="O1487" s="6">
        <f>VLOOKUP(C1487,'County Data Only'!$A$2:$F$93,3,FALSE)</f>
        <v>2.5</v>
      </c>
      <c r="P1487" s="6">
        <f>IF(Table1[[#This Row],[Census Tract Low Unemployment Rate]]&lt;2.7,1,0)</f>
        <v>1</v>
      </c>
      <c r="Q1487" s="6">
        <f>VLOOKUP($C1487,'County Data Only'!$A$2:$F$93,4,FALSE)</f>
        <v>1450</v>
      </c>
      <c r="R1487" s="6">
        <f>IF(AND(Table1[[#This Row],[Census Tract Access to Primary Care]]&lt;=2000,Table1[[#This Row],[Census Tract Access to Primary Care]]&lt;&gt;0),1,0)</f>
        <v>1</v>
      </c>
      <c r="S1487" s="6">
        <f>VLOOKUP($C1487,'County Data Only'!$A$2:$F$93,5,FALSE)</f>
        <v>13.292510330000001</v>
      </c>
      <c r="T1487" s="6">
        <f>VLOOKUP($C1487,'County Data Only'!$A$2:$F$93,6,FALSE)</f>
        <v>0.4451078</v>
      </c>
      <c r="U1487" s="1">
        <f>IF(AND(Table1[[#This Row],[Census Tract Population Growth 2010 - 2020]]&gt;=5,Table1[[#This Row],[Census Tract Population Growth 2020 - 2021]]&gt;0),1,0)</f>
        <v>1</v>
      </c>
      <c r="V1487" s="3">
        <f>SUM(Table1[[#This Row],[High Income Point Value]],Table1[[#This Row],[Life Expectancy Point Value]],Table1[[#This Row],["R/ECAP" (Point Value)]],Table1[[#This Row],[Low Poverty Point Value]])</f>
        <v>1</v>
      </c>
      <c r="W1487" s="3">
        <f>SUM(Table1[[#This Row],[Census Tract Low Unemployment Point Value]],Table1[[#This Row],[Census Tract Access to Primary Care Point Value]])</f>
        <v>2</v>
      </c>
    </row>
    <row r="1488" spans="1:23" x14ac:dyDescent="0.25">
      <c r="A1488" t="s">
        <v>1487</v>
      </c>
      <c r="B1488">
        <v>18157001502</v>
      </c>
      <c r="C1488" t="s">
        <v>1854</v>
      </c>
      <c r="D1488" t="s">
        <v>2163</v>
      </c>
      <c r="E1488" s="9">
        <f t="shared" si="46"/>
        <v>3</v>
      </c>
      <c r="F1488" s="6">
        <f t="shared" si="47"/>
        <v>1</v>
      </c>
      <c r="G1488">
        <v>0</v>
      </c>
      <c r="H1488" s="4">
        <v>60521</v>
      </c>
      <c r="I1488" s="3">
        <f>IF(AND(Table1[[#This Row],[High Income]]&gt;=71082,Table1[[#This Row],[QCT Status]]=0),1,0)</f>
        <v>0</v>
      </c>
      <c r="J1488" s="4">
        <v>76.3</v>
      </c>
      <c r="K1488" s="3">
        <f>IF(Table1[[#This Row],[Life Expectancy]]&gt;77.4,1,0)</f>
        <v>0</v>
      </c>
      <c r="L1488" s="4">
        <v>0</v>
      </c>
      <c r="M1488" s="6">
        <v>6.2</v>
      </c>
      <c r="N1488" s="6">
        <f>IF(AND(Table1[[#This Row],[Low Poverty]]&lt;=6.3,Table1[[#This Row],[QCT Status]]=0),1,0)</f>
        <v>1</v>
      </c>
      <c r="O1488" s="6">
        <f>VLOOKUP(C1488,'County Data Only'!$A$2:$F$93,3,FALSE)</f>
        <v>2.5</v>
      </c>
      <c r="P1488" s="6">
        <f>IF(Table1[[#This Row],[Census Tract Low Unemployment Rate]]&lt;2.7,1,0)</f>
        <v>1</v>
      </c>
      <c r="Q1488" s="6">
        <f>VLOOKUP($C1488,'County Data Only'!$A$2:$F$93,4,FALSE)</f>
        <v>1450</v>
      </c>
      <c r="R1488" s="6">
        <f>IF(AND(Table1[[#This Row],[Census Tract Access to Primary Care]]&lt;=2000,Table1[[#This Row],[Census Tract Access to Primary Care]]&lt;&gt;0),1,0)</f>
        <v>1</v>
      </c>
      <c r="S1488" s="6">
        <f>VLOOKUP($C1488,'County Data Only'!$A$2:$F$93,5,FALSE)</f>
        <v>13.292510330000001</v>
      </c>
      <c r="T1488" s="6">
        <f>VLOOKUP($C1488,'County Data Only'!$A$2:$F$93,6,FALSE)</f>
        <v>0.4451078</v>
      </c>
      <c r="U1488" s="1">
        <f>IF(AND(Table1[[#This Row],[Census Tract Population Growth 2010 - 2020]]&gt;=5,Table1[[#This Row],[Census Tract Population Growth 2020 - 2021]]&gt;0),1,0)</f>
        <v>1</v>
      </c>
      <c r="V1488" s="3">
        <f>SUM(Table1[[#This Row],[High Income Point Value]],Table1[[#This Row],[Life Expectancy Point Value]],Table1[[#This Row],["R/ECAP" (Point Value)]],Table1[[#This Row],[Low Poverty Point Value]])</f>
        <v>1</v>
      </c>
      <c r="W1488" s="3">
        <f>SUM(Table1[[#This Row],[Census Tract Low Unemployment Point Value]],Table1[[#This Row],[Census Tract Access to Primary Care Point Value]])</f>
        <v>2</v>
      </c>
    </row>
    <row r="1489" spans="1:23" x14ac:dyDescent="0.25">
      <c r="A1489" t="s">
        <v>1508</v>
      </c>
      <c r="B1489">
        <v>18157010400</v>
      </c>
      <c r="C1489" t="s">
        <v>1854</v>
      </c>
      <c r="D1489" t="s">
        <v>1938</v>
      </c>
      <c r="E1489" s="9">
        <f t="shared" si="46"/>
        <v>3</v>
      </c>
      <c r="F1489" s="6">
        <f t="shared" si="47"/>
        <v>1</v>
      </c>
      <c r="G1489">
        <v>0</v>
      </c>
      <c r="H1489" s="4"/>
      <c r="I1489" s="3">
        <f>IF(AND(Table1[[#This Row],[High Income]]&gt;=71082,Table1[[#This Row],[QCT Status]]=0),1,0)</f>
        <v>0</v>
      </c>
      <c r="K1489" s="3">
        <f>IF(Table1[[#This Row],[Life Expectancy]]&gt;77.4,1,0)</f>
        <v>0</v>
      </c>
      <c r="L1489" s="4">
        <v>0</v>
      </c>
      <c r="M1489" s="4"/>
      <c r="N1489" s="4">
        <f>IF(AND(Table1[[#This Row],[Low Poverty]]&lt;=6.3,Table1[[#This Row],[QCT Status]]=0),1,0)</f>
        <v>1</v>
      </c>
      <c r="O1489" s="6">
        <f>VLOOKUP(C1489,'County Data Only'!$A$2:$F$93,3,FALSE)</f>
        <v>2.5</v>
      </c>
      <c r="P1489" s="6">
        <f>IF(Table1[[#This Row],[Census Tract Low Unemployment Rate]]&lt;2.7,1,0)</f>
        <v>1</v>
      </c>
      <c r="Q1489" s="6">
        <f>VLOOKUP($C1489,'County Data Only'!$A$2:$F$93,4,FALSE)</f>
        <v>1450</v>
      </c>
      <c r="R1489" s="6">
        <f>IF(AND(Table1[[#This Row],[Census Tract Access to Primary Care]]&lt;=2000,Table1[[#This Row],[Census Tract Access to Primary Care]]&lt;&gt;0),1,0)</f>
        <v>1</v>
      </c>
      <c r="S1489" s="6">
        <f>VLOOKUP($C1489,'County Data Only'!$A$2:$F$93,5,FALSE)</f>
        <v>13.292510330000001</v>
      </c>
      <c r="T1489" s="6">
        <f>VLOOKUP($C1489,'County Data Only'!$A$2:$F$93,6,FALSE)</f>
        <v>0.4451078</v>
      </c>
      <c r="U1489" s="1">
        <f>IF(AND(Table1[[#This Row],[Census Tract Population Growth 2010 - 2020]]&gt;=5,Table1[[#This Row],[Census Tract Population Growth 2020 - 2021]]&gt;0),1,0)</f>
        <v>1</v>
      </c>
      <c r="V1489" s="3">
        <f>SUM(Table1[[#This Row],[High Income Point Value]],Table1[[#This Row],[Life Expectancy Point Value]],Table1[[#This Row],["R/ECAP" (Point Value)]],Table1[[#This Row],[Low Poverty Point Value]])</f>
        <v>1</v>
      </c>
      <c r="W1489" s="3">
        <f>SUM(Table1[[#This Row],[Census Tract Low Unemployment Point Value]],Table1[[#This Row],[Census Tract Access to Primary Care Point Value]])</f>
        <v>2</v>
      </c>
    </row>
    <row r="1490" spans="1:23" x14ac:dyDescent="0.25">
      <c r="A1490" t="s">
        <v>1485</v>
      </c>
      <c r="B1490">
        <v>18157001400</v>
      </c>
      <c r="C1490" t="s">
        <v>1854</v>
      </c>
      <c r="D1490" t="s">
        <v>2121</v>
      </c>
      <c r="E1490" s="9">
        <f t="shared" si="46"/>
        <v>3</v>
      </c>
      <c r="F1490" s="6">
        <f t="shared" si="47"/>
        <v>1</v>
      </c>
      <c r="G1490">
        <v>0</v>
      </c>
      <c r="H1490" s="4">
        <v>47614</v>
      </c>
      <c r="I1490" s="3">
        <f>IF(AND(Table1[[#This Row],[High Income]]&gt;=71082,Table1[[#This Row],[QCT Status]]=0),1,0)</f>
        <v>0</v>
      </c>
      <c r="J1490" s="6">
        <v>80.2</v>
      </c>
      <c r="K1490" s="6">
        <f>IF(Table1[[#This Row],[Life Expectancy]]&gt;77.4,1,0)</f>
        <v>1</v>
      </c>
      <c r="L1490" s="4">
        <v>0</v>
      </c>
      <c r="M1490" s="4">
        <v>7.2</v>
      </c>
      <c r="N1490" s="4">
        <f>IF(AND(Table1[[#This Row],[Low Poverty]]&lt;=6.3,Table1[[#This Row],[QCT Status]]=0),1,0)</f>
        <v>0</v>
      </c>
      <c r="O1490" s="6">
        <f>VLOOKUP(C1490,'County Data Only'!$A$2:$F$93,3,FALSE)</f>
        <v>2.5</v>
      </c>
      <c r="P1490" s="6">
        <f>IF(Table1[[#This Row],[Census Tract Low Unemployment Rate]]&lt;2.7,1,0)</f>
        <v>1</v>
      </c>
      <c r="Q1490" s="6">
        <f>VLOOKUP($C1490,'County Data Only'!$A$2:$F$93,4,FALSE)</f>
        <v>1450</v>
      </c>
      <c r="R1490" s="6">
        <f>IF(AND(Table1[[#This Row],[Census Tract Access to Primary Care]]&lt;=2000,Table1[[#This Row],[Census Tract Access to Primary Care]]&lt;&gt;0),1,0)</f>
        <v>1</v>
      </c>
      <c r="S1490" s="6">
        <f>VLOOKUP($C1490,'County Data Only'!$A$2:$F$93,5,FALSE)</f>
        <v>13.292510330000001</v>
      </c>
      <c r="T1490" s="6">
        <f>VLOOKUP($C1490,'County Data Only'!$A$2:$F$93,6,FALSE)</f>
        <v>0.4451078</v>
      </c>
      <c r="U1490" s="1">
        <f>IF(AND(Table1[[#This Row],[Census Tract Population Growth 2010 - 2020]]&gt;=5,Table1[[#This Row],[Census Tract Population Growth 2020 - 2021]]&gt;0),1,0)</f>
        <v>1</v>
      </c>
      <c r="V1490" s="3">
        <f>SUM(Table1[[#This Row],[High Income Point Value]],Table1[[#This Row],[Life Expectancy Point Value]],Table1[[#This Row],["R/ECAP" (Point Value)]],Table1[[#This Row],[Low Poverty Point Value]])</f>
        <v>1</v>
      </c>
      <c r="W1490" s="3">
        <f>SUM(Table1[[#This Row],[Census Tract Low Unemployment Point Value]],Table1[[#This Row],[Census Tract Access to Primary Care Point Value]])</f>
        <v>2</v>
      </c>
    </row>
    <row r="1491" spans="1:23" x14ac:dyDescent="0.25">
      <c r="A1491" t="s">
        <v>1494</v>
      </c>
      <c r="B1491">
        <v>18157001900</v>
      </c>
      <c r="C1491" t="s">
        <v>1854</v>
      </c>
      <c r="D1491" t="s">
        <v>2954</v>
      </c>
      <c r="E1491" s="9">
        <f t="shared" si="46"/>
        <v>3</v>
      </c>
      <c r="F1491" s="6">
        <f t="shared" si="47"/>
        <v>1</v>
      </c>
      <c r="G1491">
        <v>0</v>
      </c>
      <c r="H1491" s="4">
        <v>67679</v>
      </c>
      <c r="I1491" s="3">
        <f>IF(AND(Table1[[#This Row],[High Income]]&gt;=71082,Table1[[#This Row],[QCT Status]]=0),1,0)</f>
        <v>0</v>
      </c>
      <c r="J1491" s="6">
        <v>82.8</v>
      </c>
      <c r="K1491" s="6">
        <f>IF(Table1[[#This Row],[Life Expectancy]]&gt;77.4,1,0)</f>
        <v>1</v>
      </c>
      <c r="L1491" s="4">
        <v>0</v>
      </c>
      <c r="M1491" s="4">
        <v>7.6</v>
      </c>
      <c r="N1491" s="4">
        <f>IF(AND(Table1[[#This Row],[Low Poverty]]&lt;=6.3,Table1[[#This Row],[QCT Status]]=0),1,0)</f>
        <v>0</v>
      </c>
      <c r="O1491" s="6">
        <f>VLOOKUP(C1491,'County Data Only'!$A$2:$F$93,3,FALSE)</f>
        <v>2.5</v>
      </c>
      <c r="P1491" s="6">
        <f>IF(Table1[[#This Row],[Census Tract Low Unemployment Rate]]&lt;2.7,1,0)</f>
        <v>1</v>
      </c>
      <c r="Q1491" s="6">
        <f>VLOOKUP($C1491,'County Data Only'!$A$2:$F$93,4,FALSE)</f>
        <v>1450</v>
      </c>
      <c r="R1491" s="6">
        <f>IF(AND(Table1[[#This Row],[Census Tract Access to Primary Care]]&lt;=2000,Table1[[#This Row],[Census Tract Access to Primary Care]]&lt;&gt;0),1,0)</f>
        <v>1</v>
      </c>
      <c r="S1491" s="6">
        <f>VLOOKUP($C1491,'County Data Only'!$A$2:$F$93,5,FALSE)</f>
        <v>13.292510330000001</v>
      </c>
      <c r="T1491" s="6">
        <f>VLOOKUP($C1491,'County Data Only'!$A$2:$F$93,6,FALSE)</f>
        <v>0.4451078</v>
      </c>
      <c r="U1491" s="1">
        <f>IF(AND(Table1[[#This Row],[Census Tract Population Growth 2010 - 2020]]&gt;=5,Table1[[#This Row],[Census Tract Population Growth 2020 - 2021]]&gt;0),1,0)</f>
        <v>1</v>
      </c>
      <c r="V1491" s="3">
        <f>SUM(Table1[[#This Row],[High Income Point Value]],Table1[[#This Row],[Life Expectancy Point Value]],Table1[[#This Row],["R/ECAP" (Point Value)]],Table1[[#This Row],[Low Poverty Point Value]])</f>
        <v>1</v>
      </c>
      <c r="W1491" s="3">
        <f>SUM(Table1[[#This Row],[Census Tract Low Unemployment Point Value]],Table1[[#This Row],[Census Tract Access to Primary Care Point Value]])</f>
        <v>2</v>
      </c>
    </row>
    <row r="1492" spans="1:23" x14ac:dyDescent="0.25">
      <c r="A1492" t="s">
        <v>1495</v>
      </c>
      <c r="B1492">
        <v>18157005101</v>
      </c>
      <c r="C1492" t="s">
        <v>1854</v>
      </c>
      <c r="D1492" t="s">
        <v>3013</v>
      </c>
      <c r="E1492" s="9">
        <f t="shared" si="46"/>
        <v>3</v>
      </c>
      <c r="F1492" s="6">
        <f t="shared" si="47"/>
        <v>1</v>
      </c>
      <c r="G1492">
        <v>0</v>
      </c>
      <c r="H1492" s="4">
        <v>47019</v>
      </c>
      <c r="I1492" s="3">
        <f>IF(AND(Table1[[#This Row],[High Income]]&gt;=71082,Table1[[#This Row],[QCT Status]]=0),1,0)</f>
        <v>0</v>
      </c>
      <c r="J1492" s="6">
        <v>82.7</v>
      </c>
      <c r="K1492" s="6">
        <f>IF(Table1[[#This Row],[Life Expectancy]]&gt;77.4,1,0)</f>
        <v>1</v>
      </c>
      <c r="L1492" s="4">
        <v>0</v>
      </c>
      <c r="M1492" s="4">
        <v>10.5</v>
      </c>
      <c r="N1492" s="4">
        <f>IF(AND(Table1[[#This Row],[Low Poverty]]&lt;=6.3,Table1[[#This Row],[QCT Status]]=0),1,0)</f>
        <v>0</v>
      </c>
      <c r="O1492" s="6">
        <f>VLOOKUP(C1492,'County Data Only'!$A$2:$F$93,3,FALSE)</f>
        <v>2.5</v>
      </c>
      <c r="P1492" s="6">
        <f>IF(Table1[[#This Row],[Census Tract Low Unemployment Rate]]&lt;2.7,1,0)</f>
        <v>1</v>
      </c>
      <c r="Q1492" s="6">
        <f>VLOOKUP($C1492,'County Data Only'!$A$2:$F$93,4,FALSE)</f>
        <v>1450</v>
      </c>
      <c r="R1492" s="6">
        <f>IF(AND(Table1[[#This Row],[Census Tract Access to Primary Care]]&lt;=2000,Table1[[#This Row],[Census Tract Access to Primary Care]]&lt;&gt;0),1,0)</f>
        <v>1</v>
      </c>
      <c r="S1492" s="6">
        <f>VLOOKUP($C1492,'County Data Only'!$A$2:$F$93,5,FALSE)</f>
        <v>13.292510330000001</v>
      </c>
      <c r="T1492" s="6">
        <f>VLOOKUP($C1492,'County Data Only'!$A$2:$F$93,6,FALSE)</f>
        <v>0.4451078</v>
      </c>
      <c r="U1492" s="1">
        <f>IF(AND(Table1[[#This Row],[Census Tract Population Growth 2010 - 2020]]&gt;=5,Table1[[#This Row],[Census Tract Population Growth 2020 - 2021]]&gt;0),1,0)</f>
        <v>1</v>
      </c>
      <c r="V1492" s="3">
        <f>SUM(Table1[[#This Row],[High Income Point Value]],Table1[[#This Row],[Life Expectancy Point Value]],Table1[[#This Row],["R/ECAP" (Point Value)]],Table1[[#This Row],[Low Poverty Point Value]])</f>
        <v>1</v>
      </c>
      <c r="W1492" s="3">
        <f>SUM(Table1[[#This Row],[Census Tract Low Unemployment Point Value]],Table1[[#This Row],[Census Tract Access to Primary Care Point Value]])</f>
        <v>2</v>
      </c>
    </row>
    <row r="1493" spans="1:23" x14ac:dyDescent="0.25">
      <c r="A1493" t="s">
        <v>1482</v>
      </c>
      <c r="B1493">
        <v>18157001100</v>
      </c>
      <c r="C1493" t="s">
        <v>1854</v>
      </c>
      <c r="D1493" t="s">
        <v>1900</v>
      </c>
      <c r="E1493" s="9">
        <f t="shared" si="46"/>
        <v>3</v>
      </c>
      <c r="F1493" s="6">
        <f t="shared" si="47"/>
        <v>1</v>
      </c>
      <c r="G1493">
        <v>0</v>
      </c>
      <c r="H1493" s="4">
        <v>50982</v>
      </c>
      <c r="I1493" s="3">
        <f>IF(AND(Table1[[#This Row],[High Income]]&gt;=71082,Table1[[#This Row],[QCT Status]]=0),1,0)</f>
        <v>0</v>
      </c>
      <c r="J1493" s="6">
        <v>77.599999999999994</v>
      </c>
      <c r="K1493" s="6">
        <f>IF(Table1[[#This Row],[Life Expectancy]]&gt;77.4,1,0)</f>
        <v>1</v>
      </c>
      <c r="L1493" s="4">
        <v>0</v>
      </c>
      <c r="M1493" s="4">
        <v>12.7</v>
      </c>
      <c r="N1493" s="4">
        <f>IF(AND(Table1[[#This Row],[Low Poverty]]&lt;=6.3,Table1[[#This Row],[QCT Status]]=0),1,0)</f>
        <v>0</v>
      </c>
      <c r="O1493" s="6">
        <f>VLOOKUP(C1493,'County Data Only'!$A$2:$F$93,3,FALSE)</f>
        <v>2.5</v>
      </c>
      <c r="P1493" s="6">
        <f>IF(Table1[[#This Row],[Census Tract Low Unemployment Rate]]&lt;2.7,1,0)</f>
        <v>1</v>
      </c>
      <c r="Q1493" s="6">
        <f>VLOOKUP($C1493,'County Data Only'!$A$2:$F$93,4,FALSE)</f>
        <v>1450</v>
      </c>
      <c r="R1493" s="6">
        <f>IF(AND(Table1[[#This Row],[Census Tract Access to Primary Care]]&lt;=2000,Table1[[#This Row],[Census Tract Access to Primary Care]]&lt;&gt;0),1,0)</f>
        <v>1</v>
      </c>
      <c r="S1493" s="6">
        <f>VLOOKUP($C1493,'County Data Only'!$A$2:$F$93,5,FALSE)</f>
        <v>13.292510330000001</v>
      </c>
      <c r="T1493" s="6">
        <f>VLOOKUP($C1493,'County Data Only'!$A$2:$F$93,6,FALSE)</f>
        <v>0.4451078</v>
      </c>
      <c r="U1493" s="1">
        <f>IF(AND(Table1[[#This Row],[Census Tract Population Growth 2010 - 2020]]&gt;=5,Table1[[#This Row],[Census Tract Population Growth 2020 - 2021]]&gt;0),1,0)</f>
        <v>1</v>
      </c>
      <c r="V1493" s="3">
        <f>SUM(Table1[[#This Row],[High Income Point Value]],Table1[[#This Row],[Life Expectancy Point Value]],Table1[[#This Row],["R/ECAP" (Point Value)]],Table1[[#This Row],[Low Poverty Point Value]])</f>
        <v>1</v>
      </c>
      <c r="W1493" s="3">
        <f>SUM(Table1[[#This Row],[Census Tract Low Unemployment Point Value]],Table1[[#This Row],[Census Tract Access to Primary Care Point Value]])</f>
        <v>2</v>
      </c>
    </row>
    <row r="1494" spans="1:23" x14ac:dyDescent="0.25">
      <c r="A1494" t="s">
        <v>1489</v>
      </c>
      <c r="B1494">
        <v>18157001602</v>
      </c>
      <c r="C1494" t="s">
        <v>1854</v>
      </c>
      <c r="D1494" t="s">
        <v>2165</v>
      </c>
      <c r="E1494" s="9">
        <f t="shared" si="46"/>
        <v>3</v>
      </c>
      <c r="F1494" s="6">
        <f t="shared" si="47"/>
        <v>1</v>
      </c>
      <c r="G1494">
        <v>0</v>
      </c>
      <c r="H1494" s="4">
        <v>51685</v>
      </c>
      <c r="I1494" s="3">
        <f>IF(AND(Table1[[#This Row],[High Income]]&gt;=71082,Table1[[#This Row],[QCT Status]]=0),1,0)</f>
        <v>0</v>
      </c>
      <c r="J1494" s="6">
        <v>78.5</v>
      </c>
      <c r="K1494" s="6">
        <f>IF(Table1[[#This Row],[Life Expectancy]]&gt;77.4,1,0)</f>
        <v>1</v>
      </c>
      <c r="L1494" s="4">
        <v>0</v>
      </c>
      <c r="M1494" s="4">
        <v>13</v>
      </c>
      <c r="N1494" s="4">
        <f>IF(AND(Table1[[#This Row],[Low Poverty]]&lt;=6.3,Table1[[#This Row],[QCT Status]]=0),1,0)</f>
        <v>0</v>
      </c>
      <c r="O1494" s="6">
        <f>VLOOKUP(C1494,'County Data Only'!$A$2:$F$93,3,FALSE)</f>
        <v>2.5</v>
      </c>
      <c r="P1494" s="6">
        <f>IF(Table1[[#This Row],[Census Tract Low Unemployment Rate]]&lt;2.7,1,0)</f>
        <v>1</v>
      </c>
      <c r="Q1494" s="6">
        <f>VLOOKUP($C1494,'County Data Only'!$A$2:$F$93,4,FALSE)</f>
        <v>1450</v>
      </c>
      <c r="R1494" s="6">
        <f>IF(AND(Table1[[#This Row],[Census Tract Access to Primary Care]]&lt;=2000,Table1[[#This Row],[Census Tract Access to Primary Care]]&lt;&gt;0),1,0)</f>
        <v>1</v>
      </c>
      <c r="S1494" s="6">
        <f>VLOOKUP($C1494,'County Data Only'!$A$2:$F$93,5,FALSE)</f>
        <v>13.292510330000001</v>
      </c>
      <c r="T1494" s="6">
        <f>VLOOKUP($C1494,'County Data Only'!$A$2:$F$93,6,FALSE)</f>
        <v>0.4451078</v>
      </c>
      <c r="U1494" s="1">
        <f>IF(AND(Table1[[#This Row],[Census Tract Population Growth 2010 - 2020]]&gt;=5,Table1[[#This Row],[Census Tract Population Growth 2020 - 2021]]&gt;0),1,0)</f>
        <v>1</v>
      </c>
      <c r="V1494" s="3">
        <f>SUM(Table1[[#This Row],[High Income Point Value]],Table1[[#This Row],[Life Expectancy Point Value]],Table1[[#This Row],["R/ECAP" (Point Value)]],Table1[[#This Row],[Low Poverty Point Value]])</f>
        <v>1</v>
      </c>
      <c r="W1494" s="3">
        <f>SUM(Table1[[#This Row],[Census Tract Low Unemployment Point Value]],Table1[[#This Row],[Census Tract Access to Primary Care Point Value]])</f>
        <v>2</v>
      </c>
    </row>
    <row r="1495" spans="1:23" x14ac:dyDescent="0.25">
      <c r="A1495" t="s">
        <v>1497</v>
      </c>
      <c r="B1495">
        <v>18157005200</v>
      </c>
      <c r="C1495" t="s">
        <v>1854</v>
      </c>
      <c r="D1495" t="s">
        <v>3015</v>
      </c>
      <c r="E1495" s="9">
        <f t="shared" si="46"/>
        <v>3</v>
      </c>
      <c r="F1495" s="6">
        <f t="shared" si="47"/>
        <v>1</v>
      </c>
      <c r="G1495">
        <v>0</v>
      </c>
      <c r="H1495" s="4">
        <v>69703</v>
      </c>
      <c r="I1495" s="3">
        <f>IF(AND(Table1[[#This Row],[High Income]]&gt;=71082,Table1[[#This Row],[QCT Status]]=0),1,0)</f>
        <v>0</v>
      </c>
      <c r="J1495" s="6">
        <v>87.3</v>
      </c>
      <c r="K1495" s="6">
        <f>IF(Table1[[#This Row],[Life Expectancy]]&gt;77.4,1,0)</f>
        <v>1</v>
      </c>
      <c r="L1495" s="4">
        <v>0</v>
      </c>
      <c r="M1495" s="4">
        <v>15</v>
      </c>
      <c r="N1495" s="4">
        <f>IF(AND(Table1[[#This Row],[Low Poverty]]&lt;=6.3,Table1[[#This Row],[QCT Status]]=0),1,0)</f>
        <v>0</v>
      </c>
      <c r="O1495" s="6">
        <f>VLOOKUP(C1495,'County Data Only'!$A$2:$F$93,3,FALSE)</f>
        <v>2.5</v>
      </c>
      <c r="P1495" s="6">
        <f>IF(Table1[[#This Row],[Census Tract Low Unemployment Rate]]&lt;2.7,1,0)</f>
        <v>1</v>
      </c>
      <c r="Q1495" s="6">
        <f>VLOOKUP($C1495,'County Data Only'!$A$2:$F$93,4,FALSE)</f>
        <v>1450</v>
      </c>
      <c r="R1495" s="6">
        <f>IF(AND(Table1[[#This Row],[Census Tract Access to Primary Care]]&lt;=2000,Table1[[#This Row],[Census Tract Access to Primary Care]]&lt;&gt;0),1,0)</f>
        <v>1</v>
      </c>
      <c r="S1495" s="6">
        <f>VLOOKUP($C1495,'County Data Only'!$A$2:$F$93,5,FALSE)</f>
        <v>13.292510330000001</v>
      </c>
      <c r="T1495" s="6">
        <f>VLOOKUP($C1495,'County Data Only'!$A$2:$F$93,6,FALSE)</f>
        <v>0.4451078</v>
      </c>
      <c r="U1495" s="1">
        <f>IF(AND(Table1[[#This Row],[Census Tract Population Growth 2010 - 2020]]&gt;=5,Table1[[#This Row],[Census Tract Population Growth 2020 - 2021]]&gt;0),1,0)</f>
        <v>1</v>
      </c>
      <c r="V1495" s="3">
        <f>SUM(Table1[[#This Row],[High Income Point Value]],Table1[[#This Row],[Life Expectancy Point Value]],Table1[[#This Row],["R/ECAP" (Point Value)]],Table1[[#This Row],[Low Poverty Point Value]])</f>
        <v>1</v>
      </c>
      <c r="W1495" s="3">
        <f>SUM(Table1[[#This Row],[Census Tract Low Unemployment Point Value]],Table1[[#This Row],[Census Tract Access to Primary Care Point Value]])</f>
        <v>2</v>
      </c>
    </row>
    <row r="1496" spans="1:23" x14ac:dyDescent="0.25">
      <c r="A1496" t="s">
        <v>1477</v>
      </c>
      <c r="B1496">
        <v>18157000300</v>
      </c>
      <c r="C1496" t="s">
        <v>1854</v>
      </c>
      <c r="D1496" t="s">
        <v>1891</v>
      </c>
      <c r="E1496" s="9">
        <f t="shared" si="46"/>
        <v>3</v>
      </c>
      <c r="F1496" s="6">
        <f t="shared" si="47"/>
        <v>1</v>
      </c>
      <c r="G1496">
        <v>0</v>
      </c>
      <c r="H1496" s="4">
        <v>41387</v>
      </c>
      <c r="I1496" s="3">
        <f>IF(AND(Table1[[#This Row],[High Income]]&gt;=71082,Table1[[#This Row],[QCT Status]]=0),1,0)</f>
        <v>0</v>
      </c>
      <c r="J1496" s="6">
        <v>78.3</v>
      </c>
      <c r="K1496" s="6">
        <f>IF(Table1[[#This Row],[Life Expectancy]]&gt;77.4,1,0)</f>
        <v>1</v>
      </c>
      <c r="L1496" s="4">
        <v>0</v>
      </c>
      <c r="M1496" s="4">
        <v>21.2</v>
      </c>
      <c r="N1496" s="4">
        <f>IF(AND(Table1[[#This Row],[Low Poverty]]&lt;=6.3,Table1[[#This Row],[QCT Status]]=0),1,0)</f>
        <v>0</v>
      </c>
      <c r="O1496" s="6">
        <f>VLOOKUP(C1496,'County Data Only'!$A$2:$F$93,3,FALSE)</f>
        <v>2.5</v>
      </c>
      <c r="P1496" s="6">
        <f>IF(Table1[[#This Row],[Census Tract Low Unemployment Rate]]&lt;2.7,1,0)</f>
        <v>1</v>
      </c>
      <c r="Q1496" s="6">
        <f>VLOOKUP($C1496,'County Data Only'!$A$2:$F$93,4,FALSE)</f>
        <v>1450</v>
      </c>
      <c r="R1496" s="6">
        <f>IF(AND(Table1[[#This Row],[Census Tract Access to Primary Care]]&lt;=2000,Table1[[#This Row],[Census Tract Access to Primary Care]]&lt;&gt;0),1,0)</f>
        <v>1</v>
      </c>
      <c r="S1496" s="6">
        <f>VLOOKUP($C1496,'County Data Only'!$A$2:$F$93,5,FALSE)</f>
        <v>13.292510330000001</v>
      </c>
      <c r="T1496" s="6">
        <f>VLOOKUP($C1496,'County Data Only'!$A$2:$F$93,6,FALSE)</f>
        <v>0.4451078</v>
      </c>
      <c r="U1496" s="1">
        <f>IF(AND(Table1[[#This Row],[Census Tract Population Growth 2010 - 2020]]&gt;=5,Table1[[#This Row],[Census Tract Population Growth 2020 - 2021]]&gt;0),1,0)</f>
        <v>1</v>
      </c>
      <c r="V1496" s="3">
        <f>SUM(Table1[[#This Row],[High Income Point Value]],Table1[[#This Row],[Life Expectancy Point Value]],Table1[[#This Row],["R/ECAP" (Point Value)]],Table1[[#This Row],[Low Poverty Point Value]])</f>
        <v>1</v>
      </c>
      <c r="W1496" s="3">
        <f>SUM(Table1[[#This Row],[Census Tract Low Unemployment Point Value]],Table1[[#This Row],[Census Tract Access to Primary Care Point Value]])</f>
        <v>2</v>
      </c>
    </row>
    <row r="1497" spans="1:23" x14ac:dyDescent="0.25">
      <c r="A1497" t="s">
        <v>1507</v>
      </c>
      <c r="B1497">
        <v>18157010209</v>
      </c>
      <c r="C1497" t="s">
        <v>1854</v>
      </c>
      <c r="D1497" t="s">
        <v>3020</v>
      </c>
      <c r="E1497" s="9">
        <f t="shared" si="46"/>
        <v>3</v>
      </c>
      <c r="F1497" s="6">
        <f t="shared" si="47"/>
        <v>1</v>
      </c>
      <c r="G1497">
        <v>0</v>
      </c>
      <c r="H1497" s="4">
        <v>56090</v>
      </c>
      <c r="I1497" s="3">
        <f>IF(AND(Table1[[#This Row],[High Income]]&gt;=71082,Table1[[#This Row],[QCT Status]]=0),1,0)</f>
        <v>0</v>
      </c>
      <c r="J1497" s="6">
        <v>79.3</v>
      </c>
      <c r="K1497" s="6">
        <f>IF(Table1[[#This Row],[Life Expectancy]]&gt;77.4,1,0)</f>
        <v>1</v>
      </c>
      <c r="L1497" s="4">
        <v>0</v>
      </c>
      <c r="M1497" s="4">
        <v>23</v>
      </c>
      <c r="N1497" s="4">
        <f>IF(AND(Table1[[#This Row],[Low Poverty]]&lt;=6.3,Table1[[#This Row],[QCT Status]]=0),1,0)</f>
        <v>0</v>
      </c>
      <c r="O1497" s="6">
        <f>VLOOKUP(C1497,'County Data Only'!$A$2:$F$93,3,FALSE)</f>
        <v>2.5</v>
      </c>
      <c r="P1497" s="6">
        <f>IF(Table1[[#This Row],[Census Tract Low Unemployment Rate]]&lt;2.7,1,0)</f>
        <v>1</v>
      </c>
      <c r="Q1497" s="6">
        <f>VLOOKUP($C1497,'County Data Only'!$A$2:$F$93,4,FALSE)</f>
        <v>1450</v>
      </c>
      <c r="R1497" s="6">
        <f>IF(AND(Table1[[#This Row],[Census Tract Access to Primary Care]]&lt;=2000,Table1[[#This Row],[Census Tract Access to Primary Care]]&lt;&gt;0),1,0)</f>
        <v>1</v>
      </c>
      <c r="S1497" s="6">
        <f>VLOOKUP($C1497,'County Data Only'!$A$2:$F$93,5,FALSE)</f>
        <v>13.292510330000001</v>
      </c>
      <c r="T1497" s="6">
        <f>VLOOKUP($C1497,'County Data Only'!$A$2:$F$93,6,FALSE)</f>
        <v>0.4451078</v>
      </c>
      <c r="U1497" s="1">
        <f>IF(AND(Table1[[#This Row],[Census Tract Population Growth 2010 - 2020]]&gt;=5,Table1[[#This Row],[Census Tract Population Growth 2020 - 2021]]&gt;0),1,0)</f>
        <v>1</v>
      </c>
      <c r="V1497" s="3">
        <f>SUM(Table1[[#This Row],[High Income Point Value]],Table1[[#This Row],[Life Expectancy Point Value]],Table1[[#This Row],["R/ECAP" (Point Value)]],Table1[[#This Row],[Low Poverty Point Value]])</f>
        <v>1</v>
      </c>
      <c r="W1497" s="3">
        <f>SUM(Table1[[#This Row],[Census Tract Low Unemployment Point Value]],Table1[[#This Row],[Census Tract Access to Primary Care Point Value]])</f>
        <v>2</v>
      </c>
    </row>
    <row r="1498" spans="1:23" x14ac:dyDescent="0.25">
      <c r="A1498" t="s">
        <v>1514</v>
      </c>
      <c r="B1498">
        <v>18157010902</v>
      </c>
      <c r="C1498" t="s">
        <v>1854</v>
      </c>
      <c r="D1498" t="s">
        <v>2957</v>
      </c>
      <c r="E1498" s="9">
        <f t="shared" si="46"/>
        <v>3</v>
      </c>
      <c r="F1498" s="6">
        <f t="shared" si="47"/>
        <v>1</v>
      </c>
      <c r="G1498">
        <v>0</v>
      </c>
      <c r="H1498" s="4">
        <v>64274</v>
      </c>
      <c r="I1498" s="3">
        <f>IF(AND(Table1[[#This Row],[High Income]]&gt;=71082,Table1[[#This Row],[QCT Status]]=0),1,0)</f>
        <v>0</v>
      </c>
      <c r="J1498" s="6">
        <v>80.099999999999994</v>
      </c>
      <c r="K1498" s="6">
        <f>IF(Table1[[#This Row],[Life Expectancy]]&gt;77.4,1,0)</f>
        <v>1</v>
      </c>
      <c r="L1498" s="4">
        <v>0</v>
      </c>
      <c r="M1498" s="4">
        <v>26.2</v>
      </c>
      <c r="N1498" s="4">
        <f>IF(AND(Table1[[#This Row],[Low Poverty]]&lt;=6.3,Table1[[#This Row],[QCT Status]]=0),1,0)</f>
        <v>0</v>
      </c>
      <c r="O1498" s="6">
        <f>VLOOKUP(C1498,'County Data Only'!$A$2:$F$93,3,FALSE)</f>
        <v>2.5</v>
      </c>
      <c r="P1498" s="6">
        <f>IF(Table1[[#This Row],[Census Tract Low Unemployment Rate]]&lt;2.7,1,0)</f>
        <v>1</v>
      </c>
      <c r="Q1498" s="6">
        <f>VLOOKUP($C1498,'County Data Only'!$A$2:$F$93,4,FALSE)</f>
        <v>1450</v>
      </c>
      <c r="R1498" s="6">
        <f>IF(AND(Table1[[#This Row],[Census Tract Access to Primary Care]]&lt;=2000,Table1[[#This Row],[Census Tract Access to Primary Care]]&lt;&gt;0),1,0)</f>
        <v>1</v>
      </c>
      <c r="S1498" s="6">
        <f>VLOOKUP($C1498,'County Data Only'!$A$2:$F$93,5,FALSE)</f>
        <v>13.292510330000001</v>
      </c>
      <c r="T1498" s="6">
        <f>VLOOKUP($C1498,'County Data Only'!$A$2:$F$93,6,FALSE)</f>
        <v>0.4451078</v>
      </c>
      <c r="U1498" s="1">
        <f>IF(AND(Table1[[#This Row],[Census Tract Population Growth 2010 - 2020]]&gt;=5,Table1[[#This Row],[Census Tract Population Growth 2020 - 2021]]&gt;0),1,0)</f>
        <v>1</v>
      </c>
      <c r="V1498" s="3">
        <f>SUM(Table1[[#This Row],[High Income Point Value]],Table1[[#This Row],[Life Expectancy Point Value]],Table1[[#This Row],["R/ECAP" (Point Value)]],Table1[[#This Row],[Low Poverty Point Value]])</f>
        <v>1</v>
      </c>
      <c r="W1498" s="3">
        <f>SUM(Table1[[#This Row],[Census Tract Low Unemployment Point Value]],Table1[[#This Row],[Census Tract Access to Primary Care Point Value]])</f>
        <v>2</v>
      </c>
    </row>
    <row r="1499" spans="1:23" x14ac:dyDescent="0.25">
      <c r="A1499" t="s">
        <v>1506</v>
      </c>
      <c r="B1499">
        <v>18157010208</v>
      </c>
      <c r="C1499" t="s">
        <v>1854</v>
      </c>
      <c r="D1499" t="s">
        <v>3019</v>
      </c>
      <c r="E1499" s="9">
        <f t="shared" si="46"/>
        <v>3</v>
      </c>
      <c r="F1499" s="6">
        <f t="shared" si="47"/>
        <v>1</v>
      </c>
      <c r="G1499">
        <v>0</v>
      </c>
      <c r="H1499" s="4">
        <v>30283</v>
      </c>
      <c r="I1499" s="3">
        <f>IF(AND(Table1[[#This Row],[High Income]]&gt;=71082,Table1[[#This Row],[QCT Status]]=0),1,0)</f>
        <v>0</v>
      </c>
      <c r="J1499" s="6">
        <v>79.3</v>
      </c>
      <c r="K1499" s="6">
        <f>IF(Table1[[#This Row],[Life Expectancy]]&gt;77.4,1,0)</f>
        <v>1</v>
      </c>
      <c r="L1499" s="4">
        <v>0</v>
      </c>
      <c r="M1499" s="4">
        <v>40.9</v>
      </c>
      <c r="N1499" s="4">
        <f>IF(AND(Table1[[#This Row],[Low Poverty]]&lt;=6.3,Table1[[#This Row],[QCT Status]]=0),1,0)</f>
        <v>0</v>
      </c>
      <c r="O1499" s="6">
        <f>VLOOKUP(C1499,'County Data Only'!$A$2:$F$93,3,FALSE)</f>
        <v>2.5</v>
      </c>
      <c r="P1499" s="6">
        <f>IF(Table1[[#This Row],[Census Tract Low Unemployment Rate]]&lt;2.7,1,0)</f>
        <v>1</v>
      </c>
      <c r="Q1499" s="6">
        <f>VLOOKUP($C1499,'County Data Only'!$A$2:$F$93,4,FALSE)</f>
        <v>1450</v>
      </c>
      <c r="R1499" s="6">
        <f>IF(AND(Table1[[#This Row],[Census Tract Access to Primary Care]]&lt;=2000,Table1[[#This Row],[Census Tract Access to Primary Care]]&lt;&gt;0),1,0)</f>
        <v>1</v>
      </c>
      <c r="S1499" s="6">
        <f>VLOOKUP($C1499,'County Data Only'!$A$2:$F$93,5,FALSE)</f>
        <v>13.292510330000001</v>
      </c>
      <c r="T1499" s="6">
        <f>VLOOKUP($C1499,'County Data Only'!$A$2:$F$93,6,FALSE)</f>
        <v>0.4451078</v>
      </c>
      <c r="U1499" s="1">
        <f>IF(AND(Table1[[#This Row],[Census Tract Population Growth 2010 - 2020]]&gt;=5,Table1[[#This Row],[Census Tract Population Growth 2020 - 2021]]&gt;0),1,0)</f>
        <v>1</v>
      </c>
      <c r="V1499" s="3">
        <f>SUM(Table1[[#This Row],[High Income Point Value]],Table1[[#This Row],[Life Expectancy Point Value]],Table1[[#This Row],["R/ECAP" (Point Value)]],Table1[[#This Row],[Low Poverty Point Value]])</f>
        <v>1</v>
      </c>
      <c r="W1499" s="3">
        <f>SUM(Table1[[#This Row],[Census Tract Low Unemployment Point Value]],Table1[[#This Row],[Census Tract Access to Primary Care Point Value]])</f>
        <v>2</v>
      </c>
    </row>
    <row r="1500" spans="1:23" x14ac:dyDescent="0.25">
      <c r="A1500" t="s">
        <v>1492</v>
      </c>
      <c r="B1500">
        <v>18157001702</v>
      </c>
      <c r="C1500" t="s">
        <v>1854</v>
      </c>
      <c r="D1500" t="s">
        <v>2167</v>
      </c>
      <c r="E1500" s="7">
        <f t="shared" si="46"/>
        <v>2</v>
      </c>
      <c r="F1500" s="6">
        <f t="shared" si="47"/>
        <v>1</v>
      </c>
      <c r="G1500" s="14">
        <v>1</v>
      </c>
      <c r="H1500" s="4">
        <v>45526</v>
      </c>
      <c r="I1500" s="3">
        <f>IF(AND(Table1[[#This Row],[High Income]]&gt;=71082,Table1[[#This Row],[QCT Status]]=0),1,0)</f>
        <v>0</v>
      </c>
      <c r="J1500" s="4">
        <v>75.900000000000006</v>
      </c>
      <c r="K1500" s="3">
        <f>IF(Table1[[#This Row],[Life Expectancy]]&gt;77.4,1,0)</f>
        <v>0</v>
      </c>
      <c r="L1500" s="4">
        <v>0</v>
      </c>
      <c r="M1500" s="4">
        <v>21.9</v>
      </c>
      <c r="N1500" s="4">
        <f>IF(AND(Table1[[#This Row],[Low Poverty]]&lt;=6.3,Table1[[#This Row],[QCT Status]]=0),1,0)</f>
        <v>0</v>
      </c>
      <c r="O1500" s="6">
        <f>VLOOKUP(C1500,'County Data Only'!$A$2:$F$93,3,FALSE)</f>
        <v>2.5</v>
      </c>
      <c r="P1500" s="6">
        <f>IF(Table1[[#This Row],[Census Tract Low Unemployment Rate]]&lt;2.7,1,0)</f>
        <v>1</v>
      </c>
      <c r="Q1500" s="6">
        <f>VLOOKUP($C1500,'County Data Only'!$A$2:$F$93,4,FALSE)</f>
        <v>1450</v>
      </c>
      <c r="R1500" s="6">
        <f>IF(AND(Table1[[#This Row],[Census Tract Access to Primary Care]]&lt;=2000,Table1[[#This Row],[Census Tract Access to Primary Care]]&lt;&gt;0),1,0)</f>
        <v>1</v>
      </c>
      <c r="S1500" s="6">
        <f>VLOOKUP($C1500,'County Data Only'!$A$2:$F$93,5,FALSE)</f>
        <v>13.292510330000001</v>
      </c>
      <c r="T1500" s="6">
        <f>VLOOKUP($C1500,'County Data Only'!$A$2:$F$93,6,FALSE)</f>
        <v>0.4451078</v>
      </c>
      <c r="U1500" s="1">
        <f>IF(AND(Table1[[#This Row],[Census Tract Population Growth 2010 - 2020]]&gt;=5,Table1[[#This Row],[Census Tract Population Growth 2020 - 2021]]&gt;0),1,0)</f>
        <v>1</v>
      </c>
      <c r="V1500" s="3">
        <f>SUM(Table1[[#This Row],[High Income Point Value]],Table1[[#This Row],[Life Expectancy Point Value]],Table1[[#This Row],["R/ECAP" (Point Value)]],Table1[[#This Row],[Low Poverty Point Value]])</f>
        <v>0</v>
      </c>
      <c r="W1500" s="3">
        <f>SUM(Table1[[#This Row],[Census Tract Low Unemployment Point Value]],Table1[[#This Row],[Census Tract Access to Primary Care Point Value]])</f>
        <v>2</v>
      </c>
    </row>
    <row r="1501" spans="1:23" x14ac:dyDescent="0.25">
      <c r="A1501" t="s">
        <v>1478</v>
      </c>
      <c r="B1501">
        <v>18157000400</v>
      </c>
      <c r="C1501" t="s">
        <v>1854</v>
      </c>
      <c r="D1501" t="s">
        <v>1892</v>
      </c>
      <c r="E1501" s="7">
        <f t="shared" si="46"/>
        <v>2</v>
      </c>
      <c r="F1501" s="6">
        <f t="shared" si="47"/>
        <v>1</v>
      </c>
      <c r="G1501" s="14">
        <v>1</v>
      </c>
      <c r="H1501" s="4">
        <v>26771</v>
      </c>
      <c r="I1501" s="3">
        <f>IF(AND(Table1[[#This Row],[High Income]]&gt;=71082,Table1[[#This Row],[QCT Status]]=0),1,0)</f>
        <v>0</v>
      </c>
      <c r="J1501" s="4">
        <v>73.3</v>
      </c>
      <c r="K1501" s="3">
        <f>IF(Table1[[#This Row],[Life Expectancy]]&gt;77.4,1,0)</f>
        <v>0</v>
      </c>
      <c r="L1501" s="4">
        <v>0</v>
      </c>
      <c r="M1501" s="4">
        <v>32.200000000000003</v>
      </c>
      <c r="N1501" s="4">
        <f>IF(AND(Table1[[#This Row],[Low Poverty]]&lt;=6.3,Table1[[#This Row],[QCT Status]]=0),1,0)</f>
        <v>0</v>
      </c>
      <c r="O1501" s="6">
        <f>VLOOKUP(C1501,'County Data Only'!$A$2:$F$93,3,FALSE)</f>
        <v>2.5</v>
      </c>
      <c r="P1501" s="6">
        <f>IF(Table1[[#This Row],[Census Tract Low Unemployment Rate]]&lt;2.7,1,0)</f>
        <v>1</v>
      </c>
      <c r="Q1501" s="6">
        <f>VLOOKUP($C1501,'County Data Only'!$A$2:$F$93,4,FALSE)</f>
        <v>1450</v>
      </c>
      <c r="R1501" s="6">
        <f>IF(AND(Table1[[#This Row],[Census Tract Access to Primary Care]]&lt;=2000,Table1[[#This Row],[Census Tract Access to Primary Care]]&lt;&gt;0),1,0)</f>
        <v>1</v>
      </c>
      <c r="S1501" s="6">
        <f>VLOOKUP($C1501,'County Data Only'!$A$2:$F$93,5,FALSE)</f>
        <v>13.292510330000001</v>
      </c>
      <c r="T1501" s="6">
        <f>VLOOKUP($C1501,'County Data Only'!$A$2:$F$93,6,FALSE)</f>
        <v>0.4451078</v>
      </c>
      <c r="U1501" s="1">
        <f>IF(AND(Table1[[#This Row],[Census Tract Population Growth 2010 - 2020]]&gt;=5,Table1[[#This Row],[Census Tract Population Growth 2020 - 2021]]&gt;0),1,0)</f>
        <v>1</v>
      </c>
      <c r="V1501" s="3">
        <f>SUM(Table1[[#This Row],[High Income Point Value]],Table1[[#This Row],[Life Expectancy Point Value]],Table1[[#This Row],["R/ECAP" (Point Value)]],Table1[[#This Row],[Low Poverty Point Value]])</f>
        <v>0</v>
      </c>
      <c r="W1501" s="3">
        <f>SUM(Table1[[#This Row],[Census Tract Low Unemployment Point Value]],Table1[[#This Row],[Census Tract Access to Primary Care Point Value]])</f>
        <v>2</v>
      </c>
    </row>
    <row r="1502" spans="1:23" x14ac:dyDescent="0.25">
      <c r="A1502" t="s">
        <v>1491</v>
      </c>
      <c r="B1502">
        <v>18157001701</v>
      </c>
      <c r="C1502" t="s">
        <v>1854</v>
      </c>
      <c r="D1502" t="s">
        <v>2166</v>
      </c>
      <c r="E1502" s="7">
        <f t="shared" si="46"/>
        <v>2</v>
      </c>
      <c r="F1502" s="6">
        <f t="shared" si="47"/>
        <v>1</v>
      </c>
      <c r="G1502" s="14">
        <v>1</v>
      </c>
      <c r="H1502" s="4">
        <v>31053</v>
      </c>
      <c r="I1502" s="3">
        <f>IF(AND(Table1[[#This Row],[High Income]]&gt;=71082,Table1[[#This Row],[QCT Status]]=0),1,0)</f>
        <v>0</v>
      </c>
      <c r="J1502" s="4">
        <v>75.900000000000006</v>
      </c>
      <c r="K1502" s="3">
        <f>IF(Table1[[#This Row],[Life Expectancy]]&gt;77.4,1,0)</f>
        <v>0</v>
      </c>
      <c r="L1502" s="4">
        <v>0</v>
      </c>
      <c r="M1502" s="4">
        <v>42.8</v>
      </c>
      <c r="N1502" s="4">
        <f>IF(AND(Table1[[#This Row],[Low Poverty]]&lt;=6.3,Table1[[#This Row],[QCT Status]]=0),1,0)</f>
        <v>0</v>
      </c>
      <c r="O1502" s="6">
        <f>VLOOKUP(C1502,'County Data Only'!$A$2:$F$93,3,FALSE)</f>
        <v>2.5</v>
      </c>
      <c r="P1502" s="6">
        <f>IF(Table1[[#This Row],[Census Tract Low Unemployment Rate]]&lt;2.7,1,0)</f>
        <v>1</v>
      </c>
      <c r="Q1502" s="6">
        <f>VLOOKUP($C1502,'County Data Only'!$A$2:$F$93,4,FALSE)</f>
        <v>1450</v>
      </c>
      <c r="R1502" s="6">
        <f>IF(AND(Table1[[#This Row],[Census Tract Access to Primary Care]]&lt;=2000,Table1[[#This Row],[Census Tract Access to Primary Care]]&lt;&gt;0),1,0)</f>
        <v>1</v>
      </c>
      <c r="S1502" s="6">
        <f>VLOOKUP($C1502,'County Data Only'!$A$2:$F$93,5,FALSE)</f>
        <v>13.292510330000001</v>
      </c>
      <c r="T1502" s="6">
        <f>VLOOKUP($C1502,'County Data Only'!$A$2:$F$93,6,FALSE)</f>
        <v>0.4451078</v>
      </c>
      <c r="U1502" s="1">
        <f>IF(AND(Table1[[#This Row],[Census Tract Population Growth 2010 - 2020]]&gt;=5,Table1[[#This Row],[Census Tract Population Growth 2020 - 2021]]&gt;0),1,0)</f>
        <v>1</v>
      </c>
      <c r="V1502" s="3">
        <f>SUM(Table1[[#This Row],[High Income Point Value]],Table1[[#This Row],[Life Expectancy Point Value]],Table1[[#This Row],["R/ECAP" (Point Value)]],Table1[[#This Row],[Low Poverty Point Value]])</f>
        <v>0</v>
      </c>
      <c r="W1502" s="3">
        <f>SUM(Table1[[#This Row],[Census Tract Low Unemployment Point Value]],Table1[[#This Row],[Census Tract Access to Primary Care Point Value]])</f>
        <v>2</v>
      </c>
    </row>
    <row r="1503" spans="1:23" x14ac:dyDescent="0.25">
      <c r="A1503" t="s">
        <v>1498</v>
      </c>
      <c r="B1503">
        <v>18157005401</v>
      </c>
      <c r="C1503" t="s">
        <v>1854</v>
      </c>
      <c r="D1503" t="s">
        <v>3016</v>
      </c>
      <c r="E1503" s="7">
        <f t="shared" si="46"/>
        <v>2</v>
      </c>
      <c r="F1503" s="6">
        <f t="shared" si="47"/>
        <v>1</v>
      </c>
      <c r="G1503" s="14">
        <v>1</v>
      </c>
      <c r="H1503" s="4">
        <v>18969</v>
      </c>
      <c r="I1503" s="3">
        <f>IF(AND(Table1[[#This Row],[High Income]]&gt;=71082,Table1[[#This Row],[QCT Status]]=0),1,0)</f>
        <v>0</v>
      </c>
      <c r="K1503" s="3">
        <f>IF(Table1[[#This Row],[Life Expectancy]]&gt;77.4,1,0)</f>
        <v>0</v>
      </c>
      <c r="L1503" s="4">
        <v>0</v>
      </c>
      <c r="M1503" s="4">
        <v>48.4</v>
      </c>
      <c r="N1503" s="4">
        <f>IF(AND(Table1[[#This Row],[Low Poverty]]&lt;=6.3,Table1[[#This Row],[QCT Status]]=0),1,0)</f>
        <v>0</v>
      </c>
      <c r="O1503" s="6">
        <f>VLOOKUP(C1503,'County Data Only'!$A$2:$F$93,3,FALSE)</f>
        <v>2.5</v>
      </c>
      <c r="P1503" s="6">
        <f>IF(Table1[[#This Row],[Census Tract Low Unemployment Rate]]&lt;2.7,1,0)</f>
        <v>1</v>
      </c>
      <c r="Q1503" s="6">
        <f>VLOOKUP($C1503,'County Data Only'!$A$2:$F$93,4,FALSE)</f>
        <v>1450</v>
      </c>
      <c r="R1503" s="6">
        <f>IF(AND(Table1[[#This Row],[Census Tract Access to Primary Care]]&lt;=2000,Table1[[#This Row],[Census Tract Access to Primary Care]]&lt;&gt;0),1,0)</f>
        <v>1</v>
      </c>
      <c r="S1503" s="6">
        <f>VLOOKUP($C1503,'County Data Only'!$A$2:$F$93,5,FALSE)</f>
        <v>13.292510330000001</v>
      </c>
      <c r="T1503" s="6">
        <f>VLOOKUP($C1503,'County Data Only'!$A$2:$F$93,6,FALSE)</f>
        <v>0.4451078</v>
      </c>
      <c r="U1503" s="1">
        <f>IF(AND(Table1[[#This Row],[Census Tract Population Growth 2010 - 2020]]&gt;=5,Table1[[#This Row],[Census Tract Population Growth 2020 - 2021]]&gt;0),1,0)</f>
        <v>1</v>
      </c>
      <c r="V1503" s="3">
        <f>SUM(Table1[[#This Row],[High Income Point Value]],Table1[[#This Row],[Life Expectancy Point Value]],Table1[[#This Row],["R/ECAP" (Point Value)]],Table1[[#This Row],[Low Poverty Point Value]])</f>
        <v>0</v>
      </c>
      <c r="W1503" s="3">
        <f>SUM(Table1[[#This Row],[Census Tract Low Unemployment Point Value]],Table1[[#This Row],[Census Tract Access to Primary Care Point Value]])</f>
        <v>2</v>
      </c>
    </row>
    <row r="1504" spans="1:23" x14ac:dyDescent="0.25">
      <c r="A1504" t="s">
        <v>1499</v>
      </c>
      <c r="B1504">
        <v>18157005402</v>
      </c>
      <c r="C1504" t="s">
        <v>1854</v>
      </c>
      <c r="D1504" t="s">
        <v>3017</v>
      </c>
      <c r="E1504" s="7">
        <f t="shared" si="46"/>
        <v>2</v>
      </c>
      <c r="F1504" s="6">
        <f t="shared" si="47"/>
        <v>1</v>
      </c>
      <c r="G1504" s="14">
        <v>1</v>
      </c>
      <c r="H1504" s="4">
        <v>14643</v>
      </c>
      <c r="I1504" s="3">
        <f>IF(AND(Table1[[#This Row],[High Income]]&gt;=71082,Table1[[#This Row],[QCT Status]]=0),1,0)</f>
        <v>0</v>
      </c>
      <c r="K1504" s="3">
        <f>IF(Table1[[#This Row],[Life Expectancy]]&gt;77.4,1,0)</f>
        <v>0</v>
      </c>
      <c r="L1504" s="4">
        <v>0</v>
      </c>
      <c r="M1504" s="4">
        <v>68.400000000000006</v>
      </c>
      <c r="N1504" s="4">
        <f>IF(AND(Table1[[#This Row],[Low Poverty]]&lt;=6.3,Table1[[#This Row],[QCT Status]]=0),1,0)</f>
        <v>0</v>
      </c>
      <c r="O1504" s="6">
        <f>VLOOKUP(C1504,'County Data Only'!$A$2:$F$93,3,FALSE)</f>
        <v>2.5</v>
      </c>
      <c r="P1504" s="6">
        <f>IF(Table1[[#This Row],[Census Tract Low Unemployment Rate]]&lt;2.7,1,0)</f>
        <v>1</v>
      </c>
      <c r="Q1504" s="6">
        <f>VLOOKUP($C1504,'County Data Only'!$A$2:$F$93,4,FALSE)</f>
        <v>1450</v>
      </c>
      <c r="R1504" s="6">
        <f>IF(AND(Table1[[#This Row],[Census Tract Access to Primary Care]]&lt;=2000,Table1[[#This Row],[Census Tract Access to Primary Care]]&lt;&gt;0),1,0)</f>
        <v>1</v>
      </c>
      <c r="S1504" s="6">
        <f>VLOOKUP($C1504,'County Data Only'!$A$2:$F$93,5,FALSE)</f>
        <v>13.292510330000001</v>
      </c>
      <c r="T1504" s="6">
        <f>VLOOKUP($C1504,'County Data Only'!$A$2:$F$93,6,FALSE)</f>
        <v>0.4451078</v>
      </c>
      <c r="U1504" s="1">
        <f>IF(AND(Table1[[#This Row],[Census Tract Population Growth 2010 - 2020]]&gt;=5,Table1[[#This Row],[Census Tract Population Growth 2020 - 2021]]&gt;0),1,0)</f>
        <v>1</v>
      </c>
      <c r="V1504" s="3">
        <f>SUM(Table1[[#This Row],[High Income Point Value]],Table1[[#This Row],[Life Expectancy Point Value]],Table1[[#This Row],["R/ECAP" (Point Value)]],Table1[[#This Row],[Low Poverty Point Value]])</f>
        <v>0</v>
      </c>
      <c r="W1504" s="3">
        <f>SUM(Table1[[#This Row],[Census Tract Low Unemployment Point Value]],Table1[[#This Row],[Census Tract Access to Primary Care Point Value]])</f>
        <v>2</v>
      </c>
    </row>
    <row r="1505" spans="1:23" x14ac:dyDescent="0.25">
      <c r="A1505" t="s">
        <v>1517</v>
      </c>
      <c r="B1505">
        <v>18157011200</v>
      </c>
      <c r="C1505" t="s">
        <v>1854</v>
      </c>
      <c r="D1505" t="s">
        <v>1993</v>
      </c>
      <c r="E1505" s="7">
        <f t="shared" si="46"/>
        <v>2</v>
      </c>
      <c r="F1505" s="6">
        <f t="shared" si="47"/>
        <v>1</v>
      </c>
      <c r="G1505" s="14">
        <v>1</v>
      </c>
      <c r="H1505" s="4">
        <v>15918</v>
      </c>
      <c r="I1505" s="3">
        <f>IF(AND(Table1[[#This Row],[High Income]]&gt;=71082,Table1[[#This Row],[QCT Status]]=0),1,0)</f>
        <v>0</v>
      </c>
      <c r="K1505" s="3">
        <f>IF(Table1[[#This Row],[Life Expectancy]]&gt;77.4,1,0)</f>
        <v>0</v>
      </c>
      <c r="L1505" s="4">
        <v>0</v>
      </c>
      <c r="M1505" s="4">
        <v>71.3</v>
      </c>
      <c r="N1505" s="4">
        <f>IF(AND(Table1[[#This Row],[Low Poverty]]&lt;=6.3,Table1[[#This Row],[QCT Status]]=0),1,0)</f>
        <v>0</v>
      </c>
      <c r="O1505" s="6">
        <f>VLOOKUP(C1505,'County Data Only'!$A$2:$F$93,3,FALSE)</f>
        <v>2.5</v>
      </c>
      <c r="P1505" s="6">
        <f>IF(Table1[[#This Row],[Census Tract Low Unemployment Rate]]&lt;2.7,1,0)</f>
        <v>1</v>
      </c>
      <c r="Q1505" s="6">
        <f>VLOOKUP($C1505,'County Data Only'!$A$2:$F$93,4,FALSE)</f>
        <v>1450</v>
      </c>
      <c r="R1505" s="6">
        <f>IF(AND(Table1[[#This Row],[Census Tract Access to Primary Care]]&lt;=2000,Table1[[#This Row],[Census Tract Access to Primary Care]]&lt;&gt;0),1,0)</f>
        <v>1</v>
      </c>
      <c r="S1505" s="6">
        <f>VLOOKUP($C1505,'County Data Only'!$A$2:$F$93,5,FALSE)</f>
        <v>13.292510330000001</v>
      </c>
      <c r="T1505" s="6">
        <f>VLOOKUP($C1505,'County Data Only'!$A$2:$F$93,6,FALSE)</f>
        <v>0.4451078</v>
      </c>
      <c r="U1505" s="1">
        <f>IF(AND(Table1[[#This Row],[Census Tract Population Growth 2010 - 2020]]&gt;=5,Table1[[#This Row],[Census Tract Population Growth 2020 - 2021]]&gt;0),1,0)</f>
        <v>1</v>
      </c>
      <c r="V1505" s="3">
        <f>SUM(Table1[[#This Row],[High Income Point Value]],Table1[[#This Row],[Life Expectancy Point Value]],Table1[[#This Row],["R/ECAP" (Point Value)]],Table1[[#This Row],[Low Poverty Point Value]])</f>
        <v>0</v>
      </c>
      <c r="W1505" s="3">
        <f>SUM(Table1[[#This Row],[Census Tract Low Unemployment Point Value]],Table1[[#This Row],[Census Tract Access to Primary Care Point Value]])</f>
        <v>2</v>
      </c>
    </row>
    <row r="1506" spans="1:23" x14ac:dyDescent="0.25">
      <c r="A1506" t="s">
        <v>1500</v>
      </c>
      <c r="B1506">
        <v>18157005500</v>
      </c>
      <c r="C1506" t="s">
        <v>1854</v>
      </c>
      <c r="D1506" t="s">
        <v>3018</v>
      </c>
      <c r="E1506" s="7">
        <f t="shared" si="46"/>
        <v>2</v>
      </c>
      <c r="F1506" s="6">
        <f t="shared" si="47"/>
        <v>1</v>
      </c>
      <c r="G1506" s="14">
        <v>1</v>
      </c>
      <c r="H1506" s="4">
        <v>9992</v>
      </c>
      <c r="I1506" s="3">
        <f>IF(AND(Table1[[#This Row],[High Income]]&gt;=71082,Table1[[#This Row],[QCT Status]]=0),1,0)</f>
        <v>0</v>
      </c>
      <c r="K1506" s="3">
        <f>IF(Table1[[#This Row],[Life Expectancy]]&gt;77.4,1,0)</f>
        <v>0</v>
      </c>
      <c r="L1506" s="4">
        <v>0</v>
      </c>
      <c r="M1506" s="4">
        <v>77</v>
      </c>
      <c r="N1506" s="4">
        <f>IF(AND(Table1[[#This Row],[Low Poverty]]&lt;=6.3,Table1[[#This Row],[QCT Status]]=0),1,0)</f>
        <v>0</v>
      </c>
      <c r="O1506" s="6">
        <f>VLOOKUP(C1506,'County Data Only'!$A$2:$F$93,3,FALSE)</f>
        <v>2.5</v>
      </c>
      <c r="P1506" s="6">
        <f>IF(Table1[[#This Row],[Census Tract Low Unemployment Rate]]&lt;2.7,1,0)</f>
        <v>1</v>
      </c>
      <c r="Q1506" s="6">
        <f>VLOOKUP($C1506,'County Data Only'!$A$2:$F$93,4,FALSE)</f>
        <v>1450</v>
      </c>
      <c r="R1506" s="6">
        <f>IF(AND(Table1[[#This Row],[Census Tract Access to Primary Care]]&lt;=2000,Table1[[#This Row],[Census Tract Access to Primary Care]]&lt;&gt;0),1,0)</f>
        <v>1</v>
      </c>
      <c r="S1506" s="6">
        <f>VLOOKUP($C1506,'County Data Only'!$A$2:$F$93,5,FALSE)</f>
        <v>13.292510330000001</v>
      </c>
      <c r="T1506" s="6">
        <f>VLOOKUP($C1506,'County Data Only'!$A$2:$F$93,6,FALSE)</f>
        <v>0.4451078</v>
      </c>
      <c r="U1506" s="1">
        <f>IF(AND(Table1[[#This Row],[Census Tract Population Growth 2010 - 2020]]&gt;=5,Table1[[#This Row],[Census Tract Population Growth 2020 - 2021]]&gt;0),1,0)</f>
        <v>1</v>
      </c>
      <c r="V1506" s="3">
        <f>SUM(Table1[[#This Row],[High Income Point Value]],Table1[[#This Row],[Life Expectancy Point Value]],Table1[[#This Row],["R/ECAP" (Point Value)]],Table1[[#This Row],[Low Poverty Point Value]])</f>
        <v>0</v>
      </c>
      <c r="W1506" s="3">
        <f>SUM(Table1[[#This Row],[Census Tract Low Unemployment Point Value]],Table1[[#This Row],[Census Tract Access to Primary Care Point Value]])</f>
        <v>2</v>
      </c>
    </row>
    <row r="1507" spans="1:23" x14ac:dyDescent="0.25">
      <c r="A1507" t="s">
        <v>1484</v>
      </c>
      <c r="B1507">
        <v>18157001300</v>
      </c>
      <c r="C1507" t="s">
        <v>1854</v>
      </c>
      <c r="D1507" t="s">
        <v>1902</v>
      </c>
      <c r="E1507" s="7">
        <f t="shared" si="46"/>
        <v>2</v>
      </c>
      <c r="F1507" s="6">
        <f t="shared" si="47"/>
        <v>1</v>
      </c>
      <c r="G1507">
        <v>0</v>
      </c>
      <c r="H1507" s="4">
        <v>53465</v>
      </c>
      <c r="I1507" s="3">
        <f>IF(AND(Table1[[#This Row],[High Income]]&gt;=71082,Table1[[#This Row],[QCT Status]]=0),1,0)</f>
        <v>0</v>
      </c>
      <c r="J1507" s="4">
        <v>76</v>
      </c>
      <c r="K1507" s="3">
        <f>IF(Table1[[#This Row],[Life Expectancy]]&gt;77.4,1,0)</f>
        <v>0</v>
      </c>
      <c r="L1507" s="4">
        <v>0</v>
      </c>
      <c r="M1507" s="4">
        <v>9.1999999999999993</v>
      </c>
      <c r="N1507" s="4">
        <f>IF(AND(Table1[[#This Row],[Low Poverty]]&lt;=6.3,Table1[[#This Row],[QCT Status]]=0),1,0)</f>
        <v>0</v>
      </c>
      <c r="O1507" s="6">
        <f>VLOOKUP(C1507,'County Data Only'!$A$2:$F$93,3,FALSE)</f>
        <v>2.5</v>
      </c>
      <c r="P1507" s="6">
        <f>IF(Table1[[#This Row],[Census Tract Low Unemployment Rate]]&lt;2.7,1,0)</f>
        <v>1</v>
      </c>
      <c r="Q1507" s="6">
        <f>VLOOKUP($C1507,'County Data Only'!$A$2:$F$93,4,FALSE)</f>
        <v>1450</v>
      </c>
      <c r="R1507" s="6">
        <f>IF(AND(Table1[[#This Row],[Census Tract Access to Primary Care]]&lt;=2000,Table1[[#This Row],[Census Tract Access to Primary Care]]&lt;&gt;0),1,0)</f>
        <v>1</v>
      </c>
      <c r="S1507" s="6">
        <f>VLOOKUP($C1507,'County Data Only'!$A$2:$F$93,5,FALSE)</f>
        <v>13.292510330000001</v>
      </c>
      <c r="T1507" s="6">
        <f>VLOOKUP($C1507,'County Data Only'!$A$2:$F$93,6,FALSE)</f>
        <v>0.4451078</v>
      </c>
      <c r="U1507" s="1">
        <f>IF(AND(Table1[[#This Row],[Census Tract Population Growth 2010 - 2020]]&gt;=5,Table1[[#This Row],[Census Tract Population Growth 2020 - 2021]]&gt;0),1,0)</f>
        <v>1</v>
      </c>
      <c r="V1507" s="3">
        <f>SUM(Table1[[#This Row],[High Income Point Value]],Table1[[#This Row],[Life Expectancy Point Value]],Table1[[#This Row],["R/ECAP" (Point Value)]],Table1[[#This Row],[Low Poverty Point Value]])</f>
        <v>0</v>
      </c>
      <c r="W1507" s="3">
        <f>SUM(Table1[[#This Row],[Census Tract Low Unemployment Point Value]],Table1[[#This Row],[Census Tract Access to Primary Care Point Value]])</f>
        <v>2</v>
      </c>
    </row>
    <row r="1508" spans="1:23" x14ac:dyDescent="0.25">
      <c r="A1508" t="s">
        <v>1483</v>
      </c>
      <c r="B1508">
        <v>18157001200</v>
      </c>
      <c r="C1508" t="s">
        <v>1854</v>
      </c>
      <c r="D1508" t="s">
        <v>1901</v>
      </c>
      <c r="E1508" s="7">
        <f t="shared" si="46"/>
        <v>2</v>
      </c>
      <c r="F1508" s="6">
        <f t="shared" si="47"/>
        <v>1</v>
      </c>
      <c r="G1508">
        <v>0</v>
      </c>
      <c r="H1508" s="4">
        <v>38630</v>
      </c>
      <c r="I1508" s="3">
        <f>IF(AND(Table1[[#This Row],[High Income]]&gt;=71082,Table1[[#This Row],[QCT Status]]=0),1,0)</f>
        <v>0</v>
      </c>
      <c r="J1508" s="4">
        <v>74.8</v>
      </c>
      <c r="K1508" s="3">
        <f>IF(Table1[[#This Row],[Life Expectancy]]&gt;77.4,1,0)</f>
        <v>0</v>
      </c>
      <c r="L1508" s="4">
        <v>0</v>
      </c>
      <c r="M1508" s="4">
        <v>10.9</v>
      </c>
      <c r="N1508" s="4">
        <f>IF(AND(Table1[[#This Row],[Low Poverty]]&lt;=6.3,Table1[[#This Row],[QCT Status]]=0),1,0)</f>
        <v>0</v>
      </c>
      <c r="O1508" s="6">
        <f>VLOOKUP(C1508,'County Data Only'!$A$2:$F$93,3,FALSE)</f>
        <v>2.5</v>
      </c>
      <c r="P1508" s="6">
        <f>IF(Table1[[#This Row],[Census Tract Low Unemployment Rate]]&lt;2.7,1,0)</f>
        <v>1</v>
      </c>
      <c r="Q1508" s="6">
        <f>VLOOKUP($C1508,'County Data Only'!$A$2:$F$93,4,FALSE)</f>
        <v>1450</v>
      </c>
      <c r="R1508" s="6">
        <f>IF(AND(Table1[[#This Row],[Census Tract Access to Primary Care]]&lt;=2000,Table1[[#This Row],[Census Tract Access to Primary Care]]&lt;&gt;0),1,0)</f>
        <v>1</v>
      </c>
      <c r="S1508" s="6">
        <f>VLOOKUP($C1508,'County Data Only'!$A$2:$F$93,5,FALSE)</f>
        <v>13.292510330000001</v>
      </c>
      <c r="T1508" s="6">
        <f>VLOOKUP($C1508,'County Data Only'!$A$2:$F$93,6,FALSE)</f>
        <v>0.4451078</v>
      </c>
      <c r="U1508" s="1">
        <f>IF(AND(Table1[[#This Row],[Census Tract Population Growth 2010 - 2020]]&gt;=5,Table1[[#This Row],[Census Tract Population Growth 2020 - 2021]]&gt;0),1,0)</f>
        <v>1</v>
      </c>
      <c r="V1508" s="3">
        <f>SUM(Table1[[#This Row],[High Income Point Value]],Table1[[#This Row],[Life Expectancy Point Value]],Table1[[#This Row],["R/ECAP" (Point Value)]],Table1[[#This Row],[Low Poverty Point Value]])</f>
        <v>0</v>
      </c>
      <c r="W1508" s="3">
        <f>SUM(Table1[[#This Row],[Census Tract Low Unemployment Point Value]],Table1[[#This Row],[Census Tract Access to Primary Care Point Value]])</f>
        <v>2</v>
      </c>
    </row>
    <row r="1509" spans="1:23" x14ac:dyDescent="0.25">
      <c r="A1509" t="s">
        <v>1480</v>
      </c>
      <c r="B1509">
        <v>18157000800</v>
      </c>
      <c r="C1509" t="s">
        <v>1854</v>
      </c>
      <c r="D1509" t="s">
        <v>1897</v>
      </c>
      <c r="E1509" s="7">
        <f t="shared" si="46"/>
        <v>2</v>
      </c>
      <c r="F1509" s="6">
        <f t="shared" si="47"/>
        <v>1</v>
      </c>
      <c r="G1509">
        <v>0</v>
      </c>
      <c r="H1509" s="4">
        <v>41813</v>
      </c>
      <c r="I1509" s="3">
        <f>IF(AND(Table1[[#This Row],[High Income]]&gt;=71082,Table1[[#This Row],[QCT Status]]=0),1,0)</f>
        <v>0</v>
      </c>
      <c r="J1509" s="4">
        <v>75.2</v>
      </c>
      <c r="K1509" s="3">
        <f>IF(Table1[[#This Row],[Life Expectancy]]&gt;77.4,1,0)</f>
        <v>0</v>
      </c>
      <c r="L1509" s="4">
        <v>0</v>
      </c>
      <c r="M1509" s="4">
        <v>12.5</v>
      </c>
      <c r="N1509" s="4">
        <f>IF(AND(Table1[[#This Row],[Low Poverty]]&lt;=6.3,Table1[[#This Row],[QCT Status]]=0),1,0)</f>
        <v>0</v>
      </c>
      <c r="O1509" s="6">
        <f>VLOOKUP(C1509,'County Data Only'!$A$2:$F$93,3,FALSE)</f>
        <v>2.5</v>
      </c>
      <c r="P1509" s="6">
        <f>IF(Table1[[#This Row],[Census Tract Low Unemployment Rate]]&lt;2.7,1,0)</f>
        <v>1</v>
      </c>
      <c r="Q1509" s="6">
        <f>VLOOKUP($C1509,'County Data Only'!$A$2:$F$93,4,FALSE)</f>
        <v>1450</v>
      </c>
      <c r="R1509" s="6">
        <f>IF(AND(Table1[[#This Row],[Census Tract Access to Primary Care]]&lt;=2000,Table1[[#This Row],[Census Tract Access to Primary Care]]&lt;&gt;0),1,0)</f>
        <v>1</v>
      </c>
      <c r="S1509" s="6">
        <f>VLOOKUP($C1509,'County Data Only'!$A$2:$F$93,5,FALSE)</f>
        <v>13.292510330000001</v>
      </c>
      <c r="T1509" s="6">
        <f>VLOOKUP($C1509,'County Data Only'!$A$2:$F$93,6,FALSE)</f>
        <v>0.4451078</v>
      </c>
      <c r="U1509" s="1">
        <f>IF(AND(Table1[[#This Row],[Census Tract Population Growth 2010 - 2020]]&gt;=5,Table1[[#This Row],[Census Tract Population Growth 2020 - 2021]]&gt;0),1,0)</f>
        <v>1</v>
      </c>
      <c r="V1509" s="3">
        <f>SUM(Table1[[#This Row],[High Income Point Value]],Table1[[#This Row],[Life Expectancy Point Value]],Table1[[#This Row],["R/ECAP" (Point Value)]],Table1[[#This Row],[Low Poverty Point Value]])</f>
        <v>0</v>
      </c>
      <c r="W1509" s="3">
        <f>SUM(Table1[[#This Row],[Census Tract Low Unemployment Point Value]],Table1[[#This Row],[Census Tract Access to Primary Care Point Value]])</f>
        <v>2</v>
      </c>
    </row>
    <row r="1510" spans="1:23" x14ac:dyDescent="0.25">
      <c r="A1510" t="s">
        <v>1493</v>
      </c>
      <c r="B1510">
        <v>18157001800</v>
      </c>
      <c r="C1510" t="s">
        <v>1854</v>
      </c>
      <c r="D1510" t="s">
        <v>3012</v>
      </c>
      <c r="E1510" s="7">
        <f t="shared" si="46"/>
        <v>2</v>
      </c>
      <c r="F1510" s="6">
        <f t="shared" si="47"/>
        <v>1</v>
      </c>
      <c r="G1510">
        <v>0</v>
      </c>
      <c r="H1510" s="4">
        <v>40179</v>
      </c>
      <c r="I1510" s="3">
        <f>IF(AND(Table1[[#This Row],[High Income]]&gt;=71082,Table1[[#This Row],[QCT Status]]=0),1,0)</f>
        <v>0</v>
      </c>
      <c r="J1510" s="4">
        <v>74.7</v>
      </c>
      <c r="K1510" s="3">
        <f>IF(Table1[[#This Row],[Life Expectancy]]&gt;77.4,1,0)</f>
        <v>0</v>
      </c>
      <c r="L1510" s="4">
        <v>0</v>
      </c>
      <c r="M1510" s="4">
        <v>13</v>
      </c>
      <c r="N1510" s="4">
        <f>IF(AND(Table1[[#This Row],[Low Poverty]]&lt;=6.3,Table1[[#This Row],[QCT Status]]=0),1,0)</f>
        <v>0</v>
      </c>
      <c r="O1510" s="6">
        <f>VLOOKUP(C1510,'County Data Only'!$A$2:$F$93,3,FALSE)</f>
        <v>2.5</v>
      </c>
      <c r="P1510" s="6">
        <f>IF(Table1[[#This Row],[Census Tract Low Unemployment Rate]]&lt;2.7,1,0)</f>
        <v>1</v>
      </c>
      <c r="Q1510" s="6">
        <f>VLOOKUP($C1510,'County Data Only'!$A$2:$F$93,4,FALSE)</f>
        <v>1450</v>
      </c>
      <c r="R1510" s="6">
        <f>IF(AND(Table1[[#This Row],[Census Tract Access to Primary Care]]&lt;=2000,Table1[[#This Row],[Census Tract Access to Primary Care]]&lt;&gt;0),1,0)</f>
        <v>1</v>
      </c>
      <c r="S1510" s="6">
        <f>VLOOKUP($C1510,'County Data Only'!$A$2:$F$93,5,FALSE)</f>
        <v>13.292510330000001</v>
      </c>
      <c r="T1510" s="6">
        <f>VLOOKUP($C1510,'County Data Only'!$A$2:$F$93,6,FALSE)</f>
        <v>0.4451078</v>
      </c>
      <c r="U1510" s="1">
        <f>IF(AND(Table1[[#This Row],[Census Tract Population Growth 2010 - 2020]]&gt;=5,Table1[[#This Row],[Census Tract Population Growth 2020 - 2021]]&gt;0),1,0)</f>
        <v>1</v>
      </c>
      <c r="V1510" s="3">
        <f>SUM(Table1[[#This Row],[High Income Point Value]],Table1[[#This Row],[Life Expectancy Point Value]],Table1[[#This Row],["R/ECAP" (Point Value)]],Table1[[#This Row],[Low Poverty Point Value]])</f>
        <v>0</v>
      </c>
      <c r="W1510" s="3">
        <f>SUM(Table1[[#This Row],[Census Tract Low Unemployment Point Value]],Table1[[#This Row],[Census Tract Access to Primary Care Point Value]])</f>
        <v>2</v>
      </c>
    </row>
    <row r="1511" spans="1:23" x14ac:dyDescent="0.25">
      <c r="A1511" t="s">
        <v>1476</v>
      </c>
      <c r="B1511">
        <v>18157000200</v>
      </c>
      <c r="C1511" t="s">
        <v>1854</v>
      </c>
      <c r="D1511" t="s">
        <v>2220</v>
      </c>
      <c r="E1511" s="7">
        <f t="shared" si="46"/>
        <v>2</v>
      </c>
      <c r="F1511" s="6">
        <f t="shared" si="47"/>
        <v>1</v>
      </c>
      <c r="G1511">
        <v>0</v>
      </c>
      <c r="H1511" s="4">
        <v>41063</v>
      </c>
      <c r="I1511" s="3">
        <f>IF(AND(Table1[[#This Row],[High Income]]&gt;=71082,Table1[[#This Row],[QCT Status]]=0),1,0)</f>
        <v>0</v>
      </c>
      <c r="J1511" s="4">
        <v>72.7</v>
      </c>
      <c r="K1511" s="3">
        <f>IF(Table1[[#This Row],[Life Expectancy]]&gt;77.4,1,0)</f>
        <v>0</v>
      </c>
      <c r="L1511" s="4">
        <v>0</v>
      </c>
      <c r="M1511" s="4">
        <v>15.5</v>
      </c>
      <c r="N1511" s="4">
        <f>IF(AND(Table1[[#This Row],[Low Poverty]]&lt;=6.3,Table1[[#This Row],[QCT Status]]=0),1,0)</f>
        <v>0</v>
      </c>
      <c r="O1511" s="6">
        <f>VLOOKUP(C1511,'County Data Only'!$A$2:$F$93,3,FALSE)</f>
        <v>2.5</v>
      </c>
      <c r="P1511" s="6">
        <f>IF(Table1[[#This Row],[Census Tract Low Unemployment Rate]]&lt;2.7,1,0)</f>
        <v>1</v>
      </c>
      <c r="Q1511" s="6">
        <f>VLOOKUP($C1511,'County Data Only'!$A$2:$F$93,4,FALSE)</f>
        <v>1450</v>
      </c>
      <c r="R1511" s="6">
        <f>IF(AND(Table1[[#This Row],[Census Tract Access to Primary Care]]&lt;=2000,Table1[[#This Row],[Census Tract Access to Primary Care]]&lt;&gt;0),1,0)</f>
        <v>1</v>
      </c>
      <c r="S1511" s="6">
        <f>VLOOKUP($C1511,'County Data Only'!$A$2:$F$93,5,FALSE)</f>
        <v>13.292510330000001</v>
      </c>
      <c r="T1511" s="6">
        <f>VLOOKUP($C1511,'County Data Only'!$A$2:$F$93,6,FALSE)</f>
        <v>0.4451078</v>
      </c>
      <c r="U1511" s="1">
        <f>IF(AND(Table1[[#This Row],[Census Tract Population Growth 2010 - 2020]]&gt;=5,Table1[[#This Row],[Census Tract Population Growth 2020 - 2021]]&gt;0),1,0)</f>
        <v>1</v>
      </c>
      <c r="V1511" s="3">
        <f>SUM(Table1[[#This Row],[High Income Point Value]],Table1[[#This Row],[Life Expectancy Point Value]],Table1[[#This Row],["R/ECAP" (Point Value)]],Table1[[#This Row],[Low Poverty Point Value]])</f>
        <v>0</v>
      </c>
      <c r="W1511" s="3">
        <f>SUM(Table1[[#This Row],[Census Tract Low Unemployment Point Value]],Table1[[#This Row],[Census Tract Access to Primary Care Point Value]])</f>
        <v>2</v>
      </c>
    </row>
    <row r="1512" spans="1:23" x14ac:dyDescent="0.25">
      <c r="A1512" t="s">
        <v>1475</v>
      </c>
      <c r="B1512">
        <v>18157000100</v>
      </c>
      <c r="C1512" t="s">
        <v>1854</v>
      </c>
      <c r="D1512" t="s">
        <v>1890</v>
      </c>
      <c r="E1512" s="7">
        <f t="shared" si="46"/>
        <v>2</v>
      </c>
      <c r="F1512" s="6">
        <f t="shared" si="47"/>
        <v>1</v>
      </c>
      <c r="G1512">
        <v>0</v>
      </c>
      <c r="H1512" s="4">
        <v>36910</v>
      </c>
      <c r="I1512" s="3">
        <f>IF(AND(Table1[[#This Row],[High Income]]&gt;=71082,Table1[[#This Row],[QCT Status]]=0),1,0)</f>
        <v>0</v>
      </c>
      <c r="J1512" s="4">
        <v>74.099999999999994</v>
      </c>
      <c r="K1512" s="3">
        <f>IF(Table1[[#This Row],[Life Expectancy]]&gt;77.4,1,0)</f>
        <v>0</v>
      </c>
      <c r="L1512" s="4">
        <v>0</v>
      </c>
      <c r="M1512" s="4">
        <v>20.7</v>
      </c>
      <c r="N1512" s="4">
        <f>IF(AND(Table1[[#This Row],[Low Poverty]]&lt;=6.3,Table1[[#This Row],[QCT Status]]=0),1,0)</f>
        <v>0</v>
      </c>
      <c r="O1512" s="6">
        <f>VLOOKUP(C1512,'County Data Only'!$A$2:$F$93,3,FALSE)</f>
        <v>2.5</v>
      </c>
      <c r="P1512" s="6">
        <f>IF(Table1[[#This Row],[Census Tract Low Unemployment Rate]]&lt;2.7,1,0)</f>
        <v>1</v>
      </c>
      <c r="Q1512" s="6">
        <f>VLOOKUP($C1512,'County Data Only'!$A$2:$F$93,4,FALSE)</f>
        <v>1450</v>
      </c>
      <c r="R1512" s="6">
        <f>IF(AND(Table1[[#This Row],[Census Tract Access to Primary Care]]&lt;=2000,Table1[[#This Row],[Census Tract Access to Primary Care]]&lt;&gt;0),1,0)</f>
        <v>1</v>
      </c>
      <c r="S1512" s="6">
        <f>VLOOKUP($C1512,'County Data Only'!$A$2:$F$93,5,FALSE)</f>
        <v>13.292510330000001</v>
      </c>
      <c r="T1512" s="6">
        <f>VLOOKUP($C1512,'County Data Only'!$A$2:$F$93,6,FALSE)</f>
        <v>0.4451078</v>
      </c>
      <c r="U1512" s="1">
        <f>IF(AND(Table1[[#This Row],[Census Tract Population Growth 2010 - 2020]]&gt;=5,Table1[[#This Row],[Census Tract Population Growth 2020 - 2021]]&gt;0),1,0)</f>
        <v>1</v>
      </c>
      <c r="V1512" s="3">
        <f>SUM(Table1[[#This Row],[High Income Point Value]],Table1[[#This Row],[Life Expectancy Point Value]],Table1[[#This Row],["R/ECAP" (Point Value)]],Table1[[#This Row],[Low Poverty Point Value]])</f>
        <v>0</v>
      </c>
      <c r="W1512" s="3">
        <f>SUM(Table1[[#This Row],[Census Tract Low Unemployment Point Value]],Table1[[#This Row],[Census Tract Access to Primary Care Point Value]])</f>
        <v>2</v>
      </c>
    </row>
    <row r="1513" spans="1:23" x14ac:dyDescent="0.25">
      <c r="A1513" t="s">
        <v>1516</v>
      </c>
      <c r="B1513">
        <v>18157011100</v>
      </c>
      <c r="C1513" t="s">
        <v>1854</v>
      </c>
      <c r="D1513" t="s">
        <v>1962</v>
      </c>
      <c r="E1513" s="7">
        <f t="shared" si="46"/>
        <v>2</v>
      </c>
      <c r="F1513" s="6">
        <f t="shared" si="47"/>
        <v>1</v>
      </c>
      <c r="G1513">
        <v>0</v>
      </c>
      <c r="H1513" s="4">
        <v>45962</v>
      </c>
      <c r="I1513" s="3">
        <f>IF(AND(Table1[[#This Row],[High Income]]&gt;=71082,Table1[[#This Row],[QCT Status]]=0),1,0)</f>
        <v>0</v>
      </c>
      <c r="J1513" s="4">
        <v>70.8</v>
      </c>
      <c r="K1513" s="3">
        <f>IF(Table1[[#This Row],[Life Expectancy]]&gt;77.4,1,0)</f>
        <v>0</v>
      </c>
      <c r="L1513" s="4">
        <v>0</v>
      </c>
      <c r="M1513" s="4">
        <v>23.8</v>
      </c>
      <c r="N1513" s="4">
        <f>IF(AND(Table1[[#This Row],[Low Poverty]]&lt;=6.3,Table1[[#This Row],[QCT Status]]=0),1,0)</f>
        <v>0</v>
      </c>
      <c r="O1513" s="6">
        <f>VLOOKUP(C1513,'County Data Only'!$A$2:$F$93,3,FALSE)</f>
        <v>2.5</v>
      </c>
      <c r="P1513" s="6">
        <f>IF(Table1[[#This Row],[Census Tract Low Unemployment Rate]]&lt;2.7,1,0)</f>
        <v>1</v>
      </c>
      <c r="Q1513" s="6">
        <f>VLOOKUP($C1513,'County Data Only'!$A$2:$F$93,4,FALSE)</f>
        <v>1450</v>
      </c>
      <c r="R1513" s="6">
        <f>IF(AND(Table1[[#This Row],[Census Tract Access to Primary Care]]&lt;=2000,Table1[[#This Row],[Census Tract Access to Primary Care]]&lt;&gt;0),1,0)</f>
        <v>1</v>
      </c>
      <c r="S1513" s="6">
        <f>VLOOKUP($C1513,'County Data Only'!$A$2:$F$93,5,FALSE)</f>
        <v>13.292510330000001</v>
      </c>
      <c r="T1513" s="6">
        <f>VLOOKUP($C1513,'County Data Only'!$A$2:$F$93,6,FALSE)</f>
        <v>0.4451078</v>
      </c>
      <c r="U1513" s="1">
        <f>IF(AND(Table1[[#This Row],[Census Tract Population Growth 2010 - 2020]]&gt;=5,Table1[[#This Row],[Census Tract Population Growth 2020 - 2021]]&gt;0),1,0)</f>
        <v>1</v>
      </c>
      <c r="V1513" s="3">
        <f>SUM(Table1[[#This Row],[High Income Point Value]],Table1[[#This Row],[Life Expectancy Point Value]],Table1[[#This Row],["R/ECAP" (Point Value)]],Table1[[#This Row],[Low Poverty Point Value]])</f>
        <v>0</v>
      </c>
      <c r="W1513" s="3">
        <f>SUM(Table1[[#This Row],[Census Tract Low Unemployment Point Value]],Table1[[#This Row],[Census Tract Access to Primary Care Point Value]])</f>
        <v>2</v>
      </c>
    </row>
    <row r="1514" spans="1:23" x14ac:dyDescent="0.25">
      <c r="A1514" t="s">
        <v>1479</v>
      </c>
      <c r="B1514">
        <v>18157000700</v>
      </c>
      <c r="C1514" t="s">
        <v>1854</v>
      </c>
      <c r="D1514" t="s">
        <v>2117</v>
      </c>
      <c r="E1514" s="7">
        <f t="shared" si="46"/>
        <v>2</v>
      </c>
      <c r="F1514" s="6">
        <f t="shared" si="47"/>
        <v>1</v>
      </c>
      <c r="G1514">
        <v>0</v>
      </c>
      <c r="H1514" s="4">
        <v>38019</v>
      </c>
      <c r="I1514" s="3">
        <f>IF(AND(Table1[[#This Row],[High Income]]&gt;=71082,Table1[[#This Row],[QCT Status]]=0),1,0)</f>
        <v>0</v>
      </c>
      <c r="J1514" s="4">
        <v>72.5</v>
      </c>
      <c r="K1514" s="3">
        <f>IF(Table1[[#This Row],[Life Expectancy]]&gt;77.4,1,0)</f>
        <v>0</v>
      </c>
      <c r="L1514" s="4">
        <v>0</v>
      </c>
      <c r="M1514" s="4">
        <v>33.5</v>
      </c>
      <c r="N1514" s="4">
        <f>IF(AND(Table1[[#This Row],[Low Poverty]]&lt;=6.3,Table1[[#This Row],[QCT Status]]=0),1,0)</f>
        <v>0</v>
      </c>
      <c r="O1514" s="6">
        <f>VLOOKUP(C1514,'County Data Only'!$A$2:$F$93,3,FALSE)</f>
        <v>2.5</v>
      </c>
      <c r="P1514" s="6">
        <f>IF(Table1[[#This Row],[Census Tract Low Unemployment Rate]]&lt;2.7,1,0)</f>
        <v>1</v>
      </c>
      <c r="Q1514" s="6">
        <f>VLOOKUP($C1514,'County Data Only'!$A$2:$F$93,4,FALSE)</f>
        <v>1450</v>
      </c>
      <c r="R1514" s="6">
        <f>IF(AND(Table1[[#This Row],[Census Tract Access to Primary Care]]&lt;=2000,Table1[[#This Row],[Census Tract Access to Primary Care]]&lt;&gt;0),1,0)</f>
        <v>1</v>
      </c>
      <c r="S1514" s="6">
        <f>VLOOKUP($C1514,'County Data Only'!$A$2:$F$93,5,FALSE)</f>
        <v>13.292510330000001</v>
      </c>
      <c r="T1514" s="6">
        <f>VLOOKUP($C1514,'County Data Only'!$A$2:$F$93,6,FALSE)</f>
        <v>0.4451078</v>
      </c>
      <c r="U1514" s="1">
        <f>IF(AND(Table1[[#This Row],[Census Tract Population Growth 2010 - 2020]]&gt;=5,Table1[[#This Row],[Census Tract Population Growth 2020 - 2021]]&gt;0),1,0)</f>
        <v>1</v>
      </c>
      <c r="V1514" s="3">
        <f>SUM(Table1[[#This Row],[High Income Point Value]],Table1[[#This Row],[Life Expectancy Point Value]],Table1[[#This Row],["R/ECAP" (Point Value)]],Table1[[#This Row],[Low Poverty Point Value]])</f>
        <v>0</v>
      </c>
      <c r="W1514" s="3">
        <f>SUM(Table1[[#This Row],[Census Tract Low Unemployment Point Value]],Table1[[#This Row],[Census Tract Access to Primary Care Point Value]])</f>
        <v>2</v>
      </c>
    </row>
    <row r="1515" spans="1:23" x14ac:dyDescent="0.25">
      <c r="A1515" t="s">
        <v>1509</v>
      </c>
      <c r="B1515">
        <v>18157010500</v>
      </c>
      <c r="C1515" t="s">
        <v>1854</v>
      </c>
      <c r="D1515" t="s">
        <v>1939</v>
      </c>
      <c r="E1515" s="8">
        <f t="shared" si="46"/>
        <v>1</v>
      </c>
      <c r="F1515" s="6">
        <f t="shared" si="47"/>
        <v>1</v>
      </c>
      <c r="G1515" s="14">
        <v>1</v>
      </c>
      <c r="H1515" s="4"/>
      <c r="I1515" s="3">
        <f>IF(AND(Table1[[#This Row],[High Income]]&gt;=71082,Table1[[#This Row],[QCT Status]]=0),1,0)</f>
        <v>0</v>
      </c>
      <c r="K1515" s="3">
        <f>IF(Table1[[#This Row],[Life Expectancy]]&gt;77.4,1,0)</f>
        <v>0</v>
      </c>
      <c r="L1515" s="8">
        <v>-1</v>
      </c>
      <c r="M1515" s="4"/>
      <c r="N1515" s="4">
        <f>IF(AND(Table1[[#This Row],[Low Poverty]]&lt;=6.3,Table1[[#This Row],[QCT Status]]=0),1,0)</f>
        <v>0</v>
      </c>
      <c r="O1515" s="6">
        <f>VLOOKUP(C1515,'County Data Only'!$A$2:$F$93,3,FALSE)</f>
        <v>2.5</v>
      </c>
      <c r="P1515" s="6">
        <f>IF(Table1[[#This Row],[Census Tract Low Unemployment Rate]]&lt;2.7,1,0)</f>
        <v>1</v>
      </c>
      <c r="Q1515" s="6">
        <f>VLOOKUP($C1515,'County Data Only'!$A$2:$F$93,4,FALSE)</f>
        <v>1450</v>
      </c>
      <c r="R1515" s="6">
        <f>IF(AND(Table1[[#This Row],[Census Tract Access to Primary Care]]&lt;=2000,Table1[[#This Row],[Census Tract Access to Primary Care]]&lt;&gt;0),1,0)</f>
        <v>1</v>
      </c>
      <c r="S1515" s="6">
        <f>VLOOKUP($C1515,'County Data Only'!$A$2:$F$93,5,FALSE)</f>
        <v>13.292510330000001</v>
      </c>
      <c r="T1515" s="6">
        <f>VLOOKUP($C1515,'County Data Only'!$A$2:$F$93,6,FALSE)</f>
        <v>0.4451078</v>
      </c>
      <c r="U1515" s="1">
        <f>IF(AND(Table1[[#This Row],[Census Tract Population Growth 2010 - 2020]]&gt;=5,Table1[[#This Row],[Census Tract Population Growth 2020 - 2021]]&gt;0),1,0)</f>
        <v>1</v>
      </c>
      <c r="V1515" s="3">
        <f>SUM(Table1[[#This Row],[High Income Point Value]],Table1[[#This Row],[Life Expectancy Point Value]],Table1[[#This Row],["R/ECAP" (Point Value)]],Table1[[#This Row],[Low Poverty Point Value]])</f>
        <v>-1</v>
      </c>
      <c r="W1515" s="3">
        <f>SUM(Table1[[#This Row],[Census Tract Low Unemployment Point Value]],Table1[[#This Row],[Census Tract Access to Primary Care Point Value]])</f>
        <v>2</v>
      </c>
    </row>
    <row r="1516" spans="1:23" x14ac:dyDescent="0.25">
      <c r="A1516" t="s">
        <v>1519</v>
      </c>
      <c r="B1516">
        <v>18159020200</v>
      </c>
      <c r="C1516" t="s">
        <v>1856</v>
      </c>
      <c r="D1516" t="s">
        <v>2109</v>
      </c>
      <c r="E1516" s="9">
        <f t="shared" si="46"/>
        <v>3</v>
      </c>
      <c r="F1516" s="3">
        <f t="shared" si="47"/>
        <v>0</v>
      </c>
      <c r="G1516">
        <v>0</v>
      </c>
      <c r="H1516" s="6">
        <v>82649</v>
      </c>
      <c r="I1516" s="6">
        <f>IF(AND(Table1[[#This Row],[High Income]]&gt;=71082,Table1[[#This Row],[QCT Status]]=0),1,0)</f>
        <v>1</v>
      </c>
      <c r="J1516" s="6">
        <v>77.599999999999994</v>
      </c>
      <c r="K1516" s="6">
        <f>IF(Table1[[#This Row],[Life Expectancy]]&gt;77.4,1,0)</f>
        <v>1</v>
      </c>
      <c r="L1516" s="4">
        <v>0</v>
      </c>
      <c r="M1516" s="4">
        <v>7.4</v>
      </c>
      <c r="N1516" s="4">
        <f>IF(AND(Table1[[#This Row],[Low Poverty]]&lt;=6.3,Table1[[#This Row],[QCT Status]]=0),1,0)</f>
        <v>0</v>
      </c>
      <c r="O1516" s="6">
        <f>VLOOKUP(C1516,'County Data Only'!$A$2:$F$93,3,FALSE)</f>
        <v>2.4</v>
      </c>
      <c r="P1516" s="6">
        <f>IF(Table1[[#This Row],[Census Tract Low Unemployment Rate]]&lt;2.7,1,0)</f>
        <v>1</v>
      </c>
      <c r="Q1516" s="3">
        <f>VLOOKUP($C1516,'County Data Only'!$A$2:$F$93,4,FALSE)</f>
        <v>3030</v>
      </c>
      <c r="R1516" s="3">
        <f>IF(AND(Table1[[#This Row],[Census Tract Access to Primary Care]]&lt;=2000,Table1[[#This Row],[Census Tract Access to Primary Care]]&lt;&gt;0),1,0)</f>
        <v>0</v>
      </c>
      <c r="S1516" s="3">
        <f>VLOOKUP($C1516,'County Data Only'!$A$2:$F$93,5,FALSE)</f>
        <v>-4.100012596</v>
      </c>
      <c r="T1516" s="6">
        <f>VLOOKUP($C1516,'County Data Only'!$A$2:$F$93,6,FALSE)</f>
        <v>4.5558099999999997E-2</v>
      </c>
      <c r="U1516">
        <f>IF(AND(Table1[[#This Row],[Census Tract Population Growth 2010 - 2020]]&gt;=5,Table1[[#This Row],[Census Tract Population Growth 2020 - 2021]]&gt;0),1,0)</f>
        <v>0</v>
      </c>
      <c r="V1516" s="3">
        <f>SUM(Table1[[#This Row],[High Income Point Value]],Table1[[#This Row],[Life Expectancy Point Value]],Table1[[#This Row],["R/ECAP" (Point Value)]],Table1[[#This Row],[Low Poverty Point Value]])</f>
        <v>2</v>
      </c>
      <c r="W1516" s="3">
        <f>SUM(Table1[[#This Row],[Census Tract Low Unemployment Point Value]],Table1[[#This Row],[Census Tract Access to Primary Care Point Value]])</f>
        <v>1</v>
      </c>
    </row>
    <row r="1517" spans="1:23" x14ac:dyDescent="0.25">
      <c r="A1517" t="s">
        <v>1520</v>
      </c>
      <c r="B1517">
        <v>18159020300</v>
      </c>
      <c r="C1517" t="s">
        <v>1856</v>
      </c>
      <c r="D1517" t="s">
        <v>2110</v>
      </c>
      <c r="E1517" s="9">
        <f t="shared" si="46"/>
        <v>3</v>
      </c>
      <c r="F1517" s="3">
        <f t="shared" si="47"/>
        <v>0</v>
      </c>
      <c r="G1517">
        <v>0</v>
      </c>
      <c r="H1517" s="6">
        <v>82500</v>
      </c>
      <c r="I1517" s="6">
        <f>IF(AND(Table1[[#This Row],[High Income]]&gt;=71082,Table1[[#This Row],[QCT Status]]=0),1,0)</f>
        <v>1</v>
      </c>
      <c r="J1517" s="6">
        <v>78.400000000000006</v>
      </c>
      <c r="K1517" s="6">
        <f>IF(Table1[[#This Row],[Life Expectancy]]&gt;77.4,1,0)</f>
        <v>1</v>
      </c>
      <c r="L1517" s="4">
        <v>0</v>
      </c>
      <c r="M1517" s="4">
        <v>10.4</v>
      </c>
      <c r="N1517" s="4">
        <f>IF(AND(Table1[[#This Row],[Low Poverty]]&lt;=6.3,Table1[[#This Row],[QCT Status]]=0),1,0)</f>
        <v>0</v>
      </c>
      <c r="O1517" s="6">
        <f>VLOOKUP(C1517,'County Data Only'!$A$2:$F$93,3,FALSE)</f>
        <v>2.4</v>
      </c>
      <c r="P1517" s="6">
        <f>IF(Table1[[#This Row],[Census Tract Low Unemployment Rate]]&lt;2.7,1,0)</f>
        <v>1</v>
      </c>
      <c r="Q1517" s="3">
        <f>VLOOKUP($C1517,'County Data Only'!$A$2:$F$93,4,FALSE)</f>
        <v>3030</v>
      </c>
      <c r="R1517" s="3">
        <f>IF(AND(Table1[[#This Row],[Census Tract Access to Primary Care]]&lt;=2000,Table1[[#This Row],[Census Tract Access to Primary Care]]&lt;&gt;0),1,0)</f>
        <v>0</v>
      </c>
      <c r="S1517" s="3">
        <f>VLOOKUP($C1517,'County Data Only'!$A$2:$F$93,5,FALSE)</f>
        <v>-4.100012596</v>
      </c>
      <c r="T1517" s="6">
        <f>VLOOKUP($C1517,'County Data Only'!$A$2:$F$93,6,FALSE)</f>
        <v>4.5558099999999997E-2</v>
      </c>
      <c r="U1517">
        <f>IF(AND(Table1[[#This Row],[Census Tract Population Growth 2010 - 2020]]&gt;=5,Table1[[#This Row],[Census Tract Population Growth 2020 - 2021]]&gt;0),1,0)</f>
        <v>0</v>
      </c>
      <c r="V1517" s="3">
        <f>SUM(Table1[[#This Row],[High Income Point Value]],Table1[[#This Row],[Life Expectancy Point Value]],Table1[[#This Row],["R/ECAP" (Point Value)]],Table1[[#This Row],[Low Poverty Point Value]])</f>
        <v>2</v>
      </c>
      <c r="W1517" s="3">
        <f>SUM(Table1[[#This Row],[Census Tract Low Unemployment Point Value]],Table1[[#This Row],[Census Tract Access to Primary Care Point Value]])</f>
        <v>1</v>
      </c>
    </row>
    <row r="1518" spans="1:23" x14ac:dyDescent="0.25">
      <c r="A1518" t="s">
        <v>1521</v>
      </c>
      <c r="B1518">
        <v>18159020401</v>
      </c>
      <c r="C1518" t="s">
        <v>1856</v>
      </c>
      <c r="D1518" t="s">
        <v>3021</v>
      </c>
      <c r="E1518" s="7">
        <f t="shared" si="46"/>
        <v>2</v>
      </c>
      <c r="F1518" s="3">
        <f t="shared" si="47"/>
        <v>0</v>
      </c>
      <c r="G1518">
        <v>0</v>
      </c>
      <c r="H1518" s="4">
        <v>63433</v>
      </c>
      <c r="I1518" s="3">
        <f>IF(AND(Table1[[#This Row],[High Income]]&gt;=71082,Table1[[#This Row],[QCT Status]]=0),1,0)</f>
        <v>0</v>
      </c>
      <c r="J1518" s="4">
        <v>77.3</v>
      </c>
      <c r="K1518" s="3">
        <f>IF(Table1[[#This Row],[Life Expectancy]]&gt;77.4,1,0)</f>
        <v>0</v>
      </c>
      <c r="L1518" s="4">
        <v>0</v>
      </c>
      <c r="M1518" s="6">
        <v>4.8</v>
      </c>
      <c r="N1518" s="6">
        <f>IF(AND(Table1[[#This Row],[Low Poverty]]&lt;=6.3,Table1[[#This Row],[QCT Status]]=0),1,0)</f>
        <v>1</v>
      </c>
      <c r="O1518" s="6">
        <f>VLOOKUP(C1518,'County Data Only'!$A$2:$F$93,3,FALSE)</f>
        <v>2.4</v>
      </c>
      <c r="P1518" s="6">
        <f>IF(Table1[[#This Row],[Census Tract Low Unemployment Rate]]&lt;2.7,1,0)</f>
        <v>1</v>
      </c>
      <c r="Q1518" s="3">
        <f>VLOOKUP($C1518,'County Data Only'!$A$2:$F$93,4,FALSE)</f>
        <v>3030</v>
      </c>
      <c r="R1518" s="3">
        <f>IF(AND(Table1[[#This Row],[Census Tract Access to Primary Care]]&lt;=2000,Table1[[#This Row],[Census Tract Access to Primary Care]]&lt;&gt;0),1,0)</f>
        <v>0</v>
      </c>
      <c r="S1518" s="3">
        <f>VLOOKUP($C1518,'County Data Only'!$A$2:$F$93,5,FALSE)</f>
        <v>-4.100012596</v>
      </c>
      <c r="T1518" s="6">
        <f>VLOOKUP($C1518,'County Data Only'!$A$2:$F$93,6,FALSE)</f>
        <v>4.5558099999999997E-2</v>
      </c>
      <c r="U1518">
        <f>IF(AND(Table1[[#This Row],[Census Tract Population Growth 2010 - 2020]]&gt;=5,Table1[[#This Row],[Census Tract Population Growth 2020 - 2021]]&gt;0),1,0)</f>
        <v>0</v>
      </c>
      <c r="V1518" s="3">
        <f>SUM(Table1[[#This Row],[High Income Point Value]],Table1[[#This Row],[Life Expectancy Point Value]],Table1[[#This Row],["R/ECAP" (Point Value)]],Table1[[#This Row],[Low Poverty Point Value]])</f>
        <v>1</v>
      </c>
      <c r="W1518" s="3">
        <f>SUM(Table1[[#This Row],[Census Tract Low Unemployment Point Value]],Table1[[#This Row],[Census Tract Access to Primary Care Point Value]])</f>
        <v>1</v>
      </c>
    </row>
    <row r="1519" spans="1:23" x14ac:dyDescent="0.25">
      <c r="A1519" t="s">
        <v>1518</v>
      </c>
      <c r="B1519">
        <v>18159020100</v>
      </c>
      <c r="C1519" t="s">
        <v>1856</v>
      </c>
      <c r="D1519" t="s">
        <v>2108</v>
      </c>
      <c r="E1519" s="7">
        <f t="shared" si="46"/>
        <v>2</v>
      </c>
      <c r="F1519" s="3">
        <f t="shared" si="47"/>
        <v>0</v>
      </c>
      <c r="G1519">
        <v>0</v>
      </c>
      <c r="H1519" s="4">
        <v>66806</v>
      </c>
      <c r="I1519" s="3">
        <f>IF(AND(Table1[[#This Row],[High Income]]&gt;=71082,Table1[[#This Row],[QCT Status]]=0),1,0)</f>
        <v>0</v>
      </c>
      <c r="J1519" s="6">
        <v>78.5</v>
      </c>
      <c r="K1519" s="6">
        <f>IF(Table1[[#This Row],[Life Expectancy]]&gt;77.4,1,0)</f>
        <v>1</v>
      </c>
      <c r="L1519" s="4">
        <v>0</v>
      </c>
      <c r="M1519" s="4">
        <v>8.6</v>
      </c>
      <c r="N1519" s="4">
        <f>IF(AND(Table1[[#This Row],[Low Poverty]]&lt;=6.3,Table1[[#This Row],[QCT Status]]=0),1,0)</f>
        <v>0</v>
      </c>
      <c r="O1519" s="6">
        <f>VLOOKUP(C1519,'County Data Only'!$A$2:$F$93,3,FALSE)</f>
        <v>2.4</v>
      </c>
      <c r="P1519" s="6">
        <f>IF(Table1[[#This Row],[Census Tract Low Unemployment Rate]]&lt;2.7,1,0)</f>
        <v>1</v>
      </c>
      <c r="Q1519" s="3">
        <f>VLOOKUP($C1519,'County Data Only'!$A$2:$F$93,4,FALSE)</f>
        <v>3030</v>
      </c>
      <c r="R1519" s="3">
        <f>IF(AND(Table1[[#This Row],[Census Tract Access to Primary Care]]&lt;=2000,Table1[[#This Row],[Census Tract Access to Primary Care]]&lt;&gt;0),1,0)</f>
        <v>0</v>
      </c>
      <c r="S1519" s="3">
        <f>VLOOKUP($C1519,'County Data Only'!$A$2:$F$93,5,FALSE)</f>
        <v>-4.100012596</v>
      </c>
      <c r="T1519" s="6">
        <f>VLOOKUP($C1519,'County Data Only'!$A$2:$F$93,6,FALSE)</f>
        <v>4.5558099999999997E-2</v>
      </c>
      <c r="U1519">
        <f>IF(AND(Table1[[#This Row],[Census Tract Population Growth 2010 - 2020]]&gt;=5,Table1[[#This Row],[Census Tract Population Growth 2020 - 2021]]&gt;0),1,0)</f>
        <v>0</v>
      </c>
      <c r="V1519" s="3">
        <f>SUM(Table1[[#This Row],[High Income Point Value]],Table1[[#This Row],[Life Expectancy Point Value]],Table1[[#This Row],["R/ECAP" (Point Value)]],Table1[[#This Row],[Low Poverty Point Value]])</f>
        <v>1</v>
      </c>
      <c r="W1519" s="3">
        <f>SUM(Table1[[#This Row],[Census Tract Low Unemployment Point Value]],Table1[[#This Row],[Census Tract Access to Primary Care Point Value]])</f>
        <v>1</v>
      </c>
    </row>
    <row r="1520" spans="1:23" x14ac:dyDescent="0.25">
      <c r="A1520" t="s">
        <v>1522</v>
      </c>
      <c r="B1520">
        <v>18159020402</v>
      </c>
      <c r="C1520" t="s">
        <v>1856</v>
      </c>
      <c r="D1520" t="s">
        <v>3022</v>
      </c>
      <c r="E1520" s="8">
        <f t="shared" si="46"/>
        <v>1</v>
      </c>
      <c r="F1520" s="3">
        <f t="shared" si="47"/>
        <v>0</v>
      </c>
      <c r="G1520">
        <v>0</v>
      </c>
      <c r="H1520" s="4">
        <v>48469</v>
      </c>
      <c r="I1520" s="3">
        <f>IF(AND(Table1[[#This Row],[High Income]]&gt;=71082,Table1[[#This Row],[QCT Status]]=0),1,0)</f>
        <v>0</v>
      </c>
      <c r="J1520" s="4">
        <v>77.3</v>
      </c>
      <c r="K1520" s="3">
        <f>IF(Table1[[#This Row],[Life Expectancy]]&gt;77.4,1,0)</f>
        <v>0</v>
      </c>
      <c r="L1520" s="4">
        <v>0</v>
      </c>
      <c r="M1520" s="4">
        <v>20.100000000000001</v>
      </c>
      <c r="N1520" s="4">
        <f>IF(AND(Table1[[#This Row],[Low Poverty]]&lt;=6.3,Table1[[#This Row],[QCT Status]]=0),1,0)</f>
        <v>0</v>
      </c>
      <c r="O1520" s="6">
        <f>VLOOKUP(C1520,'County Data Only'!$A$2:$F$93,3,FALSE)</f>
        <v>2.4</v>
      </c>
      <c r="P1520" s="6">
        <f>IF(Table1[[#This Row],[Census Tract Low Unemployment Rate]]&lt;2.7,1,0)</f>
        <v>1</v>
      </c>
      <c r="Q1520" s="3">
        <f>VLOOKUP($C1520,'County Data Only'!$A$2:$F$93,4,FALSE)</f>
        <v>3030</v>
      </c>
      <c r="R1520" s="3">
        <f>IF(AND(Table1[[#This Row],[Census Tract Access to Primary Care]]&lt;=2000,Table1[[#This Row],[Census Tract Access to Primary Care]]&lt;&gt;0),1,0)</f>
        <v>0</v>
      </c>
      <c r="S1520" s="3">
        <f>VLOOKUP($C1520,'County Data Only'!$A$2:$F$93,5,FALSE)</f>
        <v>-4.100012596</v>
      </c>
      <c r="T1520" s="6">
        <f>VLOOKUP($C1520,'County Data Only'!$A$2:$F$93,6,FALSE)</f>
        <v>4.5558099999999997E-2</v>
      </c>
      <c r="U1520">
        <f>IF(AND(Table1[[#This Row],[Census Tract Population Growth 2010 - 2020]]&gt;=5,Table1[[#This Row],[Census Tract Population Growth 2020 - 2021]]&gt;0),1,0)</f>
        <v>0</v>
      </c>
      <c r="V1520" s="3">
        <f>SUM(Table1[[#This Row],[High Income Point Value]],Table1[[#This Row],[Life Expectancy Point Value]],Table1[[#This Row],["R/ECAP" (Point Value)]],Table1[[#This Row],[Low Poverty Point Value]])</f>
        <v>0</v>
      </c>
      <c r="W1520" s="3">
        <f>SUM(Table1[[#This Row],[Census Tract Low Unemployment Point Value]],Table1[[#This Row],[Census Tract Access to Primary Care Point Value]])</f>
        <v>1</v>
      </c>
    </row>
    <row r="1521" spans="1:23" x14ac:dyDescent="0.25">
      <c r="A1521" t="s">
        <v>1524</v>
      </c>
      <c r="B1521">
        <v>18161960800</v>
      </c>
      <c r="C1521" t="s">
        <v>1858</v>
      </c>
      <c r="D1521" t="s">
        <v>3024</v>
      </c>
      <c r="E1521" s="9">
        <f t="shared" si="46"/>
        <v>3</v>
      </c>
      <c r="F1521" s="3">
        <f t="shared" si="47"/>
        <v>0</v>
      </c>
      <c r="G1521">
        <v>0</v>
      </c>
      <c r="H1521" s="4">
        <v>55789</v>
      </c>
      <c r="I1521" s="3">
        <f>IF(AND(Table1[[#This Row],[High Income]]&gt;=71082,Table1[[#This Row],[QCT Status]]=0),1,0)</f>
        <v>0</v>
      </c>
      <c r="J1521" s="6">
        <v>78.273799999999994</v>
      </c>
      <c r="K1521" s="6">
        <f>IF(Table1[[#This Row],[Life Expectancy]]&gt;77.4,1,0)</f>
        <v>1</v>
      </c>
      <c r="L1521" s="4">
        <v>0</v>
      </c>
      <c r="M1521" s="6">
        <v>5.3</v>
      </c>
      <c r="N1521" s="6">
        <f>IF(AND(Table1[[#This Row],[Low Poverty]]&lt;=6.3,Table1[[#This Row],[QCT Status]]=0),1,0)</f>
        <v>1</v>
      </c>
      <c r="O1521" s="6">
        <f>VLOOKUP(C1521,'County Data Only'!$A$2:$F$93,3,FALSE)</f>
        <v>2.4</v>
      </c>
      <c r="P1521" s="6">
        <f>IF(Table1[[#This Row],[Census Tract Low Unemployment Rate]]&lt;2.7,1,0)</f>
        <v>1</v>
      </c>
      <c r="Q1521" s="3">
        <f>VLOOKUP($C1521,'County Data Only'!$A$2:$F$93,4,FALSE)</f>
        <v>7040</v>
      </c>
      <c r="R1521" s="3">
        <f>IF(AND(Table1[[#This Row],[Census Tract Access to Primary Care]]&lt;=2000,Table1[[#This Row],[Census Tract Access to Primary Care]]&lt;&gt;0),1,0)</f>
        <v>0</v>
      </c>
      <c r="S1521" s="3">
        <f>VLOOKUP($C1521,'County Data Only'!$A$2:$F$93,5,FALSE)</f>
        <v>-5.5459731989999996</v>
      </c>
      <c r="T1521" s="3">
        <f>VLOOKUP($C1521,'County Data Only'!$A$2:$F$93,6,FALSE)</f>
        <v>-0.60648800000000003</v>
      </c>
      <c r="U1521">
        <f>IF(AND(Table1[[#This Row],[Census Tract Population Growth 2010 - 2020]]&gt;=5,Table1[[#This Row],[Census Tract Population Growth 2020 - 2021]]&gt;0),1,0)</f>
        <v>0</v>
      </c>
      <c r="V1521" s="3">
        <f>SUM(Table1[[#This Row],[High Income Point Value]],Table1[[#This Row],[Life Expectancy Point Value]],Table1[[#This Row],["R/ECAP" (Point Value)]],Table1[[#This Row],[Low Poverty Point Value]])</f>
        <v>2</v>
      </c>
      <c r="W1521" s="3">
        <f>SUM(Table1[[#This Row],[Census Tract Low Unemployment Point Value]],Table1[[#This Row],[Census Tract Access to Primary Care Point Value]])</f>
        <v>1</v>
      </c>
    </row>
    <row r="1522" spans="1:23" x14ac:dyDescent="0.25">
      <c r="A1522" t="s">
        <v>1523</v>
      </c>
      <c r="B1522">
        <v>18161960700</v>
      </c>
      <c r="C1522" t="s">
        <v>1858</v>
      </c>
      <c r="D1522" t="s">
        <v>3023</v>
      </c>
      <c r="E1522" s="7">
        <f t="shared" si="46"/>
        <v>2</v>
      </c>
      <c r="F1522" s="3">
        <f t="shared" si="47"/>
        <v>0</v>
      </c>
      <c r="G1522">
        <v>0</v>
      </c>
      <c r="H1522" s="4">
        <v>54972</v>
      </c>
      <c r="I1522" s="3">
        <f>IF(AND(Table1[[#This Row],[High Income]]&gt;=71082,Table1[[#This Row],[QCT Status]]=0),1,0)</f>
        <v>0</v>
      </c>
      <c r="J1522" s="6">
        <v>77.6023</v>
      </c>
      <c r="K1522" s="6">
        <f>IF(Table1[[#This Row],[Life Expectancy]]&gt;77.4,1,0)</f>
        <v>1</v>
      </c>
      <c r="L1522" s="4">
        <v>0</v>
      </c>
      <c r="M1522" s="4">
        <v>6.3</v>
      </c>
      <c r="N1522" s="4">
        <v>0</v>
      </c>
      <c r="O1522" s="6">
        <f>VLOOKUP(C1522,'County Data Only'!$A$2:$F$93,3,FALSE)</f>
        <v>2.4</v>
      </c>
      <c r="P1522" s="6">
        <f>IF(Table1[[#This Row],[Census Tract Low Unemployment Rate]]&lt;2.7,1,0)</f>
        <v>1</v>
      </c>
      <c r="Q1522" s="3">
        <f>VLOOKUP($C1522,'County Data Only'!$A$2:$F$93,4,FALSE)</f>
        <v>7040</v>
      </c>
      <c r="R1522" s="3">
        <f>IF(AND(Table1[[#This Row],[Census Tract Access to Primary Care]]&lt;=2000,Table1[[#This Row],[Census Tract Access to Primary Care]]&lt;&gt;0),1,0)</f>
        <v>0</v>
      </c>
      <c r="S1522" s="3">
        <f>VLOOKUP($C1522,'County Data Only'!$A$2:$F$93,5,FALSE)</f>
        <v>-5.5459731989999996</v>
      </c>
      <c r="T1522" s="3">
        <f>VLOOKUP($C1522,'County Data Only'!$A$2:$F$93,6,FALSE)</f>
        <v>-0.60648800000000003</v>
      </c>
      <c r="U1522">
        <f>IF(AND(Table1[[#This Row],[Census Tract Population Growth 2010 - 2020]]&gt;=5,Table1[[#This Row],[Census Tract Population Growth 2020 - 2021]]&gt;0),1,0)</f>
        <v>0</v>
      </c>
      <c r="V1522" s="3">
        <f>SUM(Table1[[#This Row],[High Income Point Value]],Table1[[#This Row],[Life Expectancy Point Value]],Table1[[#This Row],["R/ECAP" (Point Value)]],Table1[[#This Row],[Low Poverty Point Value]])</f>
        <v>1</v>
      </c>
      <c r="W1522" s="3">
        <f>SUM(Table1[[#This Row],[Census Tract Low Unemployment Point Value]],Table1[[#This Row],[Census Tract Access to Primary Care Point Value]])</f>
        <v>1</v>
      </c>
    </row>
    <row r="1523" spans="1:23" x14ac:dyDescent="0.25">
      <c r="A1523" t="s">
        <v>1565</v>
      </c>
      <c r="B1523">
        <v>18163010204</v>
      </c>
      <c r="C1523" t="s">
        <v>1860</v>
      </c>
      <c r="D1523" t="s">
        <v>3036</v>
      </c>
      <c r="E1523" s="5">
        <f t="shared" si="46"/>
        <v>4</v>
      </c>
      <c r="F1523" s="3">
        <f t="shared" si="47"/>
        <v>0</v>
      </c>
      <c r="G1523">
        <v>0</v>
      </c>
      <c r="H1523" s="6">
        <v>105658</v>
      </c>
      <c r="I1523" s="6">
        <f>IF(AND(Table1[[#This Row],[High Income]]&gt;=71082,Table1[[#This Row],[QCT Status]]=0),1,0)</f>
        <v>1</v>
      </c>
      <c r="J1523" s="6">
        <v>85.5</v>
      </c>
      <c r="K1523" s="6">
        <f>IF(Table1[[#This Row],[Life Expectancy]]&gt;77.4,1,0)</f>
        <v>1</v>
      </c>
      <c r="L1523" s="4">
        <v>0</v>
      </c>
      <c r="M1523" s="6">
        <v>0.7</v>
      </c>
      <c r="N1523" s="6">
        <f>IF(AND(Table1[[#This Row],[Low Poverty]]&lt;=6.3,Table1[[#This Row],[QCT Status]]=0),1,0)</f>
        <v>1</v>
      </c>
      <c r="O1523" s="3">
        <f>VLOOKUP(C1523,'County Data Only'!$A$2:$F$93,3,FALSE)</f>
        <v>2.7</v>
      </c>
      <c r="P1523" s="3">
        <f>IF(Table1[[#This Row],[Census Tract Low Unemployment Rate]]&lt;2.7,1,0)</f>
        <v>0</v>
      </c>
      <c r="Q1523" s="6">
        <f>VLOOKUP($C1523,'County Data Only'!$A$2:$F$93,4,FALSE)</f>
        <v>1170</v>
      </c>
      <c r="R1523" s="6">
        <f>IF(AND(Table1[[#This Row],[Census Tract Access to Primary Care]]&lt;=2000,Table1[[#This Row],[Census Tract Access to Primary Care]]&lt;&gt;0),1,0)</f>
        <v>1</v>
      </c>
      <c r="S1523" s="3">
        <f>VLOOKUP($C1523,'County Data Only'!$A$2:$F$93,5,FALSE)</f>
        <v>1.4468014119999999</v>
      </c>
      <c r="T1523" s="3">
        <f>VLOOKUP($C1523,'County Data Only'!$A$2:$F$93,6,FALSE)</f>
        <v>-9.4916700000000007E-2</v>
      </c>
      <c r="U1523">
        <f>IF(AND(Table1[[#This Row],[Census Tract Population Growth 2010 - 2020]]&gt;=5,Table1[[#This Row],[Census Tract Population Growth 2020 - 2021]]&gt;0),1,0)</f>
        <v>0</v>
      </c>
      <c r="V1523" s="3">
        <f>SUM(Table1[[#This Row],[High Income Point Value]],Table1[[#This Row],[Life Expectancy Point Value]],Table1[[#This Row],["R/ECAP" (Point Value)]],Table1[[#This Row],[Low Poverty Point Value]])</f>
        <v>3</v>
      </c>
      <c r="W1523" s="3">
        <f>SUM(Table1[[#This Row],[Census Tract Low Unemployment Point Value]],Table1[[#This Row],[Census Tract Access to Primary Care Point Value]])</f>
        <v>1</v>
      </c>
    </row>
    <row r="1524" spans="1:23" x14ac:dyDescent="0.25">
      <c r="A1524" t="s">
        <v>1577</v>
      </c>
      <c r="B1524">
        <v>18163010702</v>
      </c>
      <c r="C1524" t="s">
        <v>1860</v>
      </c>
      <c r="D1524" t="s">
        <v>3043</v>
      </c>
      <c r="E1524" s="5">
        <f t="shared" si="46"/>
        <v>4</v>
      </c>
      <c r="F1524" s="3">
        <f t="shared" si="47"/>
        <v>0</v>
      </c>
      <c r="G1524">
        <v>0</v>
      </c>
      <c r="H1524" s="6">
        <v>95996</v>
      </c>
      <c r="I1524" s="6">
        <f>IF(AND(Table1[[#This Row],[High Income]]&gt;=71082,Table1[[#This Row],[QCT Status]]=0),1,0)</f>
        <v>1</v>
      </c>
      <c r="J1524" s="6">
        <v>83</v>
      </c>
      <c r="K1524" s="6">
        <f>IF(Table1[[#This Row],[Life Expectancy]]&gt;77.4,1,0)</f>
        <v>1</v>
      </c>
      <c r="L1524" s="4">
        <v>0</v>
      </c>
      <c r="M1524" s="6">
        <v>2.2000000000000002</v>
      </c>
      <c r="N1524" s="6">
        <f>IF(AND(Table1[[#This Row],[Low Poverty]]&lt;=6.3,Table1[[#This Row],[QCT Status]]=0),1,0)</f>
        <v>1</v>
      </c>
      <c r="O1524" s="3">
        <f>VLOOKUP(C1524,'County Data Only'!$A$2:$F$93,3,FALSE)</f>
        <v>2.7</v>
      </c>
      <c r="P1524" s="3">
        <f>IF(Table1[[#This Row],[Census Tract Low Unemployment Rate]]&lt;2.7,1,0)</f>
        <v>0</v>
      </c>
      <c r="Q1524" s="6">
        <f>VLOOKUP($C1524,'County Data Only'!$A$2:$F$93,4,FALSE)</f>
        <v>1170</v>
      </c>
      <c r="R1524" s="6">
        <f>IF(AND(Table1[[#This Row],[Census Tract Access to Primary Care]]&lt;=2000,Table1[[#This Row],[Census Tract Access to Primary Care]]&lt;&gt;0),1,0)</f>
        <v>1</v>
      </c>
      <c r="S1524" s="3">
        <f>VLOOKUP($C1524,'County Data Only'!$A$2:$F$93,5,FALSE)</f>
        <v>1.4468014119999999</v>
      </c>
      <c r="T1524" s="3">
        <f>VLOOKUP($C1524,'County Data Only'!$A$2:$F$93,6,FALSE)</f>
        <v>-9.4916700000000007E-2</v>
      </c>
      <c r="U1524">
        <f>IF(AND(Table1[[#This Row],[Census Tract Population Growth 2010 - 2020]]&gt;=5,Table1[[#This Row],[Census Tract Population Growth 2020 - 2021]]&gt;0),1,0)</f>
        <v>0</v>
      </c>
      <c r="V1524" s="3">
        <f>SUM(Table1[[#This Row],[High Income Point Value]],Table1[[#This Row],[Life Expectancy Point Value]],Table1[[#This Row],["R/ECAP" (Point Value)]],Table1[[#This Row],[Low Poverty Point Value]])</f>
        <v>3</v>
      </c>
      <c r="W1524" s="3">
        <f>SUM(Table1[[#This Row],[Census Tract Low Unemployment Point Value]],Table1[[#This Row],[Census Tract Access to Primary Care Point Value]])</f>
        <v>1</v>
      </c>
    </row>
    <row r="1525" spans="1:23" x14ac:dyDescent="0.25">
      <c r="A1525" t="s">
        <v>1526</v>
      </c>
      <c r="B1525">
        <v>18163000203</v>
      </c>
      <c r="C1525" t="s">
        <v>1860</v>
      </c>
      <c r="D1525" t="s">
        <v>3025</v>
      </c>
      <c r="E1525" s="5">
        <f t="shared" si="46"/>
        <v>4</v>
      </c>
      <c r="F1525" s="3">
        <f t="shared" si="47"/>
        <v>0</v>
      </c>
      <c r="G1525">
        <v>0</v>
      </c>
      <c r="H1525" s="6">
        <v>76875</v>
      </c>
      <c r="I1525" s="6">
        <f>IF(AND(Table1[[#This Row],[High Income]]&gt;=71082,Table1[[#This Row],[QCT Status]]=0),1,0)</f>
        <v>1</v>
      </c>
      <c r="J1525" s="6">
        <v>79.2</v>
      </c>
      <c r="K1525" s="6">
        <f>IF(Table1[[#This Row],[Life Expectancy]]&gt;77.4,1,0)</f>
        <v>1</v>
      </c>
      <c r="L1525" s="4">
        <v>0</v>
      </c>
      <c r="M1525" s="6">
        <v>2.7</v>
      </c>
      <c r="N1525" s="6">
        <f>IF(AND(Table1[[#This Row],[Low Poverty]]&lt;=6.3,Table1[[#This Row],[QCT Status]]=0),1,0)</f>
        <v>1</v>
      </c>
      <c r="O1525" s="3">
        <f>VLOOKUP(C1525,'County Data Only'!$A$2:$F$93,3,FALSE)</f>
        <v>2.7</v>
      </c>
      <c r="P1525" s="3">
        <f>IF(Table1[[#This Row],[Census Tract Low Unemployment Rate]]&lt;2.7,1,0)</f>
        <v>0</v>
      </c>
      <c r="Q1525" s="6">
        <f>VLOOKUP($C1525,'County Data Only'!$A$2:$F$93,4,FALSE)</f>
        <v>1170</v>
      </c>
      <c r="R1525" s="6">
        <f>IF(AND(Table1[[#This Row],[Census Tract Access to Primary Care]]&lt;=2000,Table1[[#This Row],[Census Tract Access to Primary Care]]&lt;&gt;0),1,0)</f>
        <v>1</v>
      </c>
      <c r="S1525" s="3">
        <f>VLOOKUP($C1525,'County Data Only'!$A$2:$F$93,5,FALSE)</f>
        <v>1.4468014119999999</v>
      </c>
      <c r="T1525" s="3">
        <f>VLOOKUP($C1525,'County Data Only'!$A$2:$F$93,6,FALSE)</f>
        <v>-9.4916700000000007E-2</v>
      </c>
      <c r="U1525">
        <f>IF(AND(Table1[[#This Row],[Census Tract Population Growth 2010 - 2020]]&gt;=5,Table1[[#This Row],[Census Tract Population Growth 2020 - 2021]]&gt;0),1,0)</f>
        <v>0</v>
      </c>
      <c r="V1525" s="3">
        <f>SUM(Table1[[#This Row],[High Income Point Value]],Table1[[#This Row],[Life Expectancy Point Value]],Table1[[#This Row],["R/ECAP" (Point Value)]],Table1[[#This Row],[Low Poverty Point Value]])</f>
        <v>3</v>
      </c>
      <c r="W1525" s="3">
        <f>SUM(Table1[[#This Row],[Census Tract Low Unemployment Point Value]],Table1[[#This Row],[Census Tract Access to Primary Care Point Value]])</f>
        <v>1</v>
      </c>
    </row>
    <row r="1526" spans="1:23" x14ac:dyDescent="0.25">
      <c r="A1526" t="s">
        <v>1569</v>
      </c>
      <c r="B1526">
        <v>18163010208</v>
      </c>
      <c r="C1526" t="s">
        <v>1860</v>
      </c>
      <c r="D1526" t="s">
        <v>3019</v>
      </c>
      <c r="E1526" s="5">
        <f t="shared" si="46"/>
        <v>4</v>
      </c>
      <c r="F1526" s="3">
        <f t="shared" si="47"/>
        <v>0</v>
      </c>
      <c r="G1526">
        <v>0</v>
      </c>
      <c r="H1526" s="6">
        <v>89200</v>
      </c>
      <c r="I1526" s="6">
        <f>IF(AND(Table1[[#This Row],[High Income]]&gt;=71082,Table1[[#This Row],[QCT Status]]=0),1,0)</f>
        <v>1</v>
      </c>
      <c r="J1526" s="6">
        <v>85.5</v>
      </c>
      <c r="K1526" s="6">
        <f>IF(Table1[[#This Row],[Life Expectancy]]&gt;77.4,1,0)</f>
        <v>1</v>
      </c>
      <c r="L1526" s="4">
        <v>0</v>
      </c>
      <c r="M1526" s="6">
        <v>3.3</v>
      </c>
      <c r="N1526" s="6">
        <f>IF(AND(Table1[[#This Row],[Low Poverty]]&lt;=6.3,Table1[[#This Row],[QCT Status]]=0),1,0)</f>
        <v>1</v>
      </c>
      <c r="O1526" s="3">
        <f>VLOOKUP(C1526,'County Data Only'!$A$2:$F$93,3,FALSE)</f>
        <v>2.7</v>
      </c>
      <c r="P1526" s="3">
        <f>IF(Table1[[#This Row],[Census Tract Low Unemployment Rate]]&lt;2.7,1,0)</f>
        <v>0</v>
      </c>
      <c r="Q1526" s="6">
        <f>VLOOKUP($C1526,'County Data Only'!$A$2:$F$93,4,FALSE)</f>
        <v>1170</v>
      </c>
      <c r="R1526" s="6">
        <f>IF(AND(Table1[[#This Row],[Census Tract Access to Primary Care]]&lt;=2000,Table1[[#This Row],[Census Tract Access to Primary Care]]&lt;&gt;0),1,0)</f>
        <v>1</v>
      </c>
      <c r="S1526" s="3">
        <f>VLOOKUP($C1526,'County Data Only'!$A$2:$F$93,5,FALSE)</f>
        <v>1.4468014119999999</v>
      </c>
      <c r="T1526" s="3">
        <f>VLOOKUP($C1526,'County Data Only'!$A$2:$F$93,6,FALSE)</f>
        <v>-9.4916700000000007E-2</v>
      </c>
      <c r="U1526">
        <f>IF(AND(Table1[[#This Row],[Census Tract Population Growth 2010 - 2020]]&gt;=5,Table1[[#This Row],[Census Tract Population Growth 2020 - 2021]]&gt;0),1,0)</f>
        <v>0</v>
      </c>
      <c r="V1526" s="3">
        <f>SUM(Table1[[#This Row],[High Income Point Value]],Table1[[#This Row],[Life Expectancy Point Value]],Table1[[#This Row],["R/ECAP" (Point Value)]],Table1[[#This Row],[Low Poverty Point Value]])</f>
        <v>3</v>
      </c>
      <c r="W1526" s="3">
        <f>SUM(Table1[[#This Row],[Census Tract Low Unemployment Point Value]],Table1[[#This Row],[Census Tract Access to Primary Care Point Value]])</f>
        <v>1</v>
      </c>
    </row>
    <row r="1527" spans="1:23" x14ac:dyDescent="0.25">
      <c r="A1527" t="s">
        <v>1576</v>
      </c>
      <c r="B1527">
        <v>18163010701</v>
      </c>
      <c r="C1527" t="s">
        <v>1860</v>
      </c>
      <c r="D1527" t="s">
        <v>3042</v>
      </c>
      <c r="E1527" s="5">
        <f t="shared" si="46"/>
        <v>4</v>
      </c>
      <c r="F1527" s="3">
        <f t="shared" si="47"/>
        <v>0</v>
      </c>
      <c r="G1527">
        <v>0</v>
      </c>
      <c r="H1527" s="6">
        <v>84712</v>
      </c>
      <c r="I1527" s="6">
        <f>IF(AND(Table1[[#This Row],[High Income]]&gt;=71082,Table1[[#This Row],[QCT Status]]=0),1,0)</f>
        <v>1</v>
      </c>
      <c r="J1527" s="6">
        <v>83</v>
      </c>
      <c r="K1527" s="6">
        <f>IF(Table1[[#This Row],[Life Expectancy]]&gt;77.4,1,0)</f>
        <v>1</v>
      </c>
      <c r="L1527" s="4">
        <v>0</v>
      </c>
      <c r="M1527" s="6">
        <v>4.5</v>
      </c>
      <c r="N1527" s="6">
        <f>IF(AND(Table1[[#This Row],[Low Poverty]]&lt;=6.3,Table1[[#This Row],[QCT Status]]=0),1,0)</f>
        <v>1</v>
      </c>
      <c r="O1527" s="3">
        <f>VLOOKUP(C1527,'County Data Only'!$A$2:$F$93,3,FALSE)</f>
        <v>2.7</v>
      </c>
      <c r="P1527" s="3">
        <f>IF(Table1[[#This Row],[Census Tract Low Unemployment Rate]]&lt;2.7,1,0)</f>
        <v>0</v>
      </c>
      <c r="Q1527" s="6">
        <f>VLOOKUP($C1527,'County Data Only'!$A$2:$F$93,4,FALSE)</f>
        <v>1170</v>
      </c>
      <c r="R1527" s="6">
        <f>IF(AND(Table1[[#This Row],[Census Tract Access to Primary Care]]&lt;=2000,Table1[[#This Row],[Census Tract Access to Primary Care]]&lt;&gt;0),1,0)</f>
        <v>1</v>
      </c>
      <c r="S1527" s="3">
        <f>VLOOKUP($C1527,'County Data Only'!$A$2:$F$93,5,FALSE)</f>
        <v>1.4468014119999999</v>
      </c>
      <c r="T1527" s="3">
        <f>VLOOKUP($C1527,'County Data Only'!$A$2:$F$93,6,FALSE)</f>
        <v>-9.4916700000000007E-2</v>
      </c>
      <c r="U1527">
        <f>IF(AND(Table1[[#This Row],[Census Tract Population Growth 2010 - 2020]]&gt;=5,Table1[[#This Row],[Census Tract Population Growth 2020 - 2021]]&gt;0),1,0)</f>
        <v>0</v>
      </c>
      <c r="V1527" s="3">
        <f>SUM(Table1[[#This Row],[High Income Point Value]],Table1[[#This Row],[Life Expectancy Point Value]],Table1[[#This Row],["R/ECAP" (Point Value)]],Table1[[#This Row],[Low Poverty Point Value]])</f>
        <v>3</v>
      </c>
      <c r="W1527" s="3">
        <f>SUM(Table1[[#This Row],[Census Tract Low Unemployment Point Value]],Table1[[#This Row],[Census Tract Access to Primary Care Point Value]])</f>
        <v>1</v>
      </c>
    </row>
    <row r="1528" spans="1:23" x14ac:dyDescent="0.25">
      <c r="A1528" t="s">
        <v>1570</v>
      </c>
      <c r="B1528">
        <v>18163010404</v>
      </c>
      <c r="C1528" t="s">
        <v>1860</v>
      </c>
      <c r="D1528" t="s">
        <v>3037</v>
      </c>
      <c r="E1528" s="5">
        <f t="shared" si="46"/>
        <v>4</v>
      </c>
      <c r="F1528" s="3">
        <f t="shared" si="47"/>
        <v>0</v>
      </c>
      <c r="G1528">
        <v>0</v>
      </c>
      <c r="H1528" s="6">
        <v>97071</v>
      </c>
      <c r="I1528" s="6">
        <f>IF(AND(Table1[[#This Row],[High Income]]&gt;=71082,Table1[[#This Row],[QCT Status]]=0),1,0)</f>
        <v>1</v>
      </c>
      <c r="J1528" s="6">
        <v>80.400000000000006</v>
      </c>
      <c r="K1528" s="6">
        <f>IF(Table1[[#This Row],[Life Expectancy]]&gt;77.4,1,0)</f>
        <v>1</v>
      </c>
      <c r="L1528" s="4">
        <v>0</v>
      </c>
      <c r="M1528" s="6">
        <v>4.7</v>
      </c>
      <c r="N1528" s="6">
        <f>IF(AND(Table1[[#This Row],[Low Poverty]]&lt;=6.3,Table1[[#This Row],[QCT Status]]=0),1,0)</f>
        <v>1</v>
      </c>
      <c r="O1528" s="3">
        <f>VLOOKUP(C1528,'County Data Only'!$A$2:$F$93,3,FALSE)</f>
        <v>2.7</v>
      </c>
      <c r="P1528" s="3">
        <f>IF(Table1[[#This Row],[Census Tract Low Unemployment Rate]]&lt;2.7,1,0)</f>
        <v>0</v>
      </c>
      <c r="Q1528" s="6">
        <f>VLOOKUP($C1528,'County Data Only'!$A$2:$F$93,4,FALSE)</f>
        <v>1170</v>
      </c>
      <c r="R1528" s="6">
        <f>IF(AND(Table1[[#This Row],[Census Tract Access to Primary Care]]&lt;=2000,Table1[[#This Row],[Census Tract Access to Primary Care]]&lt;&gt;0),1,0)</f>
        <v>1</v>
      </c>
      <c r="S1528" s="3">
        <f>VLOOKUP($C1528,'County Data Only'!$A$2:$F$93,5,FALSE)</f>
        <v>1.4468014119999999</v>
      </c>
      <c r="T1528" s="3">
        <f>VLOOKUP($C1528,'County Data Only'!$A$2:$F$93,6,FALSE)</f>
        <v>-9.4916700000000007E-2</v>
      </c>
      <c r="U1528">
        <f>IF(AND(Table1[[#This Row],[Census Tract Population Growth 2010 - 2020]]&gt;=5,Table1[[#This Row],[Census Tract Population Growth 2020 - 2021]]&gt;0),1,0)</f>
        <v>0</v>
      </c>
      <c r="V1528" s="3">
        <f>SUM(Table1[[#This Row],[High Income Point Value]],Table1[[#This Row],[Life Expectancy Point Value]],Table1[[#This Row],["R/ECAP" (Point Value)]],Table1[[#This Row],[Low Poverty Point Value]])</f>
        <v>3</v>
      </c>
      <c r="W1528" s="3">
        <f>SUM(Table1[[#This Row],[Census Tract Low Unemployment Point Value]],Table1[[#This Row],[Census Tract Access to Primary Care Point Value]])</f>
        <v>1</v>
      </c>
    </row>
    <row r="1529" spans="1:23" x14ac:dyDescent="0.25">
      <c r="A1529" t="s">
        <v>1560</v>
      </c>
      <c r="B1529">
        <v>18163003803</v>
      </c>
      <c r="C1529" t="s">
        <v>1860</v>
      </c>
      <c r="D1529" t="s">
        <v>3031</v>
      </c>
      <c r="E1529" s="5">
        <f t="shared" si="46"/>
        <v>4</v>
      </c>
      <c r="F1529" s="3">
        <f t="shared" si="47"/>
        <v>0</v>
      </c>
      <c r="G1529">
        <v>0</v>
      </c>
      <c r="H1529" s="6">
        <v>78649</v>
      </c>
      <c r="I1529" s="6">
        <f>IF(AND(Table1[[#This Row],[High Income]]&gt;=71082,Table1[[#This Row],[QCT Status]]=0),1,0)</f>
        <v>1</v>
      </c>
      <c r="J1529" s="6">
        <v>81.2</v>
      </c>
      <c r="K1529" s="6">
        <f>IF(Table1[[#This Row],[Life Expectancy]]&gt;77.4,1,0)</f>
        <v>1</v>
      </c>
      <c r="L1529" s="4">
        <v>0</v>
      </c>
      <c r="M1529" s="6">
        <v>5.5</v>
      </c>
      <c r="N1529" s="6">
        <f>IF(AND(Table1[[#This Row],[Low Poverty]]&lt;=6.3,Table1[[#This Row],[QCT Status]]=0),1,0)</f>
        <v>1</v>
      </c>
      <c r="O1529" s="3">
        <f>VLOOKUP(C1529,'County Data Only'!$A$2:$F$93,3,FALSE)</f>
        <v>2.7</v>
      </c>
      <c r="P1529" s="3">
        <f>IF(Table1[[#This Row],[Census Tract Low Unemployment Rate]]&lt;2.7,1,0)</f>
        <v>0</v>
      </c>
      <c r="Q1529" s="6">
        <f>VLOOKUP($C1529,'County Data Only'!$A$2:$F$93,4,FALSE)</f>
        <v>1170</v>
      </c>
      <c r="R1529" s="6">
        <f>IF(AND(Table1[[#This Row],[Census Tract Access to Primary Care]]&lt;=2000,Table1[[#This Row],[Census Tract Access to Primary Care]]&lt;&gt;0),1,0)</f>
        <v>1</v>
      </c>
      <c r="S1529" s="3">
        <f>VLOOKUP($C1529,'County Data Only'!$A$2:$F$93,5,FALSE)</f>
        <v>1.4468014119999999</v>
      </c>
      <c r="T1529" s="3">
        <f>VLOOKUP($C1529,'County Data Only'!$A$2:$F$93,6,FALSE)</f>
        <v>-9.4916700000000007E-2</v>
      </c>
      <c r="U1529">
        <f>IF(AND(Table1[[#This Row],[Census Tract Population Growth 2010 - 2020]]&gt;=5,Table1[[#This Row],[Census Tract Population Growth 2020 - 2021]]&gt;0),1,0)</f>
        <v>0</v>
      </c>
      <c r="V1529" s="3">
        <f>SUM(Table1[[#This Row],[High Income Point Value]],Table1[[#This Row],[Life Expectancy Point Value]],Table1[[#This Row],["R/ECAP" (Point Value)]],Table1[[#This Row],[Low Poverty Point Value]])</f>
        <v>3</v>
      </c>
      <c r="W1529" s="3">
        <f>SUM(Table1[[#This Row],[Census Tract Low Unemployment Point Value]],Table1[[#This Row],[Census Tract Access to Primary Care Point Value]])</f>
        <v>1</v>
      </c>
    </row>
    <row r="1530" spans="1:23" x14ac:dyDescent="0.25">
      <c r="A1530" t="s">
        <v>1557</v>
      </c>
      <c r="B1530">
        <v>18163003701</v>
      </c>
      <c r="C1530" t="s">
        <v>1860</v>
      </c>
      <c r="D1530" t="s">
        <v>3028</v>
      </c>
      <c r="E1530" s="9">
        <f t="shared" si="46"/>
        <v>3</v>
      </c>
      <c r="F1530" s="3">
        <f t="shared" si="47"/>
        <v>0</v>
      </c>
      <c r="G1530">
        <v>0</v>
      </c>
      <c r="H1530" s="4">
        <v>65926</v>
      </c>
      <c r="I1530" s="3">
        <f>IF(AND(Table1[[#This Row],[High Income]]&gt;=71082,Table1[[#This Row],[QCT Status]]=0),1,0)</f>
        <v>0</v>
      </c>
      <c r="J1530" s="6">
        <v>79.400000000000006</v>
      </c>
      <c r="K1530" s="6">
        <f>IF(Table1[[#This Row],[Life Expectancy]]&gt;77.4,1,0)</f>
        <v>1</v>
      </c>
      <c r="L1530" s="4">
        <v>0</v>
      </c>
      <c r="M1530" s="6">
        <v>3</v>
      </c>
      <c r="N1530" s="6">
        <f>IF(AND(Table1[[#This Row],[Low Poverty]]&lt;=6.3,Table1[[#This Row],[QCT Status]]=0),1,0)</f>
        <v>1</v>
      </c>
      <c r="O1530" s="3">
        <f>VLOOKUP(C1530,'County Data Only'!$A$2:$F$93,3,FALSE)</f>
        <v>2.7</v>
      </c>
      <c r="P1530" s="3">
        <f>IF(Table1[[#This Row],[Census Tract Low Unemployment Rate]]&lt;2.7,1,0)</f>
        <v>0</v>
      </c>
      <c r="Q1530" s="6">
        <f>VLOOKUP($C1530,'County Data Only'!$A$2:$F$93,4,FALSE)</f>
        <v>1170</v>
      </c>
      <c r="R1530" s="6">
        <f>IF(AND(Table1[[#This Row],[Census Tract Access to Primary Care]]&lt;=2000,Table1[[#This Row],[Census Tract Access to Primary Care]]&lt;&gt;0),1,0)</f>
        <v>1</v>
      </c>
      <c r="S1530" s="3">
        <f>VLOOKUP($C1530,'County Data Only'!$A$2:$F$93,5,FALSE)</f>
        <v>1.4468014119999999</v>
      </c>
      <c r="T1530" s="3">
        <f>VLOOKUP($C1530,'County Data Only'!$A$2:$F$93,6,FALSE)</f>
        <v>-9.4916700000000007E-2</v>
      </c>
      <c r="U1530">
        <f>IF(AND(Table1[[#This Row],[Census Tract Population Growth 2010 - 2020]]&gt;=5,Table1[[#This Row],[Census Tract Population Growth 2020 - 2021]]&gt;0),1,0)</f>
        <v>0</v>
      </c>
      <c r="V1530" s="3">
        <f>SUM(Table1[[#This Row],[High Income Point Value]],Table1[[#This Row],[Life Expectancy Point Value]],Table1[[#This Row],["R/ECAP" (Point Value)]],Table1[[#This Row],[Low Poverty Point Value]])</f>
        <v>2</v>
      </c>
      <c r="W1530" s="3">
        <f>SUM(Table1[[#This Row],[Census Tract Low Unemployment Point Value]],Table1[[#This Row],[Census Tract Access to Primary Care Point Value]])</f>
        <v>1</v>
      </c>
    </row>
    <row r="1531" spans="1:23" x14ac:dyDescent="0.25">
      <c r="A1531" t="s">
        <v>1572</v>
      </c>
      <c r="B1531">
        <v>18163010406</v>
      </c>
      <c r="C1531" t="s">
        <v>1860</v>
      </c>
      <c r="D1531" t="s">
        <v>3039</v>
      </c>
      <c r="E1531" s="9">
        <f t="shared" si="46"/>
        <v>3</v>
      </c>
      <c r="F1531" s="3">
        <f t="shared" si="47"/>
        <v>0</v>
      </c>
      <c r="G1531">
        <v>0</v>
      </c>
      <c r="H1531" s="4">
        <v>64688</v>
      </c>
      <c r="I1531" s="3">
        <f>IF(AND(Table1[[#This Row],[High Income]]&gt;=71082,Table1[[#This Row],[QCT Status]]=0),1,0)</f>
        <v>0</v>
      </c>
      <c r="J1531" s="6">
        <v>80.644199999999998</v>
      </c>
      <c r="K1531" s="6">
        <f>IF(Table1[[#This Row],[Life Expectancy]]&gt;77.4,1,0)</f>
        <v>1</v>
      </c>
      <c r="L1531" s="4">
        <v>0</v>
      </c>
      <c r="M1531" s="6">
        <v>4.9000000000000004</v>
      </c>
      <c r="N1531" s="6">
        <f>IF(AND(Table1[[#This Row],[Low Poverty]]&lt;=6.3,Table1[[#This Row],[QCT Status]]=0),1,0)</f>
        <v>1</v>
      </c>
      <c r="O1531" s="3">
        <f>VLOOKUP(C1531,'County Data Only'!$A$2:$F$93,3,FALSE)</f>
        <v>2.7</v>
      </c>
      <c r="P1531" s="3">
        <f>IF(Table1[[#This Row],[Census Tract Low Unemployment Rate]]&lt;2.7,1,0)</f>
        <v>0</v>
      </c>
      <c r="Q1531" s="6">
        <f>VLOOKUP($C1531,'County Data Only'!$A$2:$F$93,4,FALSE)</f>
        <v>1170</v>
      </c>
      <c r="R1531" s="6">
        <f>IF(AND(Table1[[#This Row],[Census Tract Access to Primary Care]]&lt;=2000,Table1[[#This Row],[Census Tract Access to Primary Care]]&lt;&gt;0),1,0)</f>
        <v>1</v>
      </c>
      <c r="S1531" s="3">
        <f>VLOOKUP($C1531,'County Data Only'!$A$2:$F$93,5,FALSE)</f>
        <v>1.4468014119999999</v>
      </c>
      <c r="T1531" s="3">
        <f>VLOOKUP($C1531,'County Data Only'!$A$2:$F$93,6,FALSE)</f>
        <v>-9.4916700000000007E-2</v>
      </c>
      <c r="U1531">
        <f>IF(AND(Table1[[#This Row],[Census Tract Population Growth 2010 - 2020]]&gt;=5,Table1[[#This Row],[Census Tract Population Growth 2020 - 2021]]&gt;0),1,0)</f>
        <v>0</v>
      </c>
      <c r="V1531" s="3">
        <f>SUM(Table1[[#This Row],[High Income Point Value]],Table1[[#This Row],[Life Expectancy Point Value]],Table1[[#This Row],["R/ECAP" (Point Value)]],Table1[[#This Row],[Low Poverty Point Value]])</f>
        <v>2</v>
      </c>
      <c r="W1531" s="3">
        <f>SUM(Table1[[#This Row],[Census Tract Low Unemployment Point Value]],Table1[[#This Row],[Census Tract Access to Primary Care Point Value]])</f>
        <v>1</v>
      </c>
    </row>
    <row r="1532" spans="1:23" x14ac:dyDescent="0.25">
      <c r="A1532" t="s">
        <v>1531</v>
      </c>
      <c r="B1532">
        <v>18163000500</v>
      </c>
      <c r="C1532" t="s">
        <v>1860</v>
      </c>
      <c r="D1532" t="s">
        <v>1893</v>
      </c>
      <c r="E1532" s="9">
        <f t="shared" si="46"/>
        <v>3</v>
      </c>
      <c r="F1532" s="3">
        <f t="shared" si="47"/>
        <v>0</v>
      </c>
      <c r="G1532">
        <v>0</v>
      </c>
      <c r="H1532" s="4">
        <v>57055</v>
      </c>
      <c r="I1532" s="3">
        <f>IF(AND(Table1[[#This Row],[High Income]]&gt;=71082,Table1[[#This Row],[QCT Status]]=0),1,0)</f>
        <v>0</v>
      </c>
      <c r="J1532" s="6">
        <v>80</v>
      </c>
      <c r="K1532" s="6">
        <f>IF(Table1[[#This Row],[Life Expectancy]]&gt;77.4,1,0)</f>
        <v>1</v>
      </c>
      <c r="L1532" s="4">
        <v>0</v>
      </c>
      <c r="M1532" s="6">
        <v>5.0999999999999996</v>
      </c>
      <c r="N1532" s="6">
        <f>IF(AND(Table1[[#This Row],[Low Poverty]]&lt;=6.3,Table1[[#This Row],[QCT Status]]=0),1,0)</f>
        <v>1</v>
      </c>
      <c r="O1532" s="3">
        <f>VLOOKUP(C1532,'County Data Only'!$A$2:$F$93,3,FALSE)</f>
        <v>2.7</v>
      </c>
      <c r="P1532" s="3">
        <f>IF(Table1[[#This Row],[Census Tract Low Unemployment Rate]]&lt;2.7,1,0)</f>
        <v>0</v>
      </c>
      <c r="Q1532" s="6">
        <f>VLOOKUP($C1532,'County Data Only'!$A$2:$F$93,4,FALSE)</f>
        <v>1170</v>
      </c>
      <c r="R1532" s="6">
        <f>IF(AND(Table1[[#This Row],[Census Tract Access to Primary Care]]&lt;=2000,Table1[[#This Row],[Census Tract Access to Primary Care]]&lt;&gt;0),1,0)</f>
        <v>1</v>
      </c>
      <c r="S1532" s="3">
        <f>VLOOKUP($C1532,'County Data Only'!$A$2:$F$93,5,FALSE)</f>
        <v>1.4468014119999999</v>
      </c>
      <c r="T1532" s="3">
        <f>VLOOKUP($C1532,'County Data Only'!$A$2:$F$93,6,FALSE)</f>
        <v>-9.4916700000000007E-2</v>
      </c>
      <c r="U1532">
        <f>IF(AND(Table1[[#This Row],[Census Tract Population Growth 2010 - 2020]]&gt;=5,Table1[[#This Row],[Census Tract Population Growth 2020 - 2021]]&gt;0),1,0)</f>
        <v>0</v>
      </c>
      <c r="V1532" s="3">
        <f>SUM(Table1[[#This Row],[High Income Point Value]],Table1[[#This Row],[Life Expectancy Point Value]],Table1[[#This Row],["R/ECAP" (Point Value)]],Table1[[#This Row],[Low Poverty Point Value]])</f>
        <v>2</v>
      </c>
      <c r="W1532" s="3">
        <f>SUM(Table1[[#This Row],[Census Tract Low Unemployment Point Value]],Table1[[#This Row],[Census Tract Access to Primary Care Point Value]])</f>
        <v>1</v>
      </c>
    </row>
    <row r="1533" spans="1:23" x14ac:dyDescent="0.25">
      <c r="A1533" t="s">
        <v>1568</v>
      </c>
      <c r="B1533">
        <v>18163010207</v>
      </c>
      <c r="C1533" t="s">
        <v>1860</v>
      </c>
      <c r="D1533" t="s">
        <v>2460</v>
      </c>
      <c r="E1533" s="9">
        <f t="shared" si="46"/>
        <v>3</v>
      </c>
      <c r="F1533" s="3">
        <f t="shared" si="47"/>
        <v>0</v>
      </c>
      <c r="G1533">
        <v>0</v>
      </c>
      <c r="H1533" s="4">
        <v>66786</v>
      </c>
      <c r="I1533" s="3">
        <f>IF(AND(Table1[[#This Row],[High Income]]&gt;=71082,Table1[[#This Row],[QCT Status]]=0),1,0)</f>
        <v>0</v>
      </c>
      <c r="J1533" s="6">
        <v>81</v>
      </c>
      <c r="K1533" s="6">
        <f>IF(Table1[[#This Row],[Life Expectancy]]&gt;77.4,1,0)</f>
        <v>1</v>
      </c>
      <c r="L1533" s="4">
        <v>0</v>
      </c>
      <c r="M1533" s="6">
        <v>5.2</v>
      </c>
      <c r="N1533" s="6">
        <f>IF(AND(Table1[[#This Row],[Low Poverty]]&lt;=6.3,Table1[[#This Row],[QCT Status]]=0),1,0)</f>
        <v>1</v>
      </c>
      <c r="O1533" s="3">
        <f>VLOOKUP(C1533,'County Data Only'!$A$2:$F$93,3,FALSE)</f>
        <v>2.7</v>
      </c>
      <c r="P1533" s="3">
        <f>IF(Table1[[#This Row],[Census Tract Low Unemployment Rate]]&lt;2.7,1,0)</f>
        <v>0</v>
      </c>
      <c r="Q1533" s="6">
        <f>VLOOKUP($C1533,'County Data Only'!$A$2:$F$93,4,FALSE)</f>
        <v>1170</v>
      </c>
      <c r="R1533" s="6">
        <f>IF(AND(Table1[[#This Row],[Census Tract Access to Primary Care]]&lt;=2000,Table1[[#This Row],[Census Tract Access to Primary Care]]&lt;&gt;0),1,0)</f>
        <v>1</v>
      </c>
      <c r="S1533" s="3">
        <f>VLOOKUP($C1533,'County Data Only'!$A$2:$F$93,5,FALSE)</f>
        <v>1.4468014119999999</v>
      </c>
      <c r="T1533" s="3">
        <f>VLOOKUP($C1533,'County Data Only'!$A$2:$F$93,6,FALSE)</f>
        <v>-9.4916700000000007E-2</v>
      </c>
      <c r="U1533">
        <f>IF(AND(Table1[[#This Row],[Census Tract Population Growth 2010 - 2020]]&gt;=5,Table1[[#This Row],[Census Tract Population Growth 2020 - 2021]]&gt;0),1,0)</f>
        <v>0</v>
      </c>
      <c r="V1533" s="3">
        <f>SUM(Table1[[#This Row],[High Income Point Value]],Table1[[#This Row],[Life Expectancy Point Value]],Table1[[#This Row],["R/ECAP" (Point Value)]],Table1[[#This Row],[Low Poverty Point Value]])</f>
        <v>2</v>
      </c>
      <c r="W1533" s="3">
        <f>SUM(Table1[[#This Row],[Census Tract Low Unemployment Point Value]],Table1[[#This Row],[Census Tract Access to Primary Care Point Value]])</f>
        <v>1</v>
      </c>
    </row>
    <row r="1534" spans="1:23" x14ac:dyDescent="0.25">
      <c r="A1534" t="s">
        <v>1573</v>
      </c>
      <c r="B1534">
        <v>18163010501</v>
      </c>
      <c r="C1534" t="s">
        <v>1860</v>
      </c>
      <c r="D1534" t="s">
        <v>3040</v>
      </c>
      <c r="E1534" s="9">
        <f t="shared" si="46"/>
        <v>3</v>
      </c>
      <c r="F1534" s="3">
        <f t="shared" si="47"/>
        <v>0</v>
      </c>
      <c r="G1534">
        <v>0</v>
      </c>
      <c r="H1534" s="4">
        <v>67292</v>
      </c>
      <c r="I1534" s="3">
        <f>IF(AND(Table1[[#This Row],[High Income]]&gt;=71082,Table1[[#This Row],[QCT Status]]=0),1,0)</f>
        <v>0</v>
      </c>
      <c r="J1534" s="6">
        <v>79.400000000000006</v>
      </c>
      <c r="K1534" s="6">
        <f>IF(Table1[[#This Row],[Life Expectancy]]&gt;77.4,1,0)</f>
        <v>1</v>
      </c>
      <c r="L1534" s="4">
        <v>0</v>
      </c>
      <c r="M1534" s="6">
        <v>5.5</v>
      </c>
      <c r="N1534" s="6">
        <f>IF(AND(Table1[[#This Row],[Low Poverty]]&lt;=6.3,Table1[[#This Row],[QCT Status]]=0),1,0)</f>
        <v>1</v>
      </c>
      <c r="O1534" s="3">
        <f>VLOOKUP(C1534,'County Data Only'!$A$2:$F$93,3,FALSE)</f>
        <v>2.7</v>
      </c>
      <c r="P1534" s="3">
        <f>IF(Table1[[#This Row],[Census Tract Low Unemployment Rate]]&lt;2.7,1,0)</f>
        <v>0</v>
      </c>
      <c r="Q1534" s="6">
        <f>VLOOKUP($C1534,'County Data Only'!$A$2:$F$93,4,FALSE)</f>
        <v>1170</v>
      </c>
      <c r="R1534" s="6">
        <f>IF(AND(Table1[[#This Row],[Census Tract Access to Primary Care]]&lt;=2000,Table1[[#This Row],[Census Tract Access to Primary Care]]&lt;&gt;0),1,0)</f>
        <v>1</v>
      </c>
      <c r="S1534" s="3">
        <f>VLOOKUP($C1534,'County Data Only'!$A$2:$F$93,5,FALSE)</f>
        <v>1.4468014119999999</v>
      </c>
      <c r="T1534" s="3">
        <f>VLOOKUP($C1534,'County Data Only'!$A$2:$F$93,6,FALSE)</f>
        <v>-9.4916700000000007E-2</v>
      </c>
      <c r="U1534">
        <f>IF(AND(Table1[[#This Row],[Census Tract Population Growth 2010 - 2020]]&gt;=5,Table1[[#This Row],[Census Tract Population Growth 2020 - 2021]]&gt;0),1,0)</f>
        <v>0</v>
      </c>
      <c r="V1534" s="3">
        <f>SUM(Table1[[#This Row],[High Income Point Value]],Table1[[#This Row],[Life Expectancy Point Value]],Table1[[#This Row],["R/ECAP" (Point Value)]],Table1[[#This Row],[Low Poverty Point Value]])</f>
        <v>2</v>
      </c>
      <c r="W1534" s="3">
        <f>SUM(Table1[[#This Row],[Census Tract Low Unemployment Point Value]],Table1[[#This Row],[Census Tract Access to Primary Care Point Value]])</f>
        <v>1</v>
      </c>
    </row>
    <row r="1535" spans="1:23" x14ac:dyDescent="0.25">
      <c r="A1535" t="s">
        <v>1580</v>
      </c>
      <c r="B1535">
        <v>18163980200</v>
      </c>
      <c r="C1535" t="s">
        <v>1860</v>
      </c>
      <c r="D1535" t="s">
        <v>3045</v>
      </c>
      <c r="E1535" s="9">
        <f t="shared" si="46"/>
        <v>3</v>
      </c>
      <c r="F1535" s="3">
        <f t="shared" si="47"/>
        <v>0</v>
      </c>
      <c r="G1535">
        <v>0</v>
      </c>
      <c r="H1535" s="4"/>
      <c r="I1535" s="3">
        <f>IF(AND(Table1[[#This Row],[High Income]]&gt;=71082,Table1[[#This Row],[QCT Status]]=0),1,0)</f>
        <v>0</v>
      </c>
      <c r="J1535" s="6">
        <v>85.05</v>
      </c>
      <c r="K1535" s="6">
        <f>IF(Table1[[#This Row],[Life Expectancy]]&gt;77.4,1,0)</f>
        <v>1</v>
      </c>
      <c r="L1535" s="4">
        <v>0</v>
      </c>
      <c r="M1535" s="4"/>
      <c r="N1535" s="4">
        <f>IF(AND(Table1[[#This Row],[Low Poverty]]&lt;=6.3,Table1[[#This Row],[QCT Status]]=0),1,0)</f>
        <v>1</v>
      </c>
      <c r="O1535" s="3">
        <f>VLOOKUP(C1535,'County Data Only'!$A$2:$F$93,3,FALSE)</f>
        <v>2.7</v>
      </c>
      <c r="P1535" s="3">
        <f>IF(Table1[[#This Row],[Census Tract Low Unemployment Rate]]&lt;2.7,1,0)</f>
        <v>0</v>
      </c>
      <c r="Q1535" s="6">
        <f>VLOOKUP($C1535,'County Data Only'!$A$2:$F$93,4,FALSE)</f>
        <v>1170</v>
      </c>
      <c r="R1535" s="6">
        <f>IF(AND(Table1[[#This Row],[Census Tract Access to Primary Care]]&lt;=2000,Table1[[#This Row],[Census Tract Access to Primary Care]]&lt;&gt;0),1,0)</f>
        <v>1</v>
      </c>
      <c r="S1535" s="3">
        <f>VLOOKUP($C1535,'County Data Only'!$A$2:$F$93,5,FALSE)</f>
        <v>1.4468014119999999</v>
      </c>
      <c r="T1535" s="3">
        <f>VLOOKUP($C1535,'County Data Only'!$A$2:$F$93,6,FALSE)</f>
        <v>-9.4916700000000007E-2</v>
      </c>
      <c r="U1535">
        <f>IF(AND(Table1[[#This Row],[Census Tract Population Growth 2010 - 2020]]&gt;=5,Table1[[#This Row],[Census Tract Population Growth 2020 - 2021]]&gt;0),1,0)</f>
        <v>0</v>
      </c>
      <c r="V1535" s="3">
        <f>SUM(Table1[[#This Row],[High Income Point Value]],Table1[[#This Row],[Life Expectancy Point Value]],Table1[[#This Row],["R/ECAP" (Point Value)]],Table1[[#This Row],[Low Poverty Point Value]])</f>
        <v>2</v>
      </c>
      <c r="W1535" s="3">
        <f>SUM(Table1[[#This Row],[Census Tract Low Unemployment Point Value]],Table1[[#This Row],[Census Tract Access to Primary Care Point Value]])</f>
        <v>1</v>
      </c>
    </row>
    <row r="1536" spans="1:23" x14ac:dyDescent="0.25">
      <c r="A1536" t="s">
        <v>1581</v>
      </c>
      <c r="B1536">
        <v>18163980300</v>
      </c>
      <c r="C1536" t="s">
        <v>1860</v>
      </c>
      <c r="D1536" t="s">
        <v>3046</v>
      </c>
      <c r="E1536" s="9">
        <f t="shared" si="46"/>
        <v>3</v>
      </c>
      <c r="F1536" s="3">
        <f t="shared" si="47"/>
        <v>0</v>
      </c>
      <c r="G1536">
        <v>0</v>
      </c>
      <c r="H1536" s="4"/>
      <c r="I1536" s="3">
        <f>IF(AND(Table1[[#This Row],[High Income]]&gt;=71082,Table1[[#This Row],[QCT Status]]=0),1,0)</f>
        <v>0</v>
      </c>
      <c r="J1536" s="6">
        <v>78.2</v>
      </c>
      <c r="K1536" s="6">
        <f>IF(Table1[[#This Row],[Life Expectancy]]&gt;77.4,1,0)</f>
        <v>1</v>
      </c>
      <c r="L1536" s="4">
        <v>0</v>
      </c>
      <c r="M1536" s="4"/>
      <c r="N1536" s="4">
        <f>IF(AND(Table1[[#This Row],[Low Poverty]]&lt;=6.3,Table1[[#This Row],[QCT Status]]=0),1,0)</f>
        <v>1</v>
      </c>
      <c r="O1536" s="3">
        <f>VLOOKUP(C1536,'County Data Only'!$A$2:$F$93,3,FALSE)</f>
        <v>2.7</v>
      </c>
      <c r="P1536" s="3">
        <f>IF(Table1[[#This Row],[Census Tract Low Unemployment Rate]]&lt;2.7,1,0)</f>
        <v>0</v>
      </c>
      <c r="Q1536" s="6">
        <f>VLOOKUP($C1536,'County Data Only'!$A$2:$F$93,4,FALSE)</f>
        <v>1170</v>
      </c>
      <c r="R1536" s="6">
        <f>IF(AND(Table1[[#This Row],[Census Tract Access to Primary Care]]&lt;=2000,Table1[[#This Row],[Census Tract Access to Primary Care]]&lt;&gt;0),1,0)</f>
        <v>1</v>
      </c>
      <c r="S1536" s="3">
        <f>VLOOKUP($C1536,'County Data Only'!$A$2:$F$93,5,FALSE)</f>
        <v>1.4468014119999999</v>
      </c>
      <c r="T1536" s="3">
        <f>VLOOKUP($C1536,'County Data Only'!$A$2:$F$93,6,FALSE)</f>
        <v>-9.4916700000000007E-2</v>
      </c>
      <c r="U1536">
        <f>IF(AND(Table1[[#This Row],[Census Tract Population Growth 2010 - 2020]]&gt;=5,Table1[[#This Row],[Census Tract Population Growth 2020 - 2021]]&gt;0),1,0)</f>
        <v>0</v>
      </c>
      <c r="V1536" s="3">
        <f>SUM(Table1[[#This Row],[High Income Point Value]],Table1[[#This Row],[Life Expectancy Point Value]],Table1[[#This Row],["R/ECAP" (Point Value)]],Table1[[#This Row],[Low Poverty Point Value]])</f>
        <v>2</v>
      </c>
      <c r="W1536" s="3">
        <f>SUM(Table1[[#This Row],[Census Tract Low Unemployment Point Value]],Table1[[#This Row],[Census Tract Access to Primary Care Point Value]])</f>
        <v>1</v>
      </c>
    </row>
    <row r="1537" spans="1:23" x14ac:dyDescent="0.25">
      <c r="A1537" t="s">
        <v>1575</v>
      </c>
      <c r="B1537">
        <v>18163010600</v>
      </c>
      <c r="C1537" t="s">
        <v>1860</v>
      </c>
      <c r="D1537" t="s">
        <v>1988</v>
      </c>
      <c r="E1537" s="9">
        <f t="shared" si="46"/>
        <v>3</v>
      </c>
      <c r="F1537" s="3">
        <f t="shared" si="47"/>
        <v>0</v>
      </c>
      <c r="G1537">
        <v>0</v>
      </c>
      <c r="H1537" s="6">
        <v>72386</v>
      </c>
      <c r="I1537" s="6">
        <f>IF(AND(Table1[[#This Row],[High Income]]&gt;=71082,Table1[[#This Row],[QCT Status]]=0),1,0)</f>
        <v>1</v>
      </c>
      <c r="J1537" s="6">
        <v>84.2</v>
      </c>
      <c r="K1537" s="6">
        <f>IF(Table1[[#This Row],[Life Expectancy]]&gt;77.4,1,0)</f>
        <v>1</v>
      </c>
      <c r="L1537" s="4">
        <v>0</v>
      </c>
      <c r="M1537" s="4">
        <v>7.2</v>
      </c>
      <c r="N1537" s="4">
        <f>IF(AND(Table1[[#This Row],[Low Poverty]]&lt;=6.3,Table1[[#This Row],[QCT Status]]=0),1,0)</f>
        <v>0</v>
      </c>
      <c r="O1537" s="3">
        <f>VLOOKUP(C1537,'County Data Only'!$A$2:$F$93,3,FALSE)</f>
        <v>2.7</v>
      </c>
      <c r="P1537" s="3">
        <f>IF(Table1[[#This Row],[Census Tract Low Unemployment Rate]]&lt;2.7,1,0)</f>
        <v>0</v>
      </c>
      <c r="Q1537" s="6">
        <f>VLOOKUP($C1537,'County Data Only'!$A$2:$F$93,4,FALSE)</f>
        <v>1170</v>
      </c>
      <c r="R1537" s="6">
        <f>IF(AND(Table1[[#This Row],[Census Tract Access to Primary Care]]&lt;=2000,Table1[[#This Row],[Census Tract Access to Primary Care]]&lt;&gt;0),1,0)</f>
        <v>1</v>
      </c>
      <c r="S1537" s="3">
        <f>VLOOKUP($C1537,'County Data Only'!$A$2:$F$93,5,FALSE)</f>
        <v>1.4468014119999999</v>
      </c>
      <c r="T1537" s="3">
        <f>VLOOKUP($C1537,'County Data Only'!$A$2:$F$93,6,FALSE)</f>
        <v>-9.4916700000000007E-2</v>
      </c>
      <c r="U1537">
        <f>IF(AND(Table1[[#This Row],[Census Tract Population Growth 2010 - 2020]]&gt;=5,Table1[[#This Row],[Census Tract Population Growth 2020 - 2021]]&gt;0),1,0)</f>
        <v>0</v>
      </c>
      <c r="V1537" s="3">
        <f>SUM(Table1[[#This Row],[High Income Point Value]],Table1[[#This Row],[Life Expectancy Point Value]],Table1[[#This Row],["R/ECAP" (Point Value)]],Table1[[#This Row],[Low Poverty Point Value]])</f>
        <v>2</v>
      </c>
      <c r="W1537" s="3">
        <f>SUM(Table1[[#This Row],[Census Tract Low Unemployment Point Value]],Table1[[#This Row],[Census Tract Access to Primary Care Point Value]])</f>
        <v>1</v>
      </c>
    </row>
    <row r="1538" spans="1:23" x14ac:dyDescent="0.25">
      <c r="A1538" t="s">
        <v>1574</v>
      </c>
      <c r="B1538">
        <v>18163010502</v>
      </c>
      <c r="C1538" t="s">
        <v>1860</v>
      </c>
      <c r="D1538" t="s">
        <v>3041</v>
      </c>
      <c r="E1538" s="9">
        <f t="shared" ref="E1538:E1601" si="48">SUM(V1538,W1538)</f>
        <v>3</v>
      </c>
      <c r="F1538" s="3">
        <f t="shared" ref="F1538:F1601" si="49">IF(AND(S1538&gt;=5,T1538&gt;0),1,0)</f>
        <v>0</v>
      </c>
      <c r="G1538">
        <v>0</v>
      </c>
      <c r="H1538" s="6">
        <v>85189</v>
      </c>
      <c r="I1538" s="6">
        <f>IF(AND(Table1[[#This Row],[High Income]]&gt;=71082,Table1[[#This Row],[QCT Status]]=0),1,0)</f>
        <v>1</v>
      </c>
      <c r="J1538" s="6">
        <v>79.400000000000006</v>
      </c>
      <c r="K1538" s="6">
        <f>IF(Table1[[#This Row],[Life Expectancy]]&gt;77.4,1,0)</f>
        <v>1</v>
      </c>
      <c r="L1538" s="4">
        <v>0</v>
      </c>
      <c r="M1538" s="4">
        <v>10.7</v>
      </c>
      <c r="N1538" s="4">
        <f>IF(AND(Table1[[#This Row],[Low Poverty]]&lt;=6.3,Table1[[#This Row],[QCT Status]]=0),1,0)</f>
        <v>0</v>
      </c>
      <c r="O1538" s="3">
        <f>VLOOKUP(C1538,'County Data Only'!$A$2:$F$93,3,FALSE)</f>
        <v>2.7</v>
      </c>
      <c r="P1538" s="3">
        <f>IF(Table1[[#This Row],[Census Tract Low Unemployment Rate]]&lt;2.7,1,0)</f>
        <v>0</v>
      </c>
      <c r="Q1538" s="6">
        <f>VLOOKUP($C1538,'County Data Only'!$A$2:$F$93,4,FALSE)</f>
        <v>1170</v>
      </c>
      <c r="R1538" s="6">
        <f>IF(AND(Table1[[#This Row],[Census Tract Access to Primary Care]]&lt;=2000,Table1[[#This Row],[Census Tract Access to Primary Care]]&lt;&gt;0),1,0)</f>
        <v>1</v>
      </c>
      <c r="S1538" s="3">
        <f>VLOOKUP($C1538,'County Data Only'!$A$2:$F$93,5,FALSE)</f>
        <v>1.4468014119999999</v>
      </c>
      <c r="T1538" s="3">
        <f>VLOOKUP($C1538,'County Data Only'!$A$2:$F$93,6,FALSE)</f>
        <v>-9.4916700000000007E-2</v>
      </c>
      <c r="U1538">
        <f>IF(AND(Table1[[#This Row],[Census Tract Population Growth 2010 - 2020]]&gt;=5,Table1[[#This Row],[Census Tract Population Growth 2020 - 2021]]&gt;0),1,0)</f>
        <v>0</v>
      </c>
      <c r="V1538" s="3">
        <f>SUM(Table1[[#This Row],[High Income Point Value]],Table1[[#This Row],[Life Expectancy Point Value]],Table1[[#This Row],["R/ECAP" (Point Value)]],Table1[[#This Row],[Low Poverty Point Value]])</f>
        <v>2</v>
      </c>
      <c r="W1538" s="3">
        <f>SUM(Table1[[#This Row],[Census Tract Low Unemployment Point Value]],Table1[[#This Row],[Census Tract Access to Primary Care Point Value]])</f>
        <v>1</v>
      </c>
    </row>
    <row r="1539" spans="1:23" x14ac:dyDescent="0.25">
      <c r="A1539" t="s">
        <v>1579</v>
      </c>
      <c r="B1539">
        <v>18163980100</v>
      </c>
      <c r="C1539" t="s">
        <v>1860</v>
      </c>
      <c r="D1539" t="s">
        <v>3044</v>
      </c>
      <c r="E1539" s="7">
        <f t="shared" si="48"/>
        <v>2</v>
      </c>
      <c r="F1539" s="3">
        <f t="shared" si="49"/>
        <v>0</v>
      </c>
      <c r="G1539">
        <v>0</v>
      </c>
      <c r="H1539" s="4"/>
      <c r="I1539" s="3">
        <f>IF(AND(Table1[[#This Row],[High Income]]&gt;=71082,Table1[[#This Row],[QCT Status]]=0),1,0)</f>
        <v>0</v>
      </c>
      <c r="K1539" s="3">
        <f>IF(Table1[[#This Row],[Life Expectancy]]&gt;77.4,1,0)</f>
        <v>0</v>
      </c>
      <c r="L1539" s="4">
        <v>0</v>
      </c>
      <c r="M1539" s="6">
        <v>0</v>
      </c>
      <c r="N1539" s="6">
        <f>IF(AND(Table1[[#This Row],[Low Poverty]]&lt;=6.3,Table1[[#This Row],[QCT Status]]=0),1,0)</f>
        <v>1</v>
      </c>
      <c r="O1539" s="3">
        <f>VLOOKUP(C1539,'County Data Only'!$A$2:$F$93,3,FALSE)</f>
        <v>2.7</v>
      </c>
      <c r="P1539" s="3">
        <f>IF(Table1[[#This Row],[Census Tract Low Unemployment Rate]]&lt;2.7,1,0)</f>
        <v>0</v>
      </c>
      <c r="Q1539" s="6">
        <f>VLOOKUP($C1539,'County Data Only'!$A$2:$F$93,4,FALSE)</f>
        <v>1170</v>
      </c>
      <c r="R1539" s="6">
        <f>IF(AND(Table1[[#This Row],[Census Tract Access to Primary Care]]&lt;=2000,Table1[[#This Row],[Census Tract Access to Primary Care]]&lt;&gt;0),1,0)</f>
        <v>1</v>
      </c>
      <c r="S1539" s="3">
        <f>VLOOKUP($C1539,'County Data Only'!$A$2:$F$93,5,FALSE)</f>
        <v>1.4468014119999999</v>
      </c>
      <c r="T1539" s="3">
        <f>VLOOKUP($C1539,'County Data Only'!$A$2:$F$93,6,FALSE)</f>
        <v>-9.4916700000000007E-2</v>
      </c>
      <c r="U1539">
        <f>IF(AND(Table1[[#This Row],[Census Tract Population Growth 2010 - 2020]]&gt;=5,Table1[[#This Row],[Census Tract Population Growth 2020 - 2021]]&gt;0),1,0)</f>
        <v>0</v>
      </c>
      <c r="V1539" s="3">
        <f>SUM(Table1[[#This Row],[High Income Point Value]],Table1[[#This Row],[Life Expectancy Point Value]],Table1[[#This Row],["R/ECAP" (Point Value)]],Table1[[#This Row],[Low Poverty Point Value]])</f>
        <v>1</v>
      </c>
      <c r="W1539" s="3">
        <f>SUM(Table1[[#This Row],[Census Tract Low Unemployment Point Value]],Table1[[#This Row],[Census Tract Access to Primary Care Point Value]])</f>
        <v>1</v>
      </c>
    </row>
    <row r="1540" spans="1:23" x14ac:dyDescent="0.25">
      <c r="A1540" t="s">
        <v>1583</v>
      </c>
      <c r="B1540">
        <v>18163980600</v>
      </c>
      <c r="C1540" t="s">
        <v>1860</v>
      </c>
      <c r="D1540" t="s">
        <v>3048</v>
      </c>
      <c r="E1540" s="7">
        <f t="shared" si="48"/>
        <v>2</v>
      </c>
      <c r="F1540" s="3">
        <f t="shared" si="49"/>
        <v>0</v>
      </c>
      <c r="G1540">
        <v>0</v>
      </c>
      <c r="H1540" s="4"/>
      <c r="I1540" s="3">
        <f>IF(AND(Table1[[#This Row],[High Income]]&gt;=71082,Table1[[#This Row],[QCT Status]]=0),1,0)</f>
        <v>0</v>
      </c>
      <c r="J1540" s="4">
        <v>71.2</v>
      </c>
      <c r="K1540" s="3">
        <f>IF(Table1[[#This Row],[Life Expectancy]]&gt;77.4,1,0)</f>
        <v>0</v>
      </c>
      <c r="L1540" s="4">
        <v>0</v>
      </c>
      <c r="M1540" s="4"/>
      <c r="N1540" s="4">
        <f>IF(AND(Table1[[#This Row],[Low Poverty]]&lt;=6.3,Table1[[#This Row],[QCT Status]]=0),1,0)</f>
        <v>1</v>
      </c>
      <c r="O1540" s="3">
        <f>VLOOKUP(C1540,'County Data Only'!$A$2:$F$93,3,FALSE)</f>
        <v>2.7</v>
      </c>
      <c r="P1540" s="3">
        <f>IF(Table1[[#This Row],[Census Tract Low Unemployment Rate]]&lt;2.7,1,0)</f>
        <v>0</v>
      </c>
      <c r="Q1540" s="6">
        <f>VLOOKUP($C1540,'County Data Only'!$A$2:$F$93,4,FALSE)</f>
        <v>1170</v>
      </c>
      <c r="R1540" s="6">
        <f>IF(AND(Table1[[#This Row],[Census Tract Access to Primary Care]]&lt;=2000,Table1[[#This Row],[Census Tract Access to Primary Care]]&lt;&gt;0),1,0)</f>
        <v>1</v>
      </c>
      <c r="S1540" s="3">
        <f>VLOOKUP($C1540,'County Data Only'!$A$2:$F$93,5,FALSE)</f>
        <v>1.4468014119999999</v>
      </c>
      <c r="T1540" s="3">
        <f>VLOOKUP($C1540,'County Data Only'!$A$2:$F$93,6,FALSE)</f>
        <v>-9.4916700000000007E-2</v>
      </c>
      <c r="U1540">
        <f>IF(AND(Table1[[#This Row],[Census Tract Population Growth 2010 - 2020]]&gt;=5,Table1[[#This Row],[Census Tract Population Growth 2020 - 2021]]&gt;0),1,0)</f>
        <v>0</v>
      </c>
      <c r="V1540" s="3">
        <f>SUM(Table1[[#This Row],[High Income Point Value]],Table1[[#This Row],[Life Expectancy Point Value]],Table1[[#This Row],["R/ECAP" (Point Value)]],Table1[[#This Row],[Low Poverty Point Value]])</f>
        <v>1</v>
      </c>
      <c r="W1540" s="3">
        <f>SUM(Table1[[#This Row],[Census Tract Low Unemployment Point Value]],Table1[[#This Row],[Census Tract Access to Primary Care Point Value]])</f>
        <v>1</v>
      </c>
    </row>
    <row r="1541" spans="1:23" x14ac:dyDescent="0.25">
      <c r="A1541" t="s">
        <v>1559</v>
      </c>
      <c r="B1541">
        <v>18163003801</v>
      </c>
      <c r="C1541" t="s">
        <v>1860</v>
      </c>
      <c r="D1541" t="s">
        <v>3030</v>
      </c>
      <c r="E1541" s="7">
        <f t="shared" si="48"/>
        <v>2</v>
      </c>
      <c r="F1541" s="3">
        <f t="shared" si="49"/>
        <v>0</v>
      </c>
      <c r="G1541">
        <v>0</v>
      </c>
      <c r="H1541" s="4">
        <v>42576</v>
      </c>
      <c r="I1541" s="3">
        <f>IF(AND(Table1[[#This Row],[High Income]]&gt;=71082,Table1[[#This Row],[QCT Status]]=0),1,0)</f>
        <v>0</v>
      </c>
      <c r="J1541" s="6">
        <v>77.599999999999994</v>
      </c>
      <c r="K1541" s="6">
        <f>IF(Table1[[#This Row],[Life Expectancy]]&gt;77.4,1,0)</f>
        <v>1</v>
      </c>
      <c r="L1541" s="4">
        <v>0</v>
      </c>
      <c r="M1541" s="4">
        <v>8.1999999999999993</v>
      </c>
      <c r="N1541" s="4">
        <f>IF(AND(Table1[[#This Row],[Low Poverty]]&lt;=6.3,Table1[[#This Row],[QCT Status]]=0),1,0)</f>
        <v>0</v>
      </c>
      <c r="O1541" s="3">
        <f>VLOOKUP(C1541,'County Data Only'!$A$2:$F$93,3,FALSE)</f>
        <v>2.7</v>
      </c>
      <c r="P1541" s="3">
        <f>IF(Table1[[#This Row],[Census Tract Low Unemployment Rate]]&lt;2.7,1,0)</f>
        <v>0</v>
      </c>
      <c r="Q1541" s="6">
        <f>VLOOKUP($C1541,'County Data Only'!$A$2:$F$93,4,FALSE)</f>
        <v>1170</v>
      </c>
      <c r="R1541" s="6">
        <f>IF(AND(Table1[[#This Row],[Census Tract Access to Primary Care]]&lt;=2000,Table1[[#This Row],[Census Tract Access to Primary Care]]&lt;&gt;0),1,0)</f>
        <v>1</v>
      </c>
      <c r="S1541" s="3">
        <f>VLOOKUP($C1541,'County Data Only'!$A$2:$F$93,5,FALSE)</f>
        <v>1.4468014119999999</v>
      </c>
      <c r="T1541" s="3">
        <f>VLOOKUP($C1541,'County Data Only'!$A$2:$F$93,6,FALSE)</f>
        <v>-9.4916700000000007E-2</v>
      </c>
      <c r="U1541">
        <f>IF(AND(Table1[[#This Row],[Census Tract Population Growth 2010 - 2020]]&gt;=5,Table1[[#This Row],[Census Tract Population Growth 2020 - 2021]]&gt;0),1,0)</f>
        <v>0</v>
      </c>
      <c r="V1541" s="3">
        <f>SUM(Table1[[#This Row],[High Income Point Value]],Table1[[#This Row],[Life Expectancy Point Value]],Table1[[#This Row],["R/ECAP" (Point Value)]],Table1[[#This Row],[Low Poverty Point Value]])</f>
        <v>1</v>
      </c>
      <c r="W1541" s="3">
        <f>SUM(Table1[[#This Row],[Census Tract Low Unemployment Point Value]],Table1[[#This Row],[Census Tract Access to Primary Care Point Value]])</f>
        <v>1</v>
      </c>
    </row>
    <row r="1542" spans="1:23" x14ac:dyDescent="0.25">
      <c r="A1542" t="s">
        <v>1555</v>
      </c>
      <c r="B1542">
        <v>18163003500</v>
      </c>
      <c r="C1542" t="s">
        <v>1860</v>
      </c>
      <c r="D1542" t="s">
        <v>1919</v>
      </c>
      <c r="E1542" s="7">
        <f t="shared" si="48"/>
        <v>2</v>
      </c>
      <c r="F1542" s="3">
        <f t="shared" si="49"/>
        <v>0</v>
      </c>
      <c r="G1542">
        <v>0</v>
      </c>
      <c r="H1542" s="4">
        <v>54438</v>
      </c>
      <c r="I1542" s="3">
        <f>IF(AND(Table1[[#This Row],[High Income]]&gt;=71082,Table1[[#This Row],[QCT Status]]=0),1,0)</f>
        <v>0</v>
      </c>
      <c r="J1542" s="6">
        <v>79.599999999999994</v>
      </c>
      <c r="K1542" s="6">
        <f>IF(Table1[[#This Row],[Life Expectancy]]&gt;77.4,1,0)</f>
        <v>1</v>
      </c>
      <c r="L1542" s="4">
        <v>0</v>
      </c>
      <c r="M1542" s="4">
        <v>9.4</v>
      </c>
      <c r="N1542" s="4">
        <f>IF(AND(Table1[[#This Row],[Low Poverty]]&lt;=6.3,Table1[[#This Row],[QCT Status]]=0),1,0)</f>
        <v>0</v>
      </c>
      <c r="O1542" s="3">
        <f>VLOOKUP(C1542,'County Data Only'!$A$2:$F$93,3,FALSE)</f>
        <v>2.7</v>
      </c>
      <c r="P1542" s="3">
        <f>IF(Table1[[#This Row],[Census Tract Low Unemployment Rate]]&lt;2.7,1,0)</f>
        <v>0</v>
      </c>
      <c r="Q1542" s="6">
        <f>VLOOKUP($C1542,'County Data Only'!$A$2:$F$93,4,FALSE)</f>
        <v>1170</v>
      </c>
      <c r="R1542" s="6">
        <f>IF(AND(Table1[[#This Row],[Census Tract Access to Primary Care]]&lt;=2000,Table1[[#This Row],[Census Tract Access to Primary Care]]&lt;&gt;0),1,0)</f>
        <v>1</v>
      </c>
      <c r="S1542" s="3">
        <f>VLOOKUP($C1542,'County Data Only'!$A$2:$F$93,5,FALSE)</f>
        <v>1.4468014119999999</v>
      </c>
      <c r="T1542" s="3">
        <f>VLOOKUP($C1542,'County Data Only'!$A$2:$F$93,6,FALSE)</f>
        <v>-9.4916700000000007E-2</v>
      </c>
      <c r="U1542">
        <f>IF(AND(Table1[[#This Row],[Census Tract Population Growth 2010 - 2020]]&gt;=5,Table1[[#This Row],[Census Tract Population Growth 2020 - 2021]]&gt;0),1,0)</f>
        <v>0</v>
      </c>
      <c r="V1542" s="3">
        <f>SUM(Table1[[#This Row],[High Income Point Value]],Table1[[#This Row],[Life Expectancy Point Value]],Table1[[#This Row],["R/ECAP" (Point Value)]],Table1[[#This Row],[Low Poverty Point Value]])</f>
        <v>1</v>
      </c>
      <c r="W1542" s="3">
        <f>SUM(Table1[[#This Row],[Census Tract Low Unemployment Point Value]],Table1[[#This Row],[Census Tract Access to Primary Care Point Value]])</f>
        <v>1</v>
      </c>
    </row>
    <row r="1543" spans="1:23" x14ac:dyDescent="0.25">
      <c r="A1543" t="s">
        <v>1530</v>
      </c>
      <c r="B1543">
        <v>18163000400</v>
      </c>
      <c r="C1543" t="s">
        <v>1860</v>
      </c>
      <c r="D1543" t="s">
        <v>1892</v>
      </c>
      <c r="E1543" s="7">
        <f t="shared" si="48"/>
        <v>2</v>
      </c>
      <c r="F1543" s="3">
        <f t="shared" si="49"/>
        <v>0</v>
      </c>
      <c r="G1543">
        <v>0</v>
      </c>
      <c r="H1543" s="4">
        <v>66339</v>
      </c>
      <c r="I1543" s="3">
        <f>IF(AND(Table1[[#This Row],[High Income]]&gt;=71082,Table1[[#This Row],[QCT Status]]=0),1,0)</f>
        <v>0</v>
      </c>
      <c r="J1543" s="6">
        <v>78.599999999999994</v>
      </c>
      <c r="K1543" s="6">
        <f>IF(Table1[[#This Row],[Life Expectancy]]&gt;77.4,1,0)</f>
        <v>1</v>
      </c>
      <c r="L1543" s="4">
        <v>0</v>
      </c>
      <c r="M1543" s="4">
        <v>10.199999999999999</v>
      </c>
      <c r="N1543" s="4">
        <f>IF(AND(Table1[[#This Row],[Low Poverty]]&lt;=6.3,Table1[[#This Row],[QCT Status]]=0),1,0)</f>
        <v>0</v>
      </c>
      <c r="O1543" s="3">
        <f>VLOOKUP(C1543,'County Data Only'!$A$2:$F$93,3,FALSE)</f>
        <v>2.7</v>
      </c>
      <c r="P1543" s="3">
        <f>IF(Table1[[#This Row],[Census Tract Low Unemployment Rate]]&lt;2.7,1,0)</f>
        <v>0</v>
      </c>
      <c r="Q1543" s="6">
        <f>VLOOKUP($C1543,'County Data Only'!$A$2:$F$93,4,FALSE)</f>
        <v>1170</v>
      </c>
      <c r="R1543" s="6">
        <f>IF(AND(Table1[[#This Row],[Census Tract Access to Primary Care]]&lt;=2000,Table1[[#This Row],[Census Tract Access to Primary Care]]&lt;&gt;0),1,0)</f>
        <v>1</v>
      </c>
      <c r="S1543" s="3">
        <f>VLOOKUP($C1543,'County Data Only'!$A$2:$F$93,5,FALSE)</f>
        <v>1.4468014119999999</v>
      </c>
      <c r="T1543" s="3">
        <f>VLOOKUP($C1543,'County Data Only'!$A$2:$F$93,6,FALSE)</f>
        <v>-9.4916700000000007E-2</v>
      </c>
      <c r="U1543">
        <f>IF(AND(Table1[[#This Row],[Census Tract Population Growth 2010 - 2020]]&gt;=5,Table1[[#This Row],[Census Tract Population Growth 2020 - 2021]]&gt;0),1,0)</f>
        <v>0</v>
      </c>
      <c r="V1543" s="3">
        <f>SUM(Table1[[#This Row],[High Income Point Value]],Table1[[#This Row],[Life Expectancy Point Value]],Table1[[#This Row],["R/ECAP" (Point Value)]],Table1[[#This Row],[Low Poverty Point Value]])</f>
        <v>1</v>
      </c>
      <c r="W1543" s="3">
        <f>SUM(Table1[[#This Row],[Census Tract Low Unemployment Point Value]],Table1[[#This Row],[Census Tract Access to Primary Care Point Value]])</f>
        <v>1</v>
      </c>
    </row>
    <row r="1544" spans="1:23" x14ac:dyDescent="0.25">
      <c r="A1544" t="s">
        <v>1527</v>
      </c>
      <c r="B1544">
        <v>18163000204</v>
      </c>
      <c r="C1544" t="s">
        <v>1860</v>
      </c>
      <c r="D1544" t="s">
        <v>3026</v>
      </c>
      <c r="E1544" s="7">
        <f t="shared" si="48"/>
        <v>2</v>
      </c>
      <c r="F1544" s="3">
        <f t="shared" si="49"/>
        <v>0</v>
      </c>
      <c r="G1544">
        <v>0</v>
      </c>
      <c r="H1544" s="4">
        <v>46236</v>
      </c>
      <c r="I1544" s="3">
        <f>IF(AND(Table1[[#This Row],[High Income]]&gt;=71082,Table1[[#This Row],[QCT Status]]=0),1,0)</f>
        <v>0</v>
      </c>
      <c r="J1544" s="6">
        <v>79.2</v>
      </c>
      <c r="K1544" s="6">
        <f>IF(Table1[[#This Row],[Life Expectancy]]&gt;77.4,1,0)</f>
        <v>1</v>
      </c>
      <c r="L1544" s="4">
        <v>0</v>
      </c>
      <c r="M1544" s="4">
        <v>13.2</v>
      </c>
      <c r="N1544" s="4">
        <f>IF(AND(Table1[[#This Row],[Low Poverty]]&lt;=6.3,Table1[[#This Row],[QCT Status]]=0),1,0)</f>
        <v>0</v>
      </c>
      <c r="O1544" s="3">
        <f>VLOOKUP(C1544,'County Data Only'!$A$2:$F$93,3,FALSE)</f>
        <v>2.7</v>
      </c>
      <c r="P1544" s="3">
        <f>IF(Table1[[#This Row],[Census Tract Low Unemployment Rate]]&lt;2.7,1,0)</f>
        <v>0</v>
      </c>
      <c r="Q1544" s="6">
        <f>VLOOKUP($C1544,'County Data Only'!$A$2:$F$93,4,FALSE)</f>
        <v>1170</v>
      </c>
      <c r="R1544" s="6">
        <f>IF(AND(Table1[[#This Row],[Census Tract Access to Primary Care]]&lt;=2000,Table1[[#This Row],[Census Tract Access to Primary Care]]&lt;&gt;0),1,0)</f>
        <v>1</v>
      </c>
      <c r="S1544" s="3">
        <f>VLOOKUP($C1544,'County Data Only'!$A$2:$F$93,5,FALSE)</f>
        <v>1.4468014119999999</v>
      </c>
      <c r="T1544" s="3">
        <f>VLOOKUP($C1544,'County Data Only'!$A$2:$F$93,6,FALSE)</f>
        <v>-9.4916700000000007E-2</v>
      </c>
      <c r="U1544">
        <f>IF(AND(Table1[[#This Row],[Census Tract Population Growth 2010 - 2020]]&gt;=5,Table1[[#This Row],[Census Tract Population Growth 2020 - 2021]]&gt;0),1,0)</f>
        <v>0</v>
      </c>
      <c r="V1544" s="3">
        <f>SUM(Table1[[#This Row],[High Income Point Value]],Table1[[#This Row],[Life Expectancy Point Value]],Table1[[#This Row],["R/ECAP" (Point Value)]],Table1[[#This Row],[Low Poverty Point Value]])</f>
        <v>1</v>
      </c>
      <c r="W1544" s="3">
        <f>SUM(Table1[[#This Row],[Census Tract Low Unemployment Point Value]],Table1[[#This Row],[Census Tract Access to Primary Care Point Value]])</f>
        <v>1</v>
      </c>
    </row>
    <row r="1545" spans="1:23" x14ac:dyDescent="0.25">
      <c r="A1545" t="s">
        <v>1554</v>
      </c>
      <c r="B1545">
        <v>18163003400</v>
      </c>
      <c r="C1545" t="s">
        <v>1860</v>
      </c>
      <c r="D1545" t="s">
        <v>1918</v>
      </c>
      <c r="E1545" s="7">
        <f t="shared" si="48"/>
        <v>2</v>
      </c>
      <c r="F1545" s="3">
        <f t="shared" si="49"/>
        <v>0</v>
      </c>
      <c r="G1545">
        <v>0</v>
      </c>
      <c r="H1545" s="4">
        <v>49457</v>
      </c>
      <c r="I1545" s="3">
        <f>IF(AND(Table1[[#This Row],[High Income]]&gt;=71082,Table1[[#This Row],[QCT Status]]=0),1,0)</f>
        <v>0</v>
      </c>
      <c r="J1545" s="6">
        <v>79.2</v>
      </c>
      <c r="K1545" s="6">
        <f>IF(Table1[[#This Row],[Life Expectancy]]&gt;77.4,1,0)</f>
        <v>1</v>
      </c>
      <c r="L1545" s="4">
        <v>0</v>
      </c>
      <c r="M1545" s="4">
        <v>14.4</v>
      </c>
      <c r="N1545" s="4">
        <f>IF(AND(Table1[[#This Row],[Low Poverty]]&lt;=6.3,Table1[[#This Row],[QCT Status]]=0),1,0)</f>
        <v>0</v>
      </c>
      <c r="O1545" s="3">
        <f>VLOOKUP(C1545,'County Data Only'!$A$2:$F$93,3,FALSE)</f>
        <v>2.7</v>
      </c>
      <c r="P1545" s="3">
        <f>IF(Table1[[#This Row],[Census Tract Low Unemployment Rate]]&lt;2.7,1,0)</f>
        <v>0</v>
      </c>
      <c r="Q1545" s="6">
        <f>VLOOKUP($C1545,'County Data Only'!$A$2:$F$93,4,FALSE)</f>
        <v>1170</v>
      </c>
      <c r="R1545" s="6">
        <f>IF(AND(Table1[[#This Row],[Census Tract Access to Primary Care]]&lt;=2000,Table1[[#This Row],[Census Tract Access to Primary Care]]&lt;&gt;0),1,0)</f>
        <v>1</v>
      </c>
      <c r="S1545" s="3">
        <f>VLOOKUP($C1545,'County Data Only'!$A$2:$F$93,5,FALSE)</f>
        <v>1.4468014119999999</v>
      </c>
      <c r="T1545" s="3">
        <f>VLOOKUP($C1545,'County Data Only'!$A$2:$F$93,6,FALSE)</f>
        <v>-9.4916700000000007E-2</v>
      </c>
      <c r="U1545">
        <f>IF(AND(Table1[[#This Row],[Census Tract Population Growth 2010 - 2020]]&gt;=5,Table1[[#This Row],[Census Tract Population Growth 2020 - 2021]]&gt;0),1,0)</f>
        <v>0</v>
      </c>
      <c r="V1545" s="3">
        <f>SUM(Table1[[#This Row],[High Income Point Value]],Table1[[#This Row],[Life Expectancy Point Value]],Table1[[#This Row],["R/ECAP" (Point Value)]],Table1[[#This Row],[Low Poverty Point Value]])</f>
        <v>1</v>
      </c>
      <c r="W1545" s="3">
        <f>SUM(Table1[[#This Row],[Census Tract Low Unemployment Point Value]],Table1[[#This Row],[Census Tract Access to Primary Care Point Value]])</f>
        <v>1</v>
      </c>
    </row>
    <row r="1546" spans="1:23" x14ac:dyDescent="0.25">
      <c r="A1546" t="s">
        <v>1561</v>
      </c>
      <c r="B1546">
        <v>18163003805</v>
      </c>
      <c r="C1546" t="s">
        <v>1860</v>
      </c>
      <c r="D1546" t="s">
        <v>3032</v>
      </c>
      <c r="E1546" s="7">
        <f t="shared" si="48"/>
        <v>2</v>
      </c>
      <c r="F1546" s="3">
        <f t="shared" si="49"/>
        <v>0</v>
      </c>
      <c r="G1546">
        <v>0</v>
      </c>
      <c r="H1546" s="4">
        <v>55938</v>
      </c>
      <c r="I1546" s="3">
        <f>IF(AND(Table1[[#This Row],[High Income]]&gt;=71082,Table1[[#This Row],[QCT Status]]=0),1,0)</f>
        <v>0</v>
      </c>
      <c r="J1546" s="6">
        <v>78.2</v>
      </c>
      <c r="K1546" s="6">
        <f>IF(Table1[[#This Row],[Life Expectancy]]&gt;77.4,1,0)</f>
        <v>1</v>
      </c>
      <c r="L1546" s="4">
        <v>0</v>
      </c>
      <c r="M1546" s="4">
        <v>16.899999999999999</v>
      </c>
      <c r="N1546" s="4">
        <f>IF(AND(Table1[[#This Row],[Low Poverty]]&lt;=6.3,Table1[[#This Row],[QCT Status]]=0),1,0)</f>
        <v>0</v>
      </c>
      <c r="O1546" s="3">
        <f>VLOOKUP(C1546,'County Data Only'!$A$2:$F$93,3,FALSE)</f>
        <v>2.7</v>
      </c>
      <c r="P1546" s="3">
        <f>IF(Table1[[#This Row],[Census Tract Low Unemployment Rate]]&lt;2.7,1,0)</f>
        <v>0</v>
      </c>
      <c r="Q1546" s="6">
        <f>VLOOKUP($C1546,'County Data Only'!$A$2:$F$93,4,FALSE)</f>
        <v>1170</v>
      </c>
      <c r="R1546" s="6">
        <f>IF(AND(Table1[[#This Row],[Census Tract Access to Primary Care]]&lt;=2000,Table1[[#This Row],[Census Tract Access to Primary Care]]&lt;&gt;0),1,0)</f>
        <v>1</v>
      </c>
      <c r="S1546" s="3">
        <f>VLOOKUP($C1546,'County Data Only'!$A$2:$F$93,5,FALSE)</f>
        <v>1.4468014119999999</v>
      </c>
      <c r="T1546" s="3">
        <f>VLOOKUP($C1546,'County Data Only'!$A$2:$F$93,6,FALSE)</f>
        <v>-9.4916700000000007E-2</v>
      </c>
      <c r="U1546">
        <f>IF(AND(Table1[[#This Row],[Census Tract Population Growth 2010 - 2020]]&gt;=5,Table1[[#This Row],[Census Tract Population Growth 2020 - 2021]]&gt;0),1,0)</f>
        <v>0</v>
      </c>
      <c r="V1546" s="3">
        <f>SUM(Table1[[#This Row],[High Income Point Value]],Table1[[#This Row],[Life Expectancy Point Value]],Table1[[#This Row],["R/ECAP" (Point Value)]],Table1[[#This Row],[Low Poverty Point Value]])</f>
        <v>1</v>
      </c>
      <c r="W1546" s="3">
        <f>SUM(Table1[[#This Row],[Census Tract Low Unemployment Point Value]],Table1[[#This Row],[Census Tract Access to Primary Care Point Value]])</f>
        <v>1</v>
      </c>
    </row>
    <row r="1547" spans="1:23" x14ac:dyDescent="0.25">
      <c r="A1547" t="s">
        <v>1532</v>
      </c>
      <c r="B1547">
        <v>18163000600</v>
      </c>
      <c r="C1547" t="s">
        <v>1860</v>
      </c>
      <c r="D1547" t="s">
        <v>1894</v>
      </c>
      <c r="E1547" s="7">
        <f t="shared" si="48"/>
        <v>2</v>
      </c>
      <c r="F1547" s="3">
        <f t="shared" si="49"/>
        <v>0</v>
      </c>
      <c r="G1547">
        <v>0</v>
      </c>
      <c r="H1547" s="4">
        <v>61131</v>
      </c>
      <c r="I1547" s="3">
        <f>IF(AND(Table1[[#This Row],[High Income]]&gt;=71082,Table1[[#This Row],[QCT Status]]=0),1,0)</f>
        <v>0</v>
      </c>
      <c r="J1547" s="6">
        <v>79.2</v>
      </c>
      <c r="K1547" s="6">
        <f>IF(Table1[[#This Row],[Life Expectancy]]&gt;77.4,1,0)</f>
        <v>1</v>
      </c>
      <c r="L1547" s="4">
        <v>0</v>
      </c>
      <c r="M1547" s="4">
        <v>19.7</v>
      </c>
      <c r="N1547" s="4">
        <f>IF(AND(Table1[[#This Row],[Low Poverty]]&lt;=6.3,Table1[[#This Row],[QCT Status]]=0),1,0)</f>
        <v>0</v>
      </c>
      <c r="O1547" s="3">
        <f>VLOOKUP(C1547,'County Data Only'!$A$2:$F$93,3,FALSE)</f>
        <v>2.7</v>
      </c>
      <c r="P1547" s="3">
        <f>IF(Table1[[#This Row],[Census Tract Low Unemployment Rate]]&lt;2.7,1,0)</f>
        <v>0</v>
      </c>
      <c r="Q1547" s="6">
        <f>VLOOKUP($C1547,'County Data Only'!$A$2:$F$93,4,FALSE)</f>
        <v>1170</v>
      </c>
      <c r="R1547" s="6">
        <f>IF(AND(Table1[[#This Row],[Census Tract Access to Primary Care]]&lt;=2000,Table1[[#This Row],[Census Tract Access to Primary Care]]&lt;&gt;0),1,0)</f>
        <v>1</v>
      </c>
      <c r="S1547" s="3">
        <f>VLOOKUP($C1547,'County Data Only'!$A$2:$F$93,5,FALSE)</f>
        <v>1.4468014119999999</v>
      </c>
      <c r="T1547" s="3">
        <f>VLOOKUP($C1547,'County Data Only'!$A$2:$F$93,6,FALSE)</f>
        <v>-9.4916700000000007E-2</v>
      </c>
      <c r="U1547">
        <f>IF(AND(Table1[[#This Row],[Census Tract Population Growth 2010 - 2020]]&gt;=5,Table1[[#This Row],[Census Tract Population Growth 2020 - 2021]]&gt;0),1,0)</f>
        <v>0</v>
      </c>
      <c r="V1547" s="3">
        <f>SUM(Table1[[#This Row],[High Income Point Value]],Table1[[#This Row],[Life Expectancy Point Value]],Table1[[#This Row],["R/ECAP" (Point Value)]],Table1[[#This Row],[Low Poverty Point Value]])</f>
        <v>1</v>
      </c>
      <c r="W1547" s="3">
        <f>SUM(Table1[[#This Row],[Census Tract Low Unemployment Point Value]],Table1[[#This Row],[Census Tract Access to Primary Care Point Value]])</f>
        <v>1</v>
      </c>
    </row>
    <row r="1548" spans="1:23" x14ac:dyDescent="0.25">
      <c r="A1548" t="s">
        <v>1564</v>
      </c>
      <c r="B1548">
        <v>18163010102</v>
      </c>
      <c r="C1548" t="s">
        <v>1860</v>
      </c>
      <c r="D1548" t="s">
        <v>3035</v>
      </c>
      <c r="E1548" s="7">
        <f t="shared" si="48"/>
        <v>2</v>
      </c>
      <c r="F1548" s="3">
        <f t="shared" si="49"/>
        <v>0</v>
      </c>
      <c r="G1548">
        <v>0</v>
      </c>
      <c r="H1548" s="4">
        <v>31371</v>
      </c>
      <c r="I1548" s="3">
        <f>IF(AND(Table1[[#This Row],[High Income]]&gt;=71082,Table1[[#This Row],[QCT Status]]=0),1,0)</f>
        <v>0</v>
      </c>
      <c r="J1548" s="6">
        <v>79.900000000000006</v>
      </c>
      <c r="K1548" s="6">
        <f>IF(Table1[[#This Row],[Life Expectancy]]&gt;77.4,1,0)</f>
        <v>1</v>
      </c>
      <c r="L1548" s="4">
        <v>0</v>
      </c>
      <c r="M1548" s="4">
        <v>21.5</v>
      </c>
      <c r="N1548" s="4">
        <f>IF(AND(Table1[[#This Row],[Low Poverty]]&lt;=6.3,Table1[[#This Row],[QCT Status]]=0),1,0)</f>
        <v>0</v>
      </c>
      <c r="O1548" s="3">
        <f>VLOOKUP(C1548,'County Data Only'!$A$2:$F$93,3,FALSE)</f>
        <v>2.7</v>
      </c>
      <c r="P1548" s="3">
        <f>IF(Table1[[#This Row],[Census Tract Low Unemployment Rate]]&lt;2.7,1,0)</f>
        <v>0</v>
      </c>
      <c r="Q1548" s="6">
        <f>VLOOKUP($C1548,'County Data Only'!$A$2:$F$93,4,FALSE)</f>
        <v>1170</v>
      </c>
      <c r="R1548" s="6">
        <f>IF(AND(Table1[[#This Row],[Census Tract Access to Primary Care]]&lt;=2000,Table1[[#This Row],[Census Tract Access to Primary Care]]&lt;&gt;0),1,0)</f>
        <v>1</v>
      </c>
      <c r="S1548" s="3">
        <f>VLOOKUP($C1548,'County Data Only'!$A$2:$F$93,5,FALSE)</f>
        <v>1.4468014119999999</v>
      </c>
      <c r="T1548" s="3">
        <f>VLOOKUP($C1548,'County Data Only'!$A$2:$F$93,6,FALSE)</f>
        <v>-9.4916700000000007E-2</v>
      </c>
      <c r="U1548">
        <f>IF(AND(Table1[[#This Row],[Census Tract Population Growth 2010 - 2020]]&gt;=5,Table1[[#This Row],[Census Tract Population Growth 2020 - 2021]]&gt;0),1,0)</f>
        <v>0</v>
      </c>
      <c r="V1548" s="3">
        <f>SUM(Table1[[#This Row],[High Income Point Value]],Table1[[#This Row],[Life Expectancy Point Value]],Table1[[#This Row],["R/ECAP" (Point Value)]],Table1[[#This Row],[Low Poverty Point Value]])</f>
        <v>1</v>
      </c>
      <c r="W1548" s="3">
        <f>SUM(Table1[[#This Row],[Census Tract Low Unemployment Point Value]],Table1[[#This Row],[Census Tract Access to Primary Care Point Value]])</f>
        <v>1</v>
      </c>
    </row>
    <row r="1549" spans="1:23" x14ac:dyDescent="0.25">
      <c r="A1549" t="s">
        <v>1542</v>
      </c>
      <c r="B1549">
        <v>18163001800</v>
      </c>
      <c r="C1549" t="s">
        <v>1860</v>
      </c>
      <c r="D1549" t="s">
        <v>3012</v>
      </c>
      <c r="E1549" s="7">
        <f t="shared" si="48"/>
        <v>2</v>
      </c>
      <c r="F1549" s="3">
        <f t="shared" si="49"/>
        <v>0</v>
      </c>
      <c r="G1549">
        <v>0</v>
      </c>
      <c r="H1549" s="6">
        <v>77083</v>
      </c>
      <c r="I1549" s="6">
        <f>IF(AND(Table1[[#This Row],[High Income]]&gt;=71082,Table1[[#This Row],[QCT Status]]=0),1,0)</f>
        <v>1</v>
      </c>
      <c r="K1549" s="6">
        <f>IF(Table1[[#This Row],[Life Expectancy]]&gt;77.4,1,0)</f>
        <v>0</v>
      </c>
      <c r="L1549" s="4">
        <v>0</v>
      </c>
      <c r="M1549" s="4">
        <v>23.6</v>
      </c>
      <c r="N1549" s="4">
        <f>IF(AND(Table1[[#This Row],[Low Poverty]]&lt;=6.3,Table1[[#This Row],[QCT Status]]=0),1,0)</f>
        <v>0</v>
      </c>
      <c r="O1549" s="3">
        <f>VLOOKUP(C1549,'County Data Only'!$A$2:$F$93,3,FALSE)</f>
        <v>2.7</v>
      </c>
      <c r="P1549" s="3">
        <f>IF(Table1[[#This Row],[Census Tract Low Unemployment Rate]]&lt;2.7,1,0)</f>
        <v>0</v>
      </c>
      <c r="Q1549" s="6">
        <f>VLOOKUP($C1549,'County Data Only'!$A$2:$F$93,4,FALSE)</f>
        <v>1170</v>
      </c>
      <c r="R1549" s="6">
        <f>IF(AND(Table1[[#This Row],[Census Tract Access to Primary Care]]&lt;=2000,Table1[[#This Row],[Census Tract Access to Primary Care]]&lt;&gt;0),1,0)</f>
        <v>1</v>
      </c>
      <c r="S1549" s="3">
        <f>VLOOKUP($C1549,'County Data Only'!$A$2:$F$93,5,FALSE)</f>
        <v>1.4468014119999999</v>
      </c>
      <c r="T1549" s="3">
        <f>VLOOKUP($C1549,'County Data Only'!$A$2:$F$93,6,FALSE)</f>
        <v>-9.4916700000000007E-2</v>
      </c>
      <c r="U1549">
        <f>IF(AND(Table1[[#This Row],[Census Tract Population Growth 2010 - 2020]]&gt;=5,Table1[[#This Row],[Census Tract Population Growth 2020 - 2021]]&gt;0),1,0)</f>
        <v>0</v>
      </c>
      <c r="V1549" s="3">
        <f>SUM(Table1[[#This Row],[High Income Point Value]],Table1[[#This Row],[Life Expectancy Point Value]],Table1[[#This Row],["R/ECAP" (Point Value)]],Table1[[#This Row],[Low Poverty Point Value]])</f>
        <v>1</v>
      </c>
      <c r="W1549" s="3">
        <f>SUM(Table1[[#This Row],[Census Tract Low Unemployment Point Value]],Table1[[#This Row],[Census Tract Access to Primary Care Point Value]])</f>
        <v>1</v>
      </c>
    </row>
    <row r="1550" spans="1:23" x14ac:dyDescent="0.25">
      <c r="A1550" t="s">
        <v>1571</v>
      </c>
      <c r="B1550">
        <v>18163010405</v>
      </c>
      <c r="C1550" t="s">
        <v>1860</v>
      </c>
      <c r="D1550" t="s">
        <v>3038</v>
      </c>
      <c r="E1550" s="7">
        <f t="shared" si="48"/>
        <v>2</v>
      </c>
      <c r="F1550" s="3">
        <f t="shared" si="49"/>
        <v>0</v>
      </c>
      <c r="G1550">
        <v>0</v>
      </c>
      <c r="H1550" s="4">
        <v>43955</v>
      </c>
      <c r="I1550" s="3">
        <f>IF(AND(Table1[[#This Row],[High Income]]&gt;=71082,Table1[[#This Row],[QCT Status]]=0),1,0)</f>
        <v>0</v>
      </c>
      <c r="J1550" s="6">
        <v>80.7</v>
      </c>
      <c r="K1550" s="6">
        <f>IF(Table1[[#This Row],[Life Expectancy]]&gt;77.4,1,0)</f>
        <v>1</v>
      </c>
      <c r="L1550" s="4">
        <v>0</v>
      </c>
      <c r="M1550" s="4">
        <v>25</v>
      </c>
      <c r="N1550" s="4">
        <f>IF(AND(Table1[[#This Row],[Low Poverty]]&lt;=6.3,Table1[[#This Row],[QCT Status]]=0),1,0)</f>
        <v>0</v>
      </c>
      <c r="O1550" s="3">
        <f>VLOOKUP(C1550,'County Data Only'!$A$2:$F$93,3,FALSE)</f>
        <v>2.7</v>
      </c>
      <c r="P1550" s="3">
        <f>IF(Table1[[#This Row],[Census Tract Low Unemployment Rate]]&lt;2.7,1,0)</f>
        <v>0</v>
      </c>
      <c r="Q1550" s="6">
        <f>VLOOKUP($C1550,'County Data Only'!$A$2:$F$93,4,FALSE)</f>
        <v>1170</v>
      </c>
      <c r="R1550" s="6">
        <f>IF(AND(Table1[[#This Row],[Census Tract Access to Primary Care]]&lt;=2000,Table1[[#This Row],[Census Tract Access to Primary Care]]&lt;&gt;0),1,0)</f>
        <v>1</v>
      </c>
      <c r="S1550" s="3">
        <f>VLOOKUP($C1550,'County Data Only'!$A$2:$F$93,5,FALSE)</f>
        <v>1.4468014119999999</v>
      </c>
      <c r="T1550" s="3">
        <f>VLOOKUP($C1550,'County Data Only'!$A$2:$F$93,6,FALSE)</f>
        <v>-9.4916700000000007E-2</v>
      </c>
      <c r="U1550">
        <f>IF(AND(Table1[[#This Row],[Census Tract Population Growth 2010 - 2020]]&gt;=5,Table1[[#This Row],[Census Tract Population Growth 2020 - 2021]]&gt;0),1,0)</f>
        <v>0</v>
      </c>
      <c r="V1550" s="3">
        <f>SUM(Table1[[#This Row],[High Income Point Value]],Table1[[#This Row],[Life Expectancy Point Value]],Table1[[#This Row],["R/ECAP" (Point Value)]],Table1[[#This Row],[Low Poverty Point Value]])</f>
        <v>1</v>
      </c>
      <c r="W1550" s="3">
        <f>SUM(Table1[[#This Row],[Census Tract Low Unemployment Point Value]],Table1[[#This Row],[Census Tract Access to Primary Care Point Value]])</f>
        <v>1</v>
      </c>
    </row>
    <row r="1551" spans="1:23" x14ac:dyDescent="0.25">
      <c r="A1551" t="s">
        <v>1563</v>
      </c>
      <c r="B1551">
        <v>18163010101</v>
      </c>
      <c r="C1551" t="s">
        <v>1860</v>
      </c>
      <c r="D1551" t="s">
        <v>3034</v>
      </c>
      <c r="E1551" s="7">
        <f t="shared" si="48"/>
        <v>2</v>
      </c>
      <c r="F1551" s="3">
        <f t="shared" si="49"/>
        <v>0</v>
      </c>
      <c r="G1551">
        <v>0</v>
      </c>
      <c r="H1551" s="4">
        <v>38981</v>
      </c>
      <c r="I1551" s="3">
        <f>IF(AND(Table1[[#This Row],[High Income]]&gt;=71082,Table1[[#This Row],[QCT Status]]=0),1,0)</f>
        <v>0</v>
      </c>
      <c r="J1551" s="6">
        <v>79.900000000000006</v>
      </c>
      <c r="K1551" s="6">
        <f>IF(Table1[[#This Row],[Life Expectancy]]&gt;77.4,1,0)</f>
        <v>1</v>
      </c>
      <c r="L1551" s="4">
        <v>0</v>
      </c>
      <c r="M1551" s="4">
        <v>27.4</v>
      </c>
      <c r="N1551" s="4">
        <f>IF(AND(Table1[[#This Row],[Low Poverty]]&lt;=6.3,Table1[[#This Row],[QCT Status]]=0),1,0)</f>
        <v>0</v>
      </c>
      <c r="O1551" s="3">
        <f>VLOOKUP(C1551,'County Data Only'!$A$2:$F$93,3,FALSE)</f>
        <v>2.7</v>
      </c>
      <c r="P1551" s="3">
        <f>IF(Table1[[#This Row],[Census Tract Low Unemployment Rate]]&lt;2.7,1,0)</f>
        <v>0</v>
      </c>
      <c r="Q1551" s="6">
        <f>VLOOKUP($C1551,'County Data Only'!$A$2:$F$93,4,FALSE)</f>
        <v>1170</v>
      </c>
      <c r="R1551" s="6">
        <f>IF(AND(Table1[[#This Row],[Census Tract Access to Primary Care]]&lt;=2000,Table1[[#This Row],[Census Tract Access to Primary Care]]&lt;&gt;0),1,0)</f>
        <v>1</v>
      </c>
      <c r="S1551" s="3">
        <f>VLOOKUP($C1551,'County Data Only'!$A$2:$F$93,5,FALSE)</f>
        <v>1.4468014119999999</v>
      </c>
      <c r="T1551" s="3">
        <f>VLOOKUP($C1551,'County Data Only'!$A$2:$F$93,6,FALSE)</f>
        <v>-9.4916700000000007E-2</v>
      </c>
      <c r="U1551">
        <f>IF(AND(Table1[[#This Row],[Census Tract Population Growth 2010 - 2020]]&gt;=5,Table1[[#This Row],[Census Tract Population Growth 2020 - 2021]]&gt;0),1,0)</f>
        <v>0</v>
      </c>
      <c r="V1551" s="3">
        <f>SUM(Table1[[#This Row],[High Income Point Value]],Table1[[#This Row],[Life Expectancy Point Value]],Table1[[#This Row],["R/ECAP" (Point Value)]],Table1[[#This Row],[Low Poverty Point Value]])</f>
        <v>1</v>
      </c>
      <c r="W1551" s="3">
        <f>SUM(Table1[[#This Row],[Census Tract Low Unemployment Point Value]],Table1[[#This Row],[Census Tract Access to Primary Care Point Value]])</f>
        <v>1</v>
      </c>
    </row>
    <row r="1552" spans="1:23" x14ac:dyDescent="0.25">
      <c r="A1552" t="s">
        <v>1567</v>
      </c>
      <c r="B1552">
        <v>18163010206</v>
      </c>
      <c r="C1552" t="s">
        <v>1860</v>
      </c>
      <c r="D1552" t="s">
        <v>2459</v>
      </c>
      <c r="E1552" s="8">
        <f t="shared" si="48"/>
        <v>1</v>
      </c>
      <c r="F1552" s="3">
        <f t="shared" si="49"/>
        <v>0</v>
      </c>
      <c r="G1552" s="14">
        <v>1</v>
      </c>
      <c r="H1552" s="6">
        <v>80926</v>
      </c>
      <c r="I1552" s="6">
        <f>IF(AND(Table1[[#This Row],[High Income]]&gt;=71082,Table1[[#This Row],[QCT Status]]=0),1,0)</f>
        <v>0</v>
      </c>
      <c r="J1552" s="4">
        <v>76.599999999999994</v>
      </c>
      <c r="K1552" s="6">
        <f>IF(Table1[[#This Row],[Life Expectancy]]&gt;77.4,1,0)</f>
        <v>0</v>
      </c>
      <c r="L1552" s="4">
        <v>0</v>
      </c>
      <c r="M1552" s="4">
        <v>7.7</v>
      </c>
      <c r="N1552" s="4">
        <f>IF(AND(Table1[[#This Row],[Low Poverty]]&lt;=6.3,Table1[[#This Row],[QCT Status]]=0),1,0)</f>
        <v>0</v>
      </c>
      <c r="O1552" s="3">
        <f>VLOOKUP(C1552,'County Data Only'!$A$2:$F$93,3,FALSE)</f>
        <v>2.7</v>
      </c>
      <c r="P1552" s="3">
        <f>IF(Table1[[#This Row],[Census Tract Low Unemployment Rate]]&lt;2.7,1,0)</f>
        <v>0</v>
      </c>
      <c r="Q1552" s="6">
        <f>VLOOKUP($C1552,'County Data Only'!$A$2:$F$93,4,FALSE)</f>
        <v>1170</v>
      </c>
      <c r="R1552" s="6">
        <f>IF(AND(Table1[[#This Row],[Census Tract Access to Primary Care]]&lt;=2000,Table1[[#This Row],[Census Tract Access to Primary Care]]&lt;&gt;0),1,0)</f>
        <v>1</v>
      </c>
      <c r="S1552" s="3">
        <f>VLOOKUP($C1552,'County Data Only'!$A$2:$F$93,5,FALSE)</f>
        <v>1.4468014119999999</v>
      </c>
      <c r="T1552" s="3">
        <f>VLOOKUP($C1552,'County Data Only'!$A$2:$F$93,6,FALSE)</f>
        <v>-9.4916700000000007E-2</v>
      </c>
      <c r="U1552">
        <f>IF(AND(Table1[[#This Row],[Census Tract Population Growth 2010 - 2020]]&gt;=5,Table1[[#This Row],[Census Tract Population Growth 2020 - 2021]]&gt;0),1,0)</f>
        <v>0</v>
      </c>
      <c r="V1552" s="3">
        <f>SUM(Table1[[#This Row],[High Income Point Value]],Table1[[#This Row],[Life Expectancy Point Value]],Table1[[#This Row],["R/ECAP" (Point Value)]],Table1[[#This Row],[Low Poverty Point Value]])</f>
        <v>0</v>
      </c>
      <c r="W1552" s="3">
        <f>SUM(Table1[[#This Row],[Census Tract Low Unemployment Point Value]],Table1[[#This Row],[Census Tract Access to Primary Care Point Value]])</f>
        <v>1</v>
      </c>
    </row>
    <row r="1553" spans="1:23" x14ac:dyDescent="0.25">
      <c r="A1553" t="s">
        <v>1534</v>
      </c>
      <c r="B1553">
        <v>18163000900</v>
      </c>
      <c r="C1553" t="s">
        <v>1860</v>
      </c>
      <c r="D1553" t="s">
        <v>1898</v>
      </c>
      <c r="E1553" s="8">
        <f t="shared" si="48"/>
        <v>1</v>
      </c>
      <c r="F1553" s="3">
        <f t="shared" si="49"/>
        <v>0</v>
      </c>
      <c r="G1553" s="14">
        <v>1</v>
      </c>
      <c r="H1553" s="4">
        <v>46105</v>
      </c>
      <c r="I1553" s="3">
        <f>IF(AND(Table1[[#This Row],[High Income]]&gt;=71082,Table1[[#This Row],[QCT Status]]=0),1,0)</f>
        <v>0</v>
      </c>
      <c r="J1553" s="4">
        <v>76.599999999999994</v>
      </c>
      <c r="K1553" s="3">
        <f>IF(Table1[[#This Row],[Life Expectancy]]&gt;77.4,1,0)</f>
        <v>0</v>
      </c>
      <c r="L1553" s="4">
        <v>0</v>
      </c>
      <c r="M1553" s="4">
        <v>13.6</v>
      </c>
      <c r="N1553" s="4">
        <f>IF(AND(Table1[[#This Row],[Low Poverty]]&lt;=6.3,Table1[[#This Row],[QCT Status]]=0),1,0)</f>
        <v>0</v>
      </c>
      <c r="O1553" s="3">
        <f>VLOOKUP(C1553,'County Data Only'!$A$2:$F$93,3,FALSE)</f>
        <v>2.7</v>
      </c>
      <c r="P1553" s="3">
        <f>IF(Table1[[#This Row],[Census Tract Low Unemployment Rate]]&lt;2.7,1,0)</f>
        <v>0</v>
      </c>
      <c r="Q1553" s="6">
        <f>VLOOKUP($C1553,'County Data Only'!$A$2:$F$93,4,FALSE)</f>
        <v>1170</v>
      </c>
      <c r="R1553" s="6">
        <f>IF(AND(Table1[[#This Row],[Census Tract Access to Primary Care]]&lt;=2000,Table1[[#This Row],[Census Tract Access to Primary Care]]&lt;&gt;0),1,0)</f>
        <v>1</v>
      </c>
      <c r="S1553" s="3">
        <f>VLOOKUP($C1553,'County Data Only'!$A$2:$F$93,5,FALSE)</f>
        <v>1.4468014119999999</v>
      </c>
      <c r="T1553" s="3">
        <f>VLOOKUP($C1553,'County Data Only'!$A$2:$F$93,6,FALSE)</f>
        <v>-9.4916700000000007E-2</v>
      </c>
      <c r="U1553">
        <f>IF(AND(Table1[[#This Row],[Census Tract Population Growth 2010 - 2020]]&gt;=5,Table1[[#This Row],[Census Tract Population Growth 2020 - 2021]]&gt;0),1,0)</f>
        <v>0</v>
      </c>
      <c r="V1553" s="3">
        <f>SUM(Table1[[#This Row],[High Income Point Value]],Table1[[#This Row],[Life Expectancy Point Value]],Table1[[#This Row],["R/ECAP" (Point Value)]],Table1[[#This Row],[Low Poverty Point Value]])</f>
        <v>0</v>
      </c>
      <c r="W1553" s="3">
        <f>SUM(Table1[[#This Row],[Census Tract Low Unemployment Point Value]],Table1[[#This Row],[Census Tract Access to Primary Care Point Value]])</f>
        <v>1</v>
      </c>
    </row>
    <row r="1554" spans="1:23" x14ac:dyDescent="0.25">
      <c r="A1554" t="s">
        <v>1556</v>
      </c>
      <c r="B1554">
        <v>18163003600</v>
      </c>
      <c r="C1554" t="s">
        <v>1860</v>
      </c>
      <c r="D1554" t="s">
        <v>1920</v>
      </c>
      <c r="E1554" s="8">
        <f t="shared" si="48"/>
        <v>1</v>
      </c>
      <c r="F1554" s="3">
        <f t="shared" si="49"/>
        <v>0</v>
      </c>
      <c r="G1554" s="14">
        <v>1</v>
      </c>
      <c r="H1554" s="4">
        <v>34572</v>
      </c>
      <c r="I1554" s="3">
        <f>IF(AND(Table1[[#This Row],[High Income]]&gt;=71082,Table1[[#This Row],[QCT Status]]=0),1,0)</f>
        <v>0</v>
      </c>
      <c r="J1554" s="4">
        <v>70.900000000000006</v>
      </c>
      <c r="K1554" s="3">
        <f>IF(Table1[[#This Row],[Life Expectancy]]&gt;77.4,1,0)</f>
        <v>0</v>
      </c>
      <c r="L1554" s="4">
        <v>0</v>
      </c>
      <c r="M1554" s="4">
        <v>18.8</v>
      </c>
      <c r="N1554" s="4">
        <f>IF(AND(Table1[[#This Row],[Low Poverty]]&lt;=6.3,Table1[[#This Row],[QCT Status]]=0),1,0)</f>
        <v>0</v>
      </c>
      <c r="O1554" s="3">
        <f>VLOOKUP(C1554,'County Data Only'!$A$2:$F$93,3,FALSE)</f>
        <v>2.7</v>
      </c>
      <c r="P1554" s="3">
        <f>IF(Table1[[#This Row],[Census Tract Low Unemployment Rate]]&lt;2.7,1,0)</f>
        <v>0</v>
      </c>
      <c r="Q1554" s="6">
        <f>VLOOKUP($C1554,'County Data Only'!$A$2:$F$93,4,FALSE)</f>
        <v>1170</v>
      </c>
      <c r="R1554" s="6">
        <f>IF(AND(Table1[[#This Row],[Census Tract Access to Primary Care]]&lt;=2000,Table1[[#This Row],[Census Tract Access to Primary Care]]&lt;&gt;0),1,0)</f>
        <v>1</v>
      </c>
      <c r="S1554" s="3">
        <f>VLOOKUP($C1554,'County Data Only'!$A$2:$F$93,5,FALSE)</f>
        <v>1.4468014119999999</v>
      </c>
      <c r="T1554" s="3">
        <f>VLOOKUP($C1554,'County Data Only'!$A$2:$F$93,6,FALSE)</f>
        <v>-9.4916700000000007E-2</v>
      </c>
      <c r="U1554">
        <f>IF(AND(Table1[[#This Row],[Census Tract Population Growth 2010 - 2020]]&gt;=5,Table1[[#This Row],[Census Tract Population Growth 2020 - 2021]]&gt;0),1,0)</f>
        <v>0</v>
      </c>
      <c r="V1554" s="3">
        <f>SUM(Table1[[#This Row],[High Income Point Value]],Table1[[#This Row],[Life Expectancy Point Value]],Table1[[#This Row],["R/ECAP" (Point Value)]],Table1[[#This Row],[Low Poverty Point Value]])</f>
        <v>0</v>
      </c>
      <c r="W1554" s="3">
        <f>SUM(Table1[[#This Row],[Census Tract Low Unemployment Point Value]],Table1[[#This Row],[Census Tract Access to Primary Care Point Value]])</f>
        <v>1</v>
      </c>
    </row>
    <row r="1555" spans="1:23" x14ac:dyDescent="0.25">
      <c r="A1555" t="s">
        <v>1546</v>
      </c>
      <c r="B1555">
        <v>18163002300</v>
      </c>
      <c r="C1555" t="s">
        <v>1860</v>
      </c>
      <c r="D1555" t="s">
        <v>1908</v>
      </c>
      <c r="E1555" s="8">
        <f t="shared" si="48"/>
        <v>1</v>
      </c>
      <c r="F1555" s="3">
        <f t="shared" si="49"/>
        <v>0</v>
      </c>
      <c r="G1555" s="14">
        <v>1</v>
      </c>
      <c r="H1555" s="4">
        <v>32639</v>
      </c>
      <c r="I1555" s="3">
        <f>IF(AND(Table1[[#This Row],[High Income]]&gt;=71082,Table1[[#This Row],[QCT Status]]=0),1,0)</f>
        <v>0</v>
      </c>
      <c r="J1555" s="4">
        <v>72.400000000000006</v>
      </c>
      <c r="K1555" s="3">
        <f>IF(Table1[[#This Row],[Life Expectancy]]&gt;77.4,1,0)</f>
        <v>0</v>
      </c>
      <c r="L1555" s="4">
        <v>0</v>
      </c>
      <c r="M1555" s="4">
        <v>24.9</v>
      </c>
      <c r="N1555" s="4">
        <f>IF(AND(Table1[[#This Row],[Low Poverty]]&lt;=6.3,Table1[[#This Row],[QCT Status]]=0),1,0)</f>
        <v>0</v>
      </c>
      <c r="O1555" s="3">
        <f>VLOOKUP(C1555,'County Data Only'!$A$2:$F$93,3,FALSE)</f>
        <v>2.7</v>
      </c>
      <c r="P1555" s="3">
        <f>IF(Table1[[#This Row],[Census Tract Low Unemployment Rate]]&lt;2.7,1,0)</f>
        <v>0</v>
      </c>
      <c r="Q1555" s="6">
        <f>VLOOKUP($C1555,'County Data Only'!$A$2:$F$93,4,FALSE)</f>
        <v>1170</v>
      </c>
      <c r="R1555" s="6">
        <f>IF(AND(Table1[[#This Row],[Census Tract Access to Primary Care]]&lt;=2000,Table1[[#This Row],[Census Tract Access to Primary Care]]&lt;&gt;0),1,0)</f>
        <v>1</v>
      </c>
      <c r="S1555" s="3">
        <f>VLOOKUP($C1555,'County Data Only'!$A$2:$F$93,5,FALSE)</f>
        <v>1.4468014119999999</v>
      </c>
      <c r="T1555" s="3">
        <f>VLOOKUP($C1555,'County Data Only'!$A$2:$F$93,6,FALSE)</f>
        <v>-9.4916700000000007E-2</v>
      </c>
      <c r="U1555">
        <f>IF(AND(Table1[[#This Row],[Census Tract Population Growth 2010 - 2020]]&gt;=5,Table1[[#This Row],[Census Tract Population Growth 2020 - 2021]]&gt;0),1,0)</f>
        <v>0</v>
      </c>
      <c r="V1555" s="3">
        <f>SUM(Table1[[#This Row],[High Income Point Value]],Table1[[#This Row],[Life Expectancy Point Value]],Table1[[#This Row],["R/ECAP" (Point Value)]],Table1[[#This Row],[Low Poverty Point Value]])</f>
        <v>0</v>
      </c>
      <c r="W1555" s="3">
        <f>SUM(Table1[[#This Row],[Census Tract Low Unemployment Point Value]],Table1[[#This Row],[Census Tract Access to Primary Care Point Value]])</f>
        <v>1</v>
      </c>
    </row>
    <row r="1556" spans="1:23" x14ac:dyDescent="0.25">
      <c r="A1556" t="s">
        <v>1545</v>
      </c>
      <c r="B1556">
        <v>18163002100</v>
      </c>
      <c r="C1556" t="s">
        <v>1860</v>
      </c>
      <c r="D1556" t="s">
        <v>1906</v>
      </c>
      <c r="E1556" s="8">
        <f t="shared" si="48"/>
        <v>1</v>
      </c>
      <c r="F1556" s="3">
        <f t="shared" si="49"/>
        <v>0</v>
      </c>
      <c r="G1556" s="14">
        <v>1</v>
      </c>
      <c r="H1556" s="4">
        <v>37774</v>
      </c>
      <c r="I1556" s="3">
        <f>IF(AND(Table1[[#This Row],[High Income]]&gt;=71082,Table1[[#This Row],[QCT Status]]=0),1,0)</f>
        <v>0</v>
      </c>
      <c r="J1556" s="4">
        <v>70</v>
      </c>
      <c r="K1556" s="3">
        <f>IF(Table1[[#This Row],[Life Expectancy]]&gt;77.4,1,0)</f>
        <v>0</v>
      </c>
      <c r="L1556" s="4">
        <v>0</v>
      </c>
      <c r="M1556" s="4">
        <v>26.7</v>
      </c>
      <c r="N1556" s="4">
        <f>IF(AND(Table1[[#This Row],[Low Poverty]]&lt;=6.3,Table1[[#This Row],[QCT Status]]=0),1,0)</f>
        <v>0</v>
      </c>
      <c r="O1556" s="3">
        <f>VLOOKUP(C1556,'County Data Only'!$A$2:$F$93,3,FALSE)</f>
        <v>2.7</v>
      </c>
      <c r="P1556" s="3">
        <f>IF(Table1[[#This Row],[Census Tract Low Unemployment Rate]]&lt;2.7,1,0)</f>
        <v>0</v>
      </c>
      <c r="Q1556" s="6">
        <f>VLOOKUP($C1556,'County Data Only'!$A$2:$F$93,4,FALSE)</f>
        <v>1170</v>
      </c>
      <c r="R1556" s="6">
        <f>IF(AND(Table1[[#This Row],[Census Tract Access to Primary Care]]&lt;=2000,Table1[[#This Row],[Census Tract Access to Primary Care]]&lt;&gt;0),1,0)</f>
        <v>1</v>
      </c>
      <c r="S1556" s="3">
        <f>VLOOKUP($C1556,'County Data Only'!$A$2:$F$93,5,FALSE)</f>
        <v>1.4468014119999999</v>
      </c>
      <c r="T1556" s="3">
        <f>VLOOKUP($C1556,'County Data Only'!$A$2:$F$93,6,FALSE)</f>
        <v>-9.4916700000000007E-2</v>
      </c>
      <c r="U1556">
        <f>IF(AND(Table1[[#This Row],[Census Tract Population Growth 2010 - 2020]]&gt;=5,Table1[[#This Row],[Census Tract Population Growth 2020 - 2021]]&gt;0),1,0)</f>
        <v>0</v>
      </c>
      <c r="V1556" s="3">
        <f>SUM(Table1[[#This Row],[High Income Point Value]],Table1[[#This Row],[Life Expectancy Point Value]],Table1[[#This Row],["R/ECAP" (Point Value)]],Table1[[#This Row],[Low Poverty Point Value]])</f>
        <v>0</v>
      </c>
      <c r="W1556" s="3">
        <f>SUM(Table1[[#This Row],[Census Tract Low Unemployment Point Value]],Table1[[#This Row],[Census Tract Access to Primary Care Point Value]])</f>
        <v>1</v>
      </c>
    </row>
    <row r="1557" spans="1:23" x14ac:dyDescent="0.25">
      <c r="A1557" t="s">
        <v>1553</v>
      </c>
      <c r="B1557">
        <v>18163003300</v>
      </c>
      <c r="C1557" t="s">
        <v>1860</v>
      </c>
      <c r="D1557" t="s">
        <v>2955</v>
      </c>
      <c r="E1557" s="8">
        <f t="shared" si="48"/>
        <v>1</v>
      </c>
      <c r="F1557" s="3">
        <f t="shared" si="49"/>
        <v>0</v>
      </c>
      <c r="G1557" s="14">
        <v>1</v>
      </c>
      <c r="H1557" s="4">
        <v>31950</v>
      </c>
      <c r="I1557" s="3">
        <f>IF(AND(Table1[[#This Row],[High Income]]&gt;=71082,Table1[[#This Row],[QCT Status]]=0),1,0)</f>
        <v>0</v>
      </c>
      <c r="J1557" s="4">
        <v>72.7</v>
      </c>
      <c r="K1557" s="3">
        <f>IF(Table1[[#This Row],[Life Expectancy]]&gt;77.4,1,0)</f>
        <v>0</v>
      </c>
      <c r="L1557" s="4">
        <v>0</v>
      </c>
      <c r="M1557" s="4">
        <v>27.5</v>
      </c>
      <c r="N1557" s="4">
        <f>IF(AND(Table1[[#This Row],[Low Poverty]]&lt;=6.3,Table1[[#This Row],[QCT Status]]=0),1,0)</f>
        <v>0</v>
      </c>
      <c r="O1557" s="3">
        <f>VLOOKUP(C1557,'County Data Only'!$A$2:$F$93,3,FALSE)</f>
        <v>2.7</v>
      </c>
      <c r="P1557" s="3">
        <f>IF(Table1[[#This Row],[Census Tract Low Unemployment Rate]]&lt;2.7,1,0)</f>
        <v>0</v>
      </c>
      <c r="Q1557" s="6">
        <f>VLOOKUP($C1557,'County Data Only'!$A$2:$F$93,4,FALSE)</f>
        <v>1170</v>
      </c>
      <c r="R1557" s="6">
        <f>IF(AND(Table1[[#This Row],[Census Tract Access to Primary Care]]&lt;=2000,Table1[[#This Row],[Census Tract Access to Primary Care]]&lt;&gt;0),1,0)</f>
        <v>1</v>
      </c>
      <c r="S1557" s="3">
        <f>VLOOKUP($C1557,'County Data Only'!$A$2:$F$93,5,FALSE)</f>
        <v>1.4468014119999999</v>
      </c>
      <c r="T1557" s="3">
        <f>VLOOKUP($C1557,'County Data Only'!$A$2:$F$93,6,FALSE)</f>
        <v>-9.4916700000000007E-2</v>
      </c>
      <c r="U1557">
        <f>IF(AND(Table1[[#This Row],[Census Tract Population Growth 2010 - 2020]]&gt;=5,Table1[[#This Row],[Census Tract Population Growth 2020 - 2021]]&gt;0),1,0)</f>
        <v>0</v>
      </c>
      <c r="V1557" s="3">
        <f>SUM(Table1[[#This Row],[High Income Point Value]],Table1[[#This Row],[Life Expectancy Point Value]],Table1[[#This Row],["R/ECAP" (Point Value)]],Table1[[#This Row],[Low Poverty Point Value]])</f>
        <v>0</v>
      </c>
      <c r="W1557" s="3">
        <f>SUM(Table1[[#This Row],[Census Tract Low Unemployment Point Value]],Table1[[#This Row],[Census Tract Access to Primary Care Point Value]])</f>
        <v>1</v>
      </c>
    </row>
    <row r="1558" spans="1:23" x14ac:dyDescent="0.25">
      <c r="A1558" t="s">
        <v>1525</v>
      </c>
      <c r="B1558">
        <v>18163000100</v>
      </c>
      <c r="C1558" t="s">
        <v>1860</v>
      </c>
      <c r="D1558" t="s">
        <v>1890</v>
      </c>
      <c r="E1558" s="8">
        <f t="shared" si="48"/>
        <v>1</v>
      </c>
      <c r="F1558" s="3">
        <f t="shared" si="49"/>
        <v>0</v>
      </c>
      <c r="G1558" s="14">
        <v>1</v>
      </c>
      <c r="H1558" s="4">
        <v>44926</v>
      </c>
      <c r="I1558" s="3">
        <f>IF(AND(Table1[[#This Row],[High Income]]&gt;=71082,Table1[[#This Row],[QCT Status]]=0),1,0)</f>
        <v>0</v>
      </c>
      <c r="J1558" s="4">
        <v>70.2</v>
      </c>
      <c r="K1558" s="3">
        <f>IF(Table1[[#This Row],[Life Expectancy]]&gt;77.4,1,0)</f>
        <v>0</v>
      </c>
      <c r="L1558" s="4">
        <v>0</v>
      </c>
      <c r="M1558" s="4">
        <v>27.7</v>
      </c>
      <c r="N1558" s="4">
        <f>IF(AND(Table1[[#This Row],[Low Poverty]]&lt;=6.3,Table1[[#This Row],[QCT Status]]=0),1,0)</f>
        <v>0</v>
      </c>
      <c r="O1558" s="3">
        <f>VLOOKUP(C1558,'County Data Only'!$A$2:$F$93,3,FALSE)</f>
        <v>2.7</v>
      </c>
      <c r="P1558" s="3">
        <f>IF(Table1[[#This Row],[Census Tract Low Unemployment Rate]]&lt;2.7,1,0)</f>
        <v>0</v>
      </c>
      <c r="Q1558" s="6">
        <f>VLOOKUP($C1558,'County Data Only'!$A$2:$F$93,4,FALSE)</f>
        <v>1170</v>
      </c>
      <c r="R1558" s="6">
        <f>IF(AND(Table1[[#This Row],[Census Tract Access to Primary Care]]&lt;=2000,Table1[[#This Row],[Census Tract Access to Primary Care]]&lt;&gt;0),1,0)</f>
        <v>1</v>
      </c>
      <c r="S1558" s="3">
        <f>VLOOKUP($C1558,'County Data Only'!$A$2:$F$93,5,FALSE)</f>
        <v>1.4468014119999999</v>
      </c>
      <c r="T1558" s="3">
        <f>VLOOKUP($C1558,'County Data Only'!$A$2:$F$93,6,FALSE)</f>
        <v>-9.4916700000000007E-2</v>
      </c>
      <c r="U1558">
        <f>IF(AND(Table1[[#This Row],[Census Tract Population Growth 2010 - 2020]]&gt;=5,Table1[[#This Row],[Census Tract Population Growth 2020 - 2021]]&gt;0),1,0)</f>
        <v>0</v>
      </c>
      <c r="V1558" s="3">
        <f>SUM(Table1[[#This Row],[High Income Point Value]],Table1[[#This Row],[Life Expectancy Point Value]],Table1[[#This Row],["R/ECAP" (Point Value)]],Table1[[#This Row],[Low Poverty Point Value]])</f>
        <v>0</v>
      </c>
      <c r="W1558" s="3">
        <f>SUM(Table1[[#This Row],[Census Tract Low Unemployment Point Value]],Table1[[#This Row],[Census Tract Access to Primary Care Point Value]])</f>
        <v>1</v>
      </c>
    </row>
    <row r="1559" spans="1:23" x14ac:dyDescent="0.25">
      <c r="A1559" t="s">
        <v>1558</v>
      </c>
      <c r="B1559">
        <v>18163003702</v>
      </c>
      <c r="C1559" t="s">
        <v>1860</v>
      </c>
      <c r="D1559" t="s">
        <v>3029</v>
      </c>
      <c r="E1559" s="8">
        <f t="shared" si="48"/>
        <v>1</v>
      </c>
      <c r="F1559" s="3">
        <f t="shared" si="49"/>
        <v>0</v>
      </c>
      <c r="G1559" s="14">
        <v>1</v>
      </c>
      <c r="H1559" s="4">
        <v>38113</v>
      </c>
      <c r="I1559" s="3">
        <f>IF(AND(Table1[[#This Row],[High Income]]&gt;=71082,Table1[[#This Row],[QCT Status]]=0),1,0)</f>
        <v>0</v>
      </c>
      <c r="J1559" s="4">
        <v>74.599999999999994</v>
      </c>
      <c r="K1559" s="3">
        <f>IF(Table1[[#This Row],[Life Expectancy]]&gt;77.4,1,0)</f>
        <v>0</v>
      </c>
      <c r="L1559" s="4">
        <v>0</v>
      </c>
      <c r="M1559" s="4">
        <v>28.8</v>
      </c>
      <c r="N1559" s="4">
        <f>IF(AND(Table1[[#This Row],[Low Poverty]]&lt;=6.3,Table1[[#This Row],[QCT Status]]=0),1,0)</f>
        <v>0</v>
      </c>
      <c r="O1559" s="3">
        <f>VLOOKUP(C1559,'County Data Only'!$A$2:$F$93,3,FALSE)</f>
        <v>2.7</v>
      </c>
      <c r="P1559" s="3">
        <f>IF(Table1[[#This Row],[Census Tract Low Unemployment Rate]]&lt;2.7,1,0)</f>
        <v>0</v>
      </c>
      <c r="Q1559" s="6">
        <f>VLOOKUP($C1559,'County Data Only'!$A$2:$F$93,4,FALSE)</f>
        <v>1170</v>
      </c>
      <c r="R1559" s="6">
        <f>IF(AND(Table1[[#This Row],[Census Tract Access to Primary Care]]&lt;=2000,Table1[[#This Row],[Census Tract Access to Primary Care]]&lt;&gt;0),1,0)</f>
        <v>1</v>
      </c>
      <c r="S1559" s="3">
        <f>VLOOKUP($C1559,'County Data Only'!$A$2:$F$93,5,FALSE)</f>
        <v>1.4468014119999999</v>
      </c>
      <c r="T1559" s="3">
        <f>VLOOKUP($C1559,'County Data Only'!$A$2:$F$93,6,FALSE)</f>
        <v>-9.4916700000000007E-2</v>
      </c>
      <c r="U1559">
        <f>IF(AND(Table1[[#This Row],[Census Tract Population Growth 2010 - 2020]]&gt;=5,Table1[[#This Row],[Census Tract Population Growth 2020 - 2021]]&gt;0),1,0)</f>
        <v>0</v>
      </c>
      <c r="V1559" s="3">
        <f>SUM(Table1[[#This Row],[High Income Point Value]],Table1[[#This Row],[Life Expectancy Point Value]],Table1[[#This Row],["R/ECAP" (Point Value)]],Table1[[#This Row],[Low Poverty Point Value]])</f>
        <v>0</v>
      </c>
      <c r="W1559" s="3">
        <f>SUM(Table1[[#This Row],[Census Tract Low Unemployment Point Value]],Table1[[#This Row],[Census Tract Access to Primary Care Point Value]])</f>
        <v>1</v>
      </c>
    </row>
    <row r="1560" spans="1:23" x14ac:dyDescent="0.25">
      <c r="A1560" t="s">
        <v>1537</v>
      </c>
      <c r="B1560">
        <v>18163001200</v>
      </c>
      <c r="C1560" t="s">
        <v>1860</v>
      </c>
      <c r="D1560" t="s">
        <v>1901</v>
      </c>
      <c r="E1560" s="8">
        <f t="shared" si="48"/>
        <v>1</v>
      </c>
      <c r="F1560" s="3">
        <f t="shared" si="49"/>
        <v>0</v>
      </c>
      <c r="G1560" s="14">
        <v>1</v>
      </c>
      <c r="H1560" s="4">
        <v>26500</v>
      </c>
      <c r="I1560" s="3">
        <f>IF(AND(Table1[[#This Row],[High Income]]&gt;=71082,Table1[[#This Row],[QCT Status]]=0),1,0)</f>
        <v>0</v>
      </c>
      <c r="J1560" s="4">
        <v>71.900000000000006</v>
      </c>
      <c r="K1560" s="3">
        <f>IF(Table1[[#This Row],[Life Expectancy]]&gt;77.4,1,0)</f>
        <v>0</v>
      </c>
      <c r="L1560" s="4">
        <v>0</v>
      </c>
      <c r="M1560" s="4">
        <v>30.5</v>
      </c>
      <c r="N1560" s="4">
        <f>IF(AND(Table1[[#This Row],[Low Poverty]]&lt;=6.3,Table1[[#This Row],[QCT Status]]=0),1,0)</f>
        <v>0</v>
      </c>
      <c r="O1560" s="3">
        <f>VLOOKUP(C1560,'County Data Only'!$A$2:$F$93,3,FALSE)</f>
        <v>2.7</v>
      </c>
      <c r="P1560" s="3">
        <f>IF(Table1[[#This Row],[Census Tract Low Unemployment Rate]]&lt;2.7,1,0)</f>
        <v>0</v>
      </c>
      <c r="Q1560" s="6">
        <f>VLOOKUP($C1560,'County Data Only'!$A$2:$F$93,4,FALSE)</f>
        <v>1170</v>
      </c>
      <c r="R1560" s="6">
        <f>IF(AND(Table1[[#This Row],[Census Tract Access to Primary Care]]&lt;=2000,Table1[[#This Row],[Census Tract Access to Primary Care]]&lt;&gt;0),1,0)</f>
        <v>1</v>
      </c>
      <c r="S1560" s="3">
        <f>VLOOKUP($C1560,'County Data Only'!$A$2:$F$93,5,FALSE)</f>
        <v>1.4468014119999999</v>
      </c>
      <c r="T1560" s="3">
        <f>VLOOKUP($C1560,'County Data Only'!$A$2:$F$93,6,FALSE)</f>
        <v>-9.4916700000000007E-2</v>
      </c>
      <c r="U1560">
        <f>IF(AND(Table1[[#This Row],[Census Tract Population Growth 2010 - 2020]]&gt;=5,Table1[[#This Row],[Census Tract Population Growth 2020 - 2021]]&gt;0),1,0)</f>
        <v>0</v>
      </c>
      <c r="V1560" s="3">
        <f>SUM(Table1[[#This Row],[High Income Point Value]],Table1[[#This Row],[Life Expectancy Point Value]],Table1[[#This Row],["R/ECAP" (Point Value)]],Table1[[#This Row],[Low Poverty Point Value]])</f>
        <v>0</v>
      </c>
      <c r="W1560" s="3">
        <f>SUM(Table1[[#This Row],[Census Tract Low Unemployment Point Value]],Table1[[#This Row],[Census Tract Access to Primary Care Point Value]])</f>
        <v>1</v>
      </c>
    </row>
    <row r="1561" spans="1:23" x14ac:dyDescent="0.25">
      <c r="A1561" t="s">
        <v>1540</v>
      </c>
      <c r="B1561">
        <v>18163001500</v>
      </c>
      <c r="C1561" t="s">
        <v>1860</v>
      </c>
      <c r="D1561" t="s">
        <v>2122</v>
      </c>
      <c r="E1561" s="8">
        <f t="shared" si="48"/>
        <v>1</v>
      </c>
      <c r="F1561" s="3">
        <f t="shared" si="49"/>
        <v>0</v>
      </c>
      <c r="G1561" s="14">
        <v>1</v>
      </c>
      <c r="H1561" s="4">
        <v>38219</v>
      </c>
      <c r="I1561" s="3">
        <f>IF(AND(Table1[[#This Row],[High Income]]&gt;=71082,Table1[[#This Row],[QCT Status]]=0),1,0)</f>
        <v>0</v>
      </c>
      <c r="J1561" s="4">
        <v>68.2</v>
      </c>
      <c r="K1561" s="3">
        <f>IF(Table1[[#This Row],[Life Expectancy]]&gt;77.4,1,0)</f>
        <v>0</v>
      </c>
      <c r="L1561" s="4">
        <v>0</v>
      </c>
      <c r="M1561" s="4">
        <v>30.7</v>
      </c>
      <c r="N1561" s="4">
        <f>IF(AND(Table1[[#This Row],[Low Poverty]]&lt;=6.3,Table1[[#This Row],[QCT Status]]=0),1,0)</f>
        <v>0</v>
      </c>
      <c r="O1561" s="3">
        <f>VLOOKUP(C1561,'County Data Only'!$A$2:$F$93,3,FALSE)</f>
        <v>2.7</v>
      </c>
      <c r="P1561" s="3">
        <f>IF(Table1[[#This Row],[Census Tract Low Unemployment Rate]]&lt;2.7,1,0)</f>
        <v>0</v>
      </c>
      <c r="Q1561" s="6">
        <f>VLOOKUP($C1561,'County Data Only'!$A$2:$F$93,4,FALSE)</f>
        <v>1170</v>
      </c>
      <c r="R1561" s="6">
        <f>IF(AND(Table1[[#This Row],[Census Tract Access to Primary Care]]&lt;=2000,Table1[[#This Row],[Census Tract Access to Primary Care]]&lt;&gt;0),1,0)</f>
        <v>1</v>
      </c>
      <c r="S1561" s="3">
        <f>VLOOKUP($C1561,'County Data Only'!$A$2:$F$93,5,FALSE)</f>
        <v>1.4468014119999999</v>
      </c>
      <c r="T1561" s="3">
        <f>VLOOKUP($C1561,'County Data Only'!$A$2:$F$93,6,FALSE)</f>
        <v>-9.4916700000000007E-2</v>
      </c>
      <c r="U1561">
        <f>IF(AND(Table1[[#This Row],[Census Tract Population Growth 2010 - 2020]]&gt;=5,Table1[[#This Row],[Census Tract Population Growth 2020 - 2021]]&gt;0),1,0)</f>
        <v>0</v>
      </c>
      <c r="V1561" s="3">
        <f>SUM(Table1[[#This Row],[High Income Point Value]],Table1[[#This Row],[Life Expectancy Point Value]],Table1[[#This Row],["R/ECAP" (Point Value)]],Table1[[#This Row],[Low Poverty Point Value]])</f>
        <v>0</v>
      </c>
      <c r="W1561" s="3">
        <f>SUM(Table1[[#This Row],[Census Tract Low Unemployment Point Value]],Table1[[#This Row],[Census Tract Access to Primary Care Point Value]])</f>
        <v>1</v>
      </c>
    </row>
    <row r="1562" spans="1:23" x14ac:dyDescent="0.25">
      <c r="A1562" t="s">
        <v>1536</v>
      </c>
      <c r="B1562">
        <v>18163001101</v>
      </c>
      <c r="C1562" t="s">
        <v>1860</v>
      </c>
      <c r="D1562" t="s">
        <v>2848</v>
      </c>
      <c r="E1562" s="8">
        <f t="shared" si="48"/>
        <v>1</v>
      </c>
      <c r="F1562" s="3">
        <f t="shared" si="49"/>
        <v>0</v>
      </c>
      <c r="G1562" s="14">
        <v>1</v>
      </c>
      <c r="H1562" s="4">
        <v>29784</v>
      </c>
      <c r="I1562" s="3">
        <f>IF(AND(Table1[[#This Row],[High Income]]&gt;=71082,Table1[[#This Row],[QCT Status]]=0),1,0)</f>
        <v>0</v>
      </c>
      <c r="J1562" s="4">
        <v>70</v>
      </c>
      <c r="K1562" s="3">
        <f>IF(Table1[[#This Row],[Life Expectancy]]&gt;77.4,1,0)</f>
        <v>0</v>
      </c>
      <c r="L1562" s="4">
        <v>0</v>
      </c>
      <c r="M1562" s="4">
        <v>32.6</v>
      </c>
      <c r="N1562" s="4">
        <f>IF(AND(Table1[[#This Row],[Low Poverty]]&lt;=6.3,Table1[[#This Row],[QCT Status]]=0),1,0)</f>
        <v>0</v>
      </c>
      <c r="O1562" s="3">
        <f>VLOOKUP(C1562,'County Data Only'!$A$2:$F$93,3,FALSE)</f>
        <v>2.7</v>
      </c>
      <c r="P1562" s="3">
        <f>IF(Table1[[#This Row],[Census Tract Low Unemployment Rate]]&lt;2.7,1,0)</f>
        <v>0</v>
      </c>
      <c r="Q1562" s="6">
        <f>VLOOKUP($C1562,'County Data Only'!$A$2:$F$93,4,FALSE)</f>
        <v>1170</v>
      </c>
      <c r="R1562" s="6">
        <f>IF(AND(Table1[[#This Row],[Census Tract Access to Primary Care]]&lt;=2000,Table1[[#This Row],[Census Tract Access to Primary Care]]&lt;&gt;0),1,0)</f>
        <v>1</v>
      </c>
      <c r="S1562" s="3">
        <f>VLOOKUP($C1562,'County Data Only'!$A$2:$F$93,5,FALSE)</f>
        <v>1.4468014119999999</v>
      </c>
      <c r="T1562" s="3">
        <f>VLOOKUP($C1562,'County Data Only'!$A$2:$F$93,6,FALSE)</f>
        <v>-9.4916700000000007E-2</v>
      </c>
      <c r="U1562">
        <f>IF(AND(Table1[[#This Row],[Census Tract Population Growth 2010 - 2020]]&gt;=5,Table1[[#This Row],[Census Tract Population Growth 2020 - 2021]]&gt;0),1,0)</f>
        <v>0</v>
      </c>
      <c r="V1562" s="3">
        <f>SUM(Table1[[#This Row],[High Income Point Value]],Table1[[#This Row],[Life Expectancy Point Value]],Table1[[#This Row],["R/ECAP" (Point Value)]],Table1[[#This Row],[Low Poverty Point Value]])</f>
        <v>0</v>
      </c>
      <c r="W1562" s="3">
        <f>SUM(Table1[[#This Row],[Census Tract Low Unemployment Point Value]],Table1[[#This Row],[Census Tract Access to Primary Care Point Value]])</f>
        <v>1</v>
      </c>
    </row>
    <row r="1563" spans="1:23" x14ac:dyDescent="0.25">
      <c r="A1563" t="s">
        <v>1544</v>
      </c>
      <c r="B1563">
        <v>18163002000</v>
      </c>
      <c r="C1563" t="s">
        <v>1860</v>
      </c>
      <c r="D1563" t="s">
        <v>1905</v>
      </c>
      <c r="E1563" s="8">
        <f t="shared" si="48"/>
        <v>1</v>
      </c>
      <c r="F1563" s="3">
        <f t="shared" si="49"/>
        <v>0</v>
      </c>
      <c r="G1563" s="14">
        <v>1</v>
      </c>
      <c r="H1563" s="4">
        <v>16912</v>
      </c>
      <c r="I1563" s="3">
        <f>IF(AND(Table1[[#This Row],[High Income]]&gt;=71082,Table1[[#This Row],[QCT Status]]=0),1,0)</f>
        <v>0</v>
      </c>
      <c r="J1563" s="4">
        <v>72.400000000000006</v>
      </c>
      <c r="K1563" s="3">
        <f>IF(Table1[[#This Row],[Life Expectancy]]&gt;77.4,1,0)</f>
        <v>0</v>
      </c>
      <c r="L1563" s="4">
        <v>0</v>
      </c>
      <c r="M1563" s="4">
        <v>35.200000000000003</v>
      </c>
      <c r="N1563" s="4">
        <f>IF(AND(Table1[[#This Row],[Low Poverty]]&lt;=6.3,Table1[[#This Row],[QCT Status]]=0),1,0)</f>
        <v>0</v>
      </c>
      <c r="O1563" s="3">
        <f>VLOOKUP(C1563,'County Data Only'!$A$2:$F$93,3,FALSE)</f>
        <v>2.7</v>
      </c>
      <c r="P1563" s="3">
        <f>IF(Table1[[#This Row],[Census Tract Low Unemployment Rate]]&lt;2.7,1,0)</f>
        <v>0</v>
      </c>
      <c r="Q1563" s="6">
        <f>VLOOKUP($C1563,'County Data Only'!$A$2:$F$93,4,FALSE)</f>
        <v>1170</v>
      </c>
      <c r="R1563" s="6">
        <f>IF(AND(Table1[[#This Row],[Census Tract Access to Primary Care]]&lt;=2000,Table1[[#This Row],[Census Tract Access to Primary Care]]&lt;&gt;0),1,0)</f>
        <v>1</v>
      </c>
      <c r="S1563" s="3">
        <f>VLOOKUP($C1563,'County Data Only'!$A$2:$F$93,5,FALSE)</f>
        <v>1.4468014119999999</v>
      </c>
      <c r="T1563" s="3">
        <f>VLOOKUP($C1563,'County Data Only'!$A$2:$F$93,6,FALSE)</f>
        <v>-9.4916700000000007E-2</v>
      </c>
      <c r="U1563">
        <f>IF(AND(Table1[[#This Row],[Census Tract Population Growth 2010 - 2020]]&gt;=5,Table1[[#This Row],[Census Tract Population Growth 2020 - 2021]]&gt;0),1,0)</f>
        <v>0</v>
      </c>
      <c r="V1563" s="3">
        <f>SUM(Table1[[#This Row],[High Income Point Value]],Table1[[#This Row],[Life Expectancy Point Value]],Table1[[#This Row],["R/ECAP" (Point Value)]],Table1[[#This Row],[Low Poverty Point Value]])</f>
        <v>0</v>
      </c>
      <c r="W1563" s="3">
        <f>SUM(Table1[[#This Row],[Census Tract Low Unemployment Point Value]],Table1[[#This Row],[Census Tract Access to Primary Care Point Value]])</f>
        <v>1</v>
      </c>
    </row>
    <row r="1564" spans="1:23" x14ac:dyDescent="0.25">
      <c r="A1564" t="s">
        <v>1535</v>
      </c>
      <c r="B1564">
        <v>18163001000</v>
      </c>
      <c r="C1564" t="s">
        <v>1860</v>
      </c>
      <c r="D1564" t="s">
        <v>1899</v>
      </c>
      <c r="E1564" s="8">
        <f t="shared" si="48"/>
        <v>1</v>
      </c>
      <c r="F1564" s="3">
        <f t="shared" si="49"/>
        <v>0</v>
      </c>
      <c r="G1564" s="14">
        <v>1</v>
      </c>
      <c r="H1564" s="4">
        <v>37632</v>
      </c>
      <c r="I1564" s="3">
        <f>IF(AND(Table1[[#This Row],[High Income]]&gt;=71082,Table1[[#This Row],[QCT Status]]=0),1,0)</f>
        <v>0</v>
      </c>
      <c r="J1564" s="4">
        <v>72.2</v>
      </c>
      <c r="K1564" s="3">
        <f>IF(Table1[[#This Row],[Life Expectancy]]&gt;77.4,1,0)</f>
        <v>0</v>
      </c>
      <c r="L1564" s="4">
        <v>0</v>
      </c>
      <c r="M1564" s="4">
        <v>35.799999999999997</v>
      </c>
      <c r="N1564" s="4">
        <f>IF(AND(Table1[[#This Row],[Low Poverty]]&lt;=6.3,Table1[[#This Row],[QCT Status]]=0),1,0)</f>
        <v>0</v>
      </c>
      <c r="O1564" s="3">
        <f>VLOOKUP(C1564,'County Data Only'!$A$2:$F$93,3,FALSE)</f>
        <v>2.7</v>
      </c>
      <c r="P1564" s="3">
        <f>IF(Table1[[#This Row],[Census Tract Low Unemployment Rate]]&lt;2.7,1,0)</f>
        <v>0</v>
      </c>
      <c r="Q1564" s="6">
        <f>VLOOKUP($C1564,'County Data Only'!$A$2:$F$93,4,FALSE)</f>
        <v>1170</v>
      </c>
      <c r="R1564" s="6">
        <f>IF(AND(Table1[[#This Row],[Census Tract Access to Primary Care]]&lt;=2000,Table1[[#This Row],[Census Tract Access to Primary Care]]&lt;&gt;0),1,0)</f>
        <v>1</v>
      </c>
      <c r="S1564" s="3">
        <f>VLOOKUP($C1564,'County Data Only'!$A$2:$F$93,5,FALSE)</f>
        <v>1.4468014119999999</v>
      </c>
      <c r="T1564" s="3">
        <f>VLOOKUP($C1564,'County Data Only'!$A$2:$F$93,6,FALSE)</f>
        <v>-9.4916700000000007E-2</v>
      </c>
      <c r="U1564">
        <f>IF(AND(Table1[[#This Row],[Census Tract Population Growth 2010 - 2020]]&gt;=5,Table1[[#This Row],[Census Tract Population Growth 2020 - 2021]]&gt;0),1,0)</f>
        <v>0</v>
      </c>
      <c r="V1564" s="3">
        <f>SUM(Table1[[#This Row],[High Income Point Value]],Table1[[#This Row],[Life Expectancy Point Value]],Table1[[#This Row],["R/ECAP" (Point Value)]],Table1[[#This Row],[Low Poverty Point Value]])</f>
        <v>0</v>
      </c>
      <c r="W1564" s="3">
        <f>SUM(Table1[[#This Row],[Census Tract Low Unemployment Point Value]],Table1[[#This Row],[Census Tract Access to Primary Care Point Value]])</f>
        <v>1</v>
      </c>
    </row>
    <row r="1565" spans="1:23" x14ac:dyDescent="0.25">
      <c r="A1565" t="s">
        <v>1543</v>
      </c>
      <c r="B1565">
        <v>18163001900</v>
      </c>
      <c r="C1565" t="s">
        <v>1860</v>
      </c>
      <c r="D1565" t="s">
        <v>2954</v>
      </c>
      <c r="E1565" s="8">
        <f t="shared" si="48"/>
        <v>1</v>
      </c>
      <c r="F1565" s="3">
        <f t="shared" si="49"/>
        <v>0</v>
      </c>
      <c r="G1565" s="14">
        <v>1</v>
      </c>
      <c r="H1565" s="4">
        <v>26442</v>
      </c>
      <c r="I1565" s="3">
        <f>IF(AND(Table1[[#This Row],[High Income]]&gt;=71082,Table1[[#This Row],[QCT Status]]=0),1,0)</f>
        <v>0</v>
      </c>
      <c r="J1565" s="4">
        <v>62</v>
      </c>
      <c r="K1565" s="3">
        <f>IF(Table1[[#This Row],[Life Expectancy]]&gt;77.4,1,0)</f>
        <v>0</v>
      </c>
      <c r="L1565" s="4">
        <v>0</v>
      </c>
      <c r="M1565" s="4">
        <v>38.1</v>
      </c>
      <c r="N1565" s="4">
        <f>IF(AND(Table1[[#This Row],[Low Poverty]]&lt;=6.3,Table1[[#This Row],[QCT Status]]=0),1,0)</f>
        <v>0</v>
      </c>
      <c r="O1565" s="3">
        <f>VLOOKUP(C1565,'County Data Only'!$A$2:$F$93,3,FALSE)</f>
        <v>2.7</v>
      </c>
      <c r="P1565" s="3">
        <f>IF(Table1[[#This Row],[Census Tract Low Unemployment Rate]]&lt;2.7,1,0)</f>
        <v>0</v>
      </c>
      <c r="Q1565" s="6">
        <f>VLOOKUP($C1565,'County Data Only'!$A$2:$F$93,4,FALSE)</f>
        <v>1170</v>
      </c>
      <c r="R1565" s="6">
        <f>IF(AND(Table1[[#This Row],[Census Tract Access to Primary Care]]&lt;=2000,Table1[[#This Row],[Census Tract Access to Primary Care]]&lt;&gt;0),1,0)</f>
        <v>1</v>
      </c>
      <c r="S1565" s="3">
        <f>VLOOKUP($C1565,'County Data Only'!$A$2:$F$93,5,FALSE)</f>
        <v>1.4468014119999999</v>
      </c>
      <c r="T1565" s="3">
        <f>VLOOKUP($C1565,'County Data Only'!$A$2:$F$93,6,FALSE)</f>
        <v>-9.4916700000000007E-2</v>
      </c>
      <c r="U1565">
        <f>IF(AND(Table1[[#This Row],[Census Tract Population Growth 2010 - 2020]]&gt;=5,Table1[[#This Row],[Census Tract Population Growth 2020 - 2021]]&gt;0),1,0)</f>
        <v>0</v>
      </c>
      <c r="V1565" s="3">
        <f>SUM(Table1[[#This Row],[High Income Point Value]],Table1[[#This Row],[Life Expectancy Point Value]],Table1[[#This Row],["R/ECAP" (Point Value)]],Table1[[#This Row],[Low Poverty Point Value]])</f>
        <v>0</v>
      </c>
      <c r="W1565" s="3">
        <f>SUM(Table1[[#This Row],[Census Tract Low Unemployment Point Value]],Table1[[#This Row],[Census Tract Access to Primary Care Point Value]])</f>
        <v>1</v>
      </c>
    </row>
    <row r="1566" spans="1:23" x14ac:dyDescent="0.25">
      <c r="A1566" t="s">
        <v>1541</v>
      </c>
      <c r="B1566">
        <v>18163001700</v>
      </c>
      <c r="C1566" t="s">
        <v>1860</v>
      </c>
      <c r="D1566" t="s">
        <v>1904</v>
      </c>
      <c r="E1566" s="8">
        <f t="shared" si="48"/>
        <v>1</v>
      </c>
      <c r="F1566" s="3">
        <f t="shared" si="49"/>
        <v>0</v>
      </c>
      <c r="G1566" s="14">
        <v>1</v>
      </c>
      <c r="H1566" s="4">
        <v>35250</v>
      </c>
      <c r="I1566" s="3">
        <f>IF(AND(Table1[[#This Row],[High Income]]&gt;=71082,Table1[[#This Row],[QCT Status]]=0),1,0)</f>
        <v>0</v>
      </c>
      <c r="J1566" s="4">
        <v>68.400000000000006</v>
      </c>
      <c r="K1566" s="3">
        <f>IF(Table1[[#This Row],[Life Expectancy]]&gt;77.4,1,0)</f>
        <v>0</v>
      </c>
      <c r="L1566" s="4">
        <v>0</v>
      </c>
      <c r="M1566" s="4">
        <v>38.299999999999997</v>
      </c>
      <c r="N1566" s="4">
        <f>IF(AND(Table1[[#This Row],[Low Poverty]]&lt;=6.3,Table1[[#This Row],[QCT Status]]=0),1,0)</f>
        <v>0</v>
      </c>
      <c r="O1566" s="3">
        <f>VLOOKUP(C1566,'County Data Only'!$A$2:$F$93,3,FALSE)</f>
        <v>2.7</v>
      </c>
      <c r="P1566" s="3">
        <f>IF(Table1[[#This Row],[Census Tract Low Unemployment Rate]]&lt;2.7,1,0)</f>
        <v>0</v>
      </c>
      <c r="Q1566" s="6">
        <f>VLOOKUP($C1566,'County Data Only'!$A$2:$F$93,4,FALSE)</f>
        <v>1170</v>
      </c>
      <c r="R1566" s="6">
        <f>IF(AND(Table1[[#This Row],[Census Tract Access to Primary Care]]&lt;=2000,Table1[[#This Row],[Census Tract Access to Primary Care]]&lt;&gt;0),1,0)</f>
        <v>1</v>
      </c>
      <c r="S1566" s="3">
        <f>VLOOKUP($C1566,'County Data Only'!$A$2:$F$93,5,FALSE)</f>
        <v>1.4468014119999999</v>
      </c>
      <c r="T1566" s="3">
        <f>VLOOKUP($C1566,'County Data Only'!$A$2:$F$93,6,FALSE)</f>
        <v>-9.4916700000000007E-2</v>
      </c>
      <c r="U1566">
        <f>IF(AND(Table1[[#This Row],[Census Tract Population Growth 2010 - 2020]]&gt;=5,Table1[[#This Row],[Census Tract Population Growth 2020 - 2021]]&gt;0),1,0)</f>
        <v>0</v>
      </c>
      <c r="V1566" s="3">
        <f>SUM(Table1[[#This Row],[High Income Point Value]],Table1[[#This Row],[Life Expectancy Point Value]],Table1[[#This Row],["R/ECAP" (Point Value)]],Table1[[#This Row],[Low Poverty Point Value]])</f>
        <v>0</v>
      </c>
      <c r="W1566" s="3">
        <f>SUM(Table1[[#This Row],[Census Tract Low Unemployment Point Value]],Table1[[#This Row],[Census Tract Access to Primary Care Point Value]])</f>
        <v>1</v>
      </c>
    </row>
    <row r="1567" spans="1:23" x14ac:dyDescent="0.25">
      <c r="A1567" t="s">
        <v>1548</v>
      </c>
      <c r="B1567">
        <v>18163002500</v>
      </c>
      <c r="C1567" t="s">
        <v>1860</v>
      </c>
      <c r="D1567" t="s">
        <v>1909</v>
      </c>
      <c r="E1567" s="8">
        <f t="shared" si="48"/>
        <v>1</v>
      </c>
      <c r="F1567" s="3">
        <f t="shared" si="49"/>
        <v>0</v>
      </c>
      <c r="G1567" s="14">
        <v>1</v>
      </c>
      <c r="H1567" s="4">
        <v>29122</v>
      </c>
      <c r="I1567" s="3">
        <f>IF(AND(Table1[[#This Row],[High Income]]&gt;=71082,Table1[[#This Row],[QCT Status]]=0),1,0)</f>
        <v>0</v>
      </c>
      <c r="J1567" s="4">
        <v>68.3</v>
      </c>
      <c r="K1567" s="3">
        <f>IF(Table1[[#This Row],[Life Expectancy]]&gt;77.4,1,0)</f>
        <v>0</v>
      </c>
      <c r="L1567" s="4">
        <v>0</v>
      </c>
      <c r="M1567" s="4">
        <v>41.2</v>
      </c>
      <c r="N1567" s="4">
        <f>IF(AND(Table1[[#This Row],[Low Poverty]]&lt;=6.3,Table1[[#This Row],[QCT Status]]=0),1,0)</f>
        <v>0</v>
      </c>
      <c r="O1567" s="3">
        <f>VLOOKUP(C1567,'County Data Only'!$A$2:$F$93,3,FALSE)</f>
        <v>2.7</v>
      </c>
      <c r="P1567" s="3">
        <f>IF(Table1[[#This Row],[Census Tract Low Unemployment Rate]]&lt;2.7,1,0)</f>
        <v>0</v>
      </c>
      <c r="Q1567" s="6">
        <f>VLOOKUP($C1567,'County Data Only'!$A$2:$F$93,4,FALSE)</f>
        <v>1170</v>
      </c>
      <c r="R1567" s="6">
        <f>IF(AND(Table1[[#This Row],[Census Tract Access to Primary Care]]&lt;=2000,Table1[[#This Row],[Census Tract Access to Primary Care]]&lt;&gt;0),1,0)</f>
        <v>1</v>
      </c>
      <c r="S1567" s="3">
        <f>VLOOKUP($C1567,'County Data Only'!$A$2:$F$93,5,FALSE)</f>
        <v>1.4468014119999999</v>
      </c>
      <c r="T1567" s="3">
        <f>VLOOKUP($C1567,'County Data Only'!$A$2:$F$93,6,FALSE)</f>
        <v>-9.4916700000000007E-2</v>
      </c>
      <c r="U1567">
        <f>IF(AND(Table1[[#This Row],[Census Tract Population Growth 2010 - 2020]]&gt;=5,Table1[[#This Row],[Census Tract Population Growth 2020 - 2021]]&gt;0),1,0)</f>
        <v>0</v>
      </c>
      <c r="V1567" s="3">
        <f>SUM(Table1[[#This Row],[High Income Point Value]],Table1[[#This Row],[Life Expectancy Point Value]],Table1[[#This Row],["R/ECAP" (Point Value)]],Table1[[#This Row],[Low Poverty Point Value]])</f>
        <v>0</v>
      </c>
      <c r="W1567" s="3">
        <f>SUM(Table1[[#This Row],[Census Tract Low Unemployment Point Value]],Table1[[#This Row],[Census Tract Access to Primary Care Point Value]])</f>
        <v>1</v>
      </c>
    </row>
    <row r="1568" spans="1:23" x14ac:dyDescent="0.25">
      <c r="A1568" t="s">
        <v>1538</v>
      </c>
      <c r="B1568">
        <v>18163001300</v>
      </c>
      <c r="C1568" t="s">
        <v>1860</v>
      </c>
      <c r="D1568" t="s">
        <v>1902</v>
      </c>
      <c r="E1568" s="8">
        <f t="shared" si="48"/>
        <v>1</v>
      </c>
      <c r="F1568" s="3">
        <f t="shared" si="49"/>
        <v>0</v>
      </c>
      <c r="G1568" s="14">
        <v>1</v>
      </c>
      <c r="H1568" s="4">
        <v>33011</v>
      </c>
      <c r="I1568" s="3">
        <f>IF(AND(Table1[[#This Row],[High Income]]&gt;=71082,Table1[[#This Row],[QCT Status]]=0),1,0)</f>
        <v>0</v>
      </c>
      <c r="J1568" s="4">
        <v>73.3</v>
      </c>
      <c r="K1568" s="3">
        <f>IF(Table1[[#This Row],[Life Expectancy]]&gt;77.4,1,0)</f>
        <v>0</v>
      </c>
      <c r="L1568" s="4">
        <v>0</v>
      </c>
      <c r="M1568" s="4">
        <v>42.6</v>
      </c>
      <c r="N1568" s="4">
        <f>IF(AND(Table1[[#This Row],[Low Poverty]]&lt;=6.3,Table1[[#This Row],[QCT Status]]=0),1,0)</f>
        <v>0</v>
      </c>
      <c r="O1568" s="3">
        <f>VLOOKUP(C1568,'County Data Only'!$A$2:$F$93,3,FALSE)</f>
        <v>2.7</v>
      </c>
      <c r="P1568" s="3">
        <f>IF(Table1[[#This Row],[Census Tract Low Unemployment Rate]]&lt;2.7,1,0)</f>
        <v>0</v>
      </c>
      <c r="Q1568" s="6">
        <f>VLOOKUP($C1568,'County Data Only'!$A$2:$F$93,4,FALSE)</f>
        <v>1170</v>
      </c>
      <c r="R1568" s="6">
        <f>IF(AND(Table1[[#This Row],[Census Tract Access to Primary Care]]&lt;=2000,Table1[[#This Row],[Census Tract Access to Primary Care]]&lt;&gt;0),1,0)</f>
        <v>1</v>
      </c>
      <c r="S1568" s="3">
        <f>VLOOKUP($C1568,'County Data Only'!$A$2:$F$93,5,FALSE)</f>
        <v>1.4468014119999999</v>
      </c>
      <c r="T1568" s="3">
        <f>VLOOKUP($C1568,'County Data Only'!$A$2:$F$93,6,FALSE)</f>
        <v>-9.4916700000000007E-2</v>
      </c>
      <c r="U1568">
        <f>IF(AND(Table1[[#This Row],[Census Tract Population Growth 2010 - 2020]]&gt;=5,Table1[[#This Row],[Census Tract Population Growth 2020 - 2021]]&gt;0),1,0)</f>
        <v>0</v>
      </c>
      <c r="V1568" s="3">
        <f>SUM(Table1[[#This Row],[High Income Point Value]],Table1[[#This Row],[Life Expectancy Point Value]],Table1[[#This Row],["R/ECAP" (Point Value)]],Table1[[#This Row],[Low Poverty Point Value]])</f>
        <v>0</v>
      </c>
      <c r="W1568" s="3">
        <f>SUM(Table1[[#This Row],[Census Tract Low Unemployment Point Value]],Table1[[#This Row],[Census Tract Access to Primary Care Point Value]])</f>
        <v>1</v>
      </c>
    </row>
    <row r="1569" spans="1:23" x14ac:dyDescent="0.25">
      <c r="A1569" t="s">
        <v>1549</v>
      </c>
      <c r="B1569">
        <v>18163002600</v>
      </c>
      <c r="C1569" t="s">
        <v>1860</v>
      </c>
      <c r="D1569" t="s">
        <v>1910</v>
      </c>
      <c r="E1569" s="8">
        <f t="shared" si="48"/>
        <v>1</v>
      </c>
      <c r="F1569" s="3">
        <f t="shared" si="49"/>
        <v>0</v>
      </c>
      <c r="G1569" s="14">
        <v>1</v>
      </c>
      <c r="H1569" s="4">
        <v>26094</v>
      </c>
      <c r="I1569" s="3">
        <f>IF(AND(Table1[[#This Row],[High Income]]&gt;=71082,Table1[[#This Row],[QCT Status]]=0),1,0)</f>
        <v>0</v>
      </c>
      <c r="J1569" s="4">
        <v>68.3</v>
      </c>
      <c r="K1569" s="3">
        <f>IF(Table1[[#This Row],[Life Expectancy]]&gt;77.4,1,0)</f>
        <v>0</v>
      </c>
      <c r="L1569" s="4">
        <v>0</v>
      </c>
      <c r="M1569" s="4">
        <v>42.6</v>
      </c>
      <c r="N1569" s="4">
        <f>IF(AND(Table1[[#This Row],[Low Poverty]]&lt;=6.3,Table1[[#This Row],[QCT Status]]=0),1,0)</f>
        <v>0</v>
      </c>
      <c r="O1569" s="3">
        <f>VLOOKUP(C1569,'County Data Only'!$A$2:$F$93,3,FALSE)</f>
        <v>2.7</v>
      </c>
      <c r="P1569" s="3">
        <f>IF(Table1[[#This Row],[Census Tract Low Unemployment Rate]]&lt;2.7,1,0)</f>
        <v>0</v>
      </c>
      <c r="Q1569" s="6">
        <f>VLOOKUP($C1569,'County Data Only'!$A$2:$F$93,4,FALSE)</f>
        <v>1170</v>
      </c>
      <c r="R1569" s="6">
        <f>IF(AND(Table1[[#This Row],[Census Tract Access to Primary Care]]&lt;=2000,Table1[[#This Row],[Census Tract Access to Primary Care]]&lt;&gt;0),1,0)</f>
        <v>1</v>
      </c>
      <c r="S1569" s="3">
        <f>VLOOKUP($C1569,'County Data Only'!$A$2:$F$93,5,FALSE)</f>
        <v>1.4468014119999999</v>
      </c>
      <c r="T1569" s="3">
        <f>VLOOKUP($C1569,'County Data Only'!$A$2:$F$93,6,FALSE)</f>
        <v>-9.4916700000000007E-2</v>
      </c>
      <c r="U1569">
        <f>IF(AND(Table1[[#This Row],[Census Tract Population Growth 2010 - 2020]]&gt;=5,Table1[[#This Row],[Census Tract Population Growth 2020 - 2021]]&gt;0),1,0)</f>
        <v>0</v>
      </c>
      <c r="V1569" s="3">
        <f>SUM(Table1[[#This Row],[High Income Point Value]],Table1[[#This Row],[Life Expectancy Point Value]],Table1[[#This Row],["R/ECAP" (Point Value)]],Table1[[#This Row],[Low Poverty Point Value]])</f>
        <v>0</v>
      </c>
      <c r="W1569" s="3">
        <f>SUM(Table1[[#This Row],[Census Tract Low Unemployment Point Value]],Table1[[#This Row],[Census Tract Access to Primary Care Point Value]])</f>
        <v>1</v>
      </c>
    </row>
    <row r="1570" spans="1:23" x14ac:dyDescent="0.25">
      <c r="A1570" t="s">
        <v>1528</v>
      </c>
      <c r="B1570">
        <v>18163000205</v>
      </c>
      <c r="C1570" t="s">
        <v>1860</v>
      </c>
      <c r="D1570" t="s">
        <v>3027</v>
      </c>
      <c r="E1570" s="8">
        <f t="shared" si="48"/>
        <v>1</v>
      </c>
      <c r="F1570" s="3">
        <f t="shared" si="49"/>
        <v>0</v>
      </c>
      <c r="G1570">
        <v>0</v>
      </c>
      <c r="H1570" s="4">
        <v>51797</v>
      </c>
      <c r="I1570" s="3">
        <f>IF(AND(Table1[[#This Row],[High Income]]&gt;=71082,Table1[[#This Row],[QCT Status]]=0),1,0)</f>
        <v>0</v>
      </c>
      <c r="J1570" s="4">
        <v>71.2</v>
      </c>
      <c r="K1570" s="3">
        <f>IF(Table1[[#This Row],[Life Expectancy]]&gt;77.4,1,0)</f>
        <v>0</v>
      </c>
      <c r="L1570" s="4">
        <v>0</v>
      </c>
      <c r="M1570" s="4">
        <v>8.4</v>
      </c>
      <c r="N1570" s="4">
        <f>IF(AND(Table1[[#This Row],[Low Poverty]]&lt;=6.3,Table1[[#This Row],[QCT Status]]=0),1,0)</f>
        <v>0</v>
      </c>
      <c r="O1570" s="3">
        <f>VLOOKUP(C1570,'County Data Only'!$A$2:$F$93,3,FALSE)</f>
        <v>2.7</v>
      </c>
      <c r="P1570" s="3">
        <f>IF(Table1[[#This Row],[Census Tract Low Unemployment Rate]]&lt;2.7,1,0)</f>
        <v>0</v>
      </c>
      <c r="Q1570" s="6">
        <f>VLOOKUP($C1570,'County Data Only'!$A$2:$F$93,4,FALSE)</f>
        <v>1170</v>
      </c>
      <c r="R1570" s="6">
        <f>IF(AND(Table1[[#This Row],[Census Tract Access to Primary Care]]&lt;=2000,Table1[[#This Row],[Census Tract Access to Primary Care]]&lt;&gt;0),1,0)</f>
        <v>1</v>
      </c>
      <c r="S1570" s="3">
        <f>VLOOKUP($C1570,'County Data Only'!$A$2:$F$93,5,FALSE)</f>
        <v>1.4468014119999999</v>
      </c>
      <c r="T1570" s="3">
        <f>VLOOKUP($C1570,'County Data Only'!$A$2:$F$93,6,FALSE)</f>
        <v>-9.4916700000000007E-2</v>
      </c>
      <c r="U1570">
        <f>IF(AND(Table1[[#This Row],[Census Tract Population Growth 2010 - 2020]]&gt;=5,Table1[[#This Row],[Census Tract Population Growth 2020 - 2021]]&gt;0),1,0)</f>
        <v>0</v>
      </c>
      <c r="V1570" s="3">
        <f>SUM(Table1[[#This Row],[High Income Point Value]],Table1[[#This Row],[Life Expectancy Point Value]],Table1[[#This Row],["R/ECAP" (Point Value)]],Table1[[#This Row],[Low Poverty Point Value]])</f>
        <v>0</v>
      </c>
      <c r="W1570" s="3">
        <f>SUM(Table1[[#This Row],[Census Tract Low Unemployment Point Value]],Table1[[#This Row],[Census Tract Access to Primary Care Point Value]])</f>
        <v>1</v>
      </c>
    </row>
    <row r="1571" spans="1:23" x14ac:dyDescent="0.25">
      <c r="A1571" t="s">
        <v>1551</v>
      </c>
      <c r="B1571">
        <v>18163003100</v>
      </c>
      <c r="C1571" t="s">
        <v>1860</v>
      </c>
      <c r="D1571" t="s">
        <v>1914</v>
      </c>
      <c r="E1571" s="8">
        <f t="shared" si="48"/>
        <v>1</v>
      </c>
      <c r="F1571" s="3">
        <f t="shared" si="49"/>
        <v>0</v>
      </c>
      <c r="G1571">
        <v>0</v>
      </c>
      <c r="H1571" s="4">
        <v>52857</v>
      </c>
      <c r="I1571" s="3">
        <f>IF(AND(Table1[[#This Row],[High Income]]&gt;=71082,Table1[[#This Row],[QCT Status]]=0),1,0)</f>
        <v>0</v>
      </c>
      <c r="J1571" s="4">
        <v>74.7</v>
      </c>
      <c r="K1571" s="3">
        <f>IF(Table1[[#This Row],[Life Expectancy]]&gt;77.4,1,0)</f>
        <v>0</v>
      </c>
      <c r="L1571" s="4">
        <v>0</v>
      </c>
      <c r="M1571" s="4">
        <v>10.4</v>
      </c>
      <c r="N1571" s="4">
        <f>IF(AND(Table1[[#This Row],[Low Poverty]]&lt;=6.3,Table1[[#This Row],[QCT Status]]=0),1,0)</f>
        <v>0</v>
      </c>
      <c r="O1571" s="3">
        <f>VLOOKUP(C1571,'County Data Only'!$A$2:$F$93,3,FALSE)</f>
        <v>2.7</v>
      </c>
      <c r="P1571" s="3">
        <f>IF(Table1[[#This Row],[Census Tract Low Unemployment Rate]]&lt;2.7,1,0)</f>
        <v>0</v>
      </c>
      <c r="Q1571" s="6">
        <f>VLOOKUP($C1571,'County Data Only'!$A$2:$F$93,4,FALSE)</f>
        <v>1170</v>
      </c>
      <c r="R1571" s="6">
        <f>IF(AND(Table1[[#This Row],[Census Tract Access to Primary Care]]&lt;=2000,Table1[[#This Row],[Census Tract Access to Primary Care]]&lt;&gt;0),1,0)</f>
        <v>1</v>
      </c>
      <c r="S1571" s="3">
        <f>VLOOKUP($C1571,'County Data Only'!$A$2:$F$93,5,FALSE)</f>
        <v>1.4468014119999999</v>
      </c>
      <c r="T1571" s="3">
        <f>VLOOKUP($C1571,'County Data Only'!$A$2:$F$93,6,FALSE)</f>
        <v>-9.4916700000000007E-2</v>
      </c>
      <c r="U1571">
        <f>IF(AND(Table1[[#This Row],[Census Tract Population Growth 2010 - 2020]]&gt;=5,Table1[[#This Row],[Census Tract Population Growth 2020 - 2021]]&gt;0),1,0)</f>
        <v>0</v>
      </c>
      <c r="V1571" s="3">
        <f>SUM(Table1[[#This Row],[High Income Point Value]],Table1[[#This Row],[Life Expectancy Point Value]],Table1[[#This Row],["R/ECAP" (Point Value)]],Table1[[#This Row],[Low Poverty Point Value]])</f>
        <v>0</v>
      </c>
      <c r="W1571" s="3">
        <f>SUM(Table1[[#This Row],[Census Tract Low Unemployment Point Value]],Table1[[#This Row],[Census Tract Access to Primary Care Point Value]])</f>
        <v>1</v>
      </c>
    </row>
    <row r="1572" spans="1:23" x14ac:dyDescent="0.25">
      <c r="A1572" t="s">
        <v>1550</v>
      </c>
      <c r="B1572">
        <v>18163003000</v>
      </c>
      <c r="C1572" t="s">
        <v>1860</v>
      </c>
      <c r="D1572" t="s">
        <v>1913</v>
      </c>
      <c r="E1572" s="8">
        <f t="shared" si="48"/>
        <v>1</v>
      </c>
      <c r="F1572" s="3">
        <f t="shared" si="49"/>
        <v>0</v>
      </c>
      <c r="G1572">
        <v>0</v>
      </c>
      <c r="H1572" s="4">
        <v>50032</v>
      </c>
      <c r="I1572" s="3">
        <f>IF(AND(Table1[[#This Row],[High Income]]&gt;=71082,Table1[[#This Row],[QCT Status]]=0),1,0)</f>
        <v>0</v>
      </c>
      <c r="J1572" s="4">
        <v>76.607799999999997</v>
      </c>
      <c r="K1572" s="3">
        <f>IF(Table1[[#This Row],[Life Expectancy]]&gt;77.4,1,0)</f>
        <v>0</v>
      </c>
      <c r="L1572" s="4">
        <v>0</v>
      </c>
      <c r="M1572" s="4">
        <v>12.9</v>
      </c>
      <c r="N1572" s="4">
        <f>IF(AND(Table1[[#This Row],[Low Poverty]]&lt;=6.3,Table1[[#This Row],[QCT Status]]=0),1,0)</f>
        <v>0</v>
      </c>
      <c r="O1572" s="3">
        <f>VLOOKUP(C1572,'County Data Only'!$A$2:$F$93,3,FALSE)</f>
        <v>2.7</v>
      </c>
      <c r="P1572" s="3">
        <f>IF(Table1[[#This Row],[Census Tract Low Unemployment Rate]]&lt;2.7,1,0)</f>
        <v>0</v>
      </c>
      <c r="Q1572" s="6">
        <f>VLOOKUP($C1572,'County Data Only'!$A$2:$F$93,4,FALSE)</f>
        <v>1170</v>
      </c>
      <c r="R1572" s="6">
        <f>IF(AND(Table1[[#This Row],[Census Tract Access to Primary Care]]&lt;=2000,Table1[[#This Row],[Census Tract Access to Primary Care]]&lt;&gt;0),1,0)</f>
        <v>1</v>
      </c>
      <c r="S1572" s="3">
        <f>VLOOKUP($C1572,'County Data Only'!$A$2:$F$93,5,FALSE)</f>
        <v>1.4468014119999999</v>
      </c>
      <c r="T1572" s="3">
        <f>VLOOKUP($C1572,'County Data Only'!$A$2:$F$93,6,FALSE)</f>
        <v>-9.4916700000000007E-2</v>
      </c>
      <c r="U1572">
        <f>IF(AND(Table1[[#This Row],[Census Tract Population Growth 2010 - 2020]]&gt;=5,Table1[[#This Row],[Census Tract Population Growth 2020 - 2021]]&gt;0),1,0)</f>
        <v>0</v>
      </c>
      <c r="V1572" s="3">
        <f>SUM(Table1[[#This Row],[High Income Point Value]],Table1[[#This Row],[Life Expectancy Point Value]],Table1[[#This Row],["R/ECAP" (Point Value)]],Table1[[#This Row],[Low Poverty Point Value]])</f>
        <v>0</v>
      </c>
      <c r="W1572" s="3">
        <f>SUM(Table1[[#This Row],[Census Tract Low Unemployment Point Value]],Table1[[#This Row],[Census Tract Access to Primary Care Point Value]])</f>
        <v>1</v>
      </c>
    </row>
    <row r="1573" spans="1:23" x14ac:dyDescent="0.25">
      <c r="A1573" t="s">
        <v>1529</v>
      </c>
      <c r="B1573">
        <v>18163000300</v>
      </c>
      <c r="C1573" t="s">
        <v>1860</v>
      </c>
      <c r="D1573" t="s">
        <v>1891</v>
      </c>
      <c r="E1573" s="8">
        <f t="shared" si="48"/>
        <v>1</v>
      </c>
      <c r="F1573" s="3">
        <f t="shared" si="49"/>
        <v>0</v>
      </c>
      <c r="G1573">
        <v>0</v>
      </c>
      <c r="H1573" s="4">
        <v>37212</v>
      </c>
      <c r="I1573" s="3">
        <f>IF(AND(Table1[[#This Row],[High Income]]&gt;=71082,Table1[[#This Row],[QCT Status]]=0),1,0)</f>
        <v>0</v>
      </c>
      <c r="J1573" s="4">
        <v>73.599999999999994</v>
      </c>
      <c r="K1573" s="3">
        <f>IF(Table1[[#This Row],[Life Expectancy]]&gt;77.4,1,0)</f>
        <v>0</v>
      </c>
      <c r="L1573" s="4">
        <v>0</v>
      </c>
      <c r="M1573" s="4">
        <v>14.7</v>
      </c>
      <c r="N1573" s="4">
        <f>IF(AND(Table1[[#This Row],[Low Poverty]]&lt;=6.3,Table1[[#This Row],[QCT Status]]=0),1,0)</f>
        <v>0</v>
      </c>
      <c r="O1573" s="3">
        <f>VLOOKUP(C1573,'County Data Only'!$A$2:$F$93,3,FALSE)</f>
        <v>2.7</v>
      </c>
      <c r="P1573" s="3">
        <f>IF(Table1[[#This Row],[Census Tract Low Unemployment Rate]]&lt;2.7,1,0)</f>
        <v>0</v>
      </c>
      <c r="Q1573" s="6">
        <f>VLOOKUP($C1573,'County Data Only'!$A$2:$F$93,4,FALSE)</f>
        <v>1170</v>
      </c>
      <c r="R1573" s="6">
        <f>IF(AND(Table1[[#This Row],[Census Tract Access to Primary Care]]&lt;=2000,Table1[[#This Row],[Census Tract Access to Primary Care]]&lt;&gt;0),1,0)</f>
        <v>1</v>
      </c>
      <c r="S1573" s="3">
        <f>VLOOKUP($C1573,'County Data Only'!$A$2:$F$93,5,FALSE)</f>
        <v>1.4468014119999999</v>
      </c>
      <c r="T1573" s="3">
        <f>VLOOKUP($C1573,'County Data Only'!$A$2:$F$93,6,FALSE)</f>
        <v>-9.4916700000000007E-2</v>
      </c>
      <c r="U1573">
        <f>IF(AND(Table1[[#This Row],[Census Tract Population Growth 2010 - 2020]]&gt;=5,Table1[[#This Row],[Census Tract Population Growth 2020 - 2021]]&gt;0),1,0)</f>
        <v>0</v>
      </c>
      <c r="V1573" s="3">
        <f>SUM(Table1[[#This Row],[High Income Point Value]],Table1[[#This Row],[Life Expectancy Point Value]],Table1[[#This Row],["R/ECAP" (Point Value)]],Table1[[#This Row],[Low Poverty Point Value]])</f>
        <v>0</v>
      </c>
      <c r="W1573" s="3">
        <f>SUM(Table1[[#This Row],[Census Tract Low Unemployment Point Value]],Table1[[#This Row],[Census Tract Access to Primary Care Point Value]])</f>
        <v>1</v>
      </c>
    </row>
    <row r="1574" spans="1:23" x14ac:dyDescent="0.25">
      <c r="A1574" t="s">
        <v>1533</v>
      </c>
      <c r="B1574">
        <v>18163000800</v>
      </c>
      <c r="C1574" t="s">
        <v>1860</v>
      </c>
      <c r="D1574" t="s">
        <v>1897</v>
      </c>
      <c r="E1574" s="8">
        <f t="shared" si="48"/>
        <v>1</v>
      </c>
      <c r="F1574" s="3">
        <f t="shared" si="49"/>
        <v>0</v>
      </c>
      <c r="G1574">
        <v>0</v>
      </c>
      <c r="H1574" s="4">
        <v>53464</v>
      </c>
      <c r="I1574" s="3">
        <f>IF(AND(Table1[[#This Row],[High Income]]&gt;=71082,Table1[[#This Row],[QCT Status]]=0),1,0)</f>
        <v>0</v>
      </c>
      <c r="J1574" s="4">
        <v>75.5</v>
      </c>
      <c r="K1574" s="3">
        <f>IF(Table1[[#This Row],[Life Expectancy]]&gt;77.4,1,0)</f>
        <v>0</v>
      </c>
      <c r="L1574" s="4">
        <v>0</v>
      </c>
      <c r="M1574" s="4">
        <v>15.4</v>
      </c>
      <c r="N1574" s="4">
        <f>IF(AND(Table1[[#This Row],[Low Poverty]]&lt;=6.3,Table1[[#This Row],[QCT Status]]=0),1,0)</f>
        <v>0</v>
      </c>
      <c r="O1574" s="3">
        <f>VLOOKUP(C1574,'County Data Only'!$A$2:$F$93,3,FALSE)</f>
        <v>2.7</v>
      </c>
      <c r="P1574" s="3">
        <f>IF(Table1[[#This Row],[Census Tract Low Unemployment Rate]]&lt;2.7,1,0)</f>
        <v>0</v>
      </c>
      <c r="Q1574" s="6">
        <f>VLOOKUP($C1574,'County Data Only'!$A$2:$F$93,4,FALSE)</f>
        <v>1170</v>
      </c>
      <c r="R1574" s="6">
        <f>IF(AND(Table1[[#This Row],[Census Tract Access to Primary Care]]&lt;=2000,Table1[[#This Row],[Census Tract Access to Primary Care]]&lt;&gt;0),1,0)</f>
        <v>1</v>
      </c>
      <c r="S1574" s="3">
        <f>VLOOKUP($C1574,'County Data Only'!$A$2:$F$93,5,FALSE)</f>
        <v>1.4468014119999999</v>
      </c>
      <c r="T1574" s="3">
        <f>VLOOKUP($C1574,'County Data Only'!$A$2:$F$93,6,FALSE)</f>
        <v>-9.4916700000000007E-2</v>
      </c>
      <c r="U1574">
        <f>IF(AND(Table1[[#This Row],[Census Tract Population Growth 2010 - 2020]]&gt;=5,Table1[[#This Row],[Census Tract Population Growth 2020 - 2021]]&gt;0),1,0)</f>
        <v>0</v>
      </c>
      <c r="V1574" s="3">
        <f>SUM(Table1[[#This Row],[High Income Point Value]],Table1[[#This Row],[Life Expectancy Point Value]],Table1[[#This Row],["R/ECAP" (Point Value)]],Table1[[#This Row],[Low Poverty Point Value]])</f>
        <v>0</v>
      </c>
      <c r="W1574" s="3">
        <f>SUM(Table1[[#This Row],[Census Tract Low Unemployment Point Value]],Table1[[#This Row],[Census Tract Access to Primary Care Point Value]])</f>
        <v>1</v>
      </c>
    </row>
    <row r="1575" spans="1:23" x14ac:dyDescent="0.25">
      <c r="A1575" t="s">
        <v>1562</v>
      </c>
      <c r="B1575">
        <v>18163003900</v>
      </c>
      <c r="C1575" t="s">
        <v>1860</v>
      </c>
      <c r="D1575" t="s">
        <v>3033</v>
      </c>
      <c r="E1575" s="8">
        <f t="shared" si="48"/>
        <v>1</v>
      </c>
      <c r="F1575" s="3">
        <f t="shared" si="49"/>
        <v>0</v>
      </c>
      <c r="G1575">
        <v>0</v>
      </c>
      <c r="H1575" s="4">
        <v>53809</v>
      </c>
      <c r="I1575" s="3">
        <f>IF(AND(Table1[[#This Row],[High Income]]&gt;=71082,Table1[[#This Row],[QCT Status]]=0),1,0)</f>
        <v>0</v>
      </c>
      <c r="J1575" s="4">
        <v>76.599999999999994</v>
      </c>
      <c r="K1575" s="3">
        <f>IF(Table1[[#This Row],[Life Expectancy]]&gt;77.4,1,0)</f>
        <v>0</v>
      </c>
      <c r="L1575" s="4">
        <v>0</v>
      </c>
      <c r="M1575" s="4">
        <v>17.8</v>
      </c>
      <c r="N1575" s="4">
        <f>IF(AND(Table1[[#This Row],[Low Poverty]]&lt;=6.3,Table1[[#This Row],[QCT Status]]=0),1,0)</f>
        <v>0</v>
      </c>
      <c r="O1575" s="3">
        <f>VLOOKUP(C1575,'County Data Only'!$A$2:$F$93,3,FALSE)</f>
        <v>2.7</v>
      </c>
      <c r="P1575" s="3">
        <f>IF(Table1[[#This Row],[Census Tract Low Unemployment Rate]]&lt;2.7,1,0)</f>
        <v>0</v>
      </c>
      <c r="Q1575" s="6">
        <f>VLOOKUP($C1575,'County Data Only'!$A$2:$F$93,4,FALSE)</f>
        <v>1170</v>
      </c>
      <c r="R1575" s="6">
        <f>IF(AND(Table1[[#This Row],[Census Tract Access to Primary Care]]&lt;=2000,Table1[[#This Row],[Census Tract Access to Primary Care]]&lt;&gt;0),1,0)</f>
        <v>1</v>
      </c>
      <c r="S1575" s="3">
        <f>VLOOKUP($C1575,'County Data Only'!$A$2:$F$93,5,FALSE)</f>
        <v>1.4468014119999999</v>
      </c>
      <c r="T1575" s="3">
        <f>VLOOKUP($C1575,'County Data Only'!$A$2:$F$93,6,FALSE)</f>
        <v>-9.4916700000000007E-2</v>
      </c>
      <c r="U1575">
        <f>IF(AND(Table1[[#This Row],[Census Tract Population Growth 2010 - 2020]]&gt;=5,Table1[[#This Row],[Census Tract Population Growth 2020 - 2021]]&gt;0),1,0)</f>
        <v>0</v>
      </c>
      <c r="V1575" s="3">
        <f>SUM(Table1[[#This Row],[High Income Point Value]],Table1[[#This Row],[Life Expectancy Point Value]],Table1[[#This Row],["R/ECAP" (Point Value)]],Table1[[#This Row],[Low Poverty Point Value]])</f>
        <v>0</v>
      </c>
      <c r="W1575" s="3">
        <f>SUM(Table1[[#This Row],[Census Tract Low Unemployment Point Value]],Table1[[#This Row],[Census Tract Access to Primary Care Point Value]])</f>
        <v>1</v>
      </c>
    </row>
    <row r="1576" spans="1:23" x14ac:dyDescent="0.25">
      <c r="A1576" t="s">
        <v>1566</v>
      </c>
      <c r="B1576">
        <v>18163010205</v>
      </c>
      <c r="C1576" t="s">
        <v>1860</v>
      </c>
      <c r="D1576" t="s">
        <v>2458</v>
      </c>
      <c r="E1576" s="8">
        <f t="shared" si="48"/>
        <v>1</v>
      </c>
      <c r="F1576" s="3">
        <f t="shared" si="49"/>
        <v>0</v>
      </c>
      <c r="G1576">
        <v>0</v>
      </c>
      <c r="H1576" s="4">
        <v>38717</v>
      </c>
      <c r="I1576" s="3">
        <f>IF(AND(Table1[[#This Row],[High Income]]&gt;=71082,Table1[[#This Row],[QCT Status]]=0),1,0)</f>
        <v>0</v>
      </c>
      <c r="J1576" s="4">
        <v>76.599999999999994</v>
      </c>
      <c r="K1576" s="3">
        <f>IF(Table1[[#This Row],[Life Expectancy]]&gt;77.4,1,0)</f>
        <v>0</v>
      </c>
      <c r="L1576" s="4">
        <v>0</v>
      </c>
      <c r="M1576" s="4">
        <v>19.2</v>
      </c>
      <c r="N1576" s="4">
        <f>IF(AND(Table1[[#This Row],[Low Poverty]]&lt;=6.3,Table1[[#This Row],[QCT Status]]=0),1,0)</f>
        <v>0</v>
      </c>
      <c r="O1576" s="3">
        <f>VLOOKUP(C1576,'County Data Only'!$A$2:$F$93,3,FALSE)</f>
        <v>2.7</v>
      </c>
      <c r="P1576" s="3">
        <f>IF(Table1[[#This Row],[Census Tract Low Unemployment Rate]]&lt;2.7,1,0)</f>
        <v>0</v>
      </c>
      <c r="Q1576" s="6">
        <f>VLOOKUP($C1576,'County Data Only'!$A$2:$F$93,4,FALSE)</f>
        <v>1170</v>
      </c>
      <c r="R1576" s="6">
        <f>IF(AND(Table1[[#This Row],[Census Tract Access to Primary Care]]&lt;=2000,Table1[[#This Row],[Census Tract Access to Primary Care]]&lt;&gt;0),1,0)</f>
        <v>1</v>
      </c>
      <c r="S1576" s="3">
        <f>VLOOKUP($C1576,'County Data Only'!$A$2:$F$93,5,FALSE)</f>
        <v>1.4468014119999999</v>
      </c>
      <c r="T1576" s="3">
        <f>VLOOKUP($C1576,'County Data Only'!$A$2:$F$93,6,FALSE)</f>
        <v>-9.4916700000000007E-2</v>
      </c>
      <c r="U1576">
        <f>IF(AND(Table1[[#This Row],[Census Tract Population Growth 2010 - 2020]]&gt;=5,Table1[[#This Row],[Census Tract Population Growth 2020 - 2021]]&gt;0),1,0)</f>
        <v>0</v>
      </c>
      <c r="V1576" s="3">
        <f>SUM(Table1[[#This Row],[High Income Point Value]],Table1[[#This Row],[Life Expectancy Point Value]],Table1[[#This Row],["R/ECAP" (Point Value)]],Table1[[#This Row],[Low Poverty Point Value]])</f>
        <v>0</v>
      </c>
      <c r="W1576" s="3">
        <f>SUM(Table1[[#This Row],[Census Tract Low Unemployment Point Value]],Table1[[#This Row],[Census Tract Access to Primary Care Point Value]])</f>
        <v>1</v>
      </c>
    </row>
    <row r="1577" spans="1:23" x14ac:dyDescent="0.25">
      <c r="A1577" t="s">
        <v>1578</v>
      </c>
      <c r="B1577">
        <v>18163010800</v>
      </c>
      <c r="C1577" t="s">
        <v>1860</v>
      </c>
      <c r="D1577" t="s">
        <v>1990</v>
      </c>
      <c r="E1577" s="8">
        <f t="shared" si="48"/>
        <v>1</v>
      </c>
      <c r="F1577" s="3">
        <f t="shared" si="49"/>
        <v>0</v>
      </c>
      <c r="G1577">
        <v>0</v>
      </c>
      <c r="H1577" s="4">
        <v>40340</v>
      </c>
      <c r="I1577" s="3">
        <f>IF(AND(Table1[[#This Row],[High Income]]&gt;=71082,Table1[[#This Row],[QCT Status]]=0),1,0)</f>
        <v>0</v>
      </c>
      <c r="J1577" s="4">
        <v>72.691000000000003</v>
      </c>
      <c r="K1577" s="3">
        <f>IF(Table1[[#This Row],[Life Expectancy]]&gt;77.4,1,0)</f>
        <v>0</v>
      </c>
      <c r="L1577" s="4">
        <v>0</v>
      </c>
      <c r="M1577" s="4">
        <v>21.2</v>
      </c>
      <c r="N1577" s="4">
        <f>IF(AND(Table1[[#This Row],[Low Poverty]]&lt;=6.3,Table1[[#This Row],[QCT Status]]=0),1,0)</f>
        <v>0</v>
      </c>
      <c r="O1577" s="3">
        <f>VLOOKUP(C1577,'County Data Only'!$A$2:$F$93,3,FALSE)</f>
        <v>2.7</v>
      </c>
      <c r="P1577" s="3">
        <f>IF(Table1[[#This Row],[Census Tract Low Unemployment Rate]]&lt;2.7,1,0)</f>
        <v>0</v>
      </c>
      <c r="Q1577" s="6">
        <f>VLOOKUP($C1577,'County Data Only'!$A$2:$F$93,4,FALSE)</f>
        <v>1170</v>
      </c>
      <c r="R1577" s="6">
        <f>IF(AND(Table1[[#This Row],[Census Tract Access to Primary Care]]&lt;=2000,Table1[[#This Row],[Census Tract Access to Primary Care]]&lt;&gt;0),1,0)</f>
        <v>1</v>
      </c>
      <c r="S1577" s="3">
        <f>VLOOKUP($C1577,'County Data Only'!$A$2:$F$93,5,FALSE)</f>
        <v>1.4468014119999999</v>
      </c>
      <c r="T1577" s="3">
        <f>VLOOKUP($C1577,'County Data Only'!$A$2:$F$93,6,FALSE)</f>
        <v>-9.4916700000000007E-2</v>
      </c>
      <c r="U1577">
        <f>IF(AND(Table1[[#This Row],[Census Tract Population Growth 2010 - 2020]]&gt;=5,Table1[[#This Row],[Census Tract Population Growth 2020 - 2021]]&gt;0),1,0)</f>
        <v>0</v>
      </c>
      <c r="V1577" s="3">
        <f>SUM(Table1[[#This Row],[High Income Point Value]],Table1[[#This Row],[Life Expectancy Point Value]],Table1[[#This Row],["R/ECAP" (Point Value)]],Table1[[#This Row],[Low Poverty Point Value]])</f>
        <v>0</v>
      </c>
      <c r="W1577" s="3">
        <f>SUM(Table1[[#This Row],[Census Tract Low Unemployment Point Value]],Table1[[#This Row],[Census Tract Access to Primary Care Point Value]])</f>
        <v>1</v>
      </c>
    </row>
    <row r="1578" spans="1:23" x14ac:dyDescent="0.25">
      <c r="A1578" t="s">
        <v>1552</v>
      </c>
      <c r="B1578">
        <v>18163003200</v>
      </c>
      <c r="C1578" t="s">
        <v>1860</v>
      </c>
      <c r="D1578" t="s">
        <v>1915</v>
      </c>
      <c r="E1578" s="8">
        <f t="shared" si="48"/>
        <v>1</v>
      </c>
      <c r="F1578" s="3">
        <f t="shared" si="49"/>
        <v>0</v>
      </c>
      <c r="G1578">
        <v>0</v>
      </c>
      <c r="H1578" s="4">
        <v>43728</v>
      </c>
      <c r="I1578" s="3">
        <f>IF(AND(Table1[[#This Row],[High Income]]&gt;=71082,Table1[[#This Row],[QCT Status]]=0),1,0)</f>
        <v>0</v>
      </c>
      <c r="J1578" s="4">
        <v>76</v>
      </c>
      <c r="K1578" s="3">
        <f>IF(Table1[[#This Row],[Life Expectancy]]&gt;77.4,1,0)</f>
        <v>0</v>
      </c>
      <c r="L1578" s="4">
        <v>0</v>
      </c>
      <c r="M1578" s="4">
        <v>22</v>
      </c>
      <c r="N1578" s="4">
        <f>IF(AND(Table1[[#This Row],[Low Poverty]]&lt;=6.3,Table1[[#This Row],[QCT Status]]=0),1,0)</f>
        <v>0</v>
      </c>
      <c r="O1578" s="3">
        <f>VLOOKUP(C1578,'County Data Only'!$A$2:$F$93,3,FALSE)</f>
        <v>2.7</v>
      </c>
      <c r="P1578" s="3">
        <f>IF(Table1[[#This Row],[Census Tract Low Unemployment Rate]]&lt;2.7,1,0)</f>
        <v>0</v>
      </c>
      <c r="Q1578" s="6">
        <f>VLOOKUP($C1578,'County Data Only'!$A$2:$F$93,4,FALSE)</f>
        <v>1170</v>
      </c>
      <c r="R1578" s="6">
        <f>IF(AND(Table1[[#This Row],[Census Tract Access to Primary Care]]&lt;=2000,Table1[[#This Row],[Census Tract Access to Primary Care]]&lt;&gt;0),1,0)</f>
        <v>1</v>
      </c>
      <c r="S1578" s="3">
        <f>VLOOKUP($C1578,'County Data Only'!$A$2:$F$93,5,FALSE)</f>
        <v>1.4468014119999999</v>
      </c>
      <c r="T1578" s="3">
        <f>VLOOKUP($C1578,'County Data Only'!$A$2:$F$93,6,FALSE)</f>
        <v>-9.4916700000000007E-2</v>
      </c>
      <c r="U1578">
        <f>IF(AND(Table1[[#This Row],[Census Tract Population Growth 2010 - 2020]]&gt;=5,Table1[[#This Row],[Census Tract Population Growth 2020 - 2021]]&gt;0),1,0)</f>
        <v>0</v>
      </c>
      <c r="V1578" s="3">
        <f>SUM(Table1[[#This Row],[High Income Point Value]],Table1[[#This Row],[Life Expectancy Point Value]],Table1[[#This Row],["R/ECAP" (Point Value)]],Table1[[#This Row],[Low Poverty Point Value]])</f>
        <v>0</v>
      </c>
      <c r="W1578" s="3">
        <f>SUM(Table1[[#This Row],[Census Tract Low Unemployment Point Value]],Table1[[#This Row],[Census Tract Access to Primary Care Point Value]])</f>
        <v>1</v>
      </c>
    </row>
    <row r="1579" spans="1:23" x14ac:dyDescent="0.25">
      <c r="A1579" t="s">
        <v>1547</v>
      </c>
      <c r="B1579">
        <v>18163002400</v>
      </c>
      <c r="C1579" t="s">
        <v>1860</v>
      </c>
      <c r="D1579" t="s">
        <v>2176</v>
      </c>
      <c r="E1579" s="8">
        <f t="shared" si="48"/>
        <v>1</v>
      </c>
      <c r="F1579" s="3">
        <f t="shared" si="49"/>
        <v>0</v>
      </c>
      <c r="G1579">
        <v>0</v>
      </c>
      <c r="H1579" s="4">
        <v>40114</v>
      </c>
      <c r="I1579" s="3">
        <f>IF(AND(Table1[[#This Row],[High Income]]&gt;=71082,Table1[[#This Row],[QCT Status]]=0),1,0)</f>
        <v>0</v>
      </c>
      <c r="K1579" s="3">
        <f>IF(Table1[[#This Row],[Life Expectancy]]&gt;77.4,1,0)</f>
        <v>0</v>
      </c>
      <c r="L1579" s="4">
        <v>0</v>
      </c>
      <c r="M1579" s="4">
        <v>24</v>
      </c>
      <c r="N1579" s="4">
        <f>IF(AND(Table1[[#This Row],[Low Poverty]]&lt;=6.3,Table1[[#This Row],[QCT Status]]=0),1,0)</f>
        <v>0</v>
      </c>
      <c r="O1579" s="3">
        <f>VLOOKUP(C1579,'County Data Only'!$A$2:$F$93,3,FALSE)</f>
        <v>2.7</v>
      </c>
      <c r="P1579" s="3">
        <f>IF(Table1[[#This Row],[Census Tract Low Unemployment Rate]]&lt;2.7,1,0)</f>
        <v>0</v>
      </c>
      <c r="Q1579" s="6">
        <f>VLOOKUP($C1579,'County Data Only'!$A$2:$F$93,4,FALSE)</f>
        <v>1170</v>
      </c>
      <c r="R1579" s="6">
        <f>IF(AND(Table1[[#This Row],[Census Tract Access to Primary Care]]&lt;=2000,Table1[[#This Row],[Census Tract Access to Primary Care]]&lt;&gt;0),1,0)</f>
        <v>1</v>
      </c>
      <c r="S1579" s="3">
        <f>VLOOKUP($C1579,'County Data Only'!$A$2:$F$93,5,FALSE)</f>
        <v>1.4468014119999999</v>
      </c>
      <c r="T1579" s="3">
        <f>VLOOKUP($C1579,'County Data Only'!$A$2:$F$93,6,FALSE)</f>
        <v>-9.4916700000000007E-2</v>
      </c>
      <c r="U1579">
        <f>IF(AND(Table1[[#This Row],[Census Tract Population Growth 2010 - 2020]]&gt;=5,Table1[[#This Row],[Census Tract Population Growth 2020 - 2021]]&gt;0),1,0)</f>
        <v>0</v>
      </c>
      <c r="V1579" s="3">
        <f>SUM(Table1[[#This Row],[High Income Point Value]],Table1[[#This Row],[Life Expectancy Point Value]],Table1[[#This Row],["R/ECAP" (Point Value)]],Table1[[#This Row],[Low Poverty Point Value]])</f>
        <v>0</v>
      </c>
      <c r="W1579" s="3">
        <f>SUM(Table1[[#This Row],[Census Tract Low Unemployment Point Value]],Table1[[#This Row],[Census Tract Access to Primary Care Point Value]])</f>
        <v>1</v>
      </c>
    </row>
    <row r="1580" spans="1:23" x14ac:dyDescent="0.25">
      <c r="A1580" t="s">
        <v>1582</v>
      </c>
      <c r="B1580">
        <v>18163980500</v>
      </c>
      <c r="C1580" t="s">
        <v>1860</v>
      </c>
      <c r="D1580" t="s">
        <v>3047</v>
      </c>
      <c r="E1580" s="8">
        <f t="shared" si="48"/>
        <v>1</v>
      </c>
      <c r="F1580" s="3">
        <f t="shared" si="49"/>
        <v>0</v>
      </c>
      <c r="G1580">
        <v>0</v>
      </c>
      <c r="H1580" s="4"/>
      <c r="I1580" s="3">
        <f>IF(AND(Table1[[#This Row],[High Income]]&gt;=71082,Table1[[#This Row],[QCT Status]]=0),1,0)</f>
        <v>0</v>
      </c>
      <c r="J1580" s="4">
        <v>71.2</v>
      </c>
      <c r="K1580" s="3">
        <f>IF(Table1[[#This Row],[Life Expectancy]]&gt;77.4,1,0)</f>
        <v>0</v>
      </c>
      <c r="L1580" s="4">
        <v>0</v>
      </c>
      <c r="M1580" s="4">
        <v>100</v>
      </c>
      <c r="N1580" s="4">
        <f>IF(AND(Table1[[#This Row],[Low Poverty]]&lt;=6.3,Table1[[#This Row],[QCT Status]]=0),1,0)</f>
        <v>0</v>
      </c>
      <c r="O1580" s="3">
        <f>VLOOKUP(C1580,'County Data Only'!$A$2:$F$93,3,FALSE)</f>
        <v>2.7</v>
      </c>
      <c r="P1580" s="3">
        <f>IF(Table1[[#This Row],[Census Tract Low Unemployment Rate]]&lt;2.7,1,0)</f>
        <v>0</v>
      </c>
      <c r="Q1580" s="6">
        <f>VLOOKUP($C1580,'County Data Only'!$A$2:$F$93,4,FALSE)</f>
        <v>1170</v>
      </c>
      <c r="R1580" s="6">
        <f>IF(AND(Table1[[#This Row],[Census Tract Access to Primary Care]]&lt;=2000,Table1[[#This Row],[Census Tract Access to Primary Care]]&lt;&gt;0),1,0)</f>
        <v>1</v>
      </c>
      <c r="S1580" s="3">
        <f>VLOOKUP($C1580,'County Data Only'!$A$2:$F$93,5,FALSE)</f>
        <v>1.4468014119999999</v>
      </c>
      <c r="T1580" s="3">
        <f>VLOOKUP($C1580,'County Data Only'!$A$2:$F$93,6,FALSE)</f>
        <v>-9.4916700000000007E-2</v>
      </c>
      <c r="U1580">
        <f>IF(AND(Table1[[#This Row],[Census Tract Population Growth 2010 - 2020]]&gt;=5,Table1[[#This Row],[Census Tract Population Growth 2020 - 2021]]&gt;0),1,0)</f>
        <v>0</v>
      </c>
      <c r="V1580" s="3">
        <f>SUM(Table1[[#This Row],[High Income Point Value]],Table1[[#This Row],[Life Expectancy Point Value]],Table1[[#This Row],["R/ECAP" (Point Value)]],Table1[[#This Row],[Low Poverty Point Value]])</f>
        <v>0</v>
      </c>
      <c r="W1580" s="3">
        <f>SUM(Table1[[#This Row],[Census Tract Low Unemployment Point Value]],Table1[[#This Row],[Census Tract Access to Primary Care Point Value]])</f>
        <v>1</v>
      </c>
    </row>
    <row r="1581" spans="1:23" x14ac:dyDescent="0.25">
      <c r="A1581" t="s">
        <v>1539</v>
      </c>
      <c r="B1581">
        <v>18163001400</v>
      </c>
      <c r="C1581" t="s">
        <v>1860</v>
      </c>
      <c r="D1581" t="s">
        <v>2121</v>
      </c>
      <c r="E1581" s="10">
        <f t="shared" si="48"/>
        <v>0</v>
      </c>
      <c r="F1581" s="3">
        <f t="shared" si="49"/>
        <v>0</v>
      </c>
      <c r="G1581" s="14">
        <v>1</v>
      </c>
      <c r="H1581" s="4">
        <v>27292</v>
      </c>
      <c r="I1581" s="3">
        <f>IF(AND(Table1[[#This Row],[High Income]]&gt;=71082,Table1[[#This Row],[QCT Status]]=0),1,0)</f>
        <v>0</v>
      </c>
      <c r="J1581" s="4">
        <v>69.7</v>
      </c>
      <c r="K1581" s="3">
        <f>IF(Table1[[#This Row],[Life Expectancy]]&gt;77.4,1,0)</f>
        <v>0</v>
      </c>
      <c r="L1581" s="8">
        <v>-1</v>
      </c>
      <c r="M1581" s="4">
        <v>38.9</v>
      </c>
      <c r="N1581" s="4">
        <f>IF(AND(Table1[[#This Row],[Low Poverty]]&lt;=6.3,Table1[[#This Row],[QCT Status]]=0),1,0)</f>
        <v>0</v>
      </c>
      <c r="O1581" s="3">
        <f>VLOOKUP(C1581,'County Data Only'!$A$2:$F$93,3,FALSE)</f>
        <v>2.7</v>
      </c>
      <c r="P1581" s="3">
        <f>IF(Table1[[#This Row],[Census Tract Low Unemployment Rate]]&lt;2.7,1,0)</f>
        <v>0</v>
      </c>
      <c r="Q1581" s="6">
        <f>VLOOKUP($C1581,'County Data Only'!$A$2:$F$93,4,FALSE)</f>
        <v>1170</v>
      </c>
      <c r="R1581" s="6">
        <f>IF(AND(Table1[[#This Row],[Census Tract Access to Primary Care]]&lt;=2000,Table1[[#This Row],[Census Tract Access to Primary Care]]&lt;&gt;0),1,0)</f>
        <v>1</v>
      </c>
      <c r="S1581" s="3">
        <f>VLOOKUP($C1581,'County Data Only'!$A$2:$F$93,5,FALSE)</f>
        <v>1.4468014119999999</v>
      </c>
      <c r="T1581" s="3">
        <f>VLOOKUP($C1581,'County Data Only'!$A$2:$F$93,6,FALSE)</f>
        <v>-9.4916700000000007E-2</v>
      </c>
      <c r="U1581">
        <f>IF(AND(Table1[[#This Row],[Census Tract Population Growth 2010 - 2020]]&gt;=5,Table1[[#This Row],[Census Tract Population Growth 2020 - 2021]]&gt;0),1,0)</f>
        <v>0</v>
      </c>
      <c r="V1581" s="3">
        <f>SUM(Table1[[#This Row],[High Income Point Value]],Table1[[#This Row],[Life Expectancy Point Value]],Table1[[#This Row],["R/ECAP" (Point Value)]],Table1[[#This Row],[Low Poverty Point Value]])</f>
        <v>-1</v>
      </c>
      <c r="W1581" s="3">
        <f>SUM(Table1[[#This Row],[Census Tract Low Unemployment Point Value]],Table1[[#This Row],[Census Tract Access to Primary Care Point Value]])</f>
        <v>1</v>
      </c>
    </row>
    <row r="1582" spans="1:23" x14ac:dyDescent="0.25">
      <c r="A1582" t="s">
        <v>1585</v>
      </c>
      <c r="B1582">
        <v>18165020200</v>
      </c>
      <c r="C1582" t="s">
        <v>1862</v>
      </c>
      <c r="D1582" t="s">
        <v>2109</v>
      </c>
      <c r="E1582" s="8">
        <f t="shared" si="48"/>
        <v>1</v>
      </c>
      <c r="F1582" s="3">
        <f t="shared" si="49"/>
        <v>0</v>
      </c>
      <c r="G1582">
        <v>0</v>
      </c>
      <c r="H1582" s="4">
        <v>54643</v>
      </c>
      <c r="I1582" s="3">
        <f>IF(AND(Table1[[#This Row],[High Income]]&gt;=71082,Table1[[#This Row],[QCT Status]]=0),1,0)</f>
        <v>0</v>
      </c>
      <c r="J1582" s="6">
        <v>81.900000000000006</v>
      </c>
      <c r="K1582" s="6">
        <f>IF(Table1[[#This Row],[Life Expectancy]]&gt;77.4,1,0)</f>
        <v>1</v>
      </c>
      <c r="L1582" s="4">
        <v>0</v>
      </c>
      <c r="M1582" s="4">
        <v>7.1</v>
      </c>
      <c r="N1582" s="4">
        <f>IF(AND(Table1[[#This Row],[Low Poverty]]&lt;=6.3,Table1[[#This Row],[QCT Status]]=0),1,0)</f>
        <v>0</v>
      </c>
      <c r="O1582" s="3">
        <f>VLOOKUP(C1582,'County Data Only'!$A$2:$F$93,3,FALSE)</f>
        <v>3.5</v>
      </c>
      <c r="P1582" s="3">
        <f>IF(Table1[[#This Row],[Census Tract Low Unemployment Rate]]&lt;2.7,1,0)</f>
        <v>0</v>
      </c>
      <c r="Q1582" s="3">
        <f>VLOOKUP($C1582,'County Data Only'!$A$2:$F$93,4,FALSE)</f>
        <v>2580</v>
      </c>
      <c r="R1582" s="3">
        <f>IF(AND(Table1[[#This Row],[Census Tract Access to Primary Care]]&lt;=2000,Table1[[#This Row],[Census Tract Access to Primary Care]]&lt;&gt;0),1,0)</f>
        <v>0</v>
      </c>
      <c r="S1582" s="3">
        <f>VLOOKUP($C1582,'County Data Only'!$A$2:$F$93,5,FALSE)</f>
        <v>-4.8892473790000004</v>
      </c>
      <c r="T1582" s="3">
        <f>VLOOKUP($C1582,'County Data Only'!$A$2:$F$93,6,FALSE)</f>
        <v>-0.3054328</v>
      </c>
      <c r="U1582">
        <f>IF(AND(Table1[[#This Row],[Census Tract Population Growth 2010 - 2020]]&gt;=5,Table1[[#This Row],[Census Tract Population Growth 2020 - 2021]]&gt;0),1,0)</f>
        <v>0</v>
      </c>
      <c r="V1582" s="3">
        <f>SUM(Table1[[#This Row],[High Income Point Value]],Table1[[#This Row],[Life Expectancy Point Value]],Table1[[#This Row],["R/ECAP" (Point Value)]],Table1[[#This Row],[Low Poverty Point Value]])</f>
        <v>1</v>
      </c>
      <c r="W1582" s="3">
        <f>SUM(Table1[[#This Row],[Census Tract Low Unemployment Point Value]],Table1[[#This Row],[Census Tract Access to Primary Care Point Value]])</f>
        <v>0</v>
      </c>
    </row>
    <row r="1583" spans="1:23" x14ac:dyDescent="0.25">
      <c r="A1583" t="s">
        <v>1587</v>
      </c>
      <c r="B1583">
        <v>18165020400</v>
      </c>
      <c r="C1583" t="s">
        <v>1862</v>
      </c>
      <c r="D1583" t="s">
        <v>2111</v>
      </c>
      <c r="E1583" s="8">
        <f t="shared" si="48"/>
        <v>1</v>
      </c>
      <c r="F1583" s="3">
        <f t="shared" si="49"/>
        <v>0</v>
      </c>
      <c r="G1583">
        <v>0</v>
      </c>
      <c r="H1583" s="4">
        <v>64559</v>
      </c>
      <c r="I1583" s="3">
        <f>IF(AND(Table1[[#This Row],[High Income]]&gt;=71082,Table1[[#This Row],[QCT Status]]=0),1,0)</f>
        <v>0</v>
      </c>
      <c r="J1583" s="6">
        <v>79.400000000000006</v>
      </c>
      <c r="K1583" s="6">
        <f>IF(Table1[[#This Row],[Life Expectancy]]&gt;77.4,1,0)</f>
        <v>1</v>
      </c>
      <c r="L1583" s="4">
        <v>0</v>
      </c>
      <c r="M1583" s="4">
        <v>9.6999999999999993</v>
      </c>
      <c r="N1583" s="4">
        <f>IF(AND(Table1[[#This Row],[Low Poverty]]&lt;=6.3,Table1[[#This Row],[QCT Status]]=0),1,0)</f>
        <v>0</v>
      </c>
      <c r="O1583" s="3">
        <f>VLOOKUP(C1583,'County Data Only'!$A$2:$F$93,3,FALSE)</f>
        <v>3.5</v>
      </c>
      <c r="P1583" s="3">
        <f>IF(Table1[[#This Row],[Census Tract Low Unemployment Rate]]&lt;2.7,1,0)</f>
        <v>0</v>
      </c>
      <c r="Q1583" s="3">
        <f>VLOOKUP($C1583,'County Data Only'!$A$2:$F$93,4,FALSE)</f>
        <v>2580</v>
      </c>
      <c r="R1583" s="3">
        <f>IF(AND(Table1[[#This Row],[Census Tract Access to Primary Care]]&lt;=2000,Table1[[#This Row],[Census Tract Access to Primary Care]]&lt;&gt;0),1,0)</f>
        <v>0</v>
      </c>
      <c r="S1583" s="3">
        <f>VLOOKUP($C1583,'County Data Only'!$A$2:$F$93,5,FALSE)</f>
        <v>-4.8892473790000004</v>
      </c>
      <c r="T1583" s="3">
        <f>VLOOKUP($C1583,'County Data Only'!$A$2:$F$93,6,FALSE)</f>
        <v>-0.3054328</v>
      </c>
      <c r="U1583">
        <f>IF(AND(Table1[[#This Row],[Census Tract Population Growth 2010 - 2020]]&gt;=5,Table1[[#This Row],[Census Tract Population Growth 2020 - 2021]]&gt;0),1,0)</f>
        <v>0</v>
      </c>
      <c r="V1583" s="3">
        <f>SUM(Table1[[#This Row],[High Income Point Value]],Table1[[#This Row],[Life Expectancy Point Value]],Table1[[#This Row],["R/ECAP" (Point Value)]],Table1[[#This Row],[Low Poverty Point Value]])</f>
        <v>1</v>
      </c>
      <c r="W1583" s="3">
        <f>SUM(Table1[[#This Row],[Census Tract Low Unemployment Point Value]],Table1[[#This Row],[Census Tract Access to Primary Care Point Value]])</f>
        <v>0</v>
      </c>
    </row>
    <row r="1584" spans="1:23" x14ac:dyDescent="0.25">
      <c r="A1584" t="s">
        <v>1586</v>
      </c>
      <c r="B1584">
        <v>18165020300</v>
      </c>
      <c r="C1584" t="s">
        <v>1862</v>
      </c>
      <c r="D1584" t="s">
        <v>2110</v>
      </c>
      <c r="E1584" s="10">
        <f t="shared" si="48"/>
        <v>0</v>
      </c>
      <c r="F1584" s="3">
        <f t="shared" si="49"/>
        <v>0</v>
      </c>
      <c r="G1584">
        <v>0</v>
      </c>
      <c r="H1584" s="4">
        <v>56500</v>
      </c>
      <c r="I1584" s="3">
        <f>IF(AND(Table1[[#This Row],[High Income]]&gt;=71082,Table1[[#This Row],[QCT Status]]=0),1,0)</f>
        <v>0</v>
      </c>
      <c r="J1584" s="4">
        <v>77.400000000000006</v>
      </c>
      <c r="K1584" s="3">
        <f>IF(Table1[[#This Row],[Life Expectancy]]&gt;77.4,1,0)</f>
        <v>0</v>
      </c>
      <c r="L1584" s="4">
        <v>0</v>
      </c>
      <c r="M1584" s="4">
        <v>9.1999999999999993</v>
      </c>
      <c r="N1584" s="4">
        <f>IF(AND(Table1[[#This Row],[Low Poverty]]&lt;=6.3,Table1[[#This Row],[QCT Status]]=0),1,0)</f>
        <v>0</v>
      </c>
      <c r="O1584" s="3">
        <f>VLOOKUP(C1584,'County Data Only'!$A$2:$F$93,3,FALSE)</f>
        <v>3.5</v>
      </c>
      <c r="P1584" s="3">
        <f>IF(Table1[[#This Row],[Census Tract Low Unemployment Rate]]&lt;2.7,1,0)</f>
        <v>0</v>
      </c>
      <c r="Q1584" s="3">
        <f>VLOOKUP($C1584,'County Data Only'!$A$2:$F$93,4,FALSE)</f>
        <v>2580</v>
      </c>
      <c r="R1584" s="3">
        <f>IF(AND(Table1[[#This Row],[Census Tract Access to Primary Care]]&lt;=2000,Table1[[#This Row],[Census Tract Access to Primary Care]]&lt;&gt;0),1,0)</f>
        <v>0</v>
      </c>
      <c r="S1584" s="3">
        <f>VLOOKUP($C1584,'County Data Only'!$A$2:$F$93,5,FALSE)</f>
        <v>-4.8892473790000004</v>
      </c>
      <c r="T1584" s="3">
        <f>VLOOKUP($C1584,'County Data Only'!$A$2:$F$93,6,FALSE)</f>
        <v>-0.3054328</v>
      </c>
      <c r="U1584">
        <f>IF(AND(Table1[[#This Row],[Census Tract Population Growth 2010 - 2020]]&gt;=5,Table1[[#This Row],[Census Tract Population Growth 2020 - 2021]]&gt;0),1,0)</f>
        <v>0</v>
      </c>
      <c r="V1584" s="3">
        <f>SUM(Table1[[#This Row],[High Income Point Value]],Table1[[#This Row],[Life Expectancy Point Value]],Table1[[#This Row],["R/ECAP" (Point Value)]],Table1[[#This Row],[Low Poverty Point Value]])</f>
        <v>0</v>
      </c>
      <c r="W1584" s="3">
        <f>SUM(Table1[[#This Row],[Census Tract Low Unemployment Point Value]],Table1[[#This Row],[Census Tract Access to Primary Care Point Value]])</f>
        <v>0</v>
      </c>
    </row>
    <row r="1585" spans="1:23" x14ac:dyDescent="0.25">
      <c r="A1585" t="s">
        <v>1584</v>
      </c>
      <c r="B1585">
        <v>18165020100</v>
      </c>
      <c r="C1585" t="s">
        <v>1862</v>
      </c>
      <c r="D1585" t="s">
        <v>2108</v>
      </c>
      <c r="E1585" s="10">
        <f t="shared" si="48"/>
        <v>0</v>
      </c>
      <c r="F1585" s="3">
        <f t="shared" si="49"/>
        <v>0</v>
      </c>
      <c r="G1585">
        <v>0</v>
      </c>
      <c r="H1585" s="4">
        <v>64519</v>
      </c>
      <c r="I1585" s="3">
        <f>IF(AND(Table1[[#This Row],[High Income]]&gt;=71082,Table1[[#This Row],[QCT Status]]=0),1,0)</f>
        <v>0</v>
      </c>
      <c r="J1585" s="4">
        <v>76.2</v>
      </c>
      <c r="K1585" s="3">
        <f>IF(Table1[[#This Row],[Life Expectancy]]&gt;77.4,1,0)</f>
        <v>0</v>
      </c>
      <c r="L1585" s="4">
        <v>0</v>
      </c>
      <c r="M1585" s="4">
        <v>18.5</v>
      </c>
      <c r="N1585" s="4">
        <f>IF(AND(Table1[[#This Row],[Low Poverty]]&lt;=6.3,Table1[[#This Row],[QCT Status]]=0),1,0)</f>
        <v>0</v>
      </c>
      <c r="O1585" s="3">
        <f>VLOOKUP(C1585,'County Data Only'!$A$2:$F$93,3,FALSE)</f>
        <v>3.5</v>
      </c>
      <c r="P1585" s="3">
        <f>IF(Table1[[#This Row],[Census Tract Low Unemployment Rate]]&lt;2.7,1,0)</f>
        <v>0</v>
      </c>
      <c r="Q1585" s="3">
        <f>VLOOKUP($C1585,'County Data Only'!$A$2:$F$93,4,FALSE)</f>
        <v>2580</v>
      </c>
      <c r="R1585" s="3">
        <f>IF(AND(Table1[[#This Row],[Census Tract Access to Primary Care]]&lt;=2000,Table1[[#This Row],[Census Tract Access to Primary Care]]&lt;&gt;0),1,0)</f>
        <v>0</v>
      </c>
      <c r="S1585" s="3">
        <f>VLOOKUP($C1585,'County Data Only'!$A$2:$F$93,5,FALSE)</f>
        <v>-4.8892473790000004</v>
      </c>
      <c r="T1585" s="3">
        <f>VLOOKUP($C1585,'County Data Only'!$A$2:$F$93,6,FALSE)</f>
        <v>-0.3054328</v>
      </c>
      <c r="U1585">
        <f>IF(AND(Table1[[#This Row],[Census Tract Population Growth 2010 - 2020]]&gt;=5,Table1[[#This Row],[Census Tract Population Growth 2020 - 2021]]&gt;0),1,0)</f>
        <v>0</v>
      </c>
      <c r="V1585" s="3">
        <f>SUM(Table1[[#This Row],[High Income Point Value]],Table1[[#This Row],[Life Expectancy Point Value]],Table1[[#This Row],["R/ECAP" (Point Value)]],Table1[[#This Row],[Low Poverty Point Value]])</f>
        <v>0</v>
      </c>
      <c r="W1585" s="3">
        <f>SUM(Table1[[#This Row],[Census Tract Low Unemployment Point Value]],Table1[[#This Row],[Census Tract Access to Primary Care Point Value]])</f>
        <v>0</v>
      </c>
    </row>
    <row r="1586" spans="1:23" x14ac:dyDescent="0.25">
      <c r="A1586" t="s">
        <v>1588</v>
      </c>
      <c r="B1586">
        <v>18165020500</v>
      </c>
      <c r="C1586" t="s">
        <v>1862</v>
      </c>
      <c r="D1586" t="s">
        <v>2112</v>
      </c>
      <c r="E1586" s="10">
        <f t="shared" si="48"/>
        <v>0</v>
      </c>
      <c r="F1586" s="3">
        <f t="shared" si="49"/>
        <v>0</v>
      </c>
      <c r="G1586">
        <v>0</v>
      </c>
      <c r="H1586" s="4">
        <v>41114</v>
      </c>
      <c r="I1586" s="3">
        <f>IF(AND(Table1[[#This Row],[High Income]]&gt;=71082,Table1[[#This Row],[QCT Status]]=0),1,0)</f>
        <v>0</v>
      </c>
      <c r="J1586" s="4">
        <v>72.2</v>
      </c>
      <c r="K1586" s="3">
        <f>IF(Table1[[#This Row],[Life Expectancy]]&gt;77.4,1,0)</f>
        <v>0</v>
      </c>
      <c r="L1586" s="4">
        <v>0</v>
      </c>
      <c r="M1586" s="4">
        <v>20.9</v>
      </c>
      <c r="N1586" s="4">
        <f>IF(AND(Table1[[#This Row],[Low Poverty]]&lt;=6.3,Table1[[#This Row],[QCT Status]]=0),1,0)</f>
        <v>0</v>
      </c>
      <c r="O1586" s="3">
        <f>VLOOKUP(C1586,'County Data Only'!$A$2:$F$93,3,FALSE)</f>
        <v>3.5</v>
      </c>
      <c r="P1586" s="3">
        <f>IF(Table1[[#This Row],[Census Tract Low Unemployment Rate]]&lt;2.7,1,0)</f>
        <v>0</v>
      </c>
      <c r="Q1586" s="3">
        <f>VLOOKUP($C1586,'County Data Only'!$A$2:$F$93,4,FALSE)</f>
        <v>2580</v>
      </c>
      <c r="R1586" s="3">
        <f>IF(AND(Table1[[#This Row],[Census Tract Access to Primary Care]]&lt;=2000,Table1[[#This Row],[Census Tract Access to Primary Care]]&lt;&gt;0),1,0)</f>
        <v>0</v>
      </c>
      <c r="S1586" s="3">
        <f>VLOOKUP($C1586,'County Data Only'!$A$2:$F$93,5,FALSE)</f>
        <v>-4.8892473790000004</v>
      </c>
      <c r="T1586" s="3">
        <f>VLOOKUP($C1586,'County Data Only'!$A$2:$F$93,6,FALSE)</f>
        <v>-0.3054328</v>
      </c>
      <c r="U1586">
        <f>IF(AND(Table1[[#This Row],[Census Tract Population Growth 2010 - 2020]]&gt;=5,Table1[[#This Row],[Census Tract Population Growth 2020 - 2021]]&gt;0),1,0)</f>
        <v>0</v>
      </c>
      <c r="V1586" s="3">
        <f>SUM(Table1[[#This Row],[High Income Point Value]],Table1[[#This Row],[Life Expectancy Point Value]],Table1[[#This Row],["R/ECAP" (Point Value)]],Table1[[#This Row],[Low Poverty Point Value]])</f>
        <v>0</v>
      </c>
      <c r="W1586" s="3">
        <f>SUM(Table1[[#This Row],[Census Tract Low Unemployment Point Value]],Table1[[#This Row],[Census Tract Access to Primary Care Point Value]])</f>
        <v>0</v>
      </c>
    </row>
    <row r="1587" spans="1:23" x14ac:dyDescent="0.25">
      <c r="A1587" t="s">
        <v>1601</v>
      </c>
      <c r="B1587">
        <v>18167001600</v>
      </c>
      <c r="C1587" t="s">
        <v>1864</v>
      </c>
      <c r="D1587" t="s">
        <v>1903</v>
      </c>
      <c r="E1587" s="5">
        <f t="shared" si="48"/>
        <v>4</v>
      </c>
      <c r="F1587" s="3">
        <f t="shared" si="49"/>
        <v>0</v>
      </c>
      <c r="G1587">
        <v>0</v>
      </c>
      <c r="H1587" s="6">
        <v>75489</v>
      </c>
      <c r="I1587" s="6">
        <f>IF(AND(Table1[[#This Row],[High Income]]&gt;=71082,Table1[[#This Row],[QCT Status]]=0),1,0)</f>
        <v>1</v>
      </c>
      <c r="J1587" s="6">
        <v>80.099999999999994</v>
      </c>
      <c r="K1587" s="6">
        <f>IF(Table1[[#This Row],[Life Expectancy]]&gt;77.4,1,0)</f>
        <v>1</v>
      </c>
      <c r="L1587" s="4">
        <v>0</v>
      </c>
      <c r="M1587" s="6">
        <v>2.4</v>
      </c>
      <c r="N1587" s="6">
        <f>IF(AND(Table1[[#This Row],[Low Poverty]]&lt;=6.3,Table1[[#This Row],[QCT Status]]=0),1,0)</f>
        <v>1</v>
      </c>
      <c r="O1587" s="3">
        <f>VLOOKUP(C1587,'County Data Only'!$A$2:$F$93,3,FALSE)</f>
        <v>3.3</v>
      </c>
      <c r="P1587" s="3">
        <f>IF(Table1[[#This Row],[Census Tract Low Unemployment Rate]]&lt;2.7,1,0)</f>
        <v>0</v>
      </c>
      <c r="Q1587" s="6">
        <f>VLOOKUP($C1587,'County Data Only'!$A$2:$F$93,4,FALSE)</f>
        <v>1130</v>
      </c>
      <c r="R1587" s="6">
        <f>IF(AND(Table1[[#This Row],[Census Tract Access to Primary Care]]&lt;=2000,Table1[[#This Row],[Census Tract Access to Primary Care]]&lt;&gt;0),1,0)</f>
        <v>1</v>
      </c>
      <c r="S1587" s="3">
        <f>VLOOKUP($C1587,'County Data Only'!$A$2:$F$93,5,FALSE)</f>
        <v>-1.189163137</v>
      </c>
      <c r="T1587" s="3">
        <f>VLOOKUP($C1587,'County Data Only'!$A$2:$F$93,6,FALSE)</f>
        <v>-1.22633E-2</v>
      </c>
      <c r="U1587">
        <f>IF(AND(Table1[[#This Row],[Census Tract Population Growth 2010 - 2020]]&gt;=5,Table1[[#This Row],[Census Tract Population Growth 2020 - 2021]]&gt;0),1,0)</f>
        <v>0</v>
      </c>
      <c r="V1587" s="3">
        <f>SUM(Table1[[#This Row],[High Income Point Value]],Table1[[#This Row],[Life Expectancy Point Value]],Table1[[#This Row],["R/ECAP" (Point Value)]],Table1[[#This Row],[Low Poverty Point Value]])</f>
        <v>3</v>
      </c>
      <c r="W1587" s="3">
        <f>SUM(Table1[[#This Row],[Census Tract Low Unemployment Point Value]],Table1[[#This Row],[Census Tract Access to Primary Care Point Value]])</f>
        <v>1</v>
      </c>
    </row>
    <row r="1588" spans="1:23" x14ac:dyDescent="0.25">
      <c r="A1588" t="s">
        <v>1615</v>
      </c>
      <c r="B1588">
        <v>18167010704</v>
      </c>
      <c r="C1588" t="s">
        <v>1864</v>
      </c>
      <c r="D1588" t="s">
        <v>3050</v>
      </c>
      <c r="E1588" s="9">
        <f t="shared" si="48"/>
        <v>3</v>
      </c>
      <c r="F1588" s="3">
        <f t="shared" si="49"/>
        <v>0</v>
      </c>
      <c r="G1588">
        <v>0</v>
      </c>
      <c r="H1588" s="4">
        <v>69620</v>
      </c>
      <c r="I1588" s="3">
        <f>IF(AND(Table1[[#This Row],[High Income]]&gt;=71082,Table1[[#This Row],[QCT Status]]=0),1,0)</f>
        <v>0</v>
      </c>
      <c r="J1588" s="6">
        <v>78.7</v>
      </c>
      <c r="K1588" s="6">
        <f>IF(Table1[[#This Row],[Life Expectancy]]&gt;77.4,1,0)</f>
        <v>1</v>
      </c>
      <c r="L1588" s="4">
        <v>0</v>
      </c>
      <c r="M1588" s="6">
        <v>4.2</v>
      </c>
      <c r="N1588" s="6">
        <f>IF(AND(Table1[[#This Row],[Low Poverty]]&lt;=6.3,Table1[[#This Row],[QCT Status]]=0),1,0)</f>
        <v>1</v>
      </c>
      <c r="O1588" s="3">
        <f>VLOOKUP(C1588,'County Data Only'!$A$2:$F$93,3,FALSE)</f>
        <v>3.3</v>
      </c>
      <c r="P1588" s="3">
        <f>IF(Table1[[#This Row],[Census Tract Low Unemployment Rate]]&lt;2.7,1,0)</f>
        <v>0</v>
      </c>
      <c r="Q1588" s="6">
        <f>VLOOKUP($C1588,'County Data Only'!$A$2:$F$93,4,FALSE)</f>
        <v>1130</v>
      </c>
      <c r="R1588" s="6">
        <f>IF(AND(Table1[[#This Row],[Census Tract Access to Primary Care]]&lt;=2000,Table1[[#This Row],[Census Tract Access to Primary Care]]&lt;&gt;0),1,0)</f>
        <v>1</v>
      </c>
      <c r="S1588" s="3">
        <f>VLOOKUP($C1588,'County Data Only'!$A$2:$F$93,5,FALSE)</f>
        <v>-1.189163137</v>
      </c>
      <c r="T1588" s="3">
        <f>VLOOKUP($C1588,'County Data Only'!$A$2:$F$93,6,FALSE)</f>
        <v>-1.22633E-2</v>
      </c>
      <c r="U1588">
        <f>IF(AND(Table1[[#This Row],[Census Tract Population Growth 2010 - 2020]]&gt;=5,Table1[[#This Row],[Census Tract Population Growth 2020 - 2021]]&gt;0),1,0)</f>
        <v>0</v>
      </c>
      <c r="V1588" s="3">
        <f>SUM(Table1[[#This Row],[High Income Point Value]],Table1[[#This Row],[Life Expectancy Point Value]],Table1[[#This Row],["R/ECAP" (Point Value)]],Table1[[#This Row],[Low Poverty Point Value]])</f>
        <v>2</v>
      </c>
      <c r="W1588" s="3">
        <f>SUM(Table1[[#This Row],[Census Tract Low Unemployment Point Value]],Table1[[#This Row],[Census Tract Access to Primary Care Point Value]])</f>
        <v>1</v>
      </c>
    </row>
    <row r="1589" spans="1:23" x14ac:dyDescent="0.25">
      <c r="A1589" t="s">
        <v>1616</v>
      </c>
      <c r="B1589">
        <v>18167011000</v>
      </c>
      <c r="C1589" t="s">
        <v>1864</v>
      </c>
      <c r="D1589" t="s">
        <v>1961</v>
      </c>
      <c r="E1589" s="9">
        <f t="shared" si="48"/>
        <v>3</v>
      </c>
      <c r="F1589" s="3">
        <f t="shared" si="49"/>
        <v>0</v>
      </c>
      <c r="G1589">
        <v>0</v>
      </c>
      <c r="H1589" s="4">
        <v>67904</v>
      </c>
      <c r="I1589" s="3">
        <f>IF(AND(Table1[[#This Row],[High Income]]&gt;=71082,Table1[[#This Row],[QCT Status]]=0),1,0)</f>
        <v>0</v>
      </c>
      <c r="J1589" s="6">
        <v>78.599999999999994</v>
      </c>
      <c r="K1589" s="6">
        <f>IF(Table1[[#This Row],[Life Expectancy]]&gt;77.4,1,0)</f>
        <v>1</v>
      </c>
      <c r="L1589" s="4">
        <v>0</v>
      </c>
      <c r="M1589" s="6">
        <v>4.3</v>
      </c>
      <c r="N1589" s="6">
        <f>IF(AND(Table1[[#This Row],[Low Poverty]]&lt;=6.3,Table1[[#This Row],[QCT Status]]=0),1,0)</f>
        <v>1</v>
      </c>
      <c r="O1589" s="3">
        <f>VLOOKUP(C1589,'County Data Only'!$A$2:$F$93,3,FALSE)</f>
        <v>3.3</v>
      </c>
      <c r="P1589" s="3">
        <f>IF(Table1[[#This Row],[Census Tract Low Unemployment Rate]]&lt;2.7,1,0)</f>
        <v>0</v>
      </c>
      <c r="Q1589" s="6">
        <f>VLOOKUP($C1589,'County Data Only'!$A$2:$F$93,4,FALSE)</f>
        <v>1130</v>
      </c>
      <c r="R1589" s="6">
        <f>IF(AND(Table1[[#This Row],[Census Tract Access to Primary Care]]&lt;=2000,Table1[[#This Row],[Census Tract Access to Primary Care]]&lt;&gt;0),1,0)</f>
        <v>1</v>
      </c>
      <c r="S1589" s="3">
        <f>VLOOKUP($C1589,'County Data Only'!$A$2:$F$93,5,FALSE)</f>
        <v>-1.189163137</v>
      </c>
      <c r="T1589" s="3">
        <f>VLOOKUP($C1589,'County Data Only'!$A$2:$F$93,6,FALSE)</f>
        <v>-1.22633E-2</v>
      </c>
      <c r="U1589">
        <f>IF(AND(Table1[[#This Row],[Census Tract Population Growth 2010 - 2020]]&gt;=5,Table1[[#This Row],[Census Tract Population Growth 2020 - 2021]]&gt;0),1,0)</f>
        <v>0</v>
      </c>
      <c r="V1589" s="3">
        <f>SUM(Table1[[#This Row],[High Income Point Value]],Table1[[#This Row],[Life Expectancy Point Value]],Table1[[#This Row],["R/ECAP" (Point Value)]],Table1[[#This Row],[Low Poverty Point Value]])</f>
        <v>2</v>
      </c>
      <c r="W1589" s="3">
        <f>SUM(Table1[[#This Row],[Census Tract Low Unemployment Point Value]],Table1[[#This Row],[Census Tract Access to Primary Care Point Value]])</f>
        <v>1</v>
      </c>
    </row>
    <row r="1590" spans="1:23" x14ac:dyDescent="0.25">
      <c r="A1590" t="s">
        <v>1605</v>
      </c>
      <c r="B1590">
        <v>18167010100</v>
      </c>
      <c r="C1590" t="s">
        <v>1864</v>
      </c>
      <c r="D1590" t="s">
        <v>1930</v>
      </c>
      <c r="E1590" s="9">
        <f t="shared" si="48"/>
        <v>3</v>
      </c>
      <c r="F1590" s="3">
        <f t="shared" si="49"/>
        <v>0</v>
      </c>
      <c r="G1590">
        <v>0</v>
      </c>
      <c r="H1590" s="6">
        <v>74787</v>
      </c>
      <c r="I1590" s="6">
        <f>IF(AND(Table1[[#This Row],[High Income]]&gt;=71082,Table1[[#This Row],[QCT Status]]=0),1,0)</f>
        <v>1</v>
      </c>
      <c r="J1590" s="6">
        <v>78.3</v>
      </c>
      <c r="K1590" s="6">
        <f>IF(Table1[[#This Row],[Life Expectancy]]&gt;77.4,1,0)</f>
        <v>1</v>
      </c>
      <c r="L1590" s="4">
        <v>0</v>
      </c>
      <c r="M1590" s="4">
        <v>7.8</v>
      </c>
      <c r="N1590" s="4">
        <f>IF(AND(Table1[[#This Row],[Low Poverty]]&lt;=6.3,Table1[[#This Row],[QCT Status]]=0),1,0)</f>
        <v>0</v>
      </c>
      <c r="O1590" s="3">
        <f>VLOOKUP(C1590,'County Data Only'!$A$2:$F$93,3,FALSE)</f>
        <v>3.3</v>
      </c>
      <c r="P1590" s="3">
        <f>IF(Table1[[#This Row],[Census Tract Low Unemployment Rate]]&lt;2.7,1,0)</f>
        <v>0</v>
      </c>
      <c r="Q1590" s="6">
        <f>VLOOKUP($C1590,'County Data Only'!$A$2:$F$93,4,FALSE)</f>
        <v>1130</v>
      </c>
      <c r="R1590" s="6">
        <f>IF(AND(Table1[[#This Row],[Census Tract Access to Primary Care]]&lt;=2000,Table1[[#This Row],[Census Tract Access to Primary Care]]&lt;&gt;0),1,0)</f>
        <v>1</v>
      </c>
      <c r="S1590" s="3">
        <f>VLOOKUP($C1590,'County Data Only'!$A$2:$F$93,5,FALSE)</f>
        <v>-1.189163137</v>
      </c>
      <c r="T1590" s="3">
        <f>VLOOKUP($C1590,'County Data Only'!$A$2:$F$93,6,FALSE)</f>
        <v>-1.22633E-2</v>
      </c>
      <c r="U1590">
        <f>IF(AND(Table1[[#This Row],[Census Tract Population Growth 2010 - 2020]]&gt;=5,Table1[[#This Row],[Census Tract Population Growth 2020 - 2021]]&gt;0),1,0)</f>
        <v>0</v>
      </c>
      <c r="V1590" s="3">
        <f>SUM(Table1[[#This Row],[High Income Point Value]],Table1[[#This Row],[Life Expectancy Point Value]],Table1[[#This Row],["R/ECAP" (Point Value)]],Table1[[#This Row],[Low Poverty Point Value]])</f>
        <v>2</v>
      </c>
      <c r="W1590" s="3">
        <f>SUM(Table1[[#This Row],[Census Tract Low Unemployment Point Value]],Table1[[#This Row],[Census Tract Access to Primary Care Point Value]])</f>
        <v>1</v>
      </c>
    </row>
    <row r="1591" spans="1:23" x14ac:dyDescent="0.25">
      <c r="A1591" t="s">
        <v>1606</v>
      </c>
      <c r="B1591">
        <v>18167010201</v>
      </c>
      <c r="C1591" t="s">
        <v>1864</v>
      </c>
      <c r="D1591" t="s">
        <v>1931</v>
      </c>
      <c r="E1591" s="7">
        <f t="shared" si="48"/>
        <v>2</v>
      </c>
      <c r="F1591" s="3">
        <f t="shared" si="49"/>
        <v>0</v>
      </c>
      <c r="G1591">
        <v>0</v>
      </c>
      <c r="H1591" s="4">
        <v>61489</v>
      </c>
      <c r="I1591" s="3">
        <f>IF(AND(Table1[[#This Row],[High Income]]&gt;=71082,Table1[[#This Row],[QCT Status]]=0),1,0)</f>
        <v>0</v>
      </c>
      <c r="J1591" s="6">
        <v>78.900000000000006</v>
      </c>
      <c r="K1591" s="6">
        <f>IF(Table1[[#This Row],[Life Expectancy]]&gt;77.4,1,0)</f>
        <v>1</v>
      </c>
      <c r="L1591" s="4">
        <v>0</v>
      </c>
      <c r="M1591" s="4">
        <v>8.9</v>
      </c>
      <c r="N1591" s="4">
        <f>IF(AND(Table1[[#This Row],[Low Poverty]]&lt;=6.3,Table1[[#This Row],[QCT Status]]=0),1,0)</f>
        <v>0</v>
      </c>
      <c r="O1591" s="3">
        <f>VLOOKUP(C1591,'County Data Only'!$A$2:$F$93,3,FALSE)</f>
        <v>3.3</v>
      </c>
      <c r="P1591" s="3">
        <f>IF(Table1[[#This Row],[Census Tract Low Unemployment Rate]]&lt;2.7,1,0)</f>
        <v>0</v>
      </c>
      <c r="Q1591" s="6">
        <f>VLOOKUP($C1591,'County Data Only'!$A$2:$F$93,4,FALSE)</f>
        <v>1130</v>
      </c>
      <c r="R1591" s="6">
        <f>IF(AND(Table1[[#This Row],[Census Tract Access to Primary Care]]&lt;=2000,Table1[[#This Row],[Census Tract Access to Primary Care]]&lt;&gt;0),1,0)</f>
        <v>1</v>
      </c>
      <c r="S1591" s="3">
        <f>VLOOKUP($C1591,'County Data Only'!$A$2:$F$93,5,FALSE)</f>
        <v>-1.189163137</v>
      </c>
      <c r="T1591" s="3">
        <f>VLOOKUP($C1591,'County Data Only'!$A$2:$F$93,6,FALSE)</f>
        <v>-1.22633E-2</v>
      </c>
      <c r="U1591">
        <f>IF(AND(Table1[[#This Row],[Census Tract Population Growth 2010 - 2020]]&gt;=5,Table1[[#This Row],[Census Tract Population Growth 2020 - 2021]]&gt;0),1,0)</f>
        <v>0</v>
      </c>
      <c r="V1591" s="3">
        <f>SUM(Table1[[#This Row],[High Income Point Value]],Table1[[#This Row],[Life Expectancy Point Value]],Table1[[#This Row],["R/ECAP" (Point Value)]],Table1[[#This Row],[Low Poverty Point Value]])</f>
        <v>1</v>
      </c>
      <c r="W1591" s="3">
        <f>SUM(Table1[[#This Row],[Census Tract Low Unemployment Point Value]],Table1[[#This Row],[Census Tract Access to Primary Care Point Value]])</f>
        <v>1</v>
      </c>
    </row>
    <row r="1592" spans="1:23" x14ac:dyDescent="0.25">
      <c r="A1592" t="s">
        <v>1620</v>
      </c>
      <c r="B1592">
        <v>18167011202</v>
      </c>
      <c r="C1592" t="s">
        <v>1864</v>
      </c>
      <c r="D1592" t="s">
        <v>1964</v>
      </c>
      <c r="E1592" s="7">
        <f t="shared" si="48"/>
        <v>2</v>
      </c>
      <c r="F1592" s="3">
        <f t="shared" si="49"/>
        <v>0</v>
      </c>
      <c r="G1592">
        <v>0</v>
      </c>
      <c r="H1592" s="4">
        <v>54537</v>
      </c>
      <c r="I1592" s="3">
        <f>IF(AND(Table1[[#This Row],[High Income]]&gt;=71082,Table1[[#This Row],[QCT Status]]=0),1,0)</f>
        <v>0</v>
      </c>
      <c r="J1592" s="6">
        <v>78.099999999999994</v>
      </c>
      <c r="K1592" s="6">
        <f>IF(Table1[[#This Row],[Life Expectancy]]&gt;77.4,1,0)</f>
        <v>1</v>
      </c>
      <c r="L1592" s="4">
        <v>0</v>
      </c>
      <c r="M1592" s="4">
        <v>11.1</v>
      </c>
      <c r="N1592" s="4">
        <f>IF(AND(Table1[[#This Row],[Low Poverty]]&lt;=6.3,Table1[[#This Row],[QCT Status]]=0),1,0)</f>
        <v>0</v>
      </c>
      <c r="O1592" s="3">
        <f>VLOOKUP(C1592,'County Data Only'!$A$2:$F$93,3,FALSE)</f>
        <v>3.3</v>
      </c>
      <c r="P1592" s="3">
        <f>IF(Table1[[#This Row],[Census Tract Low Unemployment Rate]]&lt;2.7,1,0)</f>
        <v>0</v>
      </c>
      <c r="Q1592" s="6">
        <f>VLOOKUP($C1592,'County Data Only'!$A$2:$F$93,4,FALSE)</f>
        <v>1130</v>
      </c>
      <c r="R1592" s="6">
        <f>IF(AND(Table1[[#This Row],[Census Tract Access to Primary Care]]&lt;=2000,Table1[[#This Row],[Census Tract Access to Primary Care]]&lt;&gt;0),1,0)</f>
        <v>1</v>
      </c>
      <c r="S1592" s="3">
        <f>VLOOKUP($C1592,'County Data Only'!$A$2:$F$93,5,FALSE)</f>
        <v>-1.189163137</v>
      </c>
      <c r="T1592" s="3">
        <f>VLOOKUP($C1592,'County Data Only'!$A$2:$F$93,6,FALSE)</f>
        <v>-1.22633E-2</v>
      </c>
      <c r="U1592">
        <f>IF(AND(Table1[[#This Row],[Census Tract Population Growth 2010 - 2020]]&gt;=5,Table1[[#This Row],[Census Tract Population Growth 2020 - 2021]]&gt;0),1,0)</f>
        <v>0</v>
      </c>
      <c r="V1592" s="3">
        <f>SUM(Table1[[#This Row],[High Income Point Value]],Table1[[#This Row],[Life Expectancy Point Value]],Table1[[#This Row],["R/ECAP" (Point Value)]],Table1[[#This Row],[Low Poverty Point Value]])</f>
        <v>1</v>
      </c>
      <c r="W1592" s="3">
        <f>SUM(Table1[[#This Row],[Census Tract Low Unemployment Point Value]],Table1[[#This Row],[Census Tract Access to Primary Care Point Value]])</f>
        <v>1</v>
      </c>
    </row>
    <row r="1593" spans="1:23" x14ac:dyDescent="0.25">
      <c r="A1593" t="s">
        <v>1613</v>
      </c>
      <c r="B1593">
        <v>18167010702</v>
      </c>
      <c r="C1593" t="s">
        <v>1864</v>
      </c>
      <c r="D1593" t="s">
        <v>3043</v>
      </c>
      <c r="E1593" s="7">
        <f t="shared" si="48"/>
        <v>2</v>
      </c>
      <c r="F1593" s="3">
        <f t="shared" si="49"/>
        <v>0</v>
      </c>
      <c r="G1593">
        <v>0</v>
      </c>
      <c r="H1593" s="4">
        <v>64444</v>
      </c>
      <c r="I1593" s="3">
        <f>IF(AND(Table1[[#This Row],[High Income]]&gt;=71082,Table1[[#This Row],[QCT Status]]=0),1,0)</f>
        <v>0</v>
      </c>
      <c r="J1593" s="6">
        <v>79.2</v>
      </c>
      <c r="K1593" s="6">
        <f>IF(Table1[[#This Row],[Life Expectancy]]&gt;77.4,1,0)</f>
        <v>1</v>
      </c>
      <c r="L1593" s="4">
        <v>0</v>
      </c>
      <c r="M1593" s="4">
        <v>11.3</v>
      </c>
      <c r="N1593" s="4">
        <f>IF(AND(Table1[[#This Row],[Low Poverty]]&lt;=6.3,Table1[[#This Row],[QCT Status]]=0),1,0)</f>
        <v>0</v>
      </c>
      <c r="O1593" s="3">
        <f>VLOOKUP(C1593,'County Data Only'!$A$2:$F$93,3,FALSE)</f>
        <v>3.3</v>
      </c>
      <c r="P1593" s="3">
        <f>IF(Table1[[#This Row],[Census Tract Low Unemployment Rate]]&lt;2.7,1,0)</f>
        <v>0</v>
      </c>
      <c r="Q1593" s="6">
        <f>VLOOKUP($C1593,'County Data Only'!$A$2:$F$93,4,FALSE)</f>
        <v>1130</v>
      </c>
      <c r="R1593" s="6">
        <f>IF(AND(Table1[[#This Row],[Census Tract Access to Primary Care]]&lt;=2000,Table1[[#This Row],[Census Tract Access to Primary Care]]&lt;&gt;0),1,0)</f>
        <v>1</v>
      </c>
      <c r="S1593" s="3">
        <f>VLOOKUP($C1593,'County Data Only'!$A$2:$F$93,5,FALSE)</f>
        <v>-1.189163137</v>
      </c>
      <c r="T1593" s="3">
        <f>VLOOKUP($C1593,'County Data Only'!$A$2:$F$93,6,FALSE)</f>
        <v>-1.22633E-2</v>
      </c>
      <c r="U1593">
        <f>IF(AND(Table1[[#This Row],[Census Tract Population Growth 2010 - 2020]]&gt;=5,Table1[[#This Row],[Census Tract Population Growth 2020 - 2021]]&gt;0),1,0)</f>
        <v>0</v>
      </c>
      <c r="V1593" s="3">
        <f>SUM(Table1[[#This Row],[High Income Point Value]],Table1[[#This Row],[Life Expectancy Point Value]],Table1[[#This Row],["R/ECAP" (Point Value)]],Table1[[#This Row],[Low Poverty Point Value]])</f>
        <v>1</v>
      </c>
      <c r="W1593" s="3">
        <f>SUM(Table1[[#This Row],[Census Tract Low Unemployment Point Value]],Table1[[#This Row],[Census Tract Access to Primary Care Point Value]])</f>
        <v>1</v>
      </c>
    </row>
    <row r="1594" spans="1:23" x14ac:dyDescent="0.25">
      <c r="A1594" t="s">
        <v>1619</v>
      </c>
      <c r="B1594">
        <v>18167011201</v>
      </c>
      <c r="C1594" t="s">
        <v>1864</v>
      </c>
      <c r="D1594" t="s">
        <v>1963</v>
      </c>
      <c r="E1594" s="7">
        <f t="shared" si="48"/>
        <v>2</v>
      </c>
      <c r="F1594" s="3">
        <f t="shared" si="49"/>
        <v>0</v>
      </c>
      <c r="G1594">
        <v>0</v>
      </c>
      <c r="H1594" s="4">
        <v>52446</v>
      </c>
      <c r="I1594" s="3">
        <f>IF(AND(Table1[[#This Row],[High Income]]&gt;=71082,Table1[[#This Row],[QCT Status]]=0),1,0)</f>
        <v>0</v>
      </c>
      <c r="J1594" s="6">
        <v>78.099999999999994</v>
      </c>
      <c r="K1594" s="6">
        <f>IF(Table1[[#This Row],[Life Expectancy]]&gt;77.4,1,0)</f>
        <v>1</v>
      </c>
      <c r="L1594" s="4">
        <v>0</v>
      </c>
      <c r="M1594" s="4">
        <v>12.4</v>
      </c>
      <c r="N1594" s="4">
        <f>IF(AND(Table1[[#This Row],[Low Poverty]]&lt;=6.3,Table1[[#This Row],[QCT Status]]=0),1,0)</f>
        <v>0</v>
      </c>
      <c r="O1594" s="3">
        <f>VLOOKUP(C1594,'County Data Only'!$A$2:$F$93,3,FALSE)</f>
        <v>3.3</v>
      </c>
      <c r="P1594" s="3">
        <f>IF(Table1[[#This Row],[Census Tract Low Unemployment Rate]]&lt;2.7,1,0)</f>
        <v>0</v>
      </c>
      <c r="Q1594" s="6">
        <f>VLOOKUP($C1594,'County Data Only'!$A$2:$F$93,4,FALSE)</f>
        <v>1130</v>
      </c>
      <c r="R1594" s="6">
        <f>IF(AND(Table1[[#This Row],[Census Tract Access to Primary Care]]&lt;=2000,Table1[[#This Row],[Census Tract Access to Primary Care]]&lt;&gt;0),1,0)</f>
        <v>1</v>
      </c>
      <c r="S1594" s="3">
        <f>VLOOKUP($C1594,'County Data Only'!$A$2:$F$93,5,FALSE)</f>
        <v>-1.189163137</v>
      </c>
      <c r="T1594" s="3">
        <f>VLOOKUP($C1594,'County Data Only'!$A$2:$F$93,6,FALSE)</f>
        <v>-1.22633E-2</v>
      </c>
      <c r="U1594">
        <f>IF(AND(Table1[[#This Row],[Census Tract Population Growth 2010 - 2020]]&gt;=5,Table1[[#This Row],[Census Tract Population Growth 2020 - 2021]]&gt;0),1,0)</f>
        <v>0</v>
      </c>
      <c r="V1594" s="3">
        <f>SUM(Table1[[#This Row],[High Income Point Value]],Table1[[#This Row],[Life Expectancy Point Value]],Table1[[#This Row],["R/ECAP" (Point Value)]],Table1[[#This Row],[Low Poverty Point Value]])</f>
        <v>1</v>
      </c>
      <c r="W1594" s="3">
        <f>SUM(Table1[[#This Row],[Census Tract Low Unemployment Point Value]],Table1[[#This Row],[Census Tract Access to Primary Care Point Value]])</f>
        <v>1</v>
      </c>
    </row>
    <row r="1595" spans="1:23" x14ac:dyDescent="0.25">
      <c r="A1595" t="s">
        <v>1614</v>
      </c>
      <c r="B1595">
        <v>18167010703</v>
      </c>
      <c r="C1595" t="s">
        <v>1864</v>
      </c>
      <c r="D1595" t="s">
        <v>3049</v>
      </c>
      <c r="E1595" s="7">
        <f t="shared" si="48"/>
        <v>2</v>
      </c>
      <c r="F1595" s="3">
        <f t="shared" si="49"/>
        <v>0</v>
      </c>
      <c r="G1595">
        <v>0</v>
      </c>
      <c r="H1595" s="4">
        <v>39268</v>
      </c>
      <c r="I1595" s="3">
        <f>IF(AND(Table1[[#This Row],[High Income]]&gt;=71082,Table1[[#This Row],[QCT Status]]=0),1,0)</f>
        <v>0</v>
      </c>
      <c r="J1595" s="6">
        <v>78.7</v>
      </c>
      <c r="K1595" s="6">
        <f>IF(Table1[[#This Row],[Life Expectancy]]&gt;77.4,1,0)</f>
        <v>1</v>
      </c>
      <c r="L1595" s="4">
        <v>0</v>
      </c>
      <c r="M1595" s="4">
        <v>13.8</v>
      </c>
      <c r="N1595" s="4">
        <f>IF(AND(Table1[[#This Row],[Low Poverty]]&lt;=6.3,Table1[[#This Row],[QCT Status]]=0),1,0)</f>
        <v>0</v>
      </c>
      <c r="O1595" s="3">
        <f>VLOOKUP(C1595,'County Data Only'!$A$2:$F$93,3,FALSE)</f>
        <v>3.3</v>
      </c>
      <c r="P1595" s="3">
        <f>IF(Table1[[#This Row],[Census Tract Low Unemployment Rate]]&lt;2.7,1,0)</f>
        <v>0</v>
      </c>
      <c r="Q1595" s="6">
        <f>VLOOKUP($C1595,'County Data Only'!$A$2:$F$93,4,FALSE)</f>
        <v>1130</v>
      </c>
      <c r="R1595" s="6">
        <f>IF(AND(Table1[[#This Row],[Census Tract Access to Primary Care]]&lt;=2000,Table1[[#This Row],[Census Tract Access to Primary Care]]&lt;&gt;0),1,0)</f>
        <v>1</v>
      </c>
      <c r="S1595" s="3">
        <f>VLOOKUP($C1595,'County Data Only'!$A$2:$F$93,5,FALSE)</f>
        <v>-1.189163137</v>
      </c>
      <c r="T1595" s="3">
        <f>VLOOKUP($C1595,'County Data Only'!$A$2:$F$93,6,FALSE)</f>
        <v>-1.22633E-2</v>
      </c>
      <c r="U1595">
        <f>IF(AND(Table1[[#This Row],[Census Tract Population Growth 2010 - 2020]]&gt;=5,Table1[[#This Row],[Census Tract Population Growth 2020 - 2021]]&gt;0),1,0)</f>
        <v>0</v>
      </c>
      <c r="V1595" s="3">
        <f>SUM(Table1[[#This Row],[High Income Point Value]],Table1[[#This Row],[Life Expectancy Point Value]],Table1[[#This Row],["R/ECAP" (Point Value)]],Table1[[#This Row],[Low Poverty Point Value]])</f>
        <v>1</v>
      </c>
      <c r="W1595" s="3">
        <f>SUM(Table1[[#This Row],[Census Tract Low Unemployment Point Value]],Table1[[#This Row],[Census Tract Access to Primary Care Point Value]])</f>
        <v>1</v>
      </c>
    </row>
    <row r="1596" spans="1:23" x14ac:dyDescent="0.25">
      <c r="A1596" t="s">
        <v>1602</v>
      </c>
      <c r="B1596">
        <v>18167001700</v>
      </c>
      <c r="C1596" t="s">
        <v>1864</v>
      </c>
      <c r="D1596" t="s">
        <v>1904</v>
      </c>
      <c r="E1596" s="8">
        <f t="shared" si="48"/>
        <v>1</v>
      </c>
      <c r="F1596" s="3">
        <f t="shared" si="49"/>
        <v>0</v>
      </c>
      <c r="G1596" s="14">
        <v>1</v>
      </c>
      <c r="H1596" s="4">
        <v>34869</v>
      </c>
      <c r="I1596" s="3">
        <f>IF(AND(Table1[[#This Row],[High Income]]&gt;=71082,Table1[[#This Row],[QCT Status]]=0),1,0)</f>
        <v>0</v>
      </c>
      <c r="J1596" s="4">
        <v>71.8</v>
      </c>
      <c r="K1596" s="3">
        <f>IF(Table1[[#This Row],[Life Expectancy]]&gt;77.4,1,0)</f>
        <v>0</v>
      </c>
      <c r="L1596" s="4">
        <v>0</v>
      </c>
      <c r="M1596" s="4">
        <v>14.5</v>
      </c>
      <c r="N1596" s="4">
        <f>IF(AND(Table1[[#This Row],[Low Poverty]]&lt;=6.3,Table1[[#This Row],[QCT Status]]=0),1,0)</f>
        <v>0</v>
      </c>
      <c r="O1596" s="3">
        <f>VLOOKUP(C1596,'County Data Only'!$A$2:$F$93,3,FALSE)</f>
        <v>3.3</v>
      </c>
      <c r="P1596" s="3">
        <f>IF(Table1[[#This Row],[Census Tract Low Unemployment Rate]]&lt;2.7,1,0)</f>
        <v>0</v>
      </c>
      <c r="Q1596" s="6">
        <f>VLOOKUP($C1596,'County Data Only'!$A$2:$F$93,4,FALSE)</f>
        <v>1130</v>
      </c>
      <c r="R1596" s="6">
        <f>IF(AND(Table1[[#This Row],[Census Tract Access to Primary Care]]&lt;=2000,Table1[[#This Row],[Census Tract Access to Primary Care]]&lt;&gt;0),1,0)</f>
        <v>1</v>
      </c>
      <c r="S1596" s="3">
        <f>VLOOKUP($C1596,'County Data Only'!$A$2:$F$93,5,FALSE)</f>
        <v>-1.189163137</v>
      </c>
      <c r="T1596" s="3">
        <f>VLOOKUP($C1596,'County Data Only'!$A$2:$F$93,6,FALSE)</f>
        <v>-1.22633E-2</v>
      </c>
      <c r="U1596">
        <f>IF(AND(Table1[[#This Row],[Census Tract Population Growth 2010 - 2020]]&gt;=5,Table1[[#This Row],[Census Tract Population Growth 2020 - 2021]]&gt;0),1,0)</f>
        <v>0</v>
      </c>
      <c r="V1596" s="3">
        <f>SUM(Table1[[#This Row],[High Income Point Value]],Table1[[#This Row],[Life Expectancy Point Value]],Table1[[#This Row],["R/ECAP" (Point Value)]],Table1[[#This Row],[Low Poverty Point Value]])</f>
        <v>0</v>
      </c>
      <c r="W1596" s="3">
        <f>SUM(Table1[[#This Row],[Census Tract Low Unemployment Point Value]],Table1[[#This Row],[Census Tract Access to Primary Care Point Value]])</f>
        <v>1</v>
      </c>
    </row>
    <row r="1597" spans="1:23" x14ac:dyDescent="0.25">
      <c r="A1597" t="s">
        <v>1594</v>
      </c>
      <c r="B1597">
        <v>18167000900</v>
      </c>
      <c r="C1597" t="s">
        <v>1864</v>
      </c>
      <c r="D1597" t="s">
        <v>1898</v>
      </c>
      <c r="E1597" s="8">
        <f t="shared" si="48"/>
        <v>1</v>
      </c>
      <c r="F1597" s="3">
        <f t="shared" si="49"/>
        <v>0</v>
      </c>
      <c r="G1597" s="14">
        <v>1</v>
      </c>
      <c r="H1597" s="4">
        <v>40938</v>
      </c>
      <c r="I1597" s="3">
        <f>IF(AND(Table1[[#This Row],[High Income]]&gt;=71082,Table1[[#This Row],[QCT Status]]=0),1,0)</f>
        <v>0</v>
      </c>
      <c r="J1597" s="4">
        <v>74.5</v>
      </c>
      <c r="K1597" s="3">
        <f>IF(Table1[[#This Row],[Life Expectancy]]&gt;77.4,1,0)</f>
        <v>0</v>
      </c>
      <c r="L1597" s="4">
        <v>0</v>
      </c>
      <c r="M1597" s="4">
        <v>23.8</v>
      </c>
      <c r="N1597" s="4">
        <f>IF(AND(Table1[[#This Row],[Low Poverty]]&lt;=6.3,Table1[[#This Row],[QCT Status]]=0),1,0)</f>
        <v>0</v>
      </c>
      <c r="O1597" s="3">
        <f>VLOOKUP(C1597,'County Data Only'!$A$2:$F$93,3,FALSE)</f>
        <v>3.3</v>
      </c>
      <c r="P1597" s="3">
        <f>IF(Table1[[#This Row],[Census Tract Low Unemployment Rate]]&lt;2.7,1,0)</f>
        <v>0</v>
      </c>
      <c r="Q1597" s="6">
        <f>VLOOKUP($C1597,'County Data Only'!$A$2:$F$93,4,FALSE)</f>
        <v>1130</v>
      </c>
      <c r="R1597" s="6">
        <f>IF(AND(Table1[[#This Row],[Census Tract Access to Primary Care]]&lt;=2000,Table1[[#This Row],[Census Tract Access to Primary Care]]&lt;&gt;0),1,0)</f>
        <v>1</v>
      </c>
      <c r="S1597" s="3">
        <f>VLOOKUP($C1597,'County Data Only'!$A$2:$F$93,5,FALSE)</f>
        <v>-1.189163137</v>
      </c>
      <c r="T1597" s="3">
        <f>VLOOKUP($C1597,'County Data Only'!$A$2:$F$93,6,FALSE)</f>
        <v>-1.22633E-2</v>
      </c>
      <c r="U1597">
        <f>IF(AND(Table1[[#This Row],[Census Tract Population Growth 2010 - 2020]]&gt;=5,Table1[[#This Row],[Census Tract Population Growth 2020 - 2021]]&gt;0),1,0)</f>
        <v>0</v>
      </c>
      <c r="V1597" s="3">
        <f>SUM(Table1[[#This Row],[High Income Point Value]],Table1[[#This Row],[Life Expectancy Point Value]],Table1[[#This Row],["R/ECAP" (Point Value)]],Table1[[#This Row],[Low Poverty Point Value]])</f>
        <v>0</v>
      </c>
      <c r="W1597" s="3">
        <f>SUM(Table1[[#This Row],[Census Tract Low Unemployment Point Value]],Table1[[#This Row],[Census Tract Access to Primary Care Point Value]])</f>
        <v>1</v>
      </c>
    </row>
    <row r="1598" spans="1:23" x14ac:dyDescent="0.25">
      <c r="A1598" t="s">
        <v>1597</v>
      </c>
      <c r="B1598">
        <v>18167001200</v>
      </c>
      <c r="C1598" t="s">
        <v>1864</v>
      </c>
      <c r="D1598" t="s">
        <v>1901</v>
      </c>
      <c r="E1598" s="8">
        <f t="shared" si="48"/>
        <v>1</v>
      </c>
      <c r="F1598" s="3">
        <f t="shared" si="49"/>
        <v>0</v>
      </c>
      <c r="G1598" s="14">
        <v>1</v>
      </c>
      <c r="H1598" s="4">
        <v>33323</v>
      </c>
      <c r="I1598" s="3">
        <f>IF(AND(Table1[[#This Row],[High Income]]&gt;=71082,Table1[[#This Row],[QCT Status]]=0),1,0)</f>
        <v>0</v>
      </c>
      <c r="J1598" s="4">
        <v>72.3</v>
      </c>
      <c r="K1598" s="3">
        <f>IF(Table1[[#This Row],[Life Expectancy]]&gt;77.4,1,0)</f>
        <v>0</v>
      </c>
      <c r="L1598" s="4">
        <v>0</v>
      </c>
      <c r="M1598" s="4">
        <v>26.4</v>
      </c>
      <c r="N1598" s="4">
        <f>IF(AND(Table1[[#This Row],[Low Poverty]]&lt;=6.3,Table1[[#This Row],[QCT Status]]=0),1,0)</f>
        <v>0</v>
      </c>
      <c r="O1598" s="3">
        <f>VLOOKUP(C1598,'County Data Only'!$A$2:$F$93,3,FALSE)</f>
        <v>3.3</v>
      </c>
      <c r="P1598" s="3">
        <f>IF(Table1[[#This Row],[Census Tract Low Unemployment Rate]]&lt;2.7,1,0)</f>
        <v>0</v>
      </c>
      <c r="Q1598" s="6">
        <f>VLOOKUP($C1598,'County Data Only'!$A$2:$F$93,4,FALSE)</f>
        <v>1130</v>
      </c>
      <c r="R1598" s="6">
        <f>IF(AND(Table1[[#This Row],[Census Tract Access to Primary Care]]&lt;=2000,Table1[[#This Row],[Census Tract Access to Primary Care]]&lt;&gt;0),1,0)</f>
        <v>1</v>
      </c>
      <c r="S1598" s="3">
        <f>VLOOKUP($C1598,'County Data Only'!$A$2:$F$93,5,FALSE)</f>
        <v>-1.189163137</v>
      </c>
      <c r="T1598" s="3">
        <f>VLOOKUP($C1598,'County Data Only'!$A$2:$F$93,6,FALSE)</f>
        <v>-1.22633E-2</v>
      </c>
      <c r="U1598">
        <f>IF(AND(Table1[[#This Row],[Census Tract Population Growth 2010 - 2020]]&gt;=5,Table1[[#This Row],[Census Tract Population Growth 2020 - 2021]]&gt;0),1,0)</f>
        <v>0</v>
      </c>
      <c r="V1598" s="3">
        <f>SUM(Table1[[#This Row],[High Income Point Value]],Table1[[#This Row],[Life Expectancy Point Value]],Table1[[#This Row],["R/ECAP" (Point Value)]],Table1[[#This Row],[Low Poverty Point Value]])</f>
        <v>0</v>
      </c>
      <c r="W1598" s="3">
        <f>SUM(Table1[[#This Row],[Census Tract Low Unemployment Point Value]],Table1[[#This Row],[Census Tract Access to Primary Care Point Value]])</f>
        <v>1</v>
      </c>
    </row>
    <row r="1599" spans="1:23" x14ac:dyDescent="0.25">
      <c r="A1599" t="s">
        <v>1593</v>
      </c>
      <c r="B1599">
        <v>18167000700</v>
      </c>
      <c r="C1599" t="s">
        <v>1864</v>
      </c>
      <c r="D1599" t="s">
        <v>2117</v>
      </c>
      <c r="E1599" s="8">
        <f t="shared" si="48"/>
        <v>1</v>
      </c>
      <c r="F1599" s="3">
        <f t="shared" si="49"/>
        <v>0</v>
      </c>
      <c r="G1599" s="14">
        <v>1</v>
      </c>
      <c r="H1599" s="4">
        <v>32841</v>
      </c>
      <c r="I1599" s="3">
        <f>IF(AND(Table1[[#This Row],[High Income]]&gt;=71082,Table1[[#This Row],[QCT Status]]=0),1,0)</f>
        <v>0</v>
      </c>
      <c r="J1599" s="4">
        <v>69.5</v>
      </c>
      <c r="K1599" s="3">
        <f>IF(Table1[[#This Row],[Life Expectancy]]&gt;77.4,1,0)</f>
        <v>0</v>
      </c>
      <c r="L1599" s="4">
        <v>0</v>
      </c>
      <c r="M1599" s="4">
        <v>35.1</v>
      </c>
      <c r="N1599" s="4">
        <f>IF(AND(Table1[[#This Row],[Low Poverty]]&lt;=6.3,Table1[[#This Row],[QCT Status]]=0),1,0)</f>
        <v>0</v>
      </c>
      <c r="O1599" s="3">
        <f>VLOOKUP(C1599,'County Data Only'!$A$2:$F$93,3,FALSE)</f>
        <v>3.3</v>
      </c>
      <c r="P1599" s="3">
        <f>IF(Table1[[#This Row],[Census Tract Low Unemployment Rate]]&lt;2.7,1,0)</f>
        <v>0</v>
      </c>
      <c r="Q1599" s="6">
        <f>VLOOKUP($C1599,'County Data Only'!$A$2:$F$93,4,FALSE)</f>
        <v>1130</v>
      </c>
      <c r="R1599" s="6">
        <f>IF(AND(Table1[[#This Row],[Census Tract Access to Primary Care]]&lt;=2000,Table1[[#This Row],[Census Tract Access to Primary Care]]&lt;&gt;0),1,0)</f>
        <v>1</v>
      </c>
      <c r="S1599" s="3">
        <f>VLOOKUP($C1599,'County Data Only'!$A$2:$F$93,5,FALSE)</f>
        <v>-1.189163137</v>
      </c>
      <c r="T1599" s="3">
        <f>VLOOKUP($C1599,'County Data Only'!$A$2:$F$93,6,FALSE)</f>
        <v>-1.22633E-2</v>
      </c>
      <c r="U1599">
        <f>IF(AND(Table1[[#This Row],[Census Tract Population Growth 2010 - 2020]]&gt;=5,Table1[[#This Row],[Census Tract Population Growth 2020 - 2021]]&gt;0),1,0)</f>
        <v>0</v>
      </c>
      <c r="V1599" s="3">
        <f>SUM(Table1[[#This Row],[High Income Point Value]],Table1[[#This Row],[Life Expectancy Point Value]],Table1[[#This Row],["R/ECAP" (Point Value)]],Table1[[#This Row],[Low Poverty Point Value]])</f>
        <v>0</v>
      </c>
      <c r="W1599" s="3">
        <f>SUM(Table1[[#This Row],[Census Tract Low Unemployment Point Value]],Table1[[#This Row],[Census Tract Access to Primary Care Point Value]])</f>
        <v>1</v>
      </c>
    </row>
    <row r="1600" spans="1:23" x14ac:dyDescent="0.25">
      <c r="A1600" t="s">
        <v>1596</v>
      </c>
      <c r="B1600">
        <v>18167001100</v>
      </c>
      <c r="C1600" t="s">
        <v>1864</v>
      </c>
      <c r="D1600" t="s">
        <v>1900</v>
      </c>
      <c r="E1600" s="8">
        <f t="shared" si="48"/>
        <v>1</v>
      </c>
      <c r="F1600" s="3">
        <f t="shared" si="49"/>
        <v>0</v>
      </c>
      <c r="G1600" s="14">
        <v>1</v>
      </c>
      <c r="H1600" s="4">
        <v>25755</v>
      </c>
      <c r="I1600" s="3">
        <f>IF(AND(Table1[[#This Row],[High Income]]&gt;=71082,Table1[[#This Row],[QCT Status]]=0),1,0)</f>
        <v>0</v>
      </c>
      <c r="J1600" s="4">
        <v>68</v>
      </c>
      <c r="K1600" s="3">
        <f>IF(Table1[[#This Row],[Life Expectancy]]&gt;77.4,1,0)</f>
        <v>0</v>
      </c>
      <c r="L1600" s="4">
        <v>0</v>
      </c>
      <c r="M1600" s="4">
        <v>40.1</v>
      </c>
      <c r="N1600" s="4">
        <f>IF(AND(Table1[[#This Row],[Low Poverty]]&lt;=6.3,Table1[[#This Row],[QCT Status]]=0),1,0)</f>
        <v>0</v>
      </c>
      <c r="O1600" s="3">
        <f>VLOOKUP(C1600,'County Data Only'!$A$2:$F$93,3,FALSE)</f>
        <v>3.3</v>
      </c>
      <c r="P1600" s="3">
        <f>IF(Table1[[#This Row],[Census Tract Low Unemployment Rate]]&lt;2.7,1,0)</f>
        <v>0</v>
      </c>
      <c r="Q1600" s="6">
        <f>VLOOKUP($C1600,'County Data Only'!$A$2:$F$93,4,FALSE)</f>
        <v>1130</v>
      </c>
      <c r="R1600" s="6">
        <f>IF(AND(Table1[[#This Row],[Census Tract Access to Primary Care]]&lt;=2000,Table1[[#This Row],[Census Tract Access to Primary Care]]&lt;&gt;0),1,0)</f>
        <v>1</v>
      </c>
      <c r="S1600" s="3">
        <f>VLOOKUP($C1600,'County Data Only'!$A$2:$F$93,5,FALSE)</f>
        <v>-1.189163137</v>
      </c>
      <c r="T1600" s="3">
        <f>VLOOKUP($C1600,'County Data Only'!$A$2:$F$93,6,FALSE)</f>
        <v>-1.22633E-2</v>
      </c>
      <c r="U1600">
        <f>IF(AND(Table1[[#This Row],[Census Tract Population Growth 2010 - 2020]]&gt;=5,Table1[[#This Row],[Census Tract Population Growth 2020 - 2021]]&gt;0),1,0)</f>
        <v>0</v>
      </c>
      <c r="V1600" s="3">
        <f>SUM(Table1[[#This Row],[High Income Point Value]],Table1[[#This Row],[Life Expectancy Point Value]],Table1[[#This Row],["R/ECAP" (Point Value)]],Table1[[#This Row],[Low Poverty Point Value]])</f>
        <v>0</v>
      </c>
      <c r="W1600" s="3">
        <f>SUM(Table1[[#This Row],[Census Tract Low Unemployment Point Value]],Table1[[#This Row],[Census Tract Access to Primary Care Point Value]])</f>
        <v>1</v>
      </c>
    </row>
    <row r="1601" spans="1:23" x14ac:dyDescent="0.25">
      <c r="A1601" t="s">
        <v>1592</v>
      </c>
      <c r="B1601">
        <v>18167000600</v>
      </c>
      <c r="C1601" t="s">
        <v>1864</v>
      </c>
      <c r="D1601" t="s">
        <v>1894</v>
      </c>
      <c r="E1601" s="8">
        <f t="shared" si="48"/>
        <v>1</v>
      </c>
      <c r="F1601" s="3">
        <f t="shared" si="49"/>
        <v>0</v>
      </c>
      <c r="G1601" s="14">
        <v>1</v>
      </c>
      <c r="H1601" s="4">
        <v>23542</v>
      </c>
      <c r="I1601" s="3">
        <f>IF(AND(Table1[[#This Row],[High Income]]&gt;=71082,Table1[[#This Row],[QCT Status]]=0),1,0)</f>
        <v>0</v>
      </c>
      <c r="J1601" s="4">
        <v>72.099999999999994</v>
      </c>
      <c r="K1601" s="3">
        <f>IF(Table1[[#This Row],[Life Expectancy]]&gt;77.4,1,0)</f>
        <v>0</v>
      </c>
      <c r="L1601" s="4">
        <v>0</v>
      </c>
      <c r="M1601" s="4">
        <v>42.7</v>
      </c>
      <c r="N1601" s="4">
        <f>IF(AND(Table1[[#This Row],[Low Poverty]]&lt;=6.3,Table1[[#This Row],[QCT Status]]=0),1,0)</f>
        <v>0</v>
      </c>
      <c r="O1601" s="3">
        <f>VLOOKUP(C1601,'County Data Only'!$A$2:$F$93,3,FALSE)</f>
        <v>3.3</v>
      </c>
      <c r="P1601" s="3">
        <f>IF(Table1[[#This Row],[Census Tract Low Unemployment Rate]]&lt;2.7,1,0)</f>
        <v>0</v>
      </c>
      <c r="Q1601" s="6">
        <f>VLOOKUP($C1601,'County Data Only'!$A$2:$F$93,4,FALSE)</f>
        <v>1130</v>
      </c>
      <c r="R1601" s="6">
        <f>IF(AND(Table1[[#This Row],[Census Tract Access to Primary Care]]&lt;=2000,Table1[[#This Row],[Census Tract Access to Primary Care]]&lt;&gt;0),1,0)</f>
        <v>1</v>
      </c>
      <c r="S1601" s="3">
        <f>VLOOKUP($C1601,'County Data Only'!$A$2:$F$93,5,FALSE)</f>
        <v>-1.189163137</v>
      </c>
      <c r="T1601" s="3">
        <f>VLOOKUP($C1601,'County Data Only'!$A$2:$F$93,6,FALSE)</f>
        <v>-1.22633E-2</v>
      </c>
      <c r="U1601">
        <f>IF(AND(Table1[[#This Row],[Census Tract Population Growth 2010 - 2020]]&gt;=5,Table1[[#This Row],[Census Tract Population Growth 2020 - 2021]]&gt;0),1,0)</f>
        <v>0</v>
      </c>
      <c r="V1601" s="3">
        <f>SUM(Table1[[#This Row],[High Income Point Value]],Table1[[#This Row],[Life Expectancy Point Value]],Table1[[#This Row],["R/ECAP" (Point Value)]],Table1[[#This Row],[Low Poverty Point Value]])</f>
        <v>0</v>
      </c>
      <c r="W1601" s="3">
        <f>SUM(Table1[[#This Row],[Census Tract Low Unemployment Point Value]],Table1[[#This Row],[Census Tract Access to Primary Care Point Value]])</f>
        <v>1</v>
      </c>
    </row>
    <row r="1602" spans="1:23" x14ac:dyDescent="0.25">
      <c r="A1602" t="s">
        <v>1591</v>
      </c>
      <c r="B1602">
        <v>18167000500</v>
      </c>
      <c r="C1602" t="s">
        <v>1864</v>
      </c>
      <c r="D1602" t="s">
        <v>1893</v>
      </c>
      <c r="E1602" s="8">
        <f t="shared" ref="E1602:E1665" si="50">SUM(V1602,W1602)</f>
        <v>1</v>
      </c>
      <c r="F1602" s="3">
        <f t="shared" ref="F1602:F1665" si="51">IF(AND(S1602&gt;=5,T1602&gt;0),1,0)</f>
        <v>0</v>
      </c>
      <c r="G1602" s="14">
        <v>1</v>
      </c>
      <c r="H1602" s="4">
        <v>20561</v>
      </c>
      <c r="I1602" s="3">
        <f>IF(AND(Table1[[#This Row],[High Income]]&gt;=71082,Table1[[#This Row],[QCT Status]]=0),1,0)</f>
        <v>0</v>
      </c>
      <c r="J1602" s="4">
        <v>72.099999999999994</v>
      </c>
      <c r="K1602" s="3">
        <f>IF(Table1[[#This Row],[Life Expectancy]]&gt;77.4,1,0)</f>
        <v>0</v>
      </c>
      <c r="L1602" s="4">
        <v>0</v>
      </c>
      <c r="M1602" s="4">
        <v>47.4</v>
      </c>
      <c r="N1602" s="4">
        <f>IF(AND(Table1[[#This Row],[Low Poverty]]&lt;=6.3,Table1[[#This Row],[QCT Status]]=0),1,0)</f>
        <v>0</v>
      </c>
      <c r="O1602" s="3">
        <f>VLOOKUP(C1602,'County Data Only'!$A$2:$F$93,3,FALSE)</f>
        <v>3.3</v>
      </c>
      <c r="P1602" s="3">
        <f>IF(Table1[[#This Row],[Census Tract Low Unemployment Rate]]&lt;2.7,1,0)</f>
        <v>0</v>
      </c>
      <c r="Q1602" s="6">
        <f>VLOOKUP($C1602,'County Data Only'!$A$2:$F$93,4,FALSE)</f>
        <v>1130</v>
      </c>
      <c r="R1602" s="6">
        <f>IF(AND(Table1[[#This Row],[Census Tract Access to Primary Care]]&lt;=2000,Table1[[#This Row],[Census Tract Access to Primary Care]]&lt;&gt;0),1,0)</f>
        <v>1</v>
      </c>
      <c r="S1602" s="3">
        <f>VLOOKUP($C1602,'County Data Only'!$A$2:$F$93,5,FALSE)</f>
        <v>-1.189163137</v>
      </c>
      <c r="T1602" s="3">
        <f>VLOOKUP($C1602,'County Data Only'!$A$2:$F$93,6,FALSE)</f>
        <v>-1.22633E-2</v>
      </c>
      <c r="U1602">
        <f>IF(AND(Table1[[#This Row],[Census Tract Population Growth 2010 - 2020]]&gt;=5,Table1[[#This Row],[Census Tract Population Growth 2020 - 2021]]&gt;0),1,0)</f>
        <v>0</v>
      </c>
      <c r="V1602" s="3">
        <f>SUM(Table1[[#This Row],[High Income Point Value]],Table1[[#This Row],[Life Expectancy Point Value]],Table1[[#This Row],["R/ECAP" (Point Value)]],Table1[[#This Row],[Low Poverty Point Value]])</f>
        <v>0</v>
      </c>
      <c r="W1602" s="3">
        <f>SUM(Table1[[#This Row],[Census Tract Low Unemployment Point Value]],Table1[[#This Row],[Census Tract Access to Primary Care Point Value]])</f>
        <v>1</v>
      </c>
    </row>
    <row r="1603" spans="1:23" x14ac:dyDescent="0.25">
      <c r="A1603" t="s">
        <v>1590</v>
      </c>
      <c r="B1603">
        <v>18167000400</v>
      </c>
      <c r="C1603" t="s">
        <v>1864</v>
      </c>
      <c r="D1603" t="s">
        <v>1892</v>
      </c>
      <c r="E1603" s="8">
        <f t="shared" si="50"/>
        <v>1</v>
      </c>
      <c r="F1603" s="3">
        <f t="shared" si="51"/>
        <v>0</v>
      </c>
      <c r="G1603" s="14">
        <v>1</v>
      </c>
      <c r="H1603" s="4">
        <v>34297</v>
      </c>
      <c r="I1603" s="3">
        <f>IF(AND(Table1[[#This Row],[High Income]]&gt;=71082,Table1[[#This Row],[QCT Status]]=0),1,0)</f>
        <v>0</v>
      </c>
      <c r="J1603" s="4">
        <v>74</v>
      </c>
      <c r="K1603" s="3">
        <f>IF(Table1[[#This Row],[Life Expectancy]]&gt;77.4,1,0)</f>
        <v>0</v>
      </c>
      <c r="L1603" s="4">
        <v>0</v>
      </c>
      <c r="M1603" s="4">
        <v>47.5</v>
      </c>
      <c r="N1603" s="4">
        <f>IF(AND(Table1[[#This Row],[Low Poverty]]&lt;=6.3,Table1[[#This Row],[QCT Status]]=0),1,0)</f>
        <v>0</v>
      </c>
      <c r="O1603" s="3">
        <f>VLOOKUP(C1603,'County Data Only'!$A$2:$F$93,3,FALSE)</f>
        <v>3.3</v>
      </c>
      <c r="P1603" s="3">
        <f>IF(Table1[[#This Row],[Census Tract Low Unemployment Rate]]&lt;2.7,1,0)</f>
        <v>0</v>
      </c>
      <c r="Q1603" s="6">
        <f>VLOOKUP($C1603,'County Data Only'!$A$2:$F$93,4,FALSE)</f>
        <v>1130</v>
      </c>
      <c r="R1603" s="6">
        <f>IF(AND(Table1[[#This Row],[Census Tract Access to Primary Care]]&lt;=2000,Table1[[#This Row],[Census Tract Access to Primary Care]]&lt;&gt;0),1,0)</f>
        <v>1</v>
      </c>
      <c r="S1603" s="3">
        <f>VLOOKUP($C1603,'County Data Only'!$A$2:$F$93,5,FALSE)</f>
        <v>-1.189163137</v>
      </c>
      <c r="T1603" s="3">
        <f>VLOOKUP($C1603,'County Data Only'!$A$2:$F$93,6,FALSE)</f>
        <v>-1.22633E-2</v>
      </c>
      <c r="U1603">
        <f>IF(AND(Table1[[#This Row],[Census Tract Population Growth 2010 - 2020]]&gt;=5,Table1[[#This Row],[Census Tract Population Growth 2020 - 2021]]&gt;0),1,0)</f>
        <v>0</v>
      </c>
      <c r="V1603" s="3">
        <f>SUM(Table1[[#This Row],[High Income Point Value]],Table1[[#This Row],[Life Expectancy Point Value]],Table1[[#This Row],["R/ECAP" (Point Value)]],Table1[[#This Row],[Low Poverty Point Value]])</f>
        <v>0</v>
      </c>
      <c r="W1603" s="3">
        <f>SUM(Table1[[#This Row],[Census Tract Low Unemployment Point Value]],Table1[[#This Row],[Census Tract Access to Primary Care Point Value]])</f>
        <v>1</v>
      </c>
    </row>
    <row r="1604" spans="1:23" x14ac:dyDescent="0.25">
      <c r="A1604" t="s">
        <v>1604</v>
      </c>
      <c r="B1604">
        <v>18167001900</v>
      </c>
      <c r="C1604" t="s">
        <v>1864</v>
      </c>
      <c r="D1604" t="s">
        <v>2954</v>
      </c>
      <c r="E1604" s="8">
        <f t="shared" si="50"/>
        <v>1</v>
      </c>
      <c r="F1604" s="3">
        <f t="shared" si="51"/>
        <v>0</v>
      </c>
      <c r="G1604" s="14">
        <v>1</v>
      </c>
      <c r="H1604" s="4">
        <v>22990</v>
      </c>
      <c r="I1604" s="3">
        <f>IF(AND(Table1[[#This Row],[High Income]]&gt;=71082,Table1[[#This Row],[QCT Status]]=0),1,0)</f>
        <v>0</v>
      </c>
      <c r="J1604" s="4">
        <v>68.099999999999994</v>
      </c>
      <c r="K1604" s="3">
        <f>IF(Table1[[#This Row],[Life Expectancy]]&gt;77.4,1,0)</f>
        <v>0</v>
      </c>
      <c r="L1604" s="4">
        <v>0</v>
      </c>
      <c r="M1604" s="4">
        <v>51.2</v>
      </c>
      <c r="N1604" s="4">
        <f>IF(AND(Table1[[#This Row],[Low Poverty]]&lt;=6.3,Table1[[#This Row],[QCT Status]]=0),1,0)</f>
        <v>0</v>
      </c>
      <c r="O1604" s="3">
        <f>VLOOKUP(C1604,'County Data Only'!$A$2:$F$93,3,FALSE)</f>
        <v>3.3</v>
      </c>
      <c r="P1604" s="3">
        <f>IF(Table1[[#This Row],[Census Tract Low Unemployment Rate]]&lt;2.7,1,0)</f>
        <v>0</v>
      </c>
      <c r="Q1604" s="6">
        <f>VLOOKUP($C1604,'County Data Only'!$A$2:$F$93,4,FALSE)</f>
        <v>1130</v>
      </c>
      <c r="R1604" s="6">
        <f>IF(AND(Table1[[#This Row],[Census Tract Access to Primary Care]]&lt;=2000,Table1[[#This Row],[Census Tract Access to Primary Care]]&lt;&gt;0),1,0)</f>
        <v>1</v>
      </c>
      <c r="S1604" s="3">
        <f>VLOOKUP($C1604,'County Data Only'!$A$2:$F$93,5,FALSE)</f>
        <v>-1.189163137</v>
      </c>
      <c r="T1604" s="3">
        <f>VLOOKUP($C1604,'County Data Only'!$A$2:$F$93,6,FALSE)</f>
        <v>-1.22633E-2</v>
      </c>
      <c r="U1604">
        <f>IF(AND(Table1[[#This Row],[Census Tract Population Growth 2010 - 2020]]&gt;=5,Table1[[#This Row],[Census Tract Population Growth 2020 - 2021]]&gt;0),1,0)</f>
        <v>0</v>
      </c>
      <c r="V1604" s="3">
        <f>SUM(Table1[[#This Row],[High Income Point Value]],Table1[[#This Row],[Life Expectancy Point Value]],Table1[[#This Row],["R/ECAP" (Point Value)]],Table1[[#This Row],[Low Poverty Point Value]])</f>
        <v>0</v>
      </c>
      <c r="W1604" s="3">
        <f>SUM(Table1[[#This Row],[Census Tract Low Unemployment Point Value]],Table1[[#This Row],[Census Tract Access to Primary Care Point Value]])</f>
        <v>1</v>
      </c>
    </row>
    <row r="1605" spans="1:23" x14ac:dyDescent="0.25">
      <c r="A1605" t="s">
        <v>1589</v>
      </c>
      <c r="B1605">
        <v>18167000300</v>
      </c>
      <c r="C1605" t="s">
        <v>1864</v>
      </c>
      <c r="D1605" t="s">
        <v>1891</v>
      </c>
      <c r="E1605" s="8">
        <f t="shared" si="50"/>
        <v>1</v>
      </c>
      <c r="F1605" s="3">
        <f t="shared" si="51"/>
        <v>0</v>
      </c>
      <c r="G1605" s="14">
        <v>1</v>
      </c>
      <c r="H1605" s="4">
        <v>24306</v>
      </c>
      <c r="I1605" s="3">
        <f>IF(AND(Table1[[#This Row],[High Income]]&gt;=71082,Table1[[#This Row],[QCT Status]]=0),1,0)</f>
        <v>0</v>
      </c>
      <c r="J1605" s="4">
        <v>74</v>
      </c>
      <c r="K1605" s="3">
        <f>IF(Table1[[#This Row],[Life Expectancy]]&gt;77.4,1,0)</f>
        <v>0</v>
      </c>
      <c r="L1605" s="4">
        <v>0</v>
      </c>
      <c r="M1605" s="4">
        <v>55.6</v>
      </c>
      <c r="N1605" s="4">
        <f>IF(AND(Table1[[#This Row],[Low Poverty]]&lt;=6.3,Table1[[#This Row],[QCT Status]]=0),1,0)</f>
        <v>0</v>
      </c>
      <c r="O1605" s="3">
        <f>VLOOKUP(C1605,'County Data Only'!$A$2:$F$93,3,FALSE)</f>
        <v>3.3</v>
      </c>
      <c r="P1605" s="3">
        <f>IF(Table1[[#This Row],[Census Tract Low Unemployment Rate]]&lt;2.7,1,0)</f>
        <v>0</v>
      </c>
      <c r="Q1605" s="6">
        <f>VLOOKUP($C1605,'County Data Only'!$A$2:$F$93,4,FALSE)</f>
        <v>1130</v>
      </c>
      <c r="R1605" s="6">
        <f>IF(AND(Table1[[#This Row],[Census Tract Access to Primary Care]]&lt;=2000,Table1[[#This Row],[Census Tract Access to Primary Care]]&lt;&gt;0),1,0)</f>
        <v>1</v>
      </c>
      <c r="S1605" s="3">
        <f>VLOOKUP($C1605,'County Data Only'!$A$2:$F$93,5,FALSE)</f>
        <v>-1.189163137</v>
      </c>
      <c r="T1605" s="3">
        <f>VLOOKUP($C1605,'County Data Only'!$A$2:$F$93,6,FALSE)</f>
        <v>-1.22633E-2</v>
      </c>
      <c r="U1605">
        <f>IF(AND(Table1[[#This Row],[Census Tract Population Growth 2010 - 2020]]&gt;=5,Table1[[#This Row],[Census Tract Population Growth 2020 - 2021]]&gt;0),1,0)</f>
        <v>0</v>
      </c>
      <c r="V1605" s="3">
        <f>SUM(Table1[[#This Row],[High Income Point Value]],Table1[[#This Row],[Life Expectancy Point Value]],Table1[[#This Row],["R/ECAP" (Point Value)]],Table1[[#This Row],[Low Poverty Point Value]])</f>
        <v>0</v>
      </c>
      <c r="W1605" s="3">
        <f>SUM(Table1[[#This Row],[Census Tract Low Unemployment Point Value]],Table1[[#This Row],[Census Tract Access to Primary Care Point Value]])</f>
        <v>1</v>
      </c>
    </row>
    <row r="1606" spans="1:23" x14ac:dyDescent="0.25">
      <c r="A1606" t="s">
        <v>1618</v>
      </c>
      <c r="B1606">
        <v>18167011102</v>
      </c>
      <c r="C1606" t="s">
        <v>1864</v>
      </c>
      <c r="D1606" t="s">
        <v>1992</v>
      </c>
      <c r="E1606" s="8">
        <f t="shared" si="50"/>
        <v>1</v>
      </c>
      <c r="F1606" s="3">
        <f t="shared" si="51"/>
        <v>0</v>
      </c>
      <c r="G1606" s="14">
        <v>1</v>
      </c>
      <c r="H1606" s="4">
        <v>12982</v>
      </c>
      <c r="I1606" s="3">
        <f>IF(AND(Table1[[#This Row],[High Income]]&gt;=71082,Table1[[#This Row],[QCT Status]]=0),1,0)</f>
        <v>0</v>
      </c>
      <c r="J1606" s="4">
        <v>74.7</v>
      </c>
      <c r="K1606" s="3">
        <f>IF(Table1[[#This Row],[Life Expectancy]]&gt;77.4,1,0)</f>
        <v>0</v>
      </c>
      <c r="L1606" s="4">
        <v>0</v>
      </c>
      <c r="M1606" s="4">
        <v>65.900000000000006</v>
      </c>
      <c r="N1606" s="4">
        <f>IF(AND(Table1[[#This Row],[Low Poverty]]&lt;=6.3,Table1[[#This Row],[QCT Status]]=0),1,0)</f>
        <v>0</v>
      </c>
      <c r="O1606" s="3">
        <f>VLOOKUP(C1606,'County Data Only'!$A$2:$F$93,3,FALSE)</f>
        <v>3.3</v>
      </c>
      <c r="P1606" s="3">
        <f>IF(Table1[[#This Row],[Census Tract Low Unemployment Rate]]&lt;2.7,1,0)</f>
        <v>0</v>
      </c>
      <c r="Q1606" s="6">
        <f>VLOOKUP($C1606,'County Data Only'!$A$2:$F$93,4,FALSE)</f>
        <v>1130</v>
      </c>
      <c r="R1606" s="6">
        <f>IF(AND(Table1[[#This Row],[Census Tract Access to Primary Care]]&lt;=2000,Table1[[#This Row],[Census Tract Access to Primary Care]]&lt;&gt;0),1,0)</f>
        <v>1</v>
      </c>
      <c r="S1606" s="3">
        <f>VLOOKUP($C1606,'County Data Only'!$A$2:$F$93,5,FALSE)</f>
        <v>-1.189163137</v>
      </c>
      <c r="T1606" s="3">
        <f>VLOOKUP($C1606,'County Data Only'!$A$2:$F$93,6,FALSE)</f>
        <v>-1.22633E-2</v>
      </c>
      <c r="U1606">
        <f>IF(AND(Table1[[#This Row],[Census Tract Population Growth 2010 - 2020]]&gt;=5,Table1[[#This Row],[Census Tract Population Growth 2020 - 2021]]&gt;0),1,0)</f>
        <v>0</v>
      </c>
      <c r="V1606" s="3">
        <f>SUM(Table1[[#This Row],[High Income Point Value]],Table1[[#This Row],[Life Expectancy Point Value]],Table1[[#This Row],["R/ECAP" (Point Value)]],Table1[[#This Row],[Low Poverty Point Value]])</f>
        <v>0</v>
      </c>
      <c r="W1606" s="3">
        <f>SUM(Table1[[#This Row],[Census Tract Low Unemployment Point Value]],Table1[[#This Row],[Census Tract Access to Primary Care Point Value]])</f>
        <v>1</v>
      </c>
    </row>
    <row r="1607" spans="1:23" x14ac:dyDescent="0.25">
      <c r="A1607" t="s">
        <v>1608</v>
      </c>
      <c r="B1607">
        <v>18167010300</v>
      </c>
      <c r="C1607" t="s">
        <v>1864</v>
      </c>
      <c r="D1607" t="s">
        <v>1987</v>
      </c>
      <c r="E1607" s="8">
        <f t="shared" si="50"/>
        <v>1</v>
      </c>
      <c r="F1607" s="3">
        <f t="shared" si="51"/>
        <v>0</v>
      </c>
      <c r="G1607">
        <v>0</v>
      </c>
      <c r="H1607" s="4">
        <v>68176</v>
      </c>
      <c r="I1607" s="3">
        <f>IF(AND(Table1[[#This Row],[High Income]]&gt;=71082,Table1[[#This Row],[QCT Status]]=0),1,0)</f>
        <v>0</v>
      </c>
      <c r="J1607" s="4">
        <v>76.6965</v>
      </c>
      <c r="K1607" s="3">
        <f>IF(Table1[[#This Row],[Life Expectancy]]&gt;77.4,1,0)</f>
        <v>0</v>
      </c>
      <c r="L1607" s="4">
        <v>0</v>
      </c>
      <c r="M1607" s="4">
        <v>7.9</v>
      </c>
      <c r="N1607" s="4">
        <f>IF(AND(Table1[[#This Row],[Low Poverty]]&lt;=6.3,Table1[[#This Row],[QCT Status]]=0),1,0)</f>
        <v>0</v>
      </c>
      <c r="O1607" s="3">
        <f>VLOOKUP(C1607,'County Data Only'!$A$2:$F$93,3,FALSE)</f>
        <v>3.3</v>
      </c>
      <c r="P1607" s="3">
        <f>IF(Table1[[#This Row],[Census Tract Low Unemployment Rate]]&lt;2.7,1,0)</f>
        <v>0</v>
      </c>
      <c r="Q1607" s="6">
        <f>VLOOKUP($C1607,'County Data Only'!$A$2:$F$93,4,FALSE)</f>
        <v>1130</v>
      </c>
      <c r="R1607" s="6">
        <f>IF(AND(Table1[[#This Row],[Census Tract Access to Primary Care]]&lt;=2000,Table1[[#This Row],[Census Tract Access to Primary Care]]&lt;&gt;0),1,0)</f>
        <v>1</v>
      </c>
      <c r="S1607" s="3">
        <f>VLOOKUP($C1607,'County Data Only'!$A$2:$F$93,5,FALSE)</f>
        <v>-1.189163137</v>
      </c>
      <c r="T1607" s="3">
        <f>VLOOKUP($C1607,'County Data Only'!$A$2:$F$93,6,FALSE)</f>
        <v>-1.22633E-2</v>
      </c>
      <c r="U1607">
        <f>IF(AND(Table1[[#This Row],[Census Tract Population Growth 2010 - 2020]]&gt;=5,Table1[[#This Row],[Census Tract Population Growth 2020 - 2021]]&gt;0),1,0)</f>
        <v>0</v>
      </c>
      <c r="V1607" s="3">
        <f>SUM(Table1[[#This Row],[High Income Point Value]],Table1[[#This Row],[Life Expectancy Point Value]],Table1[[#This Row],["R/ECAP" (Point Value)]],Table1[[#This Row],[Low Poverty Point Value]])</f>
        <v>0</v>
      </c>
      <c r="W1607" s="3">
        <f>SUM(Table1[[#This Row],[Census Tract Low Unemployment Point Value]],Table1[[#This Row],[Census Tract Access to Primary Care Point Value]])</f>
        <v>1</v>
      </c>
    </row>
    <row r="1608" spans="1:23" x14ac:dyDescent="0.25">
      <c r="A1608" t="s">
        <v>1599</v>
      </c>
      <c r="B1608">
        <v>18167001400</v>
      </c>
      <c r="C1608" t="s">
        <v>1864</v>
      </c>
      <c r="D1608" t="s">
        <v>2121</v>
      </c>
      <c r="E1608" s="8">
        <f t="shared" si="50"/>
        <v>1</v>
      </c>
      <c r="F1608" s="3">
        <f t="shared" si="51"/>
        <v>0</v>
      </c>
      <c r="G1608">
        <v>0</v>
      </c>
      <c r="H1608" s="4">
        <v>64583</v>
      </c>
      <c r="I1608" s="3">
        <f>IF(AND(Table1[[#This Row],[High Income]]&gt;=71082,Table1[[#This Row],[QCT Status]]=0),1,0)</f>
        <v>0</v>
      </c>
      <c r="J1608" s="4">
        <v>75.099999999999994</v>
      </c>
      <c r="K1608" s="3">
        <f>IF(Table1[[#This Row],[Life Expectancy]]&gt;77.4,1,0)</f>
        <v>0</v>
      </c>
      <c r="L1608" s="4">
        <v>0</v>
      </c>
      <c r="M1608" s="4">
        <v>9.9</v>
      </c>
      <c r="N1608" s="4">
        <f>IF(AND(Table1[[#This Row],[Low Poverty]]&lt;=6.3,Table1[[#This Row],[QCT Status]]=0),1,0)</f>
        <v>0</v>
      </c>
      <c r="O1608" s="3">
        <f>VLOOKUP(C1608,'County Data Only'!$A$2:$F$93,3,FALSE)</f>
        <v>3.3</v>
      </c>
      <c r="P1608" s="3">
        <f>IF(Table1[[#This Row],[Census Tract Low Unemployment Rate]]&lt;2.7,1,0)</f>
        <v>0</v>
      </c>
      <c r="Q1608" s="6">
        <f>VLOOKUP($C1608,'County Data Only'!$A$2:$F$93,4,FALSE)</f>
        <v>1130</v>
      </c>
      <c r="R1608" s="6">
        <f>IF(AND(Table1[[#This Row],[Census Tract Access to Primary Care]]&lt;=2000,Table1[[#This Row],[Census Tract Access to Primary Care]]&lt;&gt;0),1,0)</f>
        <v>1</v>
      </c>
      <c r="S1608" s="3">
        <f>VLOOKUP($C1608,'County Data Only'!$A$2:$F$93,5,FALSE)</f>
        <v>-1.189163137</v>
      </c>
      <c r="T1608" s="3">
        <f>VLOOKUP($C1608,'County Data Only'!$A$2:$F$93,6,FALSE)</f>
        <v>-1.22633E-2</v>
      </c>
      <c r="U1608">
        <f>IF(AND(Table1[[#This Row],[Census Tract Population Growth 2010 - 2020]]&gt;=5,Table1[[#This Row],[Census Tract Population Growth 2020 - 2021]]&gt;0),1,0)</f>
        <v>0</v>
      </c>
      <c r="V1608" s="3">
        <f>SUM(Table1[[#This Row],[High Income Point Value]],Table1[[#This Row],[Life Expectancy Point Value]],Table1[[#This Row],["R/ECAP" (Point Value)]],Table1[[#This Row],[Low Poverty Point Value]])</f>
        <v>0</v>
      </c>
      <c r="W1608" s="3">
        <f>SUM(Table1[[#This Row],[Census Tract Low Unemployment Point Value]],Table1[[#This Row],[Census Tract Access to Primary Care Point Value]])</f>
        <v>1</v>
      </c>
    </row>
    <row r="1609" spans="1:23" x14ac:dyDescent="0.25">
      <c r="A1609" t="s">
        <v>1611</v>
      </c>
      <c r="B1609">
        <v>18167010601</v>
      </c>
      <c r="C1609" t="s">
        <v>1864</v>
      </c>
      <c r="D1609" t="s">
        <v>1940</v>
      </c>
      <c r="E1609" s="8">
        <f t="shared" si="50"/>
        <v>1</v>
      </c>
      <c r="F1609" s="3">
        <f t="shared" si="51"/>
        <v>0</v>
      </c>
      <c r="G1609">
        <v>0</v>
      </c>
      <c r="H1609" s="4">
        <v>66588</v>
      </c>
      <c r="I1609" s="3">
        <f>IF(AND(Table1[[#This Row],[High Income]]&gt;=71082,Table1[[#This Row],[QCT Status]]=0),1,0)</f>
        <v>0</v>
      </c>
      <c r="J1609" s="4">
        <v>77.2</v>
      </c>
      <c r="K1609" s="3">
        <f>IF(Table1[[#This Row],[Life Expectancy]]&gt;77.4,1,0)</f>
        <v>0</v>
      </c>
      <c r="L1609" s="4">
        <v>0</v>
      </c>
      <c r="M1609" s="4">
        <v>11.3</v>
      </c>
      <c r="N1609" s="4">
        <f>IF(AND(Table1[[#This Row],[Low Poverty]]&lt;=6.3,Table1[[#This Row],[QCT Status]]=0),1,0)</f>
        <v>0</v>
      </c>
      <c r="O1609" s="3">
        <f>VLOOKUP(C1609,'County Data Only'!$A$2:$F$93,3,FALSE)</f>
        <v>3.3</v>
      </c>
      <c r="P1609" s="3">
        <f>IF(Table1[[#This Row],[Census Tract Low Unemployment Rate]]&lt;2.7,1,0)</f>
        <v>0</v>
      </c>
      <c r="Q1609" s="6">
        <f>VLOOKUP($C1609,'County Data Only'!$A$2:$F$93,4,FALSE)</f>
        <v>1130</v>
      </c>
      <c r="R1609" s="6">
        <f>IF(AND(Table1[[#This Row],[Census Tract Access to Primary Care]]&lt;=2000,Table1[[#This Row],[Census Tract Access to Primary Care]]&lt;&gt;0),1,0)</f>
        <v>1</v>
      </c>
      <c r="S1609" s="3">
        <f>VLOOKUP($C1609,'County Data Only'!$A$2:$F$93,5,FALSE)</f>
        <v>-1.189163137</v>
      </c>
      <c r="T1609" s="3">
        <f>VLOOKUP($C1609,'County Data Only'!$A$2:$F$93,6,FALSE)</f>
        <v>-1.22633E-2</v>
      </c>
      <c r="U1609">
        <f>IF(AND(Table1[[#This Row],[Census Tract Population Growth 2010 - 2020]]&gt;=5,Table1[[#This Row],[Census Tract Population Growth 2020 - 2021]]&gt;0),1,0)</f>
        <v>0</v>
      </c>
      <c r="V1609" s="3">
        <f>SUM(Table1[[#This Row],[High Income Point Value]],Table1[[#This Row],[Life Expectancy Point Value]],Table1[[#This Row],["R/ECAP" (Point Value)]],Table1[[#This Row],[Low Poverty Point Value]])</f>
        <v>0</v>
      </c>
      <c r="W1609" s="3">
        <f>SUM(Table1[[#This Row],[Census Tract Low Unemployment Point Value]],Table1[[#This Row],[Census Tract Access to Primary Care Point Value]])</f>
        <v>1</v>
      </c>
    </row>
    <row r="1610" spans="1:23" x14ac:dyDescent="0.25">
      <c r="A1610" t="s">
        <v>1612</v>
      </c>
      <c r="B1610">
        <v>18167010602</v>
      </c>
      <c r="C1610" t="s">
        <v>1864</v>
      </c>
      <c r="D1610" t="s">
        <v>1941</v>
      </c>
      <c r="E1610" s="8">
        <f t="shared" si="50"/>
        <v>1</v>
      </c>
      <c r="F1610" s="3">
        <f t="shared" si="51"/>
        <v>0</v>
      </c>
      <c r="G1610">
        <v>0</v>
      </c>
      <c r="H1610" s="4">
        <v>54671</v>
      </c>
      <c r="I1610" s="3">
        <f>IF(AND(Table1[[#This Row],[High Income]]&gt;=71082,Table1[[#This Row],[QCT Status]]=0),1,0)</f>
        <v>0</v>
      </c>
      <c r="J1610" s="4">
        <v>77.2</v>
      </c>
      <c r="K1610" s="3">
        <f>IF(Table1[[#This Row],[Life Expectancy]]&gt;77.4,1,0)</f>
        <v>0</v>
      </c>
      <c r="L1610" s="4">
        <v>0</v>
      </c>
      <c r="M1610" s="4">
        <v>13.2</v>
      </c>
      <c r="N1610" s="4">
        <f>IF(AND(Table1[[#This Row],[Low Poverty]]&lt;=6.3,Table1[[#This Row],[QCT Status]]=0),1,0)</f>
        <v>0</v>
      </c>
      <c r="O1610" s="3">
        <f>VLOOKUP(C1610,'County Data Only'!$A$2:$F$93,3,FALSE)</f>
        <v>3.3</v>
      </c>
      <c r="P1610" s="3">
        <f>IF(Table1[[#This Row],[Census Tract Low Unemployment Rate]]&lt;2.7,1,0)</f>
        <v>0</v>
      </c>
      <c r="Q1610" s="6">
        <f>VLOOKUP($C1610,'County Data Only'!$A$2:$F$93,4,FALSE)</f>
        <v>1130</v>
      </c>
      <c r="R1610" s="6">
        <f>IF(AND(Table1[[#This Row],[Census Tract Access to Primary Care]]&lt;=2000,Table1[[#This Row],[Census Tract Access to Primary Care]]&lt;&gt;0),1,0)</f>
        <v>1</v>
      </c>
      <c r="S1610" s="3">
        <f>VLOOKUP($C1610,'County Data Only'!$A$2:$F$93,5,FALSE)</f>
        <v>-1.189163137</v>
      </c>
      <c r="T1610" s="3">
        <f>VLOOKUP($C1610,'County Data Only'!$A$2:$F$93,6,FALSE)</f>
        <v>-1.22633E-2</v>
      </c>
      <c r="U1610">
        <f>IF(AND(Table1[[#This Row],[Census Tract Population Growth 2010 - 2020]]&gt;=5,Table1[[#This Row],[Census Tract Population Growth 2020 - 2021]]&gt;0),1,0)</f>
        <v>0</v>
      </c>
      <c r="V1610" s="3">
        <f>SUM(Table1[[#This Row],[High Income Point Value]],Table1[[#This Row],[Life Expectancy Point Value]],Table1[[#This Row],["R/ECAP" (Point Value)]],Table1[[#This Row],[Low Poverty Point Value]])</f>
        <v>0</v>
      </c>
      <c r="W1610" s="3">
        <f>SUM(Table1[[#This Row],[Census Tract Low Unemployment Point Value]],Table1[[#This Row],[Census Tract Access to Primary Care Point Value]])</f>
        <v>1</v>
      </c>
    </row>
    <row r="1611" spans="1:23" x14ac:dyDescent="0.25">
      <c r="A1611" t="s">
        <v>1600</v>
      </c>
      <c r="B1611">
        <v>18167001500</v>
      </c>
      <c r="C1611" t="s">
        <v>1864</v>
      </c>
      <c r="D1611" t="s">
        <v>2122</v>
      </c>
      <c r="E1611" s="8">
        <f t="shared" si="50"/>
        <v>1</v>
      </c>
      <c r="F1611" s="3">
        <f t="shared" si="51"/>
        <v>0</v>
      </c>
      <c r="G1611">
        <v>0</v>
      </c>
      <c r="H1611" s="4">
        <v>43059</v>
      </c>
      <c r="I1611" s="3">
        <f>IF(AND(Table1[[#This Row],[High Income]]&gt;=71082,Table1[[#This Row],[QCT Status]]=0),1,0)</f>
        <v>0</v>
      </c>
      <c r="J1611" s="4">
        <v>76.099999999999994</v>
      </c>
      <c r="K1611" s="3">
        <f>IF(Table1[[#This Row],[Life Expectancy]]&gt;77.4,1,0)</f>
        <v>0</v>
      </c>
      <c r="L1611" s="4">
        <v>0</v>
      </c>
      <c r="M1611" s="4">
        <v>14.1</v>
      </c>
      <c r="N1611" s="4">
        <f>IF(AND(Table1[[#This Row],[Low Poverty]]&lt;=6.3,Table1[[#This Row],[QCT Status]]=0),1,0)</f>
        <v>0</v>
      </c>
      <c r="O1611" s="3">
        <f>VLOOKUP(C1611,'County Data Only'!$A$2:$F$93,3,FALSE)</f>
        <v>3.3</v>
      </c>
      <c r="P1611" s="3">
        <f>IF(Table1[[#This Row],[Census Tract Low Unemployment Rate]]&lt;2.7,1,0)</f>
        <v>0</v>
      </c>
      <c r="Q1611" s="6">
        <f>VLOOKUP($C1611,'County Data Only'!$A$2:$F$93,4,FALSE)</f>
        <v>1130</v>
      </c>
      <c r="R1611" s="6">
        <f>IF(AND(Table1[[#This Row],[Census Tract Access to Primary Care]]&lt;=2000,Table1[[#This Row],[Census Tract Access to Primary Care]]&lt;&gt;0),1,0)</f>
        <v>1</v>
      </c>
      <c r="S1611" s="3">
        <f>VLOOKUP($C1611,'County Data Only'!$A$2:$F$93,5,FALSE)</f>
        <v>-1.189163137</v>
      </c>
      <c r="T1611" s="3">
        <f>VLOOKUP($C1611,'County Data Only'!$A$2:$F$93,6,FALSE)</f>
        <v>-1.22633E-2</v>
      </c>
      <c r="U1611">
        <f>IF(AND(Table1[[#This Row],[Census Tract Population Growth 2010 - 2020]]&gt;=5,Table1[[#This Row],[Census Tract Population Growth 2020 - 2021]]&gt;0),1,0)</f>
        <v>0</v>
      </c>
      <c r="V1611" s="3">
        <f>SUM(Table1[[#This Row],[High Income Point Value]],Table1[[#This Row],[Life Expectancy Point Value]],Table1[[#This Row],["R/ECAP" (Point Value)]],Table1[[#This Row],[Low Poverty Point Value]])</f>
        <v>0</v>
      </c>
      <c r="W1611" s="3">
        <f>SUM(Table1[[#This Row],[Census Tract Low Unemployment Point Value]],Table1[[#This Row],[Census Tract Access to Primary Care Point Value]])</f>
        <v>1</v>
      </c>
    </row>
    <row r="1612" spans="1:23" x14ac:dyDescent="0.25">
      <c r="A1612" t="s">
        <v>1595</v>
      </c>
      <c r="B1612">
        <v>18167001000</v>
      </c>
      <c r="C1612" t="s">
        <v>1864</v>
      </c>
      <c r="D1612" t="s">
        <v>1899</v>
      </c>
      <c r="E1612" s="8">
        <f t="shared" si="50"/>
        <v>1</v>
      </c>
      <c r="F1612" s="3">
        <f t="shared" si="51"/>
        <v>0</v>
      </c>
      <c r="G1612">
        <v>0</v>
      </c>
      <c r="H1612" s="4">
        <v>49161</v>
      </c>
      <c r="I1612" s="3">
        <f>IF(AND(Table1[[#This Row],[High Income]]&gt;=71082,Table1[[#This Row],[QCT Status]]=0),1,0)</f>
        <v>0</v>
      </c>
      <c r="J1612" s="4">
        <v>74.5</v>
      </c>
      <c r="K1612" s="3">
        <f>IF(Table1[[#This Row],[Life Expectancy]]&gt;77.4,1,0)</f>
        <v>0</v>
      </c>
      <c r="L1612" s="4">
        <v>0</v>
      </c>
      <c r="M1612" s="4">
        <v>16.600000000000001</v>
      </c>
      <c r="N1612" s="4">
        <f>IF(AND(Table1[[#This Row],[Low Poverty]]&lt;=6.3,Table1[[#This Row],[QCT Status]]=0),1,0)</f>
        <v>0</v>
      </c>
      <c r="O1612" s="3">
        <f>VLOOKUP(C1612,'County Data Only'!$A$2:$F$93,3,FALSE)</f>
        <v>3.3</v>
      </c>
      <c r="P1612" s="3">
        <f>IF(Table1[[#This Row],[Census Tract Low Unemployment Rate]]&lt;2.7,1,0)</f>
        <v>0</v>
      </c>
      <c r="Q1612" s="6">
        <f>VLOOKUP($C1612,'County Data Only'!$A$2:$F$93,4,FALSE)</f>
        <v>1130</v>
      </c>
      <c r="R1612" s="6">
        <f>IF(AND(Table1[[#This Row],[Census Tract Access to Primary Care]]&lt;=2000,Table1[[#This Row],[Census Tract Access to Primary Care]]&lt;&gt;0),1,0)</f>
        <v>1</v>
      </c>
      <c r="S1612" s="3">
        <f>VLOOKUP($C1612,'County Data Only'!$A$2:$F$93,5,FALSE)</f>
        <v>-1.189163137</v>
      </c>
      <c r="T1612" s="3">
        <f>VLOOKUP($C1612,'County Data Only'!$A$2:$F$93,6,FALSE)</f>
        <v>-1.22633E-2</v>
      </c>
      <c r="U1612">
        <f>IF(AND(Table1[[#This Row],[Census Tract Population Growth 2010 - 2020]]&gt;=5,Table1[[#This Row],[Census Tract Population Growth 2020 - 2021]]&gt;0),1,0)</f>
        <v>0</v>
      </c>
      <c r="V1612" s="3">
        <f>SUM(Table1[[#This Row],[High Income Point Value]],Table1[[#This Row],[Life Expectancy Point Value]],Table1[[#This Row],["R/ECAP" (Point Value)]],Table1[[#This Row],[Low Poverty Point Value]])</f>
        <v>0</v>
      </c>
      <c r="W1612" s="3">
        <f>SUM(Table1[[#This Row],[Census Tract Low Unemployment Point Value]],Table1[[#This Row],[Census Tract Access to Primary Care Point Value]])</f>
        <v>1</v>
      </c>
    </row>
    <row r="1613" spans="1:23" x14ac:dyDescent="0.25">
      <c r="A1613" t="s">
        <v>1610</v>
      </c>
      <c r="B1613">
        <v>18167010500</v>
      </c>
      <c r="C1613" t="s">
        <v>1864</v>
      </c>
      <c r="D1613" t="s">
        <v>1939</v>
      </c>
      <c r="E1613" s="8">
        <f t="shared" si="50"/>
        <v>1</v>
      </c>
      <c r="F1613" s="3">
        <f t="shared" si="51"/>
        <v>0</v>
      </c>
      <c r="G1613">
        <v>0</v>
      </c>
      <c r="H1613" s="4">
        <v>45240</v>
      </c>
      <c r="I1613" s="3">
        <f>IF(AND(Table1[[#This Row],[High Income]]&gt;=71082,Table1[[#This Row],[QCT Status]]=0),1,0)</f>
        <v>0</v>
      </c>
      <c r="J1613" s="4">
        <v>72.5</v>
      </c>
      <c r="K1613" s="3">
        <f>IF(Table1[[#This Row],[Life Expectancy]]&gt;77.4,1,0)</f>
        <v>0</v>
      </c>
      <c r="L1613" s="4">
        <v>0</v>
      </c>
      <c r="M1613" s="4">
        <v>17.5</v>
      </c>
      <c r="N1613" s="4">
        <f>IF(AND(Table1[[#This Row],[Low Poverty]]&lt;=6.3,Table1[[#This Row],[QCT Status]]=0),1,0)</f>
        <v>0</v>
      </c>
      <c r="O1613" s="3">
        <f>VLOOKUP(C1613,'County Data Only'!$A$2:$F$93,3,FALSE)</f>
        <v>3.3</v>
      </c>
      <c r="P1613" s="3">
        <f>IF(Table1[[#This Row],[Census Tract Low Unemployment Rate]]&lt;2.7,1,0)</f>
        <v>0</v>
      </c>
      <c r="Q1613" s="6">
        <f>VLOOKUP($C1613,'County Data Only'!$A$2:$F$93,4,FALSE)</f>
        <v>1130</v>
      </c>
      <c r="R1613" s="6">
        <f>IF(AND(Table1[[#This Row],[Census Tract Access to Primary Care]]&lt;=2000,Table1[[#This Row],[Census Tract Access to Primary Care]]&lt;&gt;0),1,0)</f>
        <v>1</v>
      </c>
      <c r="S1613" s="3">
        <f>VLOOKUP($C1613,'County Data Only'!$A$2:$F$93,5,FALSE)</f>
        <v>-1.189163137</v>
      </c>
      <c r="T1613" s="3">
        <f>VLOOKUP($C1613,'County Data Only'!$A$2:$F$93,6,FALSE)</f>
        <v>-1.22633E-2</v>
      </c>
      <c r="U1613">
        <f>IF(AND(Table1[[#This Row],[Census Tract Population Growth 2010 - 2020]]&gt;=5,Table1[[#This Row],[Census Tract Population Growth 2020 - 2021]]&gt;0),1,0)</f>
        <v>0</v>
      </c>
      <c r="V1613" s="3">
        <f>SUM(Table1[[#This Row],[High Income Point Value]],Table1[[#This Row],[Life Expectancy Point Value]],Table1[[#This Row],["R/ECAP" (Point Value)]],Table1[[#This Row],[Low Poverty Point Value]])</f>
        <v>0</v>
      </c>
      <c r="W1613" s="3">
        <f>SUM(Table1[[#This Row],[Census Tract Low Unemployment Point Value]],Table1[[#This Row],[Census Tract Access to Primary Care Point Value]])</f>
        <v>1</v>
      </c>
    </row>
    <row r="1614" spans="1:23" x14ac:dyDescent="0.25">
      <c r="A1614" t="s">
        <v>1603</v>
      </c>
      <c r="B1614">
        <v>18167001800</v>
      </c>
      <c r="C1614" t="s">
        <v>1864</v>
      </c>
      <c r="D1614" t="s">
        <v>3012</v>
      </c>
      <c r="E1614" s="8">
        <f t="shared" si="50"/>
        <v>1</v>
      </c>
      <c r="F1614" s="3">
        <f t="shared" si="51"/>
        <v>0</v>
      </c>
      <c r="G1614">
        <v>0</v>
      </c>
      <c r="H1614" s="4">
        <v>34408</v>
      </c>
      <c r="I1614" s="3">
        <f>IF(AND(Table1[[#This Row],[High Income]]&gt;=71082,Table1[[#This Row],[QCT Status]]=0),1,0)</f>
        <v>0</v>
      </c>
      <c r="J1614" s="4">
        <v>75.599999999999994</v>
      </c>
      <c r="K1614" s="3">
        <f>IF(Table1[[#This Row],[Life Expectancy]]&gt;77.4,1,0)</f>
        <v>0</v>
      </c>
      <c r="L1614" s="4">
        <v>0</v>
      </c>
      <c r="M1614" s="4">
        <v>18.3</v>
      </c>
      <c r="N1614" s="4">
        <f>IF(AND(Table1[[#This Row],[Low Poverty]]&lt;=6.3,Table1[[#This Row],[QCT Status]]=0),1,0)</f>
        <v>0</v>
      </c>
      <c r="O1614" s="3">
        <f>VLOOKUP(C1614,'County Data Only'!$A$2:$F$93,3,FALSE)</f>
        <v>3.3</v>
      </c>
      <c r="P1614" s="3">
        <f>IF(Table1[[#This Row],[Census Tract Low Unemployment Rate]]&lt;2.7,1,0)</f>
        <v>0</v>
      </c>
      <c r="Q1614" s="6">
        <f>VLOOKUP($C1614,'County Data Only'!$A$2:$F$93,4,FALSE)</f>
        <v>1130</v>
      </c>
      <c r="R1614" s="6">
        <f>IF(AND(Table1[[#This Row],[Census Tract Access to Primary Care]]&lt;=2000,Table1[[#This Row],[Census Tract Access to Primary Care]]&lt;&gt;0),1,0)</f>
        <v>1</v>
      </c>
      <c r="S1614" s="3">
        <f>VLOOKUP($C1614,'County Data Only'!$A$2:$F$93,5,FALSE)</f>
        <v>-1.189163137</v>
      </c>
      <c r="T1614" s="3">
        <f>VLOOKUP($C1614,'County Data Only'!$A$2:$F$93,6,FALSE)</f>
        <v>-1.22633E-2</v>
      </c>
      <c r="U1614">
        <f>IF(AND(Table1[[#This Row],[Census Tract Population Growth 2010 - 2020]]&gt;=5,Table1[[#This Row],[Census Tract Population Growth 2020 - 2021]]&gt;0),1,0)</f>
        <v>0</v>
      </c>
      <c r="V1614" s="3">
        <f>SUM(Table1[[#This Row],[High Income Point Value]],Table1[[#This Row],[Life Expectancy Point Value]],Table1[[#This Row],["R/ECAP" (Point Value)]],Table1[[#This Row],[Low Poverty Point Value]])</f>
        <v>0</v>
      </c>
      <c r="W1614" s="3">
        <f>SUM(Table1[[#This Row],[Census Tract Low Unemployment Point Value]],Table1[[#This Row],[Census Tract Access to Primary Care Point Value]])</f>
        <v>1</v>
      </c>
    </row>
    <row r="1615" spans="1:23" x14ac:dyDescent="0.25">
      <c r="A1615" t="s">
        <v>1607</v>
      </c>
      <c r="B1615">
        <v>18167010202</v>
      </c>
      <c r="C1615" t="s">
        <v>1864</v>
      </c>
      <c r="D1615" t="s">
        <v>1932</v>
      </c>
      <c r="E1615" s="8">
        <f t="shared" si="50"/>
        <v>1</v>
      </c>
      <c r="F1615" s="3">
        <f t="shared" si="51"/>
        <v>0</v>
      </c>
      <c r="G1615">
        <v>0</v>
      </c>
      <c r="H1615" s="4">
        <v>51711</v>
      </c>
      <c r="I1615" s="3">
        <f>IF(AND(Table1[[#This Row],[High Income]]&gt;=71082,Table1[[#This Row],[QCT Status]]=0),1,0)</f>
        <v>0</v>
      </c>
      <c r="J1615" s="4">
        <v>76.900000000000006</v>
      </c>
      <c r="K1615" s="3">
        <f>IF(Table1[[#This Row],[Life Expectancy]]&gt;77.4,1,0)</f>
        <v>0</v>
      </c>
      <c r="L1615" s="4">
        <v>0</v>
      </c>
      <c r="M1615" s="4">
        <v>19.100000000000001</v>
      </c>
      <c r="N1615" s="4">
        <f>IF(AND(Table1[[#This Row],[Low Poverty]]&lt;=6.3,Table1[[#This Row],[QCT Status]]=0),1,0)</f>
        <v>0</v>
      </c>
      <c r="O1615" s="3">
        <f>VLOOKUP(C1615,'County Data Only'!$A$2:$F$93,3,FALSE)</f>
        <v>3.3</v>
      </c>
      <c r="P1615" s="3">
        <f>IF(Table1[[#This Row],[Census Tract Low Unemployment Rate]]&lt;2.7,1,0)</f>
        <v>0</v>
      </c>
      <c r="Q1615" s="6">
        <f>VLOOKUP($C1615,'County Data Only'!$A$2:$F$93,4,FALSE)</f>
        <v>1130</v>
      </c>
      <c r="R1615" s="6">
        <f>IF(AND(Table1[[#This Row],[Census Tract Access to Primary Care]]&lt;=2000,Table1[[#This Row],[Census Tract Access to Primary Care]]&lt;&gt;0),1,0)</f>
        <v>1</v>
      </c>
      <c r="S1615" s="3">
        <f>VLOOKUP($C1615,'County Data Only'!$A$2:$F$93,5,FALSE)</f>
        <v>-1.189163137</v>
      </c>
      <c r="T1615" s="3">
        <f>VLOOKUP($C1615,'County Data Only'!$A$2:$F$93,6,FALSE)</f>
        <v>-1.22633E-2</v>
      </c>
      <c r="U1615">
        <f>IF(AND(Table1[[#This Row],[Census Tract Population Growth 2010 - 2020]]&gt;=5,Table1[[#This Row],[Census Tract Population Growth 2020 - 2021]]&gt;0),1,0)</f>
        <v>0</v>
      </c>
      <c r="V1615" s="3">
        <f>SUM(Table1[[#This Row],[High Income Point Value]],Table1[[#This Row],[Life Expectancy Point Value]],Table1[[#This Row],["R/ECAP" (Point Value)]],Table1[[#This Row],[Low Poverty Point Value]])</f>
        <v>0</v>
      </c>
      <c r="W1615" s="3">
        <f>SUM(Table1[[#This Row],[Census Tract Low Unemployment Point Value]],Table1[[#This Row],[Census Tract Access to Primary Care Point Value]])</f>
        <v>1</v>
      </c>
    </row>
    <row r="1616" spans="1:23" x14ac:dyDescent="0.25">
      <c r="A1616" t="s">
        <v>1609</v>
      </c>
      <c r="B1616">
        <v>18167010400</v>
      </c>
      <c r="C1616" t="s">
        <v>1864</v>
      </c>
      <c r="D1616" t="s">
        <v>1938</v>
      </c>
      <c r="E1616" s="8">
        <f t="shared" si="50"/>
        <v>1</v>
      </c>
      <c r="F1616" s="3">
        <f t="shared" si="51"/>
        <v>0</v>
      </c>
      <c r="G1616">
        <v>0</v>
      </c>
      <c r="H1616" s="4">
        <v>44113</v>
      </c>
      <c r="I1616" s="3">
        <f>IF(AND(Table1[[#This Row],[High Income]]&gt;=71082,Table1[[#This Row],[QCT Status]]=0),1,0)</f>
        <v>0</v>
      </c>
      <c r="J1616" s="4">
        <v>77.007800000000003</v>
      </c>
      <c r="K1616" s="3">
        <f>IF(Table1[[#This Row],[Life Expectancy]]&gt;77.4,1,0)</f>
        <v>0</v>
      </c>
      <c r="L1616" s="4">
        <v>0</v>
      </c>
      <c r="M1616" s="4">
        <v>23.2</v>
      </c>
      <c r="N1616" s="4">
        <f>IF(AND(Table1[[#This Row],[Low Poverty]]&lt;=6.3,Table1[[#This Row],[QCT Status]]=0),1,0)</f>
        <v>0</v>
      </c>
      <c r="O1616" s="3">
        <f>VLOOKUP(C1616,'County Data Only'!$A$2:$F$93,3,FALSE)</f>
        <v>3.3</v>
      </c>
      <c r="P1616" s="3">
        <f>IF(Table1[[#This Row],[Census Tract Low Unemployment Rate]]&lt;2.7,1,0)</f>
        <v>0</v>
      </c>
      <c r="Q1616" s="6">
        <f>VLOOKUP($C1616,'County Data Only'!$A$2:$F$93,4,FALSE)</f>
        <v>1130</v>
      </c>
      <c r="R1616" s="6">
        <f>IF(AND(Table1[[#This Row],[Census Tract Access to Primary Care]]&lt;=2000,Table1[[#This Row],[Census Tract Access to Primary Care]]&lt;&gt;0),1,0)</f>
        <v>1</v>
      </c>
      <c r="S1616" s="3">
        <f>VLOOKUP($C1616,'County Data Only'!$A$2:$F$93,5,FALSE)</f>
        <v>-1.189163137</v>
      </c>
      <c r="T1616" s="3">
        <f>VLOOKUP($C1616,'County Data Only'!$A$2:$F$93,6,FALSE)</f>
        <v>-1.22633E-2</v>
      </c>
      <c r="U1616">
        <f>IF(AND(Table1[[#This Row],[Census Tract Population Growth 2010 - 2020]]&gt;=5,Table1[[#This Row],[Census Tract Population Growth 2020 - 2021]]&gt;0),1,0)</f>
        <v>0</v>
      </c>
      <c r="V1616" s="3">
        <f>SUM(Table1[[#This Row],[High Income Point Value]],Table1[[#This Row],[Life Expectancy Point Value]],Table1[[#This Row],["R/ECAP" (Point Value)]],Table1[[#This Row],[Low Poverty Point Value]])</f>
        <v>0</v>
      </c>
      <c r="W1616" s="3">
        <f>SUM(Table1[[#This Row],[Census Tract Low Unemployment Point Value]],Table1[[#This Row],[Census Tract Access to Primary Care Point Value]])</f>
        <v>1</v>
      </c>
    </row>
    <row r="1617" spans="1:23" x14ac:dyDescent="0.25">
      <c r="A1617" t="s">
        <v>1598</v>
      </c>
      <c r="B1617">
        <v>18167001300</v>
      </c>
      <c r="C1617" t="s">
        <v>1864</v>
      </c>
      <c r="D1617" t="s">
        <v>1902</v>
      </c>
      <c r="E1617" s="8">
        <f t="shared" si="50"/>
        <v>1</v>
      </c>
      <c r="F1617" s="3">
        <f t="shared" si="51"/>
        <v>0</v>
      </c>
      <c r="G1617">
        <v>0</v>
      </c>
      <c r="H1617" s="4">
        <v>40905</v>
      </c>
      <c r="I1617" s="3">
        <f>IF(AND(Table1[[#This Row],[High Income]]&gt;=71082,Table1[[#This Row],[QCT Status]]=0),1,0)</f>
        <v>0</v>
      </c>
      <c r="J1617" s="4">
        <v>68.3</v>
      </c>
      <c r="K1617" s="3">
        <f>IF(Table1[[#This Row],[Life Expectancy]]&gt;77.4,1,0)</f>
        <v>0</v>
      </c>
      <c r="L1617" s="4">
        <v>0</v>
      </c>
      <c r="M1617" s="4">
        <v>26.5</v>
      </c>
      <c r="N1617" s="4">
        <f>IF(AND(Table1[[#This Row],[Low Poverty]]&lt;=6.3,Table1[[#This Row],[QCT Status]]=0),1,0)</f>
        <v>0</v>
      </c>
      <c r="O1617" s="3">
        <f>VLOOKUP(C1617,'County Data Only'!$A$2:$F$93,3,FALSE)</f>
        <v>3.3</v>
      </c>
      <c r="P1617" s="3">
        <f>IF(Table1[[#This Row],[Census Tract Low Unemployment Rate]]&lt;2.7,1,0)</f>
        <v>0</v>
      </c>
      <c r="Q1617" s="6">
        <f>VLOOKUP($C1617,'County Data Only'!$A$2:$F$93,4,FALSE)</f>
        <v>1130</v>
      </c>
      <c r="R1617" s="6">
        <f>IF(AND(Table1[[#This Row],[Census Tract Access to Primary Care]]&lt;=2000,Table1[[#This Row],[Census Tract Access to Primary Care]]&lt;&gt;0),1,0)</f>
        <v>1</v>
      </c>
      <c r="S1617" s="3">
        <f>VLOOKUP($C1617,'County Data Only'!$A$2:$F$93,5,FALSE)</f>
        <v>-1.189163137</v>
      </c>
      <c r="T1617" s="3">
        <f>VLOOKUP($C1617,'County Data Only'!$A$2:$F$93,6,FALSE)</f>
        <v>-1.22633E-2</v>
      </c>
      <c r="U1617">
        <f>IF(AND(Table1[[#This Row],[Census Tract Population Growth 2010 - 2020]]&gt;=5,Table1[[#This Row],[Census Tract Population Growth 2020 - 2021]]&gt;0),1,0)</f>
        <v>0</v>
      </c>
      <c r="V1617" s="3">
        <f>SUM(Table1[[#This Row],[High Income Point Value]],Table1[[#This Row],[Life Expectancy Point Value]],Table1[[#This Row],["R/ECAP" (Point Value)]],Table1[[#This Row],[Low Poverty Point Value]])</f>
        <v>0</v>
      </c>
      <c r="W1617" s="3">
        <f>SUM(Table1[[#This Row],[Census Tract Low Unemployment Point Value]],Table1[[#This Row],[Census Tract Access to Primary Care Point Value]])</f>
        <v>1</v>
      </c>
    </row>
    <row r="1618" spans="1:23" x14ac:dyDescent="0.25">
      <c r="A1618" t="s">
        <v>1617</v>
      </c>
      <c r="B1618">
        <v>18167011101</v>
      </c>
      <c r="C1618" t="s">
        <v>1864</v>
      </c>
      <c r="D1618" t="s">
        <v>1991</v>
      </c>
      <c r="E1618" s="8">
        <f t="shared" si="50"/>
        <v>1</v>
      </c>
      <c r="F1618" s="3">
        <f t="shared" si="51"/>
        <v>0</v>
      </c>
      <c r="G1618">
        <v>0</v>
      </c>
      <c r="H1618" s="4">
        <v>27945</v>
      </c>
      <c r="I1618" s="3">
        <f>IF(AND(Table1[[#This Row],[High Income]]&gt;=71082,Table1[[#This Row],[QCT Status]]=0),1,0)</f>
        <v>0</v>
      </c>
      <c r="J1618" s="4">
        <v>74.7</v>
      </c>
      <c r="K1618" s="3">
        <f>IF(Table1[[#This Row],[Life Expectancy]]&gt;77.4,1,0)</f>
        <v>0</v>
      </c>
      <c r="L1618" s="4">
        <v>0</v>
      </c>
      <c r="M1618" s="4">
        <v>28.4</v>
      </c>
      <c r="N1618" s="4">
        <f>IF(AND(Table1[[#This Row],[Low Poverty]]&lt;=6.3,Table1[[#This Row],[QCT Status]]=0),1,0)</f>
        <v>0</v>
      </c>
      <c r="O1618" s="3">
        <f>VLOOKUP(C1618,'County Data Only'!$A$2:$F$93,3,FALSE)</f>
        <v>3.3</v>
      </c>
      <c r="P1618" s="3">
        <f>IF(Table1[[#This Row],[Census Tract Low Unemployment Rate]]&lt;2.7,1,0)</f>
        <v>0</v>
      </c>
      <c r="Q1618" s="6">
        <f>VLOOKUP($C1618,'County Data Only'!$A$2:$F$93,4,FALSE)</f>
        <v>1130</v>
      </c>
      <c r="R1618" s="6">
        <f>IF(AND(Table1[[#This Row],[Census Tract Access to Primary Care]]&lt;=2000,Table1[[#This Row],[Census Tract Access to Primary Care]]&lt;&gt;0),1,0)</f>
        <v>1</v>
      </c>
      <c r="S1618" s="3">
        <f>VLOOKUP($C1618,'County Data Only'!$A$2:$F$93,5,FALSE)</f>
        <v>-1.189163137</v>
      </c>
      <c r="T1618" s="3">
        <f>VLOOKUP($C1618,'County Data Only'!$A$2:$F$93,6,FALSE)</f>
        <v>-1.22633E-2</v>
      </c>
      <c r="U1618">
        <f>IF(AND(Table1[[#This Row],[Census Tract Population Growth 2010 - 2020]]&gt;=5,Table1[[#This Row],[Census Tract Population Growth 2020 - 2021]]&gt;0),1,0)</f>
        <v>0</v>
      </c>
      <c r="V1618" s="3">
        <f>SUM(Table1[[#This Row],[High Income Point Value]],Table1[[#This Row],[Life Expectancy Point Value]],Table1[[#This Row],["R/ECAP" (Point Value)]],Table1[[#This Row],[Low Poverty Point Value]])</f>
        <v>0</v>
      </c>
      <c r="W1618" s="3">
        <f>SUM(Table1[[#This Row],[Census Tract Low Unemployment Point Value]],Table1[[#This Row],[Census Tract Access to Primary Care Point Value]])</f>
        <v>1</v>
      </c>
    </row>
    <row r="1619" spans="1:23" x14ac:dyDescent="0.25">
      <c r="A1619" t="s">
        <v>1624</v>
      </c>
      <c r="B1619">
        <v>18169102500</v>
      </c>
      <c r="C1619" t="s">
        <v>1866</v>
      </c>
      <c r="D1619" t="s">
        <v>3054</v>
      </c>
      <c r="E1619" s="9">
        <f t="shared" si="50"/>
        <v>3</v>
      </c>
      <c r="F1619" s="3">
        <f t="shared" si="51"/>
        <v>0</v>
      </c>
      <c r="G1619">
        <v>0</v>
      </c>
      <c r="H1619" s="6">
        <v>71301</v>
      </c>
      <c r="I1619" s="6">
        <f>IF(AND(Table1[[#This Row],[High Income]]&gt;=71082,Table1[[#This Row],[QCT Status]]=0),1,0)</f>
        <v>1</v>
      </c>
      <c r="J1619" s="6">
        <v>79.599999999999994</v>
      </c>
      <c r="K1619" s="6">
        <f>IF(Table1[[#This Row],[Life Expectancy]]&gt;77.4,1,0)</f>
        <v>1</v>
      </c>
      <c r="L1619" s="4">
        <v>0</v>
      </c>
      <c r="M1619" s="4">
        <v>7.8</v>
      </c>
      <c r="N1619" s="4">
        <f>IF(AND(Table1[[#This Row],[Low Poverty]]&lt;=6.3,Table1[[#This Row],[QCT Status]]=0),1,0)</f>
        <v>0</v>
      </c>
      <c r="O1619" s="6">
        <f>VLOOKUP(C1619,'County Data Only'!$A$2:$F$93,3,FALSE)</f>
        <v>2.5</v>
      </c>
      <c r="P1619" s="6">
        <f>IF(Table1[[#This Row],[Census Tract Low Unemployment Rate]]&lt;2.7,1,0)</f>
        <v>1</v>
      </c>
      <c r="Q1619" s="3">
        <f>VLOOKUP($C1619,'County Data Only'!$A$2:$F$93,4,FALSE)</f>
        <v>2410</v>
      </c>
      <c r="R1619" s="3">
        <f>IF(AND(Table1[[#This Row],[Census Tract Access to Primary Care]]&lt;=2000,Table1[[#This Row],[Census Tract Access to Primary Care]]&lt;&gt;0),1,0)</f>
        <v>0</v>
      </c>
      <c r="S1619" s="3">
        <f>VLOOKUP($C1619,'County Data Only'!$A$2:$F$93,5,FALSE)</f>
        <v>-6.2891933030000002</v>
      </c>
      <c r="T1619" s="3">
        <f>VLOOKUP($C1619,'County Data Only'!$A$2:$F$93,6,FALSE)</f>
        <v>-0.23310020000000001</v>
      </c>
      <c r="U1619">
        <f>IF(AND(Table1[[#This Row],[Census Tract Population Growth 2010 - 2020]]&gt;=5,Table1[[#This Row],[Census Tract Population Growth 2020 - 2021]]&gt;0),1,0)</f>
        <v>0</v>
      </c>
      <c r="V1619" s="3">
        <f>SUM(Table1[[#This Row],[High Income Point Value]],Table1[[#This Row],[Life Expectancy Point Value]],Table1[[#This Row],["R/ECAP" (Point Value)]],Table1[[#This Row],[Low Poverty Point Value]])</f>
        <v>2</v>
      </c>
      <c r="W1619" s="3">
        <f>SUM(Table1[[#This Row],[Census Tract Low Unemployment Point Value]],Table1[[#This Row],[Census Tract Access to Primary Care Point Value]])</f>
        <v>1</v>
      </c>
    </row>
    <row r="1620" spans="1:23" x14ac:dyDescent="0.25">
      <c r="A1620" t="s">
        <v>1623</v>
      </c>
      <c r="B1620">
        <v>18169102400</v>
      </c>
      <c r="C1620" t="s">
        <v>1866</v>
      </c>
      <c r="D1620" t="s">
        <v>3053</v>
      </c>
      <c r="E1620" s="7">
        <f t="shared" si="50"/>
        <v>2</v>
      </c>
      <c r="F1620" s="3">
        <f t="shared" si="51"/>
        <v>0</v>
      </c>
      <c r="G1620">
        <v>0</v>
      </c>
      <c r="H1620" s="4">
        <v>59421</v>
      </c>
      <c r="I1620" s="3">
        <f>IF(AND(Table1[[#This Row],[High Income]]&gt;=71082,Table1[[#This Row],[QCT Status]]=0),1,0)</f>
        <v>0</v>
      </c>
      <c r="J1620" s="6">
        <v>79.355500000000006</v>
      </c>
      <c r="K1620" s="6">
        <f>IF(Table1[[#This Row],[Life Expectancy]]&gt;77.4,1,0)</f>
        <v>1</v>
      </c>
      <c r="L1620" s="4">
        <v>0</v>
      </c>
      <c r="M1620" s="4">
        <v>8.9</v>
      </c>
      <c r="N1620" s="4">
        <f>IF(AND(Table1[[#This Row],[Low Poverty]]&lt;=6.3,Table1[[#This Row],[QCT Status]]=0),1,0)</f>
        <v>0</v>
      </c>
      <c r="O1620" s="6">
        <f>VLOOKUP(C1620,'County Data Only'!$A$2:$F$93,3,FALSE)</f>
        <v>2.5</v>
      </c>
      <c r="P1620" s="6">
        <f>IF(Table1[[#This Row],[Census Tract Low Unemployment Rate]]&lt;2.7,1,0)</f>
        <v>1</v>
      </c>
      <c r="Q1620" s="3">
        <f>VLOOKUP($C1620,'County Data Only'!$A$2:$F$93,4,FALSE)</f>
        <v>2410</v>
      </c>
      <c r="R1620" s="3">
        <f>IF(AND(Table1[[#This Row],[Census Tract Access to Primary Care]]&lt;=2000,Table1[[#This Row],[Census Tract Access to Primary Care]]&lt;&gt;0),1,0)</f>
        <v>0</v>
      </c>
      <c r="S1620" s="3">
        <f>VLOOKUP($C1620,'County Data Only'!$A$2:$F$93,5,FALSE)</f>
        <v>-6.2891933030000002</v>
      </c>
      <c r="T1620" s="3">
        <f>VLOOKUP($C1620,'County Data Only'!$A$2:$F$93,6,FALSE)</f>
        <v>-0.23310020000000001</v>
      </c>
      <c r="U1620">
        <f>IF(AND(Table1[[#This Row],[Census Tract Population Growth 2010 - 2020]]&gt;=5,Table1[[#This Row],[Census Tract Population Growth 2020 - 2021]]&gt;0),1,0)</f>
        <v>0</v>
      </c>
      <c r="V1620" s="3">
        <f>SUM(Table1[[#This Row],[High Income Point Value]],Table1[[#This Row],[Life Expectancy Point Value]],Table1[[#This Row],["R/ECAP" (Point Value)]],Table1[[#This Row],[Low Poverty Point Value]])</f>
        <v>1</v>
      </c>
      <c r="W1620" s="3">
        <f>SUM(Table1[[#This Row],[Census Tract Low Unemployment Point Value]],Table1[[#This Row],[Census Tract Access to Primary Care Point Value]])</f>
        <v>1</v>
      </c>
    </row>
    <row r="1621" spans="1:23" x14ac:dyDescent="0.25">
      <c r="A1621" t="s">
        <v>1628</v>
      </c>
      <c r="B1621">
        <v>18169102900</v>
      </c>
      <c r="C1621" t="s">
        <v>1866</v>
      </c>
      <c r="D1621" t="s">
        <v>3058</v>
      </c>
      <c r="E1621" s="7">
        <f t="shared" si="50"/>
        <v>2</v>
      </c>
      <c r="F1621" s="3">
        <f t="shared" si="51"/>
        <v>0</v>
      </c>
      <c r="G1621">
        <v>0</v>
      </c>
      <c r="H1621" s="4">
        <v>61978</v>
      </c>
      <c r="I1621" s="3">
        <f>IF(AND(Table1[[#This Row],[High Income]]&gt;=71082,Table1[[#This Row],[QCT Status]]=0),1,0)</f>
        <v>0</v>
      </c>
      <c r="J1621" s="6">
        <v>79.2</v>
      </c>
      <c r="K1621" s="6">
        <f>IF(Table1[[#This Row],[Life Expectancy]]&gt;77.4,1,0)</f>
        <v>1</v>
      </c>
      <c r="L1621" s="4">
        <v>0</v>
      </c>
      <c r="M1621" s="4">
        <v>10.7</v>
      </c>
      <c r="N1621" s="4">
        <f>IF(AND(Table1[[#This Row],[Low Poverty]]&lt;=6.3,Table1[[#This Row],[QCT Status]]=0),1,0)</f>
        <v>0</v>
      </c>
      <c r="O1621" s="6">
        <f>VLOOKUP(C1621,'County Data Only'!$A$2:$F$93,3,FALSE)</f>
        <v>2.5</v>
      </c>
      <c r="P1621" s="6">
        <f>IF(Table1[[#This Row],[Census Tract Low Unemployment Rate]]&lt;2.7,1,0)</f>
        <v>1</v>
      </c>
      <c r="Q1621" s="3">
        <f>VLOOKUP($C1621,'County Data Only'!$A$2:$F$93,4,FALSE)</f>
        <v>2410</v>
      </c>
      <c r="R1621" s="3">
        <f>IF(AND(Table1[[#This Row],[Census Tract Access to Primary Care]]&lt;=2000,Table1[[#This Row],[Census Tract Access to Primary Care]]&lt;&gt;0),1,0)</f>
        <v>0</v>
      </c>
      <c r="S1621" s="3">
        <f>VLOOKUP($C1621,'County Data Only'!$A$2:$F$93,5,FALSE)</f>
        <v>-6.2891933030000002</v>
      </c>
      <c r="T1621" s="3">
        <f>VLOOKUP($C1621,'County Data Only'!$A$2:$F$93,6,FALSE)</f>
        <v>-0.23310020000000001</v>
      </c>
      <c r="U1621">
        <f>IF(AND(Table1[[#This Row],[Census Tract Population Growth 2010 - 2020]]&gt;=5,Table1[[#This Row],[Census Tract Population Growth 2020 - 2021]]&gt;0),1,0)</f>
        <v>0</v>
      </c>
      <c r="V1621" s="3">
        <f>SUM(Table1[[#This Row],[High Income Point Value]],Table1[[#This Row],[Life Expectancy Point Value]],Table1[[#This Row],["R/ECAP" (Point Value)]],Table1[[#This Row],[Low Poverty Point Value]])</f>
        <v>1</v>
      </c>
      <c r="W1621" s="3">
        <f>SUM(Table1[[#This Row],[Census Tract Low Unemployment Point Value]],Table1[[#This Row],[Census Tract Access to Primary Care Point Value]])</f>
        <v>1</v>
      </c>
    </row>
    <row r="1622" spans="1:23" x14ac:dyDescent="0.25">
      <c r="A1622" t="s">
        <v>1622</v>
      </c>
      <c r="B1622">
        <v>18169102300</v>
      </c>
      <c r="C1622" t="s">
        <v>1866</v>
      </c>
      <c r="D1622" t="s">
        <v>3052</v>
      </c>
      <c r="E1622" s="7">
        <f t="shared" si="50"/>
        <v>2</v>
      </c>
      <c r="F1622" s="3">
        <f t="shared" si="51"/>
        <v>0</v>
      </c>
      <c r="G1622">
        <v>0</v>
      </c>
      <c r="H1622" s="4">
        <v>57415</v>
      </c>
      <c r="I1622" s="3">
        <f>IF(AND(Table1[[#This Row],[High Income]]&gt;=71082,Table1[[#This Row],[QCT Status]]=0),1,0)</f>
        <v>0</v>
      </c>
      <c r="J1622" s="6">
        <v>79.3</v>
      </c>
      <c r="K1622" s="6">
        <f>IF(Table1[[#This Row],[Life Expectancy]]&gt;77.4,1,0)</f>
        <v>1</v>
      </c>
      <c r="L1622" s="4">
        <v>0</v>
      </c>
      <c r="M1622" s="4">
        <v>12.6</v>
      </c>
      <c r="N1622" s="4">
        <f>IF(AND(Table1[[#This Row],[Low Poverty]]&lt;=6.3,Table1[[#This Row],[QCT Status]]=0),1,0)</f>
        <v>0</v>
      </c>
      <c r="O1622" s="6">
        <f>VLOOKUP(C1622,'County Data Only'!$A$2:$F$93,3,FALSE)</f>
        <v>2.5</v>
      </c>
      <c r="P1622" s="6">
        <f>IF(Table1[[#This Row],[Census Tract Low Unemployment Rate]]&lt;2.7,1,0)</f>
        <v>1</v>
      </c>
      <c r="Q1622" s="3">
        <f>VLOOKUP($C1622,'County Data Only'!$A$2:$F$93,4,FALSE)</f>
        <v>2410</v>
      </c>
      <c r="R1622" s="3">
        <f>IF(AND(Table1[[#This Row],[Census Tract Access to Primary Care]]&lt;=2000,Table1[[#This Row],[Census Tract Access to Primary Care]]&lt;&gt;0),1,0)</f>
        <v>0</v>
      </c>
      <c r="S1622" s="3">
        <f>VLOOKUP($C1622,'County Data Only'!$A$2:$F$93,5,FALSE)</f>
        <v>-6.2891933030000002</v>
      </c>
      <c r="T1622" s="3">
        <f>VLOOKUP($C1622,'County Data Only'!$A$2:$F$93,6,FALSE)</f>
        <v>-0.23310020000000001</v>
      </c>
      <c r="U1622">
        <f>IF(AND(Table1[[#This Row],[Census Tract Population Growth 2010 - 2020]]&gt;=5,Table1[[#This Row],[Census Tract Population Growth 2020 - 2021]]&gt;0),1,0)</f>
        <v>0</v>
      </c>
      <c r="V1622" s="3">
        <f>SUM(Table1[[#This Row],[High Income Point Value]],Table1[[#This Row],[Life Expectancy Point Value]],Table1[[#This Row],["R/ECAP" (Point Value)]],Table1[[#This Row],[Low Poverty Point Value]])</f>
        <v>1</v>
      </c>
      <c r="W1622" s="3">
        <f>SUM(Table1[[#This Row],[Census Tract Low Unemployment Point Value]],Table1[[#This Row],[Census Tract Access to Primary Care Point Value]])</f>
        <v>1</v>
      </c>
    </row>
    <row r="1623" spans="1:23" x14ac:dyDescent="0.25">
      <c r="A1623" t="s">
        <v>1621</v>
      </c>
      <c r="B1623">
        <v>18169102200</v>
      </c>
      <c r="C1623" t="s">
        <v>1866</v>
      </c>
      <c r="D1623" t="s">
        <v>3051</v>
      </c>
      <c r="E1623" s="8">
        <f t="shared" si="50"/>
        <v>1</v>
      </c>
      <c r="F1623" s="3">
        <f t="shared" si="51"/>
        <v>0</v>
      </c>
      <c r="G1623">
        <v>0</v>
      </c>
      <c r="H1623" s="4">
        <v>59189</v>
      </c>
      <c r="I1623" s="3">
        <f>IF(AND(Table1[[#This Row],[High Income]]&gt;=71082,Table1[[#This Row],[QCT Status]]=0),1,0)</f>
        <v>0</v>
      </c>
      <c r="J1623" s="4">
        <v>76.3</v>
      </c>
      <c r="K1623" s="3">
        <f>IF(Table1[[#This Row],[Life Expectancy]]&gt;77.4,1,0)</f>
        <v>0</v>
      </c>
      <c r="L1623" s="4">
        <v>0</v>
      </c>
      <c r="M1623" s="4">
        <v>10.5</v>
      </c>
      <c r="N1623" s="4">
        <f>IF(AND(Table1[[#This Row],[Low Poverty]]&lt;=6.3,Table1[[#This Row],[QCT Status]]=0),1,0)</f>
        <v>0</v>
      </c>
      <c r="O1623" s="6">
        <f>VLOOKUP(C1623,'County Data Only'!$A$2:$F$93,3,FALSE)</f>
        <v>2.5</v>
      </c>
      <c r="P1623" s="6">
        <f>IF(Table1[[#This Row],[Census Tract Low Unemployment Rate]]&lt;2.7,1,0)</f>
        <v>1</v>
      </c>
      <c r="Q1623" s="3">
        <f>VLOOKUP($C1623,'County Data Only'!$A$2:$F$93,4,FALSE)</f>
        <v>2410</v>
      </c>
      <c r="R1623" s="3">
        <f>IF(AND(Table1[[#This Row],[Census Tract Access to Primary Care]]&lt;=2000,Table1[[#This Row],[Census Tract Access to Primary Care]]&lt;&gt;0),1,0)</f>
        <v>0</v>
      </c>
      <c r="S1623" s="3">
        <f>VLOOKUP($C1623,'County Data Only'!$A$2:$F$93,5,FALSE)</f>
        <v>-6.2891933030000002</v>
      </c>
      <c r="T1623" s="3">
        <f>VLOOKUP($C1623,'County Data Only'!$A$2:$F$93,6,FALSE)</f>
        <v>-0.23310020000000001</v>
      </c>
      <c r="U1623">
        <f>IF(AND(Table1[[#This Row],[Census Tract Population Growth 2010 - 2020]]&gt;=5,Table1[[#This Row],[Census Tract Population Growth 2020 - 2021]]&gt;0),1,0)</f>
        <v>0</v>
      </c>
      <c r="V1623" s="3">
        <f>SUM(Table1[[#This Row],[High Income Point Value]],Table1[[#This Row],[Life Expectancy Point Value]],Table1[[#This Row],["R/ECAP" (Point Value)]],Table1[[#This Row],[Low Poverty Point Value]])</f>
        <v>0</v>
      </c>
      <c r="W1623" s="3">
        <f>SUM(Table1[[#This Row],[Census Tract Low Unemployment Point Value]],Table1[[#This Row],[Census Tract Access to Primary Care Point Value]])</f>
        <v>1</v>
      </c>
    </row>
    <row r="1624" spans="1:23" x14ac:dyDescent="0.25">
      <c r="A1624" t="s">
        <v>1625</v>
      </c>
      <c r="B1624">
        <v>18169102600</v>
      </c>
      <c r="C1624" t="s">
        <v>1866</v>
      </c>
      <c r="D1624" t="s">
        <v>3055</v>
      </c>
      <c r="E1624" s="8">
        <f t="shared" si="50"/>
        <v>1</v>
      </c>
      <c r="F1624" s="3">
        <f t="shared" si="51"/>
        <v>0</v>
      </c>
      <c r="G1624">
        <v>0</v>
      </c>
      <c r="H1624" s="4">
        <v>46019</v>
      </c>
      <c r="I1624" s="3">
        <f>IF(AND(Table1[[#This Row],[High Income]]&gt;=71082,Table1[[#This Row],[QCT Status]]=0),1,0)</f>
        <v>0</v>
      </c>
      <c r="J1624" s="4">
        <v>68.400000000000006</v>
      </c>
      <c r="K1624" s="3">
        <f>IF(Table1[[#This Row],[Life Expectancy]]&gt;77.4,1,0)</f>
        <v>0</v>
      </c>
      <c r="L1624" s="4">
        <v>0</v>
      </c>
      <c r="M1624" s="4">
        <v>12.1</v>
      </c>
      <c r="N1624" s="4">
        <f>IF(AND(Table1[[#This Row],[Low Poverty]]&lt;=6.3,Table1[[#This Row],[QCT Status]]=0),1,0)</f>
        <v>0</v>
      </c>
      <c r="O1624" s="6">
        <f>VLOOKUP(C1624,'County Data Only'!$A$2:$F$93,3,FALSE)</f>
        <v>2.5</v>
      </c>
      <c r="P1624" s="6">
        <f>IF(Table1[[#This Row],[Census Tract Low Unemployment Rate]]&lt;2.7,1,0)</f>
        <v>1</v>
      </c>
      <c r="Q1624" s="3">
        <f>VLOOKUP($C1624,'County Data Only'!$A$2:$F$93,4,FALSE)</f>
        <v>2410</v>
      </c>
      <c r="R1624" s="3">
        <f>IF(AND(Table1[[#This Row],[Census Tract Access to Primary Care]]&lt;=2000,Table1[[#This Row],[Census Tract Access to Primary Care]]&lt;&gt;0),1,0)</f>
        <v>0</v>
      </c>
      <c r="S1624" s="3">
        <f>VLOOKUP($C1624,'County Data Only'!$A$2:$F$93,5,FALSE)</f>
        <v>-6.2891933030000002</v>
      </c>
      <c r="T1624" s="3">
        <f>VLOOKUP($C1624,'County Data Only'!$A$2:$F$93,6,FALSE)</f>
        <v>-0.23310020000000001</v>
      </c>
      <c r="U1624">
        <f>IF(AND(Table1[[#This Row],[Census Tract Population Growth 2010 - 2020]]&gt;=5,Table1[[#This Row],[Census Tract Population Growth 2020 - 2021]]&gt;0),1,0)</f>
        <v>0</v>
      </c>
      <c r="V1624" s="3">
        <f>SUM(Table1[[#This Row],[High Income Point Value]],Table1[[#This Row],[Life Expectancy Point Value]],Table1[[#This Row],["R/ECAP" (Point Value)]],Table1[[#This Row],[Low Poverty Point Value]])</f>
        <v>0</v>
      </c>
      <c r="W1624" s="3">
        <f>SUM(Table1[[#This Row],[Census Tract Low Unemployment Point Value]],Table1[[#This Row],[Census Tract Access to Primary Care Point Value]])</f>
        <v>1</v>
      </c>
    </row>
    <row r="1625" spans="1:23" x14ac:dyDescent="0.25">
      <c r="A1625" t="s">
        <v>1627</v>
      </c>
      <c r="B1625">
        <v>18169102800</v>
      </c>
      <c r="C1625" t="s">
        <v>1866</v>
      </c>
      <c r="D1625" t="s">
        <v>3057</v>
      </c>
      <c r="E1625" s="8">
        <f t="shared" si="50"/>
        <v>1</v>
      </c>
      <c r="F1625" s="3">
        <f t="shared" si="51"/>
        <v>0</v>
      </c>
      <c r="G1625">
        <v>0</v>
      </c>
      <c r="H1625" s="4">
        <v>44663</v>
      </c>
      <c r="I1625" s="3">
        <f>IF(AND(Table1[[#This Row],[High Income]]&gt;=71082,Table1[[#This Row],[QCT Status]]=0),1,0)</f>
        <v>0</v>
      </c>
      <c r="J1625" s="4">
        <v>74</v>
      </c>
      <c r="K1625" s="3">
        <f>IF(Table1[[#This Row],[Life Expectancy]]&gt;77.4,1,0)</f>
        <v>0</v>
      </c>
      <c r="L1625" s="4">
        <v>0</v>
      </c>
      <c r="M1625" s="4">
        <v>12.2</v>
      </c>
      <c r="N1625" s="4">
        <f>IF(AND(Table1[[#This Row],[Low Poverty]]&lt;=6.3,Table1[[#This Row],[QCT Status]]=0),1,0)</f>
        <v>0</v>
      </c>
      <c r="O1625" s="6">
        <f>VLOOKUP(C1625,'County Data Only'!$A$2:$F$93,3,FALSE)</f>
        <v>2.5</v>
      </c>
      <c r="P1625" s="6">
        <f>IF(Table1[[#This Row],[Census Tract Low Unemployment Rate]]&lt;2.7,1,0)</f>
        <v>1</v>
      </c>
      <c r="Q1625" s="3">
        <f>VLOOKUP($C1625,'County Data Only'!$A$2:$F$93,4,FALSE)</f>
        <v>2410</v>
      </c>
      <c r="R1625" s="3">
        <f>IF(AND(Table1[[#This Row],[Census Tract Access to Primary Care]]&lt;=2000,Table1[[#This Row],[Census Tract Access to Primary Care]]&lt;&gt;0),1,0)</f>
        <v>0</v>
      </c>
      <c r="S1625" s="3">
        <f>VLOOKUP($C1625,'County Data Only'!$A$2:$F$93,5,FALSE)</f>
        <v>-6.2891933030000002</v>
      </c>
      <c r="T1625" s="3">
        <f>VLOOKUP($C1625,'County Data Only'!$A$2:$F$93,6,FALSE)</f>
        <v>-0.23310020000000001</v>
      </c>
      <c r="U1625">
        <f>IF(AND(Table1[[#This Row],[Census Tract Population Growth 2010 - 2020]]&gt;=5,Table1[[#This Row],[Census Tract Population Growth 2020 - 2021]]&gt;0),1,0)</f>
        <v>0</v>
      </c>
      <c r="V1625" s="3">
        <f>SUM(Table1[[#This Row],[High Income Point Value]],Table1[[#This Row],[Life Expectancy Point Value]],Table1[[#This Row],["R/ECAP" (Point Value)]],Table1[[#This Row],[Low Poverty Point Value]])</f>
        <v>0</v>
      </c>
      <c r="W1625" s="3">
        <f>SUM(Table1[[#This Row],[Census Tract Low Unemployment Point Value]],Table1[[#This Row],[Census Tract Access to Primary Care Point Value]])</f>
        <v>1</v>
      </c>
    </row>
    <row r="1626" spans="1:23" x14ac:dyDescent="0.25">
      <c r="A1626" t="s">
        <v>1626</v>
      </c>
      <c r="B1626">
        <v>18169102700</v>
      </c>
      <c r="C1626" t="s">
        <v>1866</v>
      </c>
      <c r="D1626" t="s">
        <v>3056</v>
      </c>
      <c r="E1626" s="8">
        <f t="shared" si="50"/>
        <v>1</v>
      </c>
      <c r="F1626" s="3">
        <f t="shared" si="51"/>
        <v>0</v>
      </c>
      <c r="G1626">
        <v>0</v>
      </c>
      <c r="H1626" s="4">
        <v>47639</v>
      </c>
      <c r="I1626" s="3">
        <f>IF(AND(Table1[[#This Row],[High Income]]&gt;=71082,Table1[[#This Row],[QCT Status]]=0),1,0)</f>
        <v>0</v>
      </c>
      <c r="J1626" s="4">
        <v>76.3</v>
      </c>
      <c r="K1626" s="3">
        <f>IF(Table1[[#This Row],[Life Expectancy]]&gt;77.4,1,0)</f>
        <v>0</v>
      </c>
      <c r="L1626" s="4">
        <v>0</v>
      </c>
      <c r="M1626" s="4">
        <v>17.399999999999999</v>
      </c>
      <c r="N1626" s="4">
        <f>IF(AND(Table1[[#This Row],[Low Poverty]]&lt;=6.3,Table1[[#This Row],[QCT Status]]=0),1,0)</f>
        <v>0</v>
      </c>
      <c r="O1626" s="6">
        <f>VLOOKUP(C1626,'County Data Only'!$A$2:$F$93,3,FALSE)</f>
        <v>2.5</v>
      </c>
      <c r="P1626" s="6">
        <f>IF(Table1[[#This Row],[Census Tract Low Unemployment Rate]]&lt;2.7,1,0)</f>
        <v>1</v>
      </c>
      <c r="Q1626" s="3">
        <f>VLOOKUP($C1626,'County Data Only'!$A$2:$F$93,4,FALSE)</f>
        <v>2410</v>
      </c>
      <c r="R1626" s="3">
        <f>IF(AND(Table1[[#This Row],[Census Tract Access to Primary Care]]&lt;=2000,Table1[[#This Row],[Census Tract Access to Primary Care]]&lt;&gt;0),1,0)</f>
        <v>0</v>
      </c>
      <c r="S1626" s="3">
        <f>VLOOKUP($C1626,'County Data Only'!$A$2:$F$93,5,FALSE)</f>
        <v>-6.2891933030000002</v>
      </c>
      <c r="T1626" s="3">
        <f>VLOOKUP($C1626,'County Data Only'!$A$2:$F$93,6,FALSE)</f>
        <v>-0.23310020000000001</v>
      </c>
      <c r="U1626">
        <f>IF(AND(Table1[[#This Row],[Census Tract Population Growth 2010 - 2020]]&gt;=5,Table1[[#This Row],[Census Tract Population Growth 2020 - 2021]]&gt;0),1,0)</f>
        <v>0</v>
      </c>
      <c r="V1626" s="3">
        <f>SUM(Table1[[#This Row],[High Income Point Value]],Table1[[#This Row],[Life Expectancy Point Value]],Table1[[#This Row],["R/ECAP" (Point Value)]],Table1[[#This Row],[Low Poverty Point Value]])</f>
        <v>0</v>
      </c>
      <c r="W1626" s="3">
        <f>SUM(Table1[[#This Row],[Census Tract Low Unemployment Point Value]],Table1[[#This Row],[Census Tract Access to Primary Care Point Value]])</f>
        <v>1</v>
      </c>
    </row>
    <row r="1627" spans="1:23" x14ac:dyDescent="0.25">
      <c r="A1627" t="s">
        <v>1631</v>
      </c>
      <c r="B1627">
        <v>18171951100</v>
      </c>
      <c r="C1627" t="s">
        <v>1868</v>
      </c>
      <c r="D1627" t="s">
        <v>2029</v>
      </c>
      <c r="E1627" s="9">
        <f t="shared" si="50"/>
        <v>3</v>
      </c>
      <c r="F1627" s="3">
        <f t="shared" si="51"/>
        <v>0</v>
      </c>
      <c r="G1627">
        <v>0</v>
      </c>
      <c r="H1627" s="6">
        <v>72167</v>
      </c>
      <c r="I1627" s="6">
        <f>IF(AND(Table1[[#This Row],[High Income]]&gt;=71082,Table1[[#This Row],[QCT Status]]=0),1,0)</f>
        <v>1</v>
      </c>
      <c r="J1627" s="6">
        <v>82</v>
      </c>
      <c r="K1627" s="6">
        <f>IF(Table1[[#This Row],[Life Expectancy]]&gt;77.4,1,0)</f>
        <v>1</v>
      </c>
      <c r="L1627" s="4">
        <v>0</v>
      </c>
      <c r="M1627" s="4">
        <v>10</v>
      </c>
      <c r="N1627" s="4">
        <f>IF(AND(Table1[[#This Row],[Low Poverty]]&lt;=6.3,Table1[[#This Row],[QCT Status]]=0),1,0)</f>
        <v>0</v>
      </c>
      <c r="O1627" s="6">
        <f>VLOOKUP(C1627,'County Data Only'!$A$2:$F$93,3,FALSE)</f>
        <v>2.4</v>
      </c>
      <c r="P1627" s="6">
        <f>IF(Table1[[#This Row],[Census Tract Low Unemployment Rate]]&lt;2.7,1,0)</f>
        <v>1</v>
      </c>
      <c r="Q1627" s="3">
        <f>VLOOKUP($C1627,'County Data Only'!$A$2:$F$93,4,FALSE)</f>
        <v>0</v>
      </c>
      <c r="R1627" s="3">
        <f>IF(AND(Table1[[#This Row],[Census Tract Access to Primary Care]]&lt;=2000,Table1[[#This Row],[Census Tract Access to Primary Care]]&lt;&gt;0),1,0)</f>
        <v>0</v>
      </c>
      <c r="S1627" s="3">
        <f>VLOOKUP($C1627,'County Data Only'!$A$2:$F$93,5,FALSE)</f>
        <v>-3.8375777489999998</v>
      </c>
      <c r="T1627" s="6">
        <f>VLOOKUP($C1627,'County Data Only'!$A$2:$F$93,6,FALSE)</f>
        <v>0.73695469999999996</v>
      </c>
      <c r="U1627">
        <f>IF(AND(Table1[[#This Row],[Census Tract Population Growth 2010 - 2020]]&gt;=5,Table1[[#This Row],[Census Tract Population Growth 2020 - 2021]]&gt;0),1,0)</f>
        <v>0</v>
      </c>
      <c r="V1627" s="3">
        <f>SUM(Table1[[#This Row],[High Income Point Value]],Table1[[#This Row],[Life Expectancy Point Value]],Table1[[#This Row],["R/ECAP" (Point Value)]],Table1[[#This Row],[Low Poverty Point Value]])</f>
        <v>2</v>
      </c>
      <c r="W1627" s="3">
        <f>SUM(Table1[[#This Row],[Census Tract Low Unemployment Point Value]],Table1[[#This Row],[Census Tract Access to Primary Care Point Value]])</f>
        <v>1</v>
      </c>
    </row>
    <row r="1628" spans="1:23" x14ac:dyDescent="0.25">
      <c r="A1628" t="s">
        <v>1629</v>
      </c>
      <c r="B1628">
        <v>18171951001</v>
      </c>
      <c r="C1628" t="s">
        <v>1868</v>
      </c>
      <c r="D1628" t="s">
        <v>3059</v>
      </c>
      <c r="E1628" s="7">
        <f t="shared" si="50"/>
        <v>2</v>
      </c>
      <c r="F1628" s="3">
        <f t="shared" si="51"/>
        <v>0</v>
      </c>
      <c r="G1628">
        <v>0</v>
      </c>
      <c r="H1628" s="4">
        <v>65066</v>
      </c>
      <c r="I1628" s="3">
        <f>IF(AND(Table1[[#This Row],[High Income]]&gt;=71082,Table1[[#This Row],[QCT Status]]=0),1,0)</f>
        <v>0</v>
      </c>
      <c r="J1628" s="6">
        <v>79.7</v>
      </c>
      <c r="K1628" s="6">
        <f>IF(Table1[[#This Row],[Life Expectancy]]&gt;77.4,1,0)</f>
        <v>1</v>
      </c>
      <c r="L1628" s="4">
        <v>0</v>
      </c>
      <c r="M1628" s="4">
        <v>10.4</v>
      </c>
      <c r="N1628" s="4">
        <f>IF(AND(Table1[[#This Row],[Low Poverty]]&lt;=6.3,Table1[[#This Row],[QCT Status]]=0),1,0)</f>
        <v>0</v>
      </c>
      <c r="O1628" s="6">
        <f>VLOOKUP(C1628,'County Data Only'!$A$2:$F$93,3,FALSE)</f>
        <v>2.4</v>
      </c>
      <c r="P1628" s="6">
        <f>IF(Table1[[#This Row],[Census Tract Low Unemployment Rate]]&lt;2.7,1,0)</f>
        <v>1</v>
      </c>
      <c r="Q1628" s="3">
        <f>VLOOKUP($C1628,'County Data Only'!$A$2:$F$93,4,FALSE)</f>
        <v>0</v>
      </c>
      <c r="R1628" s="3">
        <f>IF(AND(Table1[[#This Row],[Census Tract Access to Primary Care]]&lt;=2000,Table1[[#This Row],[Census Tract Access to Primary Care]]&lt;&gt;0),1,0)</f>
        <v>0</v>
      </c>
      <c r="S1628" s="3">
        <f>VLOOKUP($C1628,'County Data Only'!$A$2:$F$93,5,FALSE)</f>
        <v>-3.8375777489999998</v>
      </c>
      <c r="T1628" s="6">
        <f>VLOOKUP($C1628,'County Data Only'!$A$2:$F$93,6,FALSE)</f>
        <v>0.73695469999999996</v>
      </c>
      <c r="U1628">
        <f>IF(AND(Table1[[#This Row],[Census Tract Population Growth 2010 - 2020]]&gt;=5,Table1[[#This Row],[Census Tract Population Growth 2020 - 2021]]&gt;0),1,0)</f>
        <v>0</v>
      </c>
      <c r="V1628" s="3">
        <f>SUM(Table1[[#This Row],[High Income Point Value]],Table1[[#This Row],[Life Expectancy Point Value]],Table1[[#This Row],["R/ECAP" (Point Value)]],Table1[[#This Row],[Low Poverty Point Value]])</f>
        <v>1</v>
      </c>
      <c r="W1628" s="3">
        <f>SUM(Table1[[#This Row],[Census Tract Low Unemployment Point Value]],Table1[[#This Row],[Census Tract Access to Primary Care Point Value]])</f>
        <v>1</v>
      </c>
    </row>
    <row r="1629" spans="1:23" x14ac:dyDescent="0.25">
      <c r="A1629" t="s">
        <v>1630</v>
      </c>
      <c r="B1629">
        <v>18171951002</v>
      </c>
      <c r="C1629" t="s">
        <v>1868</v>
      </c>
      <c r="D1629" t="s">
        <v>3060</v>
      </c>
      <c r="E1629" s="7">
        <f t="shared" si="50"/>
        <v>2</v>
      </c>
      <c r="F1629" s="3">
        <f t="shared" si="51"/>
        <v>0</v>
      </c>
      <c r="G1629">
        <v>0</v>
      </c>
      <c r="H1629" s="4">
        <v>50357</v>
      </c>
      <c r="I1629" s="3">
        <f>IF(AND(Table1[[#This Row],[High Income]]&gt;=71082,Table1[[#This Row],[QCT Status]]=0),1,0)</f>
        <v>0</v>
      </c>
      <c r="J1629" s="6">
        <v>79.7</v>
      </c>
      <c r="K1629" s="6">
        <f>IF(Table1[[#This Row],[Life Expectancy]]&gt;77.4,1,0)</f>
        <v>1</v>
      </c>
      <c r="L1629" s="4">
        <v>0</v>
      </c>
      <c r="M1629" s="4">
        <v>13.2</v>
      </c>
      <c r="N1629" s="4">
        <f>IF(AND(Table1[[#This Row],[Low Poverty]]&lt;=6.3,Table1[[#This Row],[QCT Status]]=0),1,0)</f>
        <v>0</v>
      </c>
      <c r="O1629" s="6">
        <f>VLOOKUP(C1629,'County Data Only'!$A$2:$F$93,3,FALSE)</f>
        <v>2.4</v>
      </c>
      <c r="P1629" s="6">
        <f>IF(Table1[[#This Row],[Census Tract Low Unemployment Rate]]&lt;2.7,1,0)</f>
        <v>1</v>
      </c>
      <c r="Q1629" s="3">
        <f>VLOOKUP($C1629,'County Data Only'!$A$2:$F$93,4,FALSE)</f>
        <v>0</v>
      </c>
      <c r="R1629" s="3">
        <f>IF(AND(Table1[[#This Row],[Census Tract Access to Primary Care]]&lt;=2000,Table1[[#This Row],[Census Tract Access to Primary Care]]&lt;&gt;0),1,0)</f>
        <v>0</v>
      </c>
      <c r="S1629" s="3">
        <f>VLOOKUP($C1629,'County Data Only'!$A$2:$F$93,5,FALSE)</f>
        <v>-3.8375777489999998</v>
      </c>
      <c r="T1629" s="6">
        <f>VLOOKUP($C1629,'County Data Only'!$A$2:$F$93,6,FALSE)</f>
        <v>0.73695469999999996</v>
      </c>
      <c r="U1629">
        <f>IF(AND(Table1[[#This Row],[Census Tract Population Growth 2010 - 2020]]&gt;=5,Table1[[#This Row],[Census Tract Population Growth 2020 - 2021]]&gt;0),1,0)</f>
        <v>0</v>
      </c>
      <c r="V1629" s="3">
        <f>SUM(Table1[[#This Row],[High Income Point Value]],Table1[[#This Row],[Life Expectancy Point Value]],Table1[[#This Row],["R/ECAP" (Point Value)]],Table1[[#This Row],[Low Poverty Point Value]])</f>
        <v>1</v>
      </c>
      <c r="W1629" s="3">
        <f>SUM(Table1[[#This Row],[Census Tract Low Unemployment Point Value]],Table1[[#This Row],[Census Tract Access to Primary Care Point Value]])</f>
        <v>1</v>
      </c>
    </row>
    <row r="1630" spans="1:23" x14ac:dyDescent="0.25">
      <c r="A1630" t="s">
        <v>1643</v>
      </c>
      <c r="B1630">
        <v>18173030707</v>
      </c>
      <c r="C1630" t="s">
        <v>1870</v>
      </c>
      <c r="D1630" t="s">
        <v>3068</v>
      </c>
      <c r="E1630" s="6">
        <f t="shared" si="50"/>
        <v>5</v>
      </c>
      <c r="F1630" s="6">
        <f t="shared" si="51"/>
        <v>1</v>
      </c>
      <c r="G1630">
        <v>0</v>
      </c>
      <c r="H1630" s="6">
        <v>91275</v>
      </c>
      <c r="I1630" s="6">
        <f>IF(AND(Table1[[#This Row],[High Income]]&gt;=71082,Table1[[#This Row],[QCT Status]]=0),1,0)</f>
        <v>1</v>
      </c>
      <c r="J1630" s="6">
        <v>82.4</v>
      </c>
      <c r="K1630" s="6">
        <f>IF(Table1[[#This Row],[Life Expectancy]]&gt;77.4,1,0)</f>
        <v>1</v>
      </c>
      <c r="L1630" s="4">
        <v>0</v>
      </c>
      <c r="M1630" s="6">
        <v>0</v>
      </c>
      <c r="N1630" s="6">
        <f>IF(AND(Table1[[#This Row],[Low Poverty]]&lt;=6.3,Table1[[#This Row],[QCT Status]]=0),1,0)</f>
        <v>1</v>
      </c>
      <c r="O1630" s="6">
        <f>VLOOKUP(C1630,'County Data Only'!$A$2:$F$93,3,FALSE)</f>
        <v>2.2999999999999998</v>
      </c>
      <c r="P1630" s="6">
        <f>IF(Table1[[#This Row],[Census Tract Low Unemployment Rate]]&lt;2.7,1,0)</f>
        <v>1</v>
      </c>
      <c r="Q1630" s="6">
        <f>VLOOKUP($C1630,'County Data Only'!$A$2:$F$93,4,FALSE)</f>
        <v>630</v>
      </c>
      <c r="R1630" s="6">
        <f>IF(AND(Table1[[#This Row],[Census Tract Access to Primary Care]]&lt;=2000,Table1[[#This Row],[Census Tract Access to Primary Care]]&lt;&gt;0),1,0)</f>
        <v>1</v>
      </c>
      <c r="S1630" s="6">
        <f>VLOOKUP($C1630,'County Data Only'!$A$2:$F$93,5,FALSE)</f>
        <v>5.7302807490000003</v>
      </c>
      <c r="T1630" s="6">
        <f>VLOOKUP($C1630,'County Data Only'!$A$2:$F$93,6,FALSE)</f>
        <v>0.85670509999999989</v>
      </c>
      <c r="U1630" s="1">
        <f>IF(AND(Table1[[#This Row],[Census Tract Population Growth 2010 - 2020]]&gt;=5,Table1[[#This Row],[Census Tract Population Growth 2020 - 2021]]&gt;0),1,0)</f>
        <v>1</v>
      </c>
      <c r="V1630" s="3">
        <f>SUM(Table1[[#This Row],[High Income Point Value]],Table1[[#This Row],[Life Expectancy Point Value]],Table1[[#This Row],["R/ECAP" (Point Value)]],Table1[[#This Row],[Low Poverty Point Value]])</f>
        <v>3</v>
      </c>
      <c r="W1630" s="3">
        <f>SUM(Table1[[#This Row],[Census Tract Low Unemployment Point Value]],Table1[[#This Row],[Census Tract Access to Primary Care Point Value]])</f>
        <v>2</v>
      </c>
    </row>
    <row r="1631" spans="1:23" x14ac:dyDescent="0.25">
      <c r="A1631" t="s">
        <v>1640</v>
      </c>
      <c r="B1631">
        <v>18173030703</v>
      </c>
      <c r="C1631" t="s">
        <v>1870</v>
      </c>
      <c r="D1631" t="s">
        <v>3065</v>
      </c>
      <c r="E1631" s="6">
        <f t="shared" si="50"/>
        <v>5</v>
      </c>
      <c r="F1631" s="6">
        <f t="shared" si="51"/>
        <v>1</v>
      </c>
      <c r="G1631">
        <v>0</v>
      </c>
      <c r="H1631" s="6">
        <v>78502</v>
      </c>
      <c r="I1631" s="6">
        <f>IF(AND(Table1[[#This Row],[High Income]]&gt;=71082,Table1[[#This Row],[QCT Status]]=0),1,0)</f>
        <v>1</v>
      </c>
      <c r="J1631" s="6">
        <v>83.7</v>
      </c>
      <c r="K1631" s="6">
        <f>IF(Table1[[#This Row],[Life Expectancy]]&gt;77.4,1,0)</f>
        <v>1</v>
      </c>
      <c r="L1631" s="4">
        <v>0</v>
      </c>
      <c r="M1631" s="6">
        <v>2.2999999999999998</v>
      </c>
      <c r="N1631" s="6">
        <f>IF(AND(Table1[[#This Row],[Low Poverty]]&lt;=6.3,Table1[[#This Row],[QCT Status]]=0),1,0)</f>
        <v>1</v>
      </c>
      <c r="O1631" s="6">
        <f>VLOOKUP(C1631,'County Data Only'!$A$2:$F$93,3,FALSE)</f>
        <v>2.2999999999999998</v>
      </c>
      <c r="P1631" s="6">
        <f>IF(Table1[[#This Row],[Census Tract Low Unemployment Rate]]&lt;2.7,1,0)</f>
        <v>1</v>
      </c>
      <c r="Q1631" s="6">
        <f>VLOOKUP($C1631,'County Data Only'!$A$2:$F$93,4,FALSE)</f>
        <v>630</v>
      </c>
      <c r="R1631" s="6">
        <f>IF(AND(Table1[[#This Row],[Census Tract Access to Primary Care]]&lt;=2000,Table1[[#This Row],[Census Tract Access to Primary Care]]&lt;&gt;0),1,0)</f>
        <v>1</v>
      </c>
      <c r="S1631" s="6">
        <f>VLOOKUP($C1631,'County Data Only'!$A$2:$F$93,5,FALSE)</f>
        <v>5.7302807490000003</v>
      </c>
      <c r="T1631" s="6">
        <f>VLOOKUP($C1631,'County Data Only'!$A$2:$F$93,6,FALSE)</f>
        <v>0.85670509999999989</v>
      </c>
      <c r="U1631" s="1">
        <f>IF(AND(Table1[[#This Row],[Census Tract Population Growth 2010 - 2020]]&gt;=5,Table1[[#This Row],[Census Tract Population Growth 2020 - 2021]]&gt;0),1,0)</f>
        <v>1</v>
      </c>
      <c r="V1631" s="3">
        <f>SUM(Table1[[#This Row],[High Income Point Value]],Table1[[#This Row],[Life Expectancy Point Value]],Table1[[#This Row],["R/ECAP" (Point Value)]],Table1[[#This Row],[Low Poverty Point Value]])</f>
        <v>3</v>
      </c>
      <c r="W1631" s="3">
        <f>SUM(Table1[[#This Row],[Census Tract Low Unemployment Point Value]],Table1[[#This Row],[Census Tract Access to Primary Care Point Value]])</f>
        <v>2</v>
      </c>
    </row>
    <row r="1632" spans="1:23" x14ac:dyDescent="0.25">
      <c r="A1632" t="s">
        <v>1641</v>
      </c>
      <c r="B1632">
        <v>18173030704</v>
      </c>
      <c r="C1632" t="s">
        <v>1870</v>
      </c>
      <c r="D1632" t="s">
        <v>3066</v>
      </c>
      <c r="E1632" s="6">
        <f t="shared" si="50"/>
        <v>5</v>
      </c>
      <c r="F1632" s="6">
        <f t="shared" si="51"/>
        <v>1</v>
      </c>
      <c r="G1632">
        <v>0</v>
      </c>
      <c r="H1632" s="6">
        <v>99198</v>
      </c>
      <c r="I1632" s="6">
        <f>IF(AND(Table1[[#This Row],[High Income]]&gt;=71082,Table1[[#This Row],[QCT Status]]=0),1,0)</f>
        <v>1</v>
      </c>
      <c r="J1632" s="6">
        <v>80.400000000000006</v>
      </c>
      <c r="K1632" s="6">
        <f>IF(Table1[[#This Row],[Life Expectancy]]&gt;77.4,1,0)</f>
        <v>1</v>
      </c>
      <c r="L1632" s="4">
        <v>0</v>
      </c>
      <c r="M1632" s="6">
        <v>2.5</v>
      </c>
      <c r="N1632" s="6">
        <f>IF(AND(Table1[[#This Row],[Low Poverty]]&lt;=6.3,Table1[[#This Row],[QCT Status]]=0),1,0)</f>
        <v>1</v>
      </c>
      <c r="O1632" s="6">
        <f>VLOOKUP(C1632,'County Data Only'!$A$2:$F$93,3,FALSE)</f>
        <v>2.2999999999999998</v>
      </c>
      <c r="P1632" s="6">
        <f>IF(Table1[[#This Row],[Census Tract Low Unemployment Rate]]&lt;2.7,1,0)</f>
        <v>1</v>
      </c>
      <c r="Q1632" s="6">
        <f>VLOOKUP($C1632,'County Data Only'!$A$2:$F$93,4,FALSE)</f>
        <v>630</v>
      </c>
      <c r="R1632" s="6">
        <f>IF(AND(Table1[[#This Row],[Census Tract Access to Primary Care]]&lt;=2000,Table1[[#This Row],[Census Tract Access to Primary Care]]&lt;&gt;0),1,0)</f>
        <v>1</v>
      </c>
      <c r="S1632" s="6">
        <f>VLOOKUP($C1632,'County Data Only'!$A$2:$F$93,5,FALSE)</f>
        <v>5.7302807490000003</v>
      </c>
      <c r="T1632" s="6">
        <f>VLOOKUP($C1632,'County Data Only'!$A$2:$F$93,6,FALSE)</f>
        <v>0.85670509999999989</v>
      </c>
      <c r="U1632" s="1">
        <f>IF(AND(Table1[[#This Row],[Census Tract Population Growth 2010 - 2020]]&gt;=5,Table1[[#This Row],[Census Tract Population Growth 2020 - 2021]]&gt;0),1,0)</f>
        <v>1</v>
      </c>
      <c r="V1632" s="3">
        <f>SUM(Table1[[#This Row],[High Income Point Value]],Table1[[#This Row],[Life Expectancy Point Value]],Table1[[#This Row],["R/ECAP" (Point Value)]],Table1[[#This Row],[Low Poverty Point Value]])</f>
        <v>3</v>
      </c>
      <c r="W1632" s="3">
        <f>SUM(Table1[[#This Row],[Census Tract Low Unemployment Point Value]],Table1[[#This Row],[Census Tract Access to Primary Care Point Value]])</f>
        <v>2</v>
      </c>
    </row>
    <row r="1633" spans="1:23" x14ac:dyDescent="0.25">
      <c r="A1633" t="s">
        <v>1644</v>
      </c>
      <c r="B1633">
        <v>18173030708</v>
      </c>
      <c r="C1633" t="s">
        <v>1870</v>
      </c>
      <c r="D1633" t="s">
        <v>3069</v>
      </c>
      <c r="E1633" s="6">
        <f t="shared" si="50"/>
        <v>5</v>
      </c>
      <c r="F1633" s="6">
        <f t="shared" si="51"/>
        <v>1</v>
      </c>
      <c r="G1633">
        <v>0</v>
      </c>
      <c r="H1633" s="6">
        <v>101354</v>
      </c>
      <c r="I1633" s="6">
        <f>IF(AND(Table1[[#This Row],[High Income]]&gt;=71082,Table1[[#This Row],[QCT Status]]=0),1,0)</f>
        <v>1</v>
      </c>
      <c r="J1633" s="6">
        <v>80.2</v>
      </c>
      <c r="K1633" s="6">
        <f>IF(Table1[[#This Row],[Life Expectancy]]&gt;77.4,1,0)</f>
        <v>1</v>
      </c>
      <c r="L1633" s="4">
        <v>0</v>
      </c>
      <c r="M1633" s="6">
        <v>2.6</v>
      </c>
      <c r="N1633" s="6">
        <f>IF(AND(Table1[[#This Row],[Low Poverty]]&lt;=6.3,Table1[[#This Row],[QCT Status]]=0),1,0)</f>
        <v>1</v>
      </c>
      <c r="O1633" s="6">
        <f>VLOOKUP(C1633,'County Data Only'!$A$2:$F$93,3,FALSE)</f>
        <v>2.2999999999999998</v>
      </c>
      <c r="P1633" s="6">
        <f>IF(Table1[[#This Row],[Census Tract Low Unemployment Rate]]&lt;2.7,1,0)</f>
        <v>1</v>
      </c>
      <c r="Q1633" s="6">
        <f>VLOOKUP($C1633,'County Data Only'!$A$2:$F$93,4,FALSE)</f>
        <v>630</v>
      </c>
      <c r="R1633" s="6">
        <f>IF(AND(Table1[[#This Row],[Census Tract Access to Primary Care]]&lt;=2000,Table1[[#This Row],[Census Tract Access to Primary Care]]&lt;&gt;0),1,0)</f>
        <v>1</v>
      </c>
      <c r="S1633" s="6">
        <f>VLOOKUP($C1633,'County Data Only'!$A$2:$F$93,5,FALSE)</f>
        <v>5.7302807490000003</v>
      </c>
      <c r="T1633" s="6">
        <f>VLOOKUP($C1633,'County Data Only'!$A$2:$F$93,6,FALSE)</f>
        <v>0.85670509999999989</v>
      </c>
      <c r="U1633" s="1">
        <f>IF(AND(Table1[[#This Row],[Census Tract Population Growth 2010 - 2020]]&gt;=5,Table1[[#This Row],[Census Tract Population Growth 2020 - 2021]]&gt;0),1,0)</f>
        <v>1</v>
      </c>
      <c r="V1633" s="3">
        <f>SUM(Table1[[#This Row],[High Income Point Value]],Table1[[#This Row],[Life Expectancy Point Value]],Table1[[#This Row],["R/ECAP" (Point Value)]],Table1[[#This Row],[Low Poverty Point Value]])</f>
        <v>3</v>
      </c>
      <c r="W1633" s="3">
        <f>SUM(Table1[[#This Row],[Census Tract Low Unemployment Point Value]],Table1[[#This Row],[Census Tract Access to Primary Care Point Value]])</f>
        <v>2</v>
      </c>
    </row>
    <row r="1634" spans="1:23" x14ac:dyDescent="0.25">
      <c r="A1634" t="s">
        <v>1645</v>
      </c>
      <c r="B1634">
        <v>18173030709</v>
      </c>
      <c r="C1634" t="s">
        <v>1870</v>
      </c>
      <c r="D1634" t="s">
        <v>3070</v>
      </c>
      <c r="E1634" s="6">
        <f t="shared" si="50"/>
        <v>5</v>
      </c>
      <c r="F1634" s="6">
        <f t="shared" si="51"/>
        <v>1</v>
      </c>
      <c r="G1634">
        <v>0</v>
      </c>
      <c r="H1634" s="6">
        <v>99063</v>
      </c>
      <c r="I1634" s="6">
        <f>IF(AND(Table1[[#This Row],[High Income]]&gt;=71082,Table1[[#This Row],[QCT Status]]=0),1,0)</f>
        <v>1</v>
      </c>
      <c r="J1634" s="6">
        <v>80.2</v>
      </c>
      <c r="K1634" s="6">
        <f>IF(Table1[[#This Row],[Life Expectancy]]&gt;77.4,1,0)</f>
        <v>1</v>
      </c>
      <c r="L1634" s="4">
        <v>0</v>
      </c>
      <c r="M1634" s="6">
        <v>2.6</v>
      </c>
      <c r="N1634" s="6">
        <f>IF(AND(Table1[[#This Row],[Low Poverty]]&lt;=6.3,Table1[[#This Row],[QCT Status]]=0),1,0)</f>
        <v>1</v>
      </c>
      <c r="O1634" s="6">
        <f>VLOOKUP(C1634,'County Data Only'!$A$2:$F$93,3,FALSE)</f>
        <v>2.2999999999999998</v>
      </c>
      <c r="P1634" s="6">
        <f>IF(Table1[[#This Row],[Census Tract Low Unemployment Rate]]&lt;2.7,1,0)</f>
        <v>1</v>
      </c>
      <c r="Q1634" s="6">
        <f>VLOOKUP($C1634,'County Data Only'!$A$2:$F$93,4,FALSE)</f>
        <v>630</v>
      </c>
      <c r="R1634" s="6">
        <f>IF(AND(Table1[[#This Row],[Census Tract Access to Primary Care]]&lt;=2000,Table1[[#This Row],[Census Tract Access to Primary Care]]&lt;&gt;0),1,0)</f>
        <v>1</v>
      </c>
      <c r="S1634" s="6">
        <f>VLOOKUP($C1634,'County Data Only'!$A$2:$F$93,5,FALSE)</f>
        <v>5.7302807490000003</v>
      </c>
      <c r="T1634" s="6">
        <f>VLOOKUP($C1634,'County Data Only'!$A$2:$F$93,6,FALSE)</f>
        <v>0.85670509999999989</v>
      </c>
      <c r="U1634" s="1">
        <f>IF(AND(Table1[[#This Row],[Census Tract Population Growth 2010 - 2020]]&gt;=5,Table1[[#This Row],[Census Tract Population Growth 2020 - 2021]]&gt;0),1,0)</f>
        <v>1</v>
      </c>
      <c r="V1634" s="3">
        <f>SUM(Table1[[#This Row],[High Income Point Value]],Table1[[#This Row],[Life Expectancy Point Value]],Table1[[#This Row],["R/ECAP" (Point Value)]],Table1[[#This Row],[Low Poverty Point Value]])</f>
        <v>3</v>
      </c>
      <c r="W1634" s="3">
        <f>SUM(Table1[[#This Row],[Census Tract Low Unemployment Point Value]],Table1[[#This Row],[Census Tract Access to Primary Care Point Value]])</f>
        <v>2</v>
      </c>
    </row>
    <row r="1635" spans="1:23" x14ac:dyDescent="0.25">
      <c r="A1635" t="s">
        <v>1646</v>
      </c>
      <c r="B1635">
        <v>18173030801</v>
      </c>
      <c r="C1635" t="s">
        <v>1870</v>
      </c>
      <c r="D1635" t="s">
        <v>3071</v>
      </c>
      <c r="E1635" s="6">
        <f t="shared" si="50"/>
        <v>5</v>
      </c>
      <c r="F1635" s="6">
        <f t="shared" si="51"/>
        <v>1</v>
      </c>
      <c r="G1635">
        <v>0</v>
      </c>
      <c r="H1635" s="6">
        <v>90504</v>
      </c>
      <c r="I1635" s="6">
        <f>IF(AND(Table1[[#This Row],[High Income]]&gt;=71082,Table1[[#This Row],[QCT Status]]=0),1,0)</f>
        <v>1</v>
      </c>
      <c r="J1635" s="6">
        <v>78</v>
      </c>
      <c r="K1635" s="6">
        <f>IF(Table1[[#This Row],[Life Expectancy]]&gt;77.4,1,0)</f>
        <v>1</v>
      </c>
      <c r="L1635" s="4">
        <v>0</v>
      </c>
      <c r="M1635" s="6">
        <v>2.8</v>
      </c>
      <c r="N1635" s="6">
        <f>IF(AND(Table1[[#This Row],[Low Poverty]]&lt;=6.3,Table1[[#This Row],[QCT Status]]=0),1,0)</f>
        <v>1</v>
      </c>
      <c r="O1635" s="6">
        <f>VLOOKUP(C1635,'County Data Only'!$A$2:$F$93,3,FALSE)</f>
        <v>2.2999999999999998</v>
      </c>
      <c r="P1635" s="6">
        <f>IF(Table1[[#This Row],[Census Tract Low Unemployment Rate]]&lt;2.7,1,0)</f>
        <v>1</v>
      </c>
      <c r="Q1635" s="6">
        <f>VLOOKUP($C1635,'County Data Only'!$A$2:$F$93,4,FALSE)</f>
        <v>630</v>
      </c>
      <c r="R1635" s="6">
        <f>IF(AND(Table1[[#This Row],[Census Tract Access to Primary Care]]&lt;=2000,Table1[[#This Row],[Census Tract Access to Primary Care]]&lt;&gt;0),1,0)</f>
        <v>1</v>
      </c>
      <c r="S1635" s="6">
        <f>VLOOKUP($C1635,'County Data Only'!$A$2:$F$93,5,FALSE)</f>
        <v>5.7302807490000003</v>
      </c>
      <c r="T1635" s="6">
        <f>VLOOKUP($C1635,'County Data Only'!$A$2:$F$93,6,FALSE)</f>
        <v>0.85670509999999989</v>
      </c>
      <c r="U1635" s="1">
        <f>IF(AND(Table1[[#This Row],[Census Tract Population Growth 2010 - 2020]]&gt;=5,Table1[[#This Row],[Census Tract Population Growth 2020 - 2021]]&gt;0),1,0)</f>
        <v>1</v>
      </c>
      <c r="V1635" s="3">
        <f>SUM(Table1[[#This Row],[High Income Point Value]],Table1[[#This Row],[Life Expectancy Point Value]],Table1[[#This Row],["R/ECAP" (Point Value)]],Table1[[#This Row],[Low Poverty Point Value]])</f>
        <v>3</v>
      </c>
      <c r="W1635" s="3">
        <f>SUM(Table1[[#This Row],[Census Tract Low Unemployment Point Value]],Table1[[#This Row],[Census Tract Access to Primary Care Point Value]])</f>
        <v>2</v>
      </c>
    </row>
    <row r="1636" spans="1:23" x14ac:dyDescent="0.25">
      <c r="A1636" t="s">
        <v>1633</v>
      </c>
      <c r="B1636">
        <v>18173030200</v>
      </c>
      <c r="C1636" t="s">
        <v>1870</v>
      </c>
      <c r="D1636" t="s">
        <v>1884</v>
      </c>
      <c r="E1636" s="6">
        <f t="shared" si="50"/>
        <v>5</v>
      </c>
      <c r="F1636" s="6">
        <f t="shared" si="51"/>
        <v>1</v>
      </c>
      <c r="G1636">
        <v>0</v>
      </c>
      <c r="H1636" s="6">
        <v>81932</v>
      </c>
      <c r="I1636" s="6">
        <f>IF(AND(Table1[[#This Row],[High Income]]&gt;=71082,Table1[[#This Row],[QCT Status]]=0),1,0)</f>
        <v>1</v>
      </c>
      <c r="J1636" s="6">
        <v>80.400000000000006</v>
      </c>
      <c r="K1636" s="6">
        <f>IF(Table1[[#This Row],[Life Expectancy]]&gt;77.4,1,0)</f>
        <v>1</v>
      </c>
      <c r="L1636" s="4">
        <v>0</v>
      </c>
      <c r="M1636" s="6">
        <v>4.0999999999999996</v>
      </c>
      <c r="N1636" s="6">
        <f>IF(AND(Table1[[#This Row],[Low Poverty]]&lt;=6.3,Table1[[#This Row],[QCT Status]]=0),1,0)</f>
        <v>1</v>
      </c>
      <c r="O1636" s="6">
        <f>VLOOKUP(C1636,'County Data Only'!$A$2:$F$93,3,FALSE)</f>
        <v>2.2999999999999998</v>
      </c>
      <c r="P1636" s="6">
        <f>IF(Table1[[#This Row],[Census Tract Low Unemployment Rate]]&lt;2.7,1,0)</f>
        <v>1</v>
      </c>
      <c r="Q1636" s="6">
        <f>VLOOKUP($C1636,'County Data Only'!$A$2:$F$93,4,FALSE)</f>
        <v>630</v>
      </c>
      <c r="R1636" s="6">
        <f>IF(AND(Table1[[#This Row],[Census Tract Access to Primary Care]]&lt;=2000,Table1[[#This Row],[Census Tract Access to Primary Care]]&lt;&gt;0),1,0)</f>
        <v>1</v>
      </c>
      <c r="S1636" s="6">
        <f>VLOOKUP($C1636,'County Data Only'!$A$2:$F$93,5,FALSE)</f>
        <v>5.7302807490000003</v>
      </c>
      <c r="T1636" s="6">
        <f>VLOOKUP($C1636,'County Data Only'!$A$2:$F$93,6,FALSE)</f>
        <v>0.85670509999999989</v>
      </c>
      <c r="U1636" s="1">
        <f>IF(AND(Table1[[#This Row],[Census Tract Population Growth 2010 - 2020]]&gt;=5,Table1[[#This Row],[Census Tract Population Growth 2020 - 2021]]&gt;0),1,0)</f>
        <v>1</v>
      </c>
      <c r="V1636" s="3">
        <f>SUM(Table1[[#This Row],[High Income Point Value]],Table1[[#This Row],[Life Expectancy Point Value]],Table1[[#This Row],["R/ECAP" (Point Value)]],Table1[[#This Row],[Low Poverty Point Value]])</f>
        <v>3</v>
      </c>
      <c r="W1636" s="3">
        <f>SUM(Table1[[#This Row],[Census Tract Low Unemployment Point Value]],Table1[[#This Row],[Census Tract Access to Primary Care Point Value]])</f>
        <v>2</v>
      </c>
    </row>
    <row r="1637" spans="1:23" x14ac:dyDescent="0.25">
      <c r="A1637" t="s">
        <v>1638</v>
      </c>
      <c r="B1637">
        <v>18173030601</v>
      </c>
      <c r="C1637" t="s">
        <v>1870</v>
      </c>
      <c r="D1637" t="s">
        <v>3063</v>
      </c>
      <c r="E1637" s="5">
        <f t="shared" si="50"/>
        <v>4</v>
      </c>
      <c r="F1637" s="6">
        <f t="shared" si="51"/>
        <v>1</v>
      </c>
      <c r="G1637">
        <v>0</v>
      </c>
      <c r="H1637" s="4">
        <v>65139</v>
      </c>
      <c r="I1637" s="3">
        <f>IF(AND(Table1[[#This Row],[High Income]]&gt;=71082,Table1[[#This Row],[QCT Status]]=0),1,0)</f>
        <v>0</v>
      </c>
      <c r="J1637" s="6">
        <v>78.2</v>
      </c>
      <c r="K1637" s="6">
        <f>IF(Table1[[#This Row],[Life Expectancy]]&gt;77.4,1,0)</f>
        <v>1</v>
      </c>
      <c r="L1637" s="4">
        <v>0</v>
      </c>
      <c r="M1637" s="6">
        <v>3.1</v>
      </c>
      <c r="N1637" s="6">
        <f>IF(AND(Table1[[#This Row],[Low Poverty]]&lt;=6.3,Table1[[#This Row],[QCT Status]]=0),1,0)</f>
        <v>1</v>
      </c>
      <c r="O1637" s="6">
        <f>VLOOKUP(C1637,'County Data Only'!$A$2:$F$93,3,FALSE)</f>
        <v>2.2999999999999998</v>
      </c>
      <c r="P1637" s="6">
        <f>IF(Table1[[#This Row],[Census Tract Low Unemployment Rate]]&lt;2.7,1,0)</f>
        <v>1</v>
      </c>
      <c r="Q1637" s="6">
        <f>VLOOKUP($C1637,'County Data Only'!$A$2:$F$93,4,FALSE)</f>
        <v>630</v>
      </c>
      <c r="R1637" s="6">
        <f>IF(AND(Table1[[#This Row],[Census Tract Access to Primary Care]]&lt;=2000,Table1[[#This Row],[Census Tract Access to Primary Care]]&lt;&gt;0),1,0)</f>
        <v>1</v>
      </c>
      <c r="S1637" s="6">
        <f>VLOOKUP($C1637,'County Data Only'!$A$2:$F$93,5,FALSE)</f>
        <v>5.7302807490000003</v>
      </c>
      <c r="T1637" s="6">
        <f>VLOOKUP($C1637,'County Data Only'!$A$2:$F$93,6,FALSE)</f>
        <v>0.85670509999999989</v>
      </c>
      <c r="U1637" s="1">
        <f>IF(AND(Table1[[#This Row],[Census Tract Population Growth 2010 - 2020]]&gt;=5,Table1[[#This Row],[Census Tract Population Growth 2020 - 2021]]&gt;0),1,0)</f>
        <v>1</v>
      </c>
      <c r="V1637" s="3">
        <f>SUM(Table1[[#This Row],[High Income Point Value]],Table1[[#This Row],[Life Expectancy Point Value]],Table1[[#This Row],["R/ECAP" (Point Value)]],Table1[[#This Row],[Low Poverty Point Value]])</f>
        <v>2</v>
      </c>
      <c r="W1637" s="3">
        <f>SUM(Table1[[#This Row],[Census Tract Low Unemployment Point Value]],Table1[[#This Row],[Census Tract Access to Primary Care Point Value]])</f>
        <v>2</v>
      </c>
    </row>
    <row r="1638" spans="1:23" x14ac:dyDescent="0.25">
      <c r="A1638" t="s">
        <v>1642</v>
      </c>
      <c r="B1638">
        <v>18173030706</v>
      </c>
      <c r="C1638" t="s">
        <v>1870</v>
      </c>
      <c r="D1638" t="s">
        <v>3067</v>
      </c>
      <c r="E1638" s="5">
        <f t="shared" si="50"/>
        <v>4</v>
      </c>
      <c r="F1638" s="6">
        <f t="shared" si="51"/>
        <v>1</v>
      </c>
      <c r="G1638">
        <v>0</v>
      </c>
      <c r="H1638" s="6">
        <v>92163</v>
      </c>
      <c r="I1638" s="6">
        <f>IF(AND(Table1[[#This Row],[High Income]]&gt;=71082,Table1[[#This Row],[QCT Status]]=0),1,0)</f>
        <v>1</v>
      </c>
      <c r="J1638" s="6">
        <v>82.4</v>
      </c>
      <c r="K1638" s="6">
        <f>IF(Table1[[#This Row],[Life Expectancy]]&gt;77.4,1,0)</f>
        <v>1</v>
      </c>
      <c r="L1638" s="4">
        <v>0</v>
      </c>
      <c r="M1638" s="4">
        <v>7</v>
      </c>
      <c r="N1638" s="4">
        <f>IF(AND(Table1[[#This Row],[Low Poverty]]&lt;=6.3,Table1[[#This Row],[QCT Status]]=0),1,0)</f>
        <v>0</v>
      </c>
      <c r="O1638" s="6">
        <f>VLOOKUP(C1638,'County Data Only'!$A$2:$F$93,3,FALSE)</f>
        <v>2.2999999999999998</v>
      </c>
      <c r="P1638" s="6">
        <f>IF(Table1[[#This Row],[Census Tract Low Unemployment Rate]]&lt;2.7,1,0)</f>
        <v>1</v>
      </c>
      <c r="Q1638" s="6">
        <f>VLOOKUP($C1638,'County Data Only'!$A$2:$F$93,4,FALSE)</f>
        <v>630</v>
      </c>
      <c r="R1638" s="6">
        <f>IF(AND(Table1[[#This Row],[Census Tract Access to Primary Care]]&lt;=2000,Table1[[#This Row],[Census Tract Access to Primary Care]]&lt;&gt;0),1,0)</f>
        <v>1</v>
      </c>
      <c r="S1638" s="6">
        <f>VLOOKUP($C1638,'County Data Only'!$A$2:$F$93,5,FALSE)</f>
        <v>5.7302807490000003</v>
      </c>
      <c r="T1638" s="6">
        <f>VLOOKUP($C1638,'County Data Only'!$A$2:$F$93,6,FALSE)</f>
        <v>0.85670509999999989</v>
      </c>
      <c r="U1638" s="1">
        <f>IF(AND(Table1[[#This Row],[Census Tract Population Growth 2010 - 2020]]&gt;=5,Table1[[#This Row],[Census Tract Population Growth 2020 - 2021]]&gt;0),1,0)</f>
        <v>1</v>
      </c>
      <c r="V1638" s="3">
        <f>SUM(Table1[[#This Row],[High Income Point Value]],Table1[[#This Row],[Life Expectancy Point Value]],Table1[[#This Row],["R/ECAP" (Point Value)]],Table1[[#This Row],[Low Poverty Point Value]])</f>
        <v>2</v>
      </c>
      <c r="W1638" s="3">
        <f>SUM(Table1[[#This Row],[Census Tract Low Unemployment Point Value]],Table1[[#This Row],[Census Tract Access to Primary Care Point Value]])</f>
        <v>2</v>
      </c>
    </row>
    <row r="1639" spans="1:23" x14ac:dyDescent="0.25">
      <c r="A1639" t="s">
        <v>1634</v>
      </c>
      <c r="B1639">
        <v>18173030300</v>
      </c>
      <c r="C1639" t="s">
        <v>1870</v>
      </c>
      <c r="D1639" t="s">
        <v>1885</v>
      </c>
      <c r="E1639" s="9">
        <f t="shared" si="50"/>
        <v>3</v>
      </c>
      <c r="F1639" s="6">
        <f t="shared" si="51"/>
        <v>1</v>
      </c>
      <c r="G1639">
        <v>0</v>
      </c>
      <c r="H1639" s="4">
        <v>66920</v>
      </c>
      <c r="I1639" s="3">
        <f>IF(AND(Table1[[#This Row],[High Income]]&gt;=71082,Table1[[#This Row],[QCT Status]]=0),1,0)</f>
        <v>0</v>
      </c>
      <c r="J1639" s="6">
        <v>78.7</v>
      </c>
      <c r="K1639" s="6">
        <f>IF(Table1[[#This Row],[Life Expectancy]]&gt;77.4,1,0)</f>
        <v>1</v>
      </c>
      <c r="L1639" s="4">
        <v>0</v>
      </c>
      <c r="M1639" s="4">
        <v>6.4</v>
      </c>
      <c r="N1639" s="4">
        <f>IF(AND(Table1[[#This Row],[Low Poverty]]&lt;=6.3,Table1[[#This Row],[QCT Status]]=0),1,0)</f>
        <v>0</v>
      </c>
      <c r="O1639" s="6">
        <f>VLOOKUP(C1639,'County Data Only'!$A$2:$F$93,3,FALSE)</f>
        <v>2.2999999999999998</v>
      </c>
      <c r="P1639" s="6">
        <f>IF(Table1[[#This Row],[Census Tract Low Unemployment Rate]]&lt;2.7,1,0)</f>
        <v>1</v>
      </c>
      <c r="Q1639" s="6">
        <f>VLOOKUP($C1639,'County Data Only'!$A$2:$F$93,4,FALSE)</f>
        <v>630</v>
      </c>
      <c r="R1639" s="6">
        <f>IF(AND(Table1[[#This Row],[Census Tract Access to Primary Care]]&lt;=2000,Table1[[#This Row],[Census Tract Access to Primary Care]]&lt;&gt;0),1,0)</f>
        <v>1</v>
      </c>
      <c r="S1639" s="6">
        <f>VLOOKUP($C1639,'County Data Only'!$A$2:$F$93,5,FALSE)</f>
        <v>5.7302807490000003</v>
      </c>
      <c r="T1639" s="6">
        <f>VLOOKUP($C1639,'County Data Only'!$A$2:$F$93,6,FALSE)</f>
        <v>0.85670509999999989</v>
      </c>
      <c r="U1639" s="1">
        <f>IF(AND(Table1[[#This Row],[Census Tract Population Growth 2010 - 2020]]&gt;=5,Table1[[#This Row],[Census Tract Population Growth 2020 - 2021]]&gt;0),1,0)</f>
        <v>1</v>
      </c>
      <c r="V1639" s="3">
        <f>SUM(Table1[[#This Row],[High Income Point Value]],Table1[[#This Row],[Life Expectancy Point Value]],Table1[[#This Row],["R/ECAP" (Point Value)]],Table1[[#This Row],[Low Poverty Point Value]])</f>
        <v>1</v>
      </c>
      <c r="W1639" s="3">
        <f>SUM(Table1[[#This Row],[Census Tract Low Unemployment Point Value]],Table1[[#This Row],[Census Tract Access to Primary Care Point Value]])</f>
        <v>2</v>
      </c>
    </row>
    <row r="1640" spans="1:23" x14ac:dyDescent="0.25">
      <c r="A1640" t="s">
        <v>1637</v>
      </c>
      <c r="B1640">
        <v>18173030502</v>
      </c>
      <c r="C1640" t="s">
        <v>1870</v>
      </c>
      <c r="D1640" t="s">
        <v>3062</v>
      </c>
      <c r="E1640" s="9">
        <f t="shared" si="50"/>
        <v>3</v>
      </c>
      <c r="F1640" s="6">
        <f t="shared" si="51"/>
        <v>1</v>
      </c>
      <c r="G1640">
        <v>0</v>
      </c>
      <c r="H1640" s="6">
        <v>80912</v>
      </c>
      <c r="I1640" s="6">
        <f>IF(AND(Table1[[#This Row],[High Income]]&gt;=71082,Table1[[#This Row],[QCT Status]]=0),1,0)</f>
        <v>1</v>
      </c>
      <c r="J1640" s="4">
        <v>77.3</v>
      </c>
      <c r="K1640" s="6">
        <f>IF(Table1[[#This Row],[Life Expectancy]]&gt;77.4,1,0)</f>
        <v>0</v>
      </c>
      <c r="L1640" s="4">
        <v>0</v>
      </c>
      <c r="M1640" s="4">
        <v>7.9</v>
      </c>
      <c r="N1640" s="4">
        <f>IF(AND(Table1[[#This Row],[Low Poverty]]&lt;=6.3,Table1[[#This Row],[QCT Status]]=0),1,0)</f>
        <v>0</v>
      </c>
      <c r="O1640" s="6">
        <f>VLOOKUP(C1640,'County Data Only'!$A$2:$F$93,3,FALSE)</f>
        <v>2.2999999999999998</v>
      </c>
      <c r="P1640" s="6">
        <f>IF(Table1[[#This Row],[Census Tract Low Unemployment Rate]]&lt;2.7,1,0)</f>
        <v>1</v>
      </c>
      <c r="Q1640" s="6">
        <f>VLOOKUP($C1640,'County Data Only'!$A$2:$F$93,4,FALSE)</f>
        <v>630</v>
      </c>
      <c r="R1640" s="6">
        <f>IF(AND(Table1[[#This Row],[Census Tract Access to Primary Care]]&lt;=2000,Table1[[#This Row],[Census Tract Access to Primary Care]]&lt;&gt;0),1,0)</f>
        <v>1</v>
      </c>
      <c r="S1640" s="6">
        <f>VLOOKUP($C1640,'County Data Only'!$A$2:$F$93,5,FALSE)</f>
        <v>5.7302807490000003</v>
      </c>
      <c r="T1640" s="6">
        <f>VLOOKUP($C1640,'County Data Only'!$A$2:$F$93,6,FALSE)</f>
        <v>0.85670509999999989</v>
      </c>
      <c r="U1640" s="1">
        <f>IF(AND(Table1[[#This Row],[Census Tract Population Growth 2010 - 2020]]&gt;=5,Table1[[#This Row],[Census Tract Population Growth 2020 - 2021]]&gt;0),1,0)</f>
        <v>1</v>
      </c>
      <c r="V1640" s="3">
        <f>SUM(Table1[[#This Row],[High Income Point Value]],Table1[[#This Row],[Life Expectancy Point Value]],Table1[[#This Row],["R/ECAP" (Point Value)]],Table1[[#This Row],[Low Poverty Point Value]])</f>
        <v>1</v>
      </c>
      <c r="W1640" s="3">
        <f>SUM(Table1[[#This Row],[Census Tract Low Unemployment Point Value]],Table1[[#This Row],[Census Tract Access to Primary Care Point Value]])</f>
        <v>2</v>
      </c>
    </row>
    <row r="1641" spans="1:23" x14ac:dyDescent="0.25">
      <c r="A1641" t="s">
        <v>1636</v>
      </c>
      <c r="B1641">
        <v>18173030501</v>
      </c>
      <c r="C1641" t="s">
        <v>1870</v>
      </c>
      <c r="D1641" t="s">
        <v>3061</v>
      </c>
      <c r="E1641" s="9">
        <f t="shared" si="50"/>
        <v>3</v>
      </c>
      <c r="F1641" s="6">
        <f t="shared" si="51"/>
        <v>1</v>
      </c>
      <c r="G1641">
        <v>0</v>
      </c>
      <c r="H1641" s="6">
        <v>84375</v>
      </c>
      <c r="I1641" s="6">
        <f>IF(AND(Table1[[#This Row],[High Income]]&gt;=71082,Table1[[#This Row],[QCT Status]]=0),1,0)</f>
        <v>1</v>
      </c>
      <c r="J1641" s="4">
        <v>77.3</v>
      </c>
      <c r="K1641" s="6">
        <f>IF(Table1[[#This Row],[Life Expectancy]]&gt;77.4,1,0)</f>
        <v>0</v>
      </c>
      <c r="L1641" s="4">
        <v>0</v>
      </c>
      <c r="M1641" s="4">
        <v>10.199999999999999</v>
      </c>
      <c r="N1641" s="4">
        <f>IF(AND(Table1[[#This Row],[Low Poverty]]&lt;=6.3,Table1[[#This Row],[QCT Status]]=0),1,0)</f>
        <v>0</v>
      </c>
      <c r="O1641" s="6">
        <f>VLOOKUP(C1641,'County Data Only'!$A$2:$F$93,3,FALSE)</f>
        <v>2.2999999999999998</v>
      </c>
      <c r="P1641" s="6">
        <f>IF(Table1[[#This Row],[Census Tract Low Unemployment Rate]]&lt;2.7,1,0)</f>
        <v>1</v>
      </c>
      <c r="Q1641" s="6">
        <f>VLOOKUP($C1641,'County Data Only'!$A$2:$F$93,4,FALSE)</f>
        <v>630</v>
      </c>
      <c r="R1641" s="6">
        <f>IF(AND(Table1[[#This Row],[Census Tract Access to Primary Care]]&lt;=2000,Table1[[#This Row],[Census Tract Access to Primary Care]]&lt;&gt;0),1,0)</f>
        <v>1</v>
      </c>
      <c r="S1641" s="6">
        <f>VLOOKUP($C1641,'County Data Only'!$A$2:$F$93,5,FALSE)</f>
        <v>5.7302807490000003</v>
      </c>
      <c r="T1641" s="6">
        <f>VLOOKUP($C1641,'County Data Only'!$A$2:$F$93,6,FALSE)</f>
        <v>0.85670509999999989</v>
      </c>
      <c r="U1641" s="1">
        <f>IF(AND(Table1[[#This Row],[Census Tract Population Growth 2010 - 2020]]&gt;=5,Table1[[#This Row],[Census Tract Population Growth 2020 - 2021]]&gt;0),1,0)</f>
        <v>1</v>
      </c>
      <c r="V1641" s="3">
        <f>SUM(Table1[[#This Row],[High Income Point Value]],Table1[[#This Row],[Life Expectancy Point Value]],Table1[[#This Row],["R/ECAP" (Point Value)]],Table1[[#This Row],[Low Poverty Point Value]])</f>
        <v>1</v>
      </c>
      <c r="W1641" s="3">
        <f>SUM(Table1[[#This Row],[Census Tract Low Unemployment Point Value]],Table1[[#This Row],[Census Tract Access to Primary Care Point Value]])</f>
        <v>2</v>
      </c>
    </row>
    <row r="1642" spans="1:23" x14ac:dyDescent="0.25">
      <c r="A1642" t="s">
        <v>1632</v>
      </c>
      <c r="B1642">
        <v>18173030100</v>
      </c>
      <c r="C1642" t="s">
        <v>1870</v>
      </c>
      <c r="D1642" t="s">
        <v>1883</v>
      </c>
      <c r="E1642" s="9">
        <f t="shared" si="50"/>
        <v>3</v>
      </c>
      <c r="F1642" s="6">
        <f t="shared" si="51"/>
        <v>1</v>
      </c>
      <c r="G1642">
        <v>0</v>
      </c>
      <c r="H1642" s="4">
        <v>69583</v>
      </c>
      <c r="I1642" s="3">
        <f>IF(AND(Table1[[#This Row],[High Income]]&gt;=71082,Table1[[#This Row],[QCT Status]]=0),1,0)</f>
        <v>0</v>
      </c>
      <c r="J1642" s="6">
        <v>78.7</v>
      </c>
      <c r="K1642" s="6">
        <f>IF(Table1[[#This Row],[Life Expectancy]]&gt;77.4,1,0)</f>
        <v>1</v>
      </c>
      <c r="L1642" s="4">
        <v>0</v>
      </c>
      <c r="M1642" s="4">
        <v>11</v>
      </c>
      <c r="N1642" s="4">
        <f>IF(AND(Table1[[#This Row],[Low Poverty]]&lt;=6.3,Table1[[#This Row],[QCT Status]]=0),1,0)</f>
        <v>0</v>
      </c>
      <c r="O1642" s="6">
        <f>VLOOKUP(C1642,'County Data Only'!$A$2:$F$93,3,FALSE)</f>
        <v>2.2999999999999998</v>
      </c>
      <c r="P1642" s="6">
        <f>IF(Table1[[#This Row],[Census Tract Low Unemployment Rate]]&lt;2.7,1,0)</f>
        <v>1</v>
      </c>
      <c r="Q1642" s="6">
        <f>VLOOKUP($C1642,'County Data Only'!$A$2:$F$93,4,FALSE)</f>
        <v>630</v>
      </c>
      <c r="R1642" s="6">
        <f>IF(AND(Table1[[#This Row],[Census Tract Access to Primary Care]]&lt;=2000,Table1[[#This Row],[Census Tract Access to Primary Care]]&lt;&gt;0),1,0)</f>
        <v>1</v>
      </c>
      <c r="S1642" s="6">
        <f>VLOOKUP($C1642,'County Data Only'!$A$2:$F$93,5,FALSE)</f>
        <v>5.7302807490000003</v>
      </c>
      <c r="T1642" s="6">
        <f>VLOOKUP($C1642,'County Data Only'!$A$2:$F$93,6,FALSE)</f>
        <v>0.85670509999999989</v>
      </c>
      <c r="U1642" s="1">
        <f>IF(AND(Table1[[#This Row],[Census Tract Population Growth 2010 - 2020]]&gt;=5,Table1[[#This Row],[Census Tract Population Growth 2020 - 2021]]&gt;0),1,0)</f>
        <v>1</v>
      </c>
      <c r="V1642" s="3">
        <f>SUM(Table1[[#This Row],[High Income Point Value]],Table1[[#This Row],[Life Expectancy Point Value]],Table1[[#This Row],["R/ECAP" (Point Value)]],Table1[[#This Row],[Low Poverty Point Value]])</f>
        <v>1</v>
      </c>
      <c r="W1642" s="3">
        <f>SUM(Table1[[#This Row],[Census Tract Low Unemployment Point Value]],Table1[[#This Row],[Census Tract Access to Primary Care Point Value]])</f>
        <v>2</v>
      </c>
    </row>
    <row r="1643" spans="1:23" x14ac:dyDescent="0.25">
      <c r="A1643" t="s">
        <v>1647</v>
      </c>
      <c r="B1643">
        <v>18173030802</v>
      </c>
      <c r="C1643" t="s">
        <v>1870</v>
      </c>
      <c r="D1643" t="s">
        <v>3072</v>
      </c>
      <c r="E1643" s="9">
        <f t="shared" si="50"/>
        <v>3</v>
      </c>
      <c r="F1643" s="6">
        <f t="shared" si="51"/>
        <v>1</v>
      </c>
      <c r="G1643">
        <v>0</v>
      </c>
      <c r="H1643" s="4">
        <v>64854</v>
      </c>
      <c r="I1643" s="3">
        <f>IF(AND(Table1[[#This Row],[High Income]]&gt;=71082,Table1[[#This Row],[QCT Status]]=0),1,0)</f>
        <v>0</v>
      </c>
      <c r="J1643" s="6">
        <v>78</v>
      </c>
      <c r="K1643" s="6">
        <f>IF(Table1[[#This Row],[Life Expectancy]]&gt;77.4,1,0)</f>
        <v>1</v>
      </c>
      <c r="L1643" s="4">
        <v>0</v>
      </c>
      <c r="M1643" s="4">
        <v>11.3</v>
      </c>
      <c r="N1643" s="4">
        <f>IF(AND(Table1[[#This Row],[Low Poverty]]&lt;=6.3,Table1[[#This Row],[QCT Status]]=0),1,0)</f>
        <v>0</v>
      </c>
      <c r="O1643" s="6">
        <f>VLOOKUP(C1643,'County Data Only'!$A$2:$F$93,3,FALSE)</f>
        <v>2.2999999999999998</v>
      </c>
      <c r="P1643" s="6">
        <f>IF(Table1[[#This Row],[Census Tract Low Unemployment Rate]]&lt;2.7,1,0)</f>
        <v>1</v>
      </c>
      <c r="Q1643" s="6">
        <f>VLOOKUP($C1643,'County Data Only'!$A$2:$F$93,4,FALSE)</f>
        <v>630</v>
      </c>
      <c r="R1643" s="6">
        <f>IF(AND(Table1[[#This Row],[Census Tract Access to Primary Care]]&lt;=2000,Table1[[#This Row],[Census Tract Access to Primary Care]]&lt;&gt;0),1,0)</f>
        <v>1</v>
      </c>
      <c r="S1643" s="6">
        <f>VLOOKUP($C1643,'County Data Only'!$A$2:$F$93,5,FALSE)</f>
        <v>5.7302807490000003</v>
      </c>
      <c r="T1643" s="6">
        <f>VLOOKUP($C1643,'County Data Only'!$A$2:$F$93,6,FALSE)</f>
        <v>0.85670509999999989</v>
      </c>
      <c r="U1643" s="1">
        <f>IF(AND(Table1[[#This Row],[Census Tract Population Growth 2010 - 2020]]&gt;=5,Table1[[#This Row],[Census Tract Population Growth 2020 - 2021]]&gt;0),1,0)</f>
        <v>1</v>
      </c>
      <c r="V1643" s="3">
        <f>SUM(Table1[[#This Row],[High Income Point Value]],Table1[[#This Row],[Life Expectancy Point Value]],Table1[[#This Row],["R/ECAP" (Point Value)]],Table1[[#This Row],[Low Poverty Point Value]])</f>
        <v>1</v>
      </c>
      <c r="W1643" s="3">
        <f>SUM(Table1[[#This Row],[Census Tract Low Unemployment Point Value]],Table1[[#This Row],[Census Tract Access to Primary Care Point Value]])</f>
        <v>2</v>
      </c>
    </row>
    <row r="1644" spans="1:23" x14ac:dyDescent="0.25">
      <c r="A1644" t="s">
        <v>1639</v>
      </c>
      <c r="B1644">
        <v>18173030602</v>
      </c>
      <c r="C1644" t="s">
        <v>1870</v>
      </c>
      <c r="D1644" t="s">
        <v>3064</v>
      </c>
      <c r="E1644" s="9">
        <f t="shared" si="50"/>
        <v>3</v>
      </c>
      <c r="F1644" s="6">
        <f t="shared" si="51"/>
        <v>1</v>
      </c>
      <c r="G1644">
        <v>0</v>
      </c>
      <c r="H1644" s="4">
        <v>52353</v>
      </c>
      <c r="I1644" s="3">
        <f>IF(AND(Table1[[#This Row],[High Income]]&gt;=71082,Table1[[#This Row],[QCT Status]]=0),1,0)</f>
        <v>0</v>
      </c>
      <c r="J1644" s="6">
        <v>78.2</v>
      </c>
      <c r="K1644" s="6">
        <f>IF(Table1[[#This Row],[Life Expectancy]]&gt;77.4,1,0)</f>
        <v>1</v>
      </c>
      <c r="L1644" s="4">
        <v>0</v>
      </c>
      <c r="M1644" s="4">
        <v>12.2</v>
      </c>
      <c r="N1644" s="4">
        <f>IF(AND(Table1[[#This Row],[Low Poverty]]&lt;=6.3,Table1[[#This Row],[QCT Status]]=0),1,0)</f>
        <v>0</v>
      </c>
      <c r="O1644" s="6">
        <f>VLOOKUP(C1644,'County Data Only'!$A$2:$F$93,3,FALSE)</f>
        <v>2.2999999999999998</v>
      </c>
      <c r="P1644" s="6">
        <f>IF(Table1[[#This Row],[Census Tract Low Unemployment Rate]]&lt;2.7,1,0)</f>
        <v>1</v>
      </c>
      <c r="Q1644" s="6">
        <f>VLOOKUP($C1644,'County Data Only'!$A$2:$F$93,4,FALSE)</f>
        <v>630</v>
      </c>
      <c r="R1644" s="6">
        <f>IF(AND(Table1[[#This Row],[Census Tract Access to Primary Care]]&lt;=2000,Table1[[#This Row],[Census Tract Access to Primary Care]]&lt;&gt;0),1,0)</f>
        <v>1</v>
      </c>
      <c r="S1644" s="6">
        <f>VLOOKUP($C1644,'County Data Only'!$A$2:$F$93,5,FALSE)</f>
        <v>5.7302807490000003</v>
      </c>
      <c r="T1644" s="6">
        <f>VLOOKUP($C1644,'County Data Only'!$A$2:$F$93,6,FALSE)</f>
        <v>0.85670509999999989</v>
      </c>
      <c r="U1644" s="1">
        <f>IF(AND(Table1[[#This Row],[Census Tract Population Growth 2010 - 2020]]&gt;=5,Table1[[#This Row],[Census Tract Population Growth 2020 - 2021]]&gt;0),1,0)</f>
        <v>1</v>
      </c>
      <c r="V1644" s="3">
        <f>SUM(Table1[[#This Row],[High Income Point Value]],Table1[[#This Row],[Life Expectancy Point Value]],Table1[[#This Row],["R/ECAP" (Point Value)]],Table1[[#This Row],[Low Poverty Point Value]])</f>
        <v>1</v>
      </c>
      <c r="W1644" s="3">
        <f>SUM(Table1[[#This Row],[Census Tract Low Unemployment Point Value]],Table1[[#This Row],[Census Tract Access to Primary Care Point Value]])</f>
        <v>2</v>
      </c>
    </row>
    <row r="1645" spans="1:23" x14ac:dyDescent="0.25">
      <c r="A1645" t="s">
        <v>1635</v>
      </c>
      <c r="B1645">
        <v>18173030400</v>
      </c>
      <c r="C1645" t="s">
        <v>1870</v>
      </c>
      <c r="D1645" t="s">
        <v>1886</v>
      </c>
      <c r="E1645" s="7">
        <f t="shared" si="50"/>
        <v>2</v>
      </c>
      <c r="F1645" s="6">
        <f t="shared" si="51"/>
        <v>1</v>
      </c>
      <c r="G1645">
        <v>0</v>
      </c>
      <c r="H1645" s="4">
        <v>49070</v>
      </c>
      <c r="I1645" s="3">
        <f>IF(AND(Table1[[#This Row],[High Income]]&gt;=71082,Table1[[#This Row],[QCT Status]]=0),1,0)</f>
        <v>0</v>
      </c>
      <c r="J1645" s="4">
        <v>74.707800000000006</v>
      </c>
      <c r="K1645" s="3">
        <f>IF(Table1[[#This Row],[Life Expectancy]]&gt;77.4,1,0)</f>
        <v>0</v>
      </c>
      <c r="L1645" s="4">
        <v>0</v>
      </c>
      <c r="M1645" s="4">
        <v>20.6</v>
      </c>
      <c r="N1645" s="4">
        <f>IF(AND(Table1[[#This Row],[Low Poverty]]&lt;=6.3,Table1[[#This Row],[QCT Status]]=0),1,0)</f>
        <v>0</v>
      </c>
      <c r="O1645" s="6">
        <f>VLOOKUP(C1645,'County Data Only'!$A$2:$F$93,3,FALSE)</f>
        <v>2.2999999999999998</v>
      </c>
      <c r="P1645" s="6">
        <f>IF(Table1[[#This Row],[Census Tract Low Unemployment Rate]]&lt;2.7,1,0)</f>
        <v>1</v>
      </c>
      <c r="Q1645" s="6">
        <f>VLOOKUP($C1645,'County Data Only'!$A$2:$F$93,4,FALSE)</f>
        <v>630</v>
      </c>
      <c r="R1645" s="6">
        <f>IF(AND(Table1[[#This Row],[Census Tract Access to Primary Care]]&lt;=2000,Table1[[#This Row],[Census Tract Access to Primary Care]]&lt;&gt;0),1,0)</f>
        <v>1</v>
      </c>
      <c r="S1645" s="6">
        <f>VLOOKUP($C1645,'County Data Only'!$A$2:$F$93,5,FALSE)</f>
        <v>5.7302807490000003</v>
      </c>
      <c r="T1645" s="6">
        <f>VLOOKUP($C1645,'County Data Only'!$A$2:$F$93,6,FALSE)</f>
        <v>0.85670509999999989</v>
      </c>
      <c r="U1645" s="1">
        <f>IF(AND(Table1[[#This Row],[Census Tract Population Growth 2010 - 2020]]&gt;=5,Table1[[#This Row],[Census Tract Population Growth 2020 - 2021]]&gt;0),1,0)</f>
        <v>1</v>
      </c>
      <c r="V1645" s="3">
        <f>SUM(Table1[[#This Row],[High Income Point Value]],Table1[[#This Row],[Life Expectancy Point Value]],Table1[[#This Row],["R/ECAP" (Point Value)]],Table1[[#This Row],[Low Poverty Point Value]])</f>
        <v>0</v>
      </c>
      <c r="W1645" s="3">
        <f>SUM(Table1[[#This Row],[Census Tract Low Unemployment Point Value]],Table1[[#This Row],[Census Tract Access to Primary Care Point Value]])</f>
        <v>2</v>
      </c>
    </row>
    <row r="1646" spans="1:23" x14ac:dyDescent="0.25">
      <c r="A1646" t="s">
        <v>1650</v>
      </c>
      <c r="B1646">
        <v>18175967400</v>
      </c>
      <c r="C1646" t="s">
        <v>1872</v>
      </c>
      <c r="D1646" t="s">
        <v>3075</v>
      </c>
      <c r="E1646" s="8">
        <f t="shared" si="50"/>
        <v>1</v>
      </c>
      <c r="F1646" s="3">
        <f t="shared" si="51"/>
        <v>0</v>
      </c>
      <c r="G1646">
        <v>0</v>
      </c>
      <c r="H1646" s="4">
        <v>58154</v>
      </c>
      <c r="I1646" s="3">
        <f>IF(AND(Table1[[#This Row],[High Income]]&gt;=71082,Table1[[#This Row],[QCT Status]]=0),1,0)</f>
        <v>0</v>
      </c>
      <c r="J1646" s="4">
        <v>77</v>
      </c>
      <c r="K1646" s="3">
        <f>IF(Table1[[#This Row],[Life Expectancy]]&gt;77.4,1,0)</f>
        <v>0</v>
      </c>
      <c r="L1646" s="4">
        <v>0</v>
      </c>
      <c r="M1646" s="6">
        <v>5.9</v>
      </c>
      <c r="N1646" s="6">
        <f>IF(AND(Table1[[#This Row],[Low Poverty]]&lt;=6.3,Table1[[#This Row],[QCT Status]]=0),1,0)</f>
        <v>1</v>
      </c>
      <c r="O1646" s="3">
        <f>VLOOKUP(C1646,'County Data Only'!$A$2:$F$93,3,FALSE)</f>
        <v>2.8</v>
      </c>
      <c r="P1646" s="3">
        <f>IF(Table1[[#This Row],[Census Tract Low Unemployment Rate]]&lt;2.7,1,0)</f>
        <v>0</v>
      </c>
      <c r="Q1646" s="3">
        <f>VLOOKUP($C1646,'County Data Only'!$A$2:$F$93,4,FALSE)</f>
        <v>3990</v>
      </c>
      <c r="R1646" s="3">
        <f>IF(AND(Table1[[#This Row],[Census Tract Access to Primary Care]]&lt;=2000,Table1[[#This Row],[Census Tract Access to Primary Care]]&lt;&gt;0),1,0)</f>
        <v>0</v>
      </c>
      <c r="S1646" s="3">
        <f>VLOOKUP($C1646,'County Data Only'!$A$2:$F$93,5,FALSE)</f>
        <v>-0.29685125600000001</v>
      </c>
      <c r="T1646" s="3">
        <f>VLOOKUP($C1646,'County Data Only'!$A$2:$F$93,6,FALSE)</f>
        <v>-0.41814319999999999</v>
      </c>
      <c r="U1646">
        <f>IF(AND(Table1[[#This Row],[Census Tract Population Growth 2010 - 2020]]&gt;=5,Table1[[#This Row],[Census Tract Population Growth 2020 - 2021]]&gt;0),1,0)</f>
        <v>0</v>
      </c>
      <c r="V1646" s="3">
        <f>SUM(Table1[[#This Row],[High Income Point Value]],Table1[[#This Row],[Life Expectancy Point Value]],Table1[[#This Row],["R/ECAP" (Point Value)]],Table1[[#This Row],[Low Poverty Point Value]])</f>
        <v>1</v>
      </c>
      <c r="W1646" s="3">
        <f>SUM(Table1[[#This Row],[Census Tract Low Unemployment Point Value]],Table1[[#This Row],[Census Tract Access to Primary Care Point Value]])</f>
        <v>0</v>
      </c>
    </row>
    <row r="1647" spans="1:23" x14ac:dyDescent="0.25">
      <c r="A1647" t="s">
        <v>1654</v>
      </c>
      <c r="B1647">
        <v>18175967702</v>
      </c>
      <c r="C1647" t="s">
        <v>1872</v>
      </c>
      <c r="D1647" t="s">
        <v>3078</v>
      </c>
      <c r="E1647" s="8">
        <f t="shared" si="50"/>
        <v>1</v>
      </c>
      <c r="F1647" s="3">
        <f t="shared" si="51"/>
        <v>0</v>
      </c>
      <c r="G1647">
        <v>0</v>
      </c>
      <c r="H1647" s="4">
        <v>60189</v>
      </c>
      <c r="I1647" s="3">
        <f>IF(AND(Table1[[#This Row],[High Income]]&gt;=71082,Table1[[#This Row],[QCT Status]]=0),1,0)</f>
        <v>0</v>
      </c>
      <c r="J1647" s="4">
        <v>73.821200000000005</v>
      </c>
      <c r="K1647" s="3">
        <f>IF(Table1[[#This Row],[Life Expectancy]]&gt;77.4,1,0)</f>
        <v>0</v>
      </c>
      <c r="L1647" s="4">
        <v>0</v>
      </c>
      <c r="M1647" s="6">
        <v>6.2</v>
      </c>
      <c r="N1647" s="6">
        <f>IF(AND(Table1[[#This Row],[Low Poverty]]&lt;=6.3,Table1[[#This Row],[QCT Status]]=0),1,0)</f>
        <v>1</v>
      </c>
      <c r="O1647" s="3">
        <f>VLOOKUP(C1647,'County Data Only'!$A$2:$F$93,3,FALSE)</f>
        <v>2.8</v>
      </c>
      <c r="P1647" s="3">
        <f>IF(Table1[[#This Row],[Census Tract Low Unemployment Rate]]&lt;2.7,1,0)</f>
        <v>0</v>
      </c>
      <c r="Q1647" s="3">
        <f>VLOOKUP($C1647,'County Data Only'!$A$2:$F$93,4,FALSE)</f>
        <v>3990</v>
      </c>
      <c r="R1647" s="3">
        <f>IF(AND(Table1[[#This Row],[Census Tract Access to Primary Care]]&lt;=2000,Table1[[#This Row],[Census Tract Access to Primary Care]]&lt;&gt;0),1,0)</f>
        <v>0</v>
      </c>
      <c r="S1647" s="3">
        <f>VLOOKUP($C1647,'County Data Only'!$A$2:$F$93,5,FALSE)</f>
        <v>-0.29685125600000001</v>
      </c>
      <c r="T1647" s="3">
        <f>VLOOKUP($C1647,'County Data Only'!$A$2:$F$93,6,FALSE)</f>
        <v>-0.41814319999999999</v>
      </c>
      <c r="U1647">
        <f>IF(AND(Table1[[#This Row],[Census Tract Population Growth 2010 - 2020]]&gt;=5,Table1[[#This Row],[Census Tract Population Growth 2020 - 2021]]&gt;0),1,0)</f>
        <v>0</v>
      </c>
      <c r="V1647" s="3">
        <f>SUM(Table1[[#This Row],[High Income Point Value]],Table1[[#This Row],[Life Expectancy Point Value]],Table1[[#This Row],["R/ECAP" (Point Value)]],Table1[[#This Row],[Low Poverty Point Value]])</f>
        <v>1</v>
      </c>
      <c r="W1647" s="3">
        <f>SUM(Table1[[#This Row],[Census Tract Low Unemployment Point Value]],Table1[[#This Row],[Census Tract Access to Primary Care Point Value]])</f>
        <v>0</v>
      </c>
    </row>
    <row r="1648" spans="1:23" x14ac:dyDescent="0.25">
      <c r="A1648" t="s">
        <v>1648</v>
      </c>
      <c r="B1648">
        <v>18175967200</v>
      </c>
      <c r="C1648" t="s">
        <v>1872</v>
      </c>
      <c r="D1648" t="s">
        <v>3073</v>
      </c>
      <c r="E1648" s="8">
        <f t="shared" si="50"/>
        <v>1</v>
      </c>
      <c r="F1648" s="3">
        <f t="shared" si="51"/>
        <v>0</v>
      </c>
      <c r="G1648">
        <v>0</v>
      </c>
      <c r="H1648" s="4">
        <v>54191</v>
      </c>
      <c r="I1648" s="3">
        <f>IF(AND(Table1[[#This Row],[High Income]]&gt;=71082,Table1[[#This Row],[QCT Status]]=0),1,0)</f>
        <v>0</v>
      </c>
      <c r="J1648" s="6">
        <v>77.599999999999994</v>
      </c>
      <c r="K1648" s="6">
        <f>IF(Table1[[#This Row],[Life Expectancy]]&gt;77.4,1,0)</f>
        <v>1</v>
      </c>
      <c r="L1648" s="4">
        <v>0</v>
      </c>
      <c r="M1648" s="4">
        <v>11.5</v>
      </c>
      <c r="N1648" s="4">
        <f>IF(AND(Table1[[#This Row],[Low Poverty]]&lt;=6.3,Table1[[#This Row],[QCT Status]]=0),1,0)</f>
        <v>0</v>
      </c>
      <c r="O1648" s="3">
        <f>VLOOKUP(C1648,'County Data Only'!$A$2:$F$93,3,FALSE)</f>
        <v>2.8</v>
      </c>
      <c r="P1648" s="3">
        <f>IF(Table1[[#This Row],[Census Tract Low Unemployment Rate]]&lt;2.7,1,0)</f>
        <v>0</v>
      </c>
      <c r="Q1648" s="3">
        <f>VLOOKUP($C1648,'County Data Only'!$A$2:$F$93,4,FALSE)</f>
        <v>3990</v>
      </c>
      <c r="R1648" s="3">
        <f>IF(AND(Table1[[#This Row],[Census Tract Access to Primary Care]]&lt;=2000,Table1[[#This Row],[Census Tract Access to Primary Care]]&lt;&gt;0),1,0)</f>
        <v>0</v>
      </c>
      <c r="S1648" s="3">
        <f>VLOOKUP($C1648,'County Data Only'!$A$2:$F$93,5,FALSE)</f>
        <v>-0.29685125600000001</v>
      </c>
      <c r="T1648" s="3">
        <f>VLOOKUP($C1648,'County Data Only'!$A$2:$F$93,6,FALSE)</f>
        <v>-0.41814319999999999</v>
      </c>
      <c r="U1648">
        <f>IF(AND(Table1[[#This Row],[Census Tract Population Growth 2010 - 2020]]&gt;=5,Table1[[#This Row],[Census Tract Population Growth 2020 - 2021]]&gt;0),1,0)</f>
        <v>0</v>
      </c>
      <c r="V1648" s="3">
        <f>SUM(Table1[[#This Row],[High Income Point Value]],Table1[[#This Row],[Life Expectancy Point Value]],Table1[[#This Row],["R/ECAP" (Point Value)]],Table1[[#This Row],[Low Poverty Point Value]])</f>
        <v>1</v>
      </c>
      <c r="W1648" s="3">
        <f>SUM(Table1[[#This Row],[Census Tract Low Unemployment Point Value]],Table1[[#This Row],[Census Tract Access to Primary Care Point Value]])</f>
        <v>0</v>
      </c>
    </row>
    <row r="1649" spans="1:23" x14ac:dyDescent="0.25">
      <c r="A1649" t="s">
        <v>1649</v>
      </c>
      <c r="B1649">
        <v>18175967300</v>
      </c>
      <c r="C1649" t="s">
        <v>1872</v>
      </c>
      <c r="D1649" t="s">
        <v>3074</v>
      </c>
      <c r="E1649" s="10">
        <f t="shared" si="50"/>
        <v>0</v>
      </c>
      <c r="F1649" s="3">
        <f t="shared" si="51"/>
        <v>0</v>
      </c>
      <c r="G1649">
        <v>0</v>
      </c>
      <c r="H1649" s="4">
        <v>48201</v>
      </c>
      <c r="I1649" s="3">
        <f>IF(AND(Table1[[#This Row],[High Income]]&gt;=71082,Table1[[#This Row],[QCT Status]]=0),1,0)</f>
        <v>0</v>
      </c>
      <c r="J1649" s="4">
        <v>74.5</v>
      </c>
      <c r="K1649" s="3">
        <f>IF(Table1[[#This Row],[Life Expectancy]]&gt;77.4,1,0)</f>
        <v>0</v>
      </c>
      <c r="L1649" s="4">
        <v>0</v>
      </c>
      <c r="M1649" s="4">
        <v>12.4</v>
      </c>
      <c r="N1649" s="4">
        <f>IF(AND(Table1[[#This Row],[Low Poverty]]&lt;=6.3,Table1[[#This Row],[QCT Status]]=0),1,0)</f>
        <v>0</v>
      </c>
      <c r="O1649" s="3">
        <f>VLOOKUP(C1649,'County Data Only'!$A$2:$F$93,3,FALSE)</f>
        <v>2.8</v>
      </c>
      <c r="P1649" s="3">
        <f>IF(Table1[[#This Row],[Census Tract Low Unemployment Rate]]&lt;2.7,1,0)</f>
        <v>0</v>
      </c>
      <c r="Q1649" s="3">
        <f>VLOOKUP($C1649,'County Data Only'!$A$2:$F$93,4,FALSE)</f>
        <v>3990</v>
      </c>
      <c r="R1649" s="3">
        <f>IF(AND(Table1[[#This Row],[Census Tract Access to Primary Care]]&lt;=2000,Table1[[#This Row],[Census Tract Access to Primary Care]]&lt;&gt;0),1,0)</f>
        <v>0</v>
      </c>
      <c r="S1649" s="3">
        <f>VLOOKUP($C1649,'County Data Only'!$A$2:$F$93,5,FALSE)</f>
        <v>-0.29685125600000001</v>
      </c>
      <c r="T1649" s="3">
        <f>VLOOKUP($C1649,'County Data Only'!$A$2:$F$93,6,FALSE)</f>
        <v>-0.41814319999999999</v>
      </c>
      <c r="U1649">
        <f>IF(AND(Table1[[#This Row],[Census Tract Population Growth 2010 - 2020]]&gt;=5,Table1[[#This Row],[Census Tract Population Growth 2020 - 2021]]&gt;0),1,0)</f>
        <v>0</v>
      </c>
      <c r="V1649" s="3">
        <f>SUM(Table1[[#This Row],[High Income Point Value]],Table1[[#This Row],[Life Expectancy Point Value]],Table1[[#This Row],["R/ECAP" (Point Value)]],Table1[[#This Row],[Low Poverty Point Value]])</f>
        <v>0</v>
      </c>
      <c r="W1649" s="3">
        <f>SUM(Table1[[#This Row],[Census Tract Low Unemployment Point Value]],Table1[[#This Row],[Census Tract Access to Primary Care Point Value]])</f>
        <v>0</v>
      </c>
    </row>
    <row r="1650" spans="1:23" x14ac:dyDescent="0.25">
      <c r="A1650" t="s">
        <v>1652</v>
      </c>
      <c r="B1650">
        <v>18175967600</v>
      </c>
      <c r="C1650" t="s">
        <v>1872</v>
      </c>
      <c r="D1650" t="s">
        <v>2364</v>
      </c>
      <c r="E1650" s="10">
        <f t="shared" si="50"/>
        <v>0</v>
      </c>
      <c r="F1650" s="3">
        <f t="shared" si="51"/>
        <v>0</v>
      </c>
      <c r="G1650">
        <v>0</v>
      </c>
      <c r="H1650" s="4">
        <v>58000</v>
      </c>
      <c r="I1650" s="3">
        <f>IF(AND(Table1[[#This Row],[High Income]]&gt;=71082,Table1[[#This Row],[QCT Status]]=0),1,0)</f>
        <v>0</v>
      </c>
      <c r="J1650" s="4">
        <v>76.900000000000006</v>
      </c>
      <c r="K1650" s="3">
        <f>IF(Table1[[#This Row],[Life Expectancy]]&gt;77.4,1,0)</f>
        <v>0</v>
      </c>
      <c r="L1650" s="4">
        <v>0</v>
      </c>
      <c r="M1650" s="4">
        <v>14.4</v>
      </c>
      <c r="N1650" s="4">
        <f>IF(AND(Table1[[#This Row],[Low Poverty]]&lt;=6.3,Table1[[#This Row],[QCT Status]]=0),1,0)</f>
        <v>0</v>
      </c>
      <c r="O1650" s="3">
        <f>VLOOKUP(C1650,'County Data Only'!$A$2:$F$93,3,FALSE)</f>
        <v>2.8</v>
      </c>
      <c r="P1650" s="3">
        <f>IF(Table1[[#This Row],[Census Tract Low Unemployment Rate]]&lt;2.7,1,0)</f>
        <v>0</v>
      </c>
      <c r="Q1650" s="3">
        <f>VLOOKUP($C1650,'County Data Only'!$A$2:$F$93,4,FALSE)</f>
        <v>3990</v>
      </c>
      <c r="R1650" s="3">
        <f>IF(AND(Table1[[#This Row],[Census Tract Access to Primary Care]]&lt;=2000,Table1[[#This Row],[Census Tract Access to Primary Care]]&lt;&gt;0),1,0)</f>
        <v>0</v>
      </c>
      <c r="S1650" s="3">
        <f>VLOOKUP($C1650,'County Data Only'!$A$2:$F$93,5,FALSE)</f>
        <v>-0.29685125600000001</v>
      </c>
      <c r="T1650" s="3">
        <f>VLOOKUP($C1650,'County Data Only'!$A$2:$F$93,6,FALSE)</f>
        <v>-0.41814319999999999</v>
      </c>
      <c r="U1650">
        <f>IF(AND(Table1[[#This Row],[Census Tract Population Growth 2010 - 2020]]&gt;=5,Table1[[#This Row],[Census Tract Population Growth 2020 - 2021]]&gt;0),1,0)</f>
        <v>0</v>
      </c>
      <c r="V1650" s="3">
        <f>SUM(Table1[[#This Row],[High Income Point Value]],Table1[[#This Row],[Life Expectancy Point Value]],Table1[[#This Row],["R/ECAP" (Point Value)]],Table1[[#This Row],[Low Poverty Point Value]])</f>
        <v>0</v>
      </c>
      <c r="W1650" s="3">
        <f>SUM(Table1[[#This Row],[Census Tract Low Unemployment Point Value]],Table1[[#This Row],[Census Tract Access to Primary Care Point Value]])</f>
        <v>0</v>
      </c>
    </row>
    <row r="1651" spans="1:23" x14ac:dyDescent="0.25">
      <c r="A1651" t="s">
        <v>1653</v>
      </c>
      <c r="B1651">
        <v>18175967701</v>
      </c>
      <c r="C1651" t="s">
        <v>1872</v>
      </c>
      <c r="D1651" t="s">
        <v>3077</v>
      </c>
      <c r="E1651" s="10">
        <f t="shared" si="50"/>
        <v>0</v>
      </c>
      <c r="F1651" s="3">
        <f t="shared" si="51"/>
        <v>0</v>
      </c>
      <c r="G1651">
        <v>0</v>
      </c>
      <c r="H1651" s="4">
        <v>50581</v>
      </c>
      <c r="I1651" s="3">
        <f>IF(AND(Table1[[#This Row],[High Income]]&gt;=71082,Table1[[#This Row],[QCT Status]]=0),1,0)</f>
        <v>0</v>
      </c>
      <c r="J1651" s="4">
        <v>73.8</v>
      </c>
      <c r="K1651" s="3">
        <f>IF(Table1[[#This Row],[Life Expectancy]]&gt;77.4,1,0)</f>
        <v>0</v>
      </c>
      <c r="L1651" s="4">
        <v>0</v>
      </c>
      <c r="M1651" s="4">
        <v>17.5</v>
      </c>
      <c r="N1651" s="4">
        <f>IF(AND(Table1[[#This Row],[Low Poverty]]&lt;=6.3,Table1[[#This Row],[QCT Status]]=0),1,0)</f>
        <v>0</v>
      </c>
      <c r="O1651" s="3">
        <f>VLOOKUP(C1651,'County Data Only'!$A$2:$F$93,3,FALSE)</f>
        <v>2.8</v>
      </c>
      <c r="P1651" s="3">
        <f>IF(Table1[[#This Row],[Census Tract Low Unemployment Rate]]&lt;2.7,1,0)</f>
        <v>0</v>
      </c>
      <c r="Q1651" s="3">
        <f>VLOOKUP($C1651,'County Data Only'!$A$2:$F$93,4,FALSE)</f>
        <v>3990</v>
      </c>
      <c r="R1651" s="3">
        <f>IF(AND(Table1[[#This Row],[Census Tract Access to Primary Care]]&lt;=2000,Table1[[#This Row],[Census Tract Access to Primary Care]]&lt;&gt;0),1,0)</f>
        <v>0</v>
      </c>
      <c r="S1651" s="3">
        <f>VLOOKUP($C1651,'County Data Only'!$A$2:$F$93,5,FALSE)</f>
        <v>-0.29685125600000001</v>
      </c>
      <c r="T1651" s="3">
        <f>VLOOKUP($C1651,'County Data Only'!$A$2:$F$93,6,FALSE)</f>
        <v>-0.41814319999999999</v>
      </c>
      <c r="U1651">
        <f>IF(AND(Table1[[#This Row],[Census Tract Population Growth 2010 - 2020]]&gt;=5,Table1[[#This Row],[Census Tract Population Growth 2020 - 2021]]&gt;0),1,0)</f>
        <v>0</v>
      </c>
      <c r="V1651" s="3">
        <f>SUM(Table1[[#This Row],[High Income Point Value]],Table1[[#This Row],[Life Expectancy Point Value]],Table1[[#This Row],["R/ECAP" (Point Value)]],Table1[[#This Row],[Low Poverty Point Value]])</f>
        <v>0</v>
      </c>
      <c r="W1651" s="3">
        <f>SUM(Table1[[#This Row],[Census Tract Low Unemployment Point Value]],Table1[[#This Row],[Census Tract Access to Primary Care Point Value]])</f>
        <v>0</v>
      </c>
    </row>
    <row r="1652" spans="1:23" x14ac:dyDescent="0.25">
      <c r="A1652" t="s">
        <v>1651</v>
      </c>
      <c r="B1652">
        <v>18175967500</v>
      </c>
      <c r="C1652" t="s">
        <v>1872</v>
      </c>
      <c r="D1652" t="s">
        <v>3076</v>
      </c>
      <c r="E1652" s="10">
        <f t="shared" si="50"/>
        <v>0</v>
      </c>
      <c r="F1652" s="3">
        <f t="shared" si="51"/>
        <v>0</v>
      </c>
      <c r="G1652">
        <v>0</v>
      </c>
      <c r="H1652" s="4">
        <v>34028</v>
      </c>
      <c r="I1652" s="3">
        <f>IF(AND(Table1[[#This Row],[High Income]]&gt;=71082,Table1[[#This Row],[QCT Status]]=0),1,0)</f>
        <v>0</v>
      </c>
      <c r="J1652" s="4">
        <v>70.293899999999994</v>
      </c>
      <c r="K1652" s="3">
        <f>IF(Table1[[#This Row],[Life Expectancy]]&gt;77.4,1,0)</f>
        <v>0</v>
      </c>
      <c r="L1652" s="4">
        <v>0</v>
      </c>
      <c r="M1652" s="4">
        <v>33.4</v>
      </c>
      <c r="N1652" s="4">
        <f>IF(AND(Table1[[#This Row],[Low Poverty]]&lt;=6.3,Table1[[#This Row],[QCT Status]]=0),1,0)</f>
        <v>0</v>
      </c>
      <c r="O1652" s="3">
        <f>VLOOKUP(C1652,'County Data Only'!$A$2:$F$93,3,FALSE)</f>
        <v>2.8</v>
      </c>
      <c r="P1652" s="3">
        <f>IF(Table1[[#This Row],[Census Tract Low Unemployment Rate]]&lt;2.7,1,0)</f>
        <v>0</v>
      </c>
      <c r="Q1652" s="3">
        <f>VLOOKUP($C1652,'County Data Only'!$A$2:$F$93,4,FALSE)</f>
        <v>3990</v>
      </c>
      <c r="R1652" s="3">
        <f>IF(AND(Table1[[#This Row],[Census Tract Access to Primary Care]]&lt;=2000,Table1[[#This Row],[Census Tract Access to Primary Care]]&lt;&gt;0),1,0)</f>
        <v>0</v>
      </c>
      <c r="S1652" s="3">
        <f>VLOOKUP($C1652,'County Data Only'!$A$2:$F$93,5,FALSE)</f>
        <v>-0.29685125600000001</v>
      </c>
      <c r="T1652" s="3">
        <f>VLOOKUP($C1652,'County Data Only'!$A$2:$F$93,6,FALSE)</f>
        <v>-0.41814319999999999</v>
      </c>
      <c r="U1652">
        <f>IF(AND(Table1[[#This Row],[Census Tract Population Growth 2010 - 2020]]&gt;=5,Table1[[#This Row],[Census Tract Population Growth 2020 - 2021]]&gt;0),1,0)</f>
        <v>0</v>
      </c>
      <c r="V1652" s="3">
        <f>SUM(Table1[[#This Row],[High Income Point Value]],Table1[[#This Row],[Life Expectancy Point Value]],Table1[[#This Row],["R/ECAP" (Point Value)]],Table1[[#This Row],[Low Poverty Point Value]])</f>
        <v>0</v>
      </c>
      <c r="W1652" s="3">
        <f>SUM(Table1[[#This Row],[Census Tract Low Unemployment Point Value]],Table1[[#This Row],[Census Tract Access to Primary Care Point Value]])</f>
        <v>0</v>
      </c>
    </row>
    <row r="1653" spans="1:23" x14ac:dyDescent="0.25">
      <c r="A1653" t="s">
        <v>1666</v>
      </c>
      <c r="B1653">
        <v>18177010200</v>
      </c>
      <c r="C1653" t="s">
        <v>1874</v>
      </c>
      <c r="D1653" t="s">
        <v>1986</v>
      </c>
      <c r="E1653" s="9">
        <f t="shared" si="50"/>
        <v>3</v>
      </c>
      <c r="F1653" s="3">
        <f t="shared" si="51"/>
        <v>0</v>
      </c>
      <c r="G1653">
        <v>0</v>
      </c>
      <c r="H1653" s="6">
        <v>72120</v>
      </c>
      <c r="I1653" s="6">
        <f>IF(AND(Table1[[#This Row],[High Income]]&gt;=71082,Table1[[#This Row],[QCT Status]]=0),1,0)</f>
        <v>1</v>
      </c>
      <c r="J1653" s="6">
        <v>83</v>
      </c>
      <c r="K1653" s="6">
        <f>IF(Table1[[#This Row],[Life Expectancy]]&gt;77.4,1,0)</f>
        <v>1</v>
      </c>
      <c r="L1653" s="4">
        <v>0</v>
      </c>
      <c r="M1653" s="4">
        <v>6.5</v>
      </c>
      <c r="N1653" s="4">
        <f>IF(AND(Table1[[#This Row],[Low Poverty]]&lt;=6.3,Table1[[#This Row],[QCT Status]]=0),1,0)</f>
        <v>0</v>
      </c>
      <c r="O1653" s="3">
        <f>VLOOKUP(C1653,'County Data Only'!$A$2:$F$93,3,FALSE)</f>
        <v>2.9</v>
      </c>
      <c r="P1653" s="3">
        <f>IF(Table1[[#This Row],[Census Tract Low Unemployment Rate]]&lt;2.7,1,0)</f>
        <v>0</v>
      </c>
      <c r="Q1653" s="6">
        <f>VLOOKUP($C1653,'County Data Only'!$A$2:$F$93,4,FALSE)</f>
        <v>1740</v>
      </c>
      <c r="R1653" s="6">
        <f>IF(AND(Table1[[#This Row],[Census Tract Access to Primary Care]]&lt;=2000,Table1[[#This Row],[Census Tract Access to Primary Care]]&lt;&gt;0),1,0)</f>
        <v>1</v>
      </c>
      <c r="S1653" s="3">
        <f>VLOOKUP($C1653,'County Data Only'!$A$2:$F$93,5,FALSE)</f>
        <v>-4.5270476220000004</v>
      </c>
      <c r="T1653" s="6">
        <f>VLOOKUP($C1653,'County Data Only'!$A$2:$F$93,6,FALSE)</f>
        <v>1.5E-3</v>
      </c>
      <c r="U1653">
        <f>IF(AND(Table1[[#This Row],[Census Tract Population Growth 2010 - 2020]]&gt;=5,Table1[[#This Row],[Census Tract Population Growth 2020 - 2021]]&gt;0),1,0)</f>
        <v>0</v>
      </c>
      <c r="V1653" s="3">
        <f>SUM(Table1[[#This Row],[High Income Point Value]],Table1[[#This Row],[Life Expectancy Point Value]],Table1[[#This Row],["R/ECAP" (Point Value)]],Table1[[#This Row],[Low Poverty Point Value]])</f>
        <v>2</v>
      </c>
      <c r="W1653" s="3">
        <f>SUM(Table1[[#This Row],[Census Tract Low Unemployment Point Value]],Table1[[#This Row],[Census Tract Access to Primary Care Point Value]])</f>
        <v>1</v>
      </c>
    </row>
    <row r="1654" spans="1:23" x14ac:dyDescent="0.25">
      <c r="A1654" t="s">
        <v>1671</v>
      </c>
      <c r="B1654">
        <v>18177010700</v>
      </c>
      <c r="C1654" t="s">
        <v>1874</v>
      </c>
      <c r="D1654" t="s">
        <v>1989</v>
      </c>
      <c r="E1654" s="9">
        <f t="shared" si="50"/>
        <v>3</v>
      </c>
      <c r="F1654" s="3">
        <f t="shared" si="51"/>
        <v>0</v>
      </c>
      <c r="G1654">
        <v>0</v>
      </c>
      <c r="H1654" s="6">
        <v>72888</v>
      </c>
      <c r="I1654" s="6">
        <f>IF(AND(Table1[[#This Row],[High Income]]&gt;=71082,Table1[[#This Row],[QCT Status]]=0),1,0)</f>
        <v>1</v>
      </c>
      <c r="J1654" s="6">
        <v>81.8</v>
      </c>
      <c r="K1654" s="6">
        <f>IF(Table1[[#This Row],[Life Expectancy]]&gt;77.4,1,0)</f>
        <v>1</v>
      </c>
      <c r="L1654" s="4">
        <v>0</v>
      </c>
      <c r="M1654" s="4">
        <v>8</v>
      </c>
      <c r="N1654" s="4">
        <f>IF(AND(Table1[[#This Row],[Low Poverty]]&lt;=6.3,Table1[[#This Row],[QCT Status]]=0),1,0)</f>
        <v>0</v>
      </c>
      <c r="O1654" s="3">
        <f>VLOOKUP(C1654,'County Data Only'!$A$2:$F$93,3,FALSE)</f>
        <v>2.9</v>
      </c>
      <c r="P1654" s="3">
        <f>IF(Table1[[#This Row],[Census Tract Low Unemployment Rate]]&lt;2.7,1,0)</f>
        <v>0</v>
      </c>
      <c r="Q1654" s="6">
        <f>VLOOKUP($C1654,'County Data Only'!$A$2:$F$93,4,FALSE)</f>
        <v>1740</v>
      </c>
      <c r="R1654" s="6">
        <f>IF(AND(Table1[[#This Row],[Census Tract Access to Primary Care]]&lt;=2000,Table1[[#This Row],[Census Tract Access to Primary Care]]&lt;&gt;0),1,0)</f>
        <v>1</v>
      </c>
      <c r="S1654" s="3">
        <f>VLOOKUP($C1654,'County Data Only'!$A$2:$F$93,5,FALSE)</f>
        <v>-4.5270476220000004</v>
      </c>
      <c r="T1654" s="6">
        <f>VLOOKUP($C1654,'County Data Only'!$A$2:$F$93,6,FALSE)</f>
        <v>1.5E-3</v>
      </c>
      <c r="U1654">
        <f>IF(AND(Table1[[#This Row],[Census Tract Population Growth 2010 - 2020]]&gt;=5,Table1[[#This Row],[Census Tract Population Growth 2020 - 2021]]&gt;0),1,0)</f>
        <v>0</v>
      </c>
      <c r="V1654" s="3">
        <f>SUM(Table1[[#This Row],[High Income Point Value]],Table1[[#This Row],[Life Expectancy Point Value]],Table1[[#This Row],["R/ECAP" (Point Value)]],Table1[[#This Row],[Low Poverty Point Value]])</f>
        <v>2</v>
      </c>
      <c r="W1654" s="3">
        <f>SUM(Table1[[#This Row],[Census Tract Low Unemployment Point Value]],Table1[[#This Row],[Census Tract Access to Primary Care Point Value]])</f>
        <v>1</v>
      </c>
    </row>
    <row r="1655" spans="1:23" x14ac:dyDescent="0.25">
      <c r="A1655" t="s">
        <v>1669</v>
      </c>
      <c r="B1655">
        <v>18177010500</v>
      </c>
      <c r="C1655" t="s">
        <v>1874</v>
      </c>
      <c r="D1655" t="s">
        <v>1939</v>
      </c>
      <c r="E1655" s="9">
        <f t="shared" si="50"/>
        <v>3</v>
      </c>
      <c r="F1655" s="3">
        <f t="shared" si="51"/>
        <v>0</v>
      </c>
      <c r="G1655">
        <v>0</v>
      </c>
      <c r="H1655" s="6">
        <v>73412</v>
      </c>
      <c r="I1655" s="6">
        <f>IF(AND(Table1[[#This Row],[High Income]]&gt;=71082,Table1[[#This Row],[QCT Status]]=0),1,0)</f>
        <v>1</v>
      </c>
      <c r="J1655" s="6">
        <v>80.3</v>
      </c>
      <c r="K1655" s="6">
        <f>IF(Table1[[#This Row],[Life Expectancy]]&gt;77.4,1,0)</f>
        <v>1</v>
      </c>
      <c r="L1655" s="4">
        <v>0</v>
      </c>
      <c r="M1655" s="4">
        <v>13.5</v>
      </c>
      <c r="N1655" s="4">
        <f>IF(AND(Table1[[#This Row],[Low Poverty]]&lt;=6.3,Table1[[#This Row],[QCT Status]]=0),1,0)</f>
        <v>0</v>
      </c>
      <c r="O1655" s="3">
        <f>VLOOKUP(C1655,'County Data Only'!$A$2:$F$93,3,FALSE)</f>
        <v>2.9</v>
      </c>
      <c r="P1655" s="3">
        <f>IF(Table1[[#This Row],[Census Tract Low Unemployment Rate]]&lt;2.7,1,0)</f>
        <v>0</v>
      </c>
      <c r="Q1655" s="6">
        <f>VLOOKUP($C1655,'County Data Only'!$A$2:$F$93,4,FALSE)</f>
        <v>1740</v>
      </c>
      <c r="R1655" s="6">
        <f>IF(AND(Table1[[#This Row],[Census Tract Access to Primary Care]]&lt;=2000,Table1[[#This Row],[Census Tract Access to Primary Care]]&lt;&gt;0),1,0)</f>
        <v>1</v>
      </c>
      <c r="S1655" s="3">
        <f>VLOOKUP($C1655,'County Data Only'!$A$2:$F$93,5,FALSE)</f>
        <v>-4.5270476220000004</v>
      </c>
      <c r="T1655" s="6">
        <f>VLOOKUP($C1655,'County Data Only'!$A$2:$F$93,6,FALSE)</f>
        <v>1.5E-3</v>
      </c>
      <c r="U1655">
        <f>IF(AND(Table1[[#This Row],[Census Tract Population Growth 2010 - 2020]]&gt;=5,Table1[[#This Row],[Census Tract Population Growth 2020 - 2021]]&gt;0),1,0)</f>
        <v>0</v>
      </c>
      <c r="V1655" s="3">
        <f>SUM(Table1[[#This Row],[High Income Point Value]],Table1[[#This Row],[Life Expectancy Point Value]],Table1[[#This Row],["R/ECAP" (Point Value)]],Table1[[#This Row],[Low Poverty Point Value]])</f>
        <v>2</v>
      </c>
      <c r="W1655" s="3">
        <f>SUM(Table1[[#This Row],[Census Tract Low Unemployment Point Value]],Table1[[#This Row],[Census Tract Access to Primary Care Point Value]])</f>
        <v>1</v>
      </c>
    </row>
    <row r="1656" spans="1:23" x14ac:dyDescent="0.25">
      <c r="A1656" t="s">
        <v>1659</v>
      </c>
      <c r="B1656">
        <v>18177000700</v>
      </c>
      <c r="C1656" t="s">
        <v>1874</v>
      </c>
      <c r="D1656" t="s">
        <v>2117</v>
      </c>
      <c r="E1656" s="7">
        <f t="shared" si="50"/>
        <v>2</v>
      </c>
      <c r="F1656" s="3">
        <f t="shared" si="51"/>
        <v>0</v>
      </c>
      <c r="G1656">
        <v>0</v>
      </c>
      <c r="H1656" s="4">
        <v>51152</v>
      </c>
      <c r="I1656" s="3">
        <f>IF(AND(Table1[[#This Row],[High Income]]&gt;=71082,Table1[[#This Row],[QCT Status]]=0),1,0)</f>
        <v>0</v>
      </c>
      <c r="J1656" s="6">
        <v>79</v>
      </c>
      <c r="K1656" s="6">
        <f>IF(Table1[[#This Row],[Life Expectancy]]&gt;77.4,1,0)</f>
        <v>1</v>
      </c>
      <c r="L1656" s="4">
        <v>0</v>
      </c>
      <c r="M1656" s="4">
        <v>6.9</v>
      </c>
      <c r="N1656" s="4">
        <f>IF(AND(Table1[[#This Row],[Low Poverty]]&lt;=6.3,Table1[[#This Row],[QCT Status]]=0),1,0)</f>
        <v>0</v>
      </c>
      <c r="O1656" s="3">
        <f>VLOOKUP(C1656,'County Data Only'!$A$2:$F$93,3,FALSE)</f>
        <v>2.9</v>
      </c>
      <c r="P1656" s="3">
        <f>IF(Table1[[#This Row],[Census Tract Low Unemployment Rate]]&lt;2.7,1,0)</f>
        <v>0</v>
      </c>
      <c r="Q1656" s="6">
        <f>VLOOKUP($C1656,'County Data Only'!$A$2:$F$93,4,FALSE)</f>
        <v>1740</v>
      </c>
      <c r="R1656" s="6">
        <f>IF(AND(Table1[[#This Row],[Census Tract Access to Primary Care]]&lt;=2000,Table1[[#This Row],[Census Tract Access to Primary Care]]&lt;&gt;0),1,0)</f>
        <v>1</v>
      </c>
      <c r="S1656" s="3">
        <f>VLOOKUP($C1656,'County Data Only'!$A$2:$F$93,5,FALSE)</f>
        <v>-4.5270476220000004</v>
      </c>
      <c r="T1656" s="6">
        <f>VLOOKUP($C1656,'County Data Only'!$A$2:$F$93,6,FALSE)</f>
        <v>1.5E-3</v>
      </c>
      <c r="U1656">
        <f>IF(AND(Table1[[#This Row],[Census Tract Population Growth 2010 - 2020]]&gt;=5,Table1[[#This Row],[Census Tract Population Growth 2020 - 2021]]&gt;0),1,0)</f>
        <v>0</v>
      </c>
      <c r="V1656" s="3">
        <f>SUM(Table1[[#This Row],[High Income Point Value]],Table1[[#This Row],[Life Expectancy Point Value]],Table1[[#This Row],["R/ECAP" (Point Value)]],Table1[[#This Row],[Low Poverty Point Value]])</f>
        <v>1</v>
      </c>
      <c r="W1656" s="3">
        <f>SUM(Table1[[#This Row],[Census Tract Low Unemployment Point Value]],Table1[[#This Row],[Census Tract Access to Primary Care Point Value]])</f>
        <v>1</v>
      </c>
    </row>
    <row r="1657" spans="1:23" x14ac:dyDescent="0.25">
      <c r="A1657" t="s">
        <v>1664</v>
      </c>
      <c r="B1657">
        <v>18177001102</v>
      </c>
      <c r="C1657" t="s">
        <v>1874</v>
      </c>
      <c r="D1657" t="s">
        <v>2849</v>
      </c>
      <c r="E1657" s="7">
        <f t="shared" si="50"/>
        <v>2</v>
      </c>
      <c r="F1657" s="3">
        <f t="shared" si="51"/>
        <v>0</v>
      </c>
      <c r="G1657">
        <v>0</v>
      </c>
      <c r="H1657" s="4">
        <v>61121</v>
      </c>
      <c r="I1657" s="3">
        <f>IF(AND(Table1[[#This Row],[High Income]]&gt;=71082,Table1[[#This Row],[QCT Status]]=0),1,0)</f>
        <v>0</v>
      </c>
      <c r="J1657" s="6">
        <v>78.400000000000006</v>
      </c>
      <c r="K1657" s="6">
        <f>IF(Table1[[#This Row],[Life Expectancy]]&gt;77.4,1,0)</f>
        <v>1</v>
      </c>
      <c r="L1657" s="4">
        <v>0</v>
      </c>
      <c r="M1657" s="4">
        <v>8.1999999999999993</v>
      </c>
      <c r="N1657" s="4">
        <f>IF(AND(Table1[[#This Row],[Low Poverty]]&lt;=6.3,Table1[[#This Row],[QCT Status]]=0),1,0)</f>
        <v>0</v>
      </c>
      <c r="O1657" s="3">
        <f>VLOOKUP(C1657,'County Data Only'!$A$2:$F$93,3,FALSE)</f>
        <v>2.9</v>
      </c>
      <c r="P1657" s="3">
        <f>IF(Table1[[#This Row],[Census Tract Low Unemployment Rate]]&lt;2.7,1,0)</f>
        <v>0</v>
      </c>
      <c r="Q1657" s="6">
        <f>VLOOKUP($C1657,'County Data Only'!$A$2:$F$93,4,FALSE)</f>
        <v>1740</v>
      </c>
      <c r="R1657" s="6">
        <f>IF(AND(Table1[[#This Row],[Census Tract Access to Primary Care]]&lt;=2000,Table1[[#This Row],[Census Tract Access to Primary Care]]&lt;&gt;0),1,0)</f>
        <v>1</v>
      </c>
      <c r="S1657" s="3">
        <f>VLOOKUP($C1657,'County Data Only'!$A$2:$F$93,5,FALSE)</f>
        <v>-4.5270476220000004</v>
      </c>
      <c r="T1657" s="6">
        <f>VLOOKUP($C1657,'County Data Only'!$A$2:$F$93,6,FALSE)</f>
        <v>1.5E-3</v>
      </c>
      <c r="U1657">
        <f>IF(AND(Table1[[#This Row],[Census Tract Population Growth 2010 - 2020]]&gt;=5,Table1[[#This Row],[Census Tract Population Growth 2020 - 2021]]&gt;0),1,0)</f>
        <v>0</v>
      </c>
      <c r="V1657" s="3">
        <f>SUM(Table1[[#This Row],[High Income Point Value]],Table1[[#This Row],[Life Expectancy Point Value]],Table1[[#This Row],["R/ECAP" (Point Value)]],Table1[[#This Row],[Low Poverty Point Value]])</f>
        <v>1</v>
      </c>
      <c r="W1657" s="3">
        <f>SUM(Table1[[#This Row],[Census Tract Low Unemployment Point Value]],Table1[[#This Row],[Census Tract Access to Primary Care Point Value]])</f>
        <v>1</v>
      </c>
    </row>
    <row r="1658" spans="1:23" x14ac:dyDescent="0.25">
      <c r="A1658" t="s">
        <v>1663</v>
      </c>
      <c r="B1658">
        <v>18177001101</v>
      </c>
      <c r="C1658" t="s">
        <v>1874</v>
      </c>
      <c r="D1658" t="s">
        <v>2848</v>
      </c>
      <c r="E1658" s="7">
        <f t="shared" si="50"/>
        <v>2</v>
      </c>
      <c r="F1658" s="3">
        <f t="shared" si="51"/>
        <v>0</v>
      </c>
      <c r="G1658">
        <v>0</v>
      </c>
      <c r="H1658" s="4">
        <v>67368</v>
      </c>
      <c r="I1658" s="3">
        <f>IF(AND(Table1[[#This Row],[High Income]]&gt;=71082,Table1[[#This Row],[QCT Status]]=0),1,0)</f>
        <v>0</v>
      </c>
      <c r="J1658" s="6">
        <v>78.400000000000006</v>
      </c>
      <c r="K1658" s="6">
        <f>IF(Table1[[#This Row],[Life Expectancy]]&gt;77.4,1,0)</f>
        <v>1</v>
      </c>
      <c r="L1658" s="4">
        <v>0</v>
      </c>
      <c r="M1658" s="4">
        <v>9.9</v>
      </c>
      <c r="N1658" s="4">
        <f>IF(AND(Table1[[#This Row],[Low Poverty]]&lt;=6.3,Table1[[#This Row],[QCT Status]]=0),1,0)</f>
        <v>0</v>
      </c>
      <c r="O1658" s="3">
        <f>VLOOKUP(C1658,'County Data Only'!$A$2:$F$93,3,FALSE)</f>
        <v>2.9</v>
      </c>
      <c r="P1658" s="3">
        <f>IF(Table1[[#This Row],[Census Tract Low Unemployment Rate]]&lt;2.7,1,0)</f>
        <v>0</v>
      </c>
      <c r="Q1658" s="6">
        <f>VLOOKUP($C1658,'County Data Only'!$A$2:$F$93,4,FALSE)</f>
        <v>1740</v>
      </c>
      <c r="R1658" s="6">
        <f>IF(AND(Table1[[#This Row],[Census Tract Access to Primary Care]]&lt;=2000,Table1[[#This Row],[Census Tract Access to Primary Care]]&lt;&gt;0),1,0)</f>
        <v>1</v>
      </c>
      <c r="S1658" s="3">
        <f>VLOOKUP($C1658,'County Data Only'!$A$2:$F$93,5,FALSE)</f>
        <v>-4.5270476220000004</v>
      </c>
      <c r="T1658" s="6">
        <f>VLOOKUP($C1658,'County Data Only'!$A$2:$F$93,6,FALSE)</f>
        <v>1.5E-3</v>
      </c>
      <c r="U1658">
        <f>IF(AND(Table1[[#This Row],[Census Tract Population Growth 2010 - 2020]]&gt;=5,Table1[[#This Row],[Census Tract Population Growth 2020 - 2021]]&gt;0),1,0)</f>
        <v>0</v>
      </c>
      <c r="V1658" s="3">
        <f>SUM(Table1[[#This Row],[High Income Point Value]],Table1[[#This Row],[Life Expectancy Point Value]],Table1[[#This Row],["R/ECAP" (Point Value)]],Table1[[#This Row],[Low Poverty Point Value]])</f>
        <v>1</v>
      </c>
      <c r="W1658" s="3">
        <f>SUM(Table1[[#This Row],[Census Tract Low Unemployment Point Value]],Table1[[#This Row],[Census Tract Access to Primary Care Point Value]])</f>
        <v>1</v>
      </c>
    </row>
    <row r="1659" spans="1:23" x14ac:dyDescent="0.25">
      <c r="A1659" t="s">
        <v>1667</v>
      </c>
      <c r="B1659">
        <v>18177010300</v>
      </c>
      <c r="C1659" t="s">
        <v>1874</v>
      </c>
      <c r="D1659" t="s">
        <v>1987</v>
      </c>
      <c r="E1659" s="7">
        <f t="shared" si="50"/>
        <v>2</v>
      </c>
      <c r="F1659" s="3">
        <f t="shared" si="51"/>
        <v>0</v>
      </c>
      <c r="G1659">
        <v>0</v>
      </c>
      <c r="H1659" s="4">
        <v>65825</v>
      </c>
      <c r="I1659" s="3">
        <f>IF(AND(Table1[[#This Row],[High Income]]&gt;=71082,Table1[[#This Row],[QCT Status]]=0),1,0)</f>
        <v>0</v>
      </c>
      <c r="J1659" s="6">
        <v>78.099999999999994</v>
      </c>
      <c r="K1659" s="6">
        <f>IF(Table1[[#This Row],[Life Expectancy]]&gt;77.4,1,0)</f>
        <v>1</v>
      </c>
      <c r="L1659" s="4">
        <v>0</v>
      </c>
      <c r="M1659" s="4">
        <v>12.6</v>
      </c>
      <c r="N1659" s="4">
        <f>IF(AND(Table1[[#This Row],[Low Poverty]]&lt;=6.3,Table1[[#This Row],[QCT Status]]=0),1,0)</f>
        <v>0</v>
      </c>
      <c r="O1659" s="3">
        <f>VLOOKUP(C1659,'County Data Only'!$A$2:$F$93,3,FALSE)</f>
        <v>2.9</v>
      </c>
      <c r="P1659" s="3">
        <f>IF(Table1[[#This Row],[Census Tract Low Unemployment Rate]]&lt;2.7,1,0)</f>
        <v>0</v>
      </c>
      <c r="Q1659" s="6">
        <f>VLOOKUP($C1659,'County Data Only'!$A$2:$F$93,4,FALSE)</f>
        <v>1740</v>
      </c>
      <c r="R1659" s="6">
        <f>IF(AND(Table1[[#This Row],[Census Tract Access to Primary Care]]&lt;=2000,Table1[[#This Row],[Census Tract Access to Primary Care]]&lt;&gt;0),1,0)</f>
        <v>1</v>
      </c>
      <c r="S1659" s="3">
        <f>VLOOKUP($C1659,'County Data Only'!$A$2:$F$93,5,FALSE)</f>
        <v>-4.5270476220000004</v>
      </c>
      <c r="T1659" s="6">
        <f>VLOOKUP($C1659,'County Data Only'!$A$2:$F$93,6,FALSE)</f>
        <v>1.5E-3</v>
      </c>
      <c r="U1659">
        <f>IF(AND(Table1[[#This Row],[Census Tract Population Growth 2010 - 2020]]&gt;=5,Table1[[#This Row],[Census Tract Population Growth 2020 - 2021]]&gt;0),1,0)</f>
        <v>0</v>
      </c>
      <c r="V1659" s="3">
        <f>SUM(Table1[[#This Row],[High Income Point Value]],Table1[[#This Row],[Life Expectancy Point Value]],Table1[[#This Row],["R/ECAP" (Point Value)]],Table1[[#This Row],[Low Poverty Point Value]])</f>
        <v>1</v>
      </c>
      <c r="W1659" s="3">
        <f>SUM(Table1[[#This Row],[Census Tract Low Unemployment Point Value]],Table1[[#This Row],[Census Tract Access to Primary Care Point Value]])</f>
        <v>1</v>
      </c>
    </row>
    <row r="1660" spans="1:23" x14ac:dyDescent="0.25">
      <c r="A1660" t="s">
        <v>1668</v>
      </c>
      <c r="B1660">
        <v>18177010400</v>
      </c>
      <c r="C1660" t="s">
        <v>1874</v>
      </c>
      <c r="D1660" t="s">
        <v>1938</v>
      </c>
      <c r="E1660" s="7">
        <f t="shared" si="50"/>
        <v>2</v>
      </c>
      <c r="F1660" s="3">
        <f t="shared" si="51"/>
        <v>0</v>
      </c>
      <c r="G1660">
        <v>0</v>
      </c>
      <c r="H1660" s="4">
        <v>53313</v>
      </c>
      <c r="I1660" s="3">
        <f>IF(AND(Table1[[#This Row],[High Income]]&gt;=71082,Table1[[#This Row],[QCT Status]]=0),1,0)</f>
        <v>0</v>
      </c>
      <c r="J1660" s="6">
        <v>79.099999999999994</v>
      </c>
      <c r="K1660" s="6">
        <f>IF(Table1[[#This Row],[Life Expectancy]]&gt;77.4,1,0)</f>
        <v>1</v>
      </c>
      <c r="L1660" s="4">
        <v>0</v>
      </c>
      <c r="M1660" s="4">
        <v>14</v>
      </c>
      <c r="N1660" s="4">
        <f>IF(AND(Table1[[#This Row],[Low Poverty]]&lt;=6.3,Table1[[#This Row],[QCT Status]]=0),1,0)</f>
        <v>0</v>
      </c>
      <c r="O1660" s="3">
        <f>VLOOKUP(C1660,'County Data Only'!$A$2:$F$93,3,FALSE)</f>
        <v>2.9</v>
      </c>
      <c r="P1660" s="3">
        <f>IF(Table1[[#This Row],[Census Tract Low Unemployment Rate]]&lt;2.7,1,0)</f>
        <v>0</v>
      </c>
      <c r="Q1660" s="6">
        <f>VLOOKUP($C1660,'County Data Only'!$A$2:$F$93,4,FALSE)</f>
        <v>1740</v>
      </c>
      <c r="R1660" s="6">
        <f>IF(AND(Table1[[#This Row],[Census Tract Access to Primary Care]]&lt;=2000,Table1[[#This Row],[Census Tract Access to Primary Care]]&lt;&gt;0),1,0)</f>
        <v>1</v>
      </c>
      <c r="S1660" s="3">
        <f>VLOOKUP($C1660,'County Data Only'!$A$2:$F$93,5,FALSE)</f>
        <v>-4.5270476220000004</v>
      </c>
      <c r="T1660" s="6">
        <f>VLOOKUP($C1660,'County Data Only'!$A$2:$F$93,6,FALSE)</f>
        <v>1.5E-3</v>
      </c>
      <c r="U1660">
        <f>IF(AND(Table1[[#This Row],[Census Tract Population Growth 2010 - 2020]]&gt;=5,Table1[[#This Row],[Census Tract Population Growth 2020 - 2021]]&gt;0),1,0)</f>
        <v>0</v>
      </c>
      <c r="V1660" s="3">
        <f>SUM(Table1[[#This Row],[High Income Point Value]],Table1[[#This Row],[Life Expectancy Point Value]],Table1[[#This Row],["R/ECAP" (Point Value)]],Table1[[#This Row],[Low Poverty Point Value]])</f>
        <v>1</v>
      </c>
      <c r="W1660" s="3">
        <f>SUM(Table1[[#This Row],[Census Tract Low Unemployment Point Value]],Table1[[#This Row],[Census Tract Access to Primary Care Point Value]])</f>
        <v>1</v>
      </c>
    </row>
    <row r="1661" spans="1:23" x14ac:dyDescent="0.25">
      <c r="A1661" t="s">
        <v>1661</v>
      </c>
      <c r="B1661">
        <v>18177000900</v>
      </c>
      <c r="C1661" t="s">
        <v>1874</v>
      </c>
      <c r="D1661" t="s">
        <v>1898</v>
      </c>
      <c r="E1661" s="8">
        <f t="shared" si="50"/>
        <v>1</v>
      </c>
      <c r="F1661" s="3">
        <f t="shared" si="51"/>
        <v>0</v>
      </c>
      <c r="G1661" s="14">
        <v>1</v>
      </c>
      <c r="H1661" s="4">
        <v>37440</v>
      </c>
      <c r="I1661" s="3">
        <f>IF(AND(Table1[[#This Row],[High Income]]&gt;=71082,Table1[[#This Row],[QCT Status]]=0),1,0)</f>
        <v>0</v>
      </c>
      <c r="J1661" s="4">
        <v>70.2</v>
      </c>
      <c r="K1661" s="3">
        <f>IF(Table1[[#This Row],[Life Expectancy]]&gt;77.4,1,0)</f>
        <v>0</v>
      </c>
      <c r="L1661" s="4">
        <v>0</v>
      </c>
      <c r="M1661" s="4">
        <v>25.7</v>
      </c>
      <c r="N1661" s="4">
        <f>IF(AND(Table1[[#This Row],[Low Poverty]]&lt;=6.3,Table1[[#This Row],[QCT Status]]=0),1,0)</f>
        <v>0</v>
      </c>
      <c r="O1661" s="3">
        <f>VLOOKUP(C1661,'County Data Only'!$A$2:$F$93,3,FALSE)</f>
        <v>2.9</v>
      </c>
      <c r="P1661" s="3">
        <f>IF(Table1[[#This Row],[Census Tract Low Unemployment Rate]]&lt;2.7,1,0)</f>
        <v>0</v>
      </c>
      <c r="Q1661" s="6">
        <f>VLOOKUP($C1661,'County Data Only'!$A$2:$F$93,4,FALSE)</f>
        <v>1740</v>
      </c>
      <c r="R1661" s="6">
        <f>IF(AND(Table1[[#This Row],[Census Tract Access to Primary Care]]&lt;=2000,Table1[[#This Row],[Census Tract Access to Primary Care]]&lt;&gt;0),1,0)</f>
        <v>1</v>
      </c>
      <c r="S1661" s="3">
        <f>VLOOKUP($C1661,'County Data Only'!$A$2:$F$93,5,FALSE)</f>
        <v>-4.5270476220000004</v>
      </c>
      <c r="T1661" s="6">
        <f>VLOOKUP($C1661,'County Data Only'!$A$2:$F$93,6,FALSE)</f>
        <v>1.5E-3</v>
      </c>
      <c r="U1661">
        <f>IF(AND(Table1[[#This Row],[Census Tract Population Growth 2010 - 2020]]&gt;=5,Table1[[#This Row],[Census Tract Population Growth 2020 - 2021]]&gt;0),1,0)</f>
        <v>0</v>
      </c>
      <c r="V1661" s="3">
        <f>SUM(Table1[[#This Row],[High Income Point Value]],Table1[[#This Row],[Life Expectancy Point Value]],Table1[[#This Row],["R/ECAP" (Point Value)]],Table1[[#This Row],[Low Poverty Point Value]])</f>
        <v>0</v>
      </c>
      <c r="W1661" s="3">
        <f>SUM(Table1[[#This Row],[Census Tract Low Unemployment Point Value]],Table1[[#This Row],[Census Tract Access to Primary Care Point Value]])</f>
        <v>1</v>
      </c>
    </row>
    <row r="1662" spans="1:23" x14ac:dyDescent="0.25">
      <c r="A1662" t="s">
        <v>1662</v>
      </c>
      <c r="B1662">
        <v>18177001000</v>
      </c>
      <c r="C1662" t="s">
        <v>1874</v>
      </c>
      <c r="D1662" t="s">
        <v>1899</v>
      </c>
      <c r="E1662" s="8">
        <f t="shared" si="50"/>
        <v>1</v>
      </c>
      <c r="F1662" s="3">
        <f t="shared" si="51"/>
        <v>0</v>
      </c>
      <c r="G1662" s="14">
        <v>1</v>
      </c>
      <c r="H1662" s="4">
        <v>43021</v>
      </c>
      <c r="I1662" s="3">
        <f>IF(AND(Table1[[#This Row],[High Income]]&gt;=71082,Table1[[#This Row],[QCT Status]]=0),1,0)</f>
        <v>0</v>
      </c>
      <c r="J1662" s="4">
        <v>74.3</v>
      </c>
      <c r="K1662" s="3">
        <f>IF(Table1[[#This Row],[Life Expectancy]]&gt;77.4,1,0)</f>
        <v>0</v>
      </c>
      <c r="L1662" s="4">
        <v>0</v>
      </c>
      <c r="M1662" s="4">
        <v>26</v>
      </c>
      <c r="N1662" s="4">
        <f>IF(AND(Table1[[#This Row],[Low Poverty]]&lt;=6.3,Table1[[#This Row],[QCT Status]]=0),1,0)</f>
        <v>0</v>
      </c>
      <c r="O1662" s="3">
        <f>VLOOKUP(C1662,'County Data Only'!$A$2:$F$93,3,FALSE)</f>
        <v>2.9</v>
      </c>
      <c r="P1662" s="3">
        <f>IF(Table1[[#This Row],[Census Tract Low Unemployment Rate]]&lt;2.7,1,0)</f>
        <v>0</v>
      </c>
      <c r="Q1662" s="6">
        <f>VLOOKUP($C1662,'County Data Only'!$A$2:$F$93,4,FALSE)</f>
        <v>1740</v>
      </c>
      <c r="R1662" s="6">
        <f>IF(AND(Table1[[#This Row],[Census Tract Access to Primary Care]]&lt;=2000,Table1[[#This Row],[Census Tract Access to Primary Care]]&lt;&gt;0),1,0)</f>
        <v>1</v>
      </c>
      <c r="S1662" s="3">
        <f>VLOOKUP($C1662,'County Data Only'!$A$2:$F$93,5,FALSE)</f>
        <v>-4.5270476220000004</v>
      </c>
      <c r="T1662" s="6">
        <f>VLOOKUP($C1662,'County Data Only'!$A$2:$F$93,6,FALSE)</f>
        <v>1.5E-3</v>
      </c>
      <c r="U1662">
        <f>IF(AND(Table1[[#This Row],[Census Tract Population Growth 2010 - 2020]]&gt;=5,Table1[[#This Row],[Census Tract Population Growth 2020 - 2021]]&gt;0),1,0)</f>
        <v>0</v>
      </c>
      <c r="V1662" s="3">
        <f>SUM(Table1[[#This Row],[High Income Point Value]],Table1[[#This Row],[Life Expectancy Point Value]],Table1[[#This Row],["R/ECAP" (Point Value)]],Table1[[#This Row],[Low Poverty Point Value]])</f>
        <v>0</v>
      </c>
      <c r="W1662" s="3">
        <f>SUM(Table1[[#This Row],[Census Tract Low Unemployment Point Value]],Table1[[#This Row],[Census Tract Access to Primary Care Point Value]])</f>
        <v>1</v>
      </c>
    </row>
    <row r="1663" spans="1:23" x14ac:dyDescent="0.25">
      <c r="A1663" t="s">
        <v>1657</v>
      </c>
      <c r="B1663">
        <v>18177000500</v>
      </c>
      <c r="C1663" t="s">
        <v>1874</v>
      </c>
      <c r="D1663" t="s">
        <v>1893</v>
      </c>
      <c r="E1663" s="8">
        <f t="shared" si="50"/>
        <v>1</v>
      </c>
      <c r="F1663" s="3">
        <f t="shared" si="51"/>
        <v>0</v>
      </c>
      <c r="G1663" s="14">
        <v>1</v>
      </c>
      <c r="H1663" s="4">
        <v>34179</v>
      </c>
      <c r="I1663" s="3">
        <f>IF(AND(Table1[[#This Row],[High Income]]&gt;=71082,Table1[[#This Row],[QCT Status]]=0),1,0)</f>
        <v>0</v>
      </c>
      <c r="J1663" s="4">
        <v>74.4666</v>
      </c>
      <c r="K1663" s="3">
        <f>IF(Table1[[#This Row],[Life Expectancy]]&gt;77.4,1,0)</f>
        <v>0</v>
      </c>
      <c r="L1663" s="4">
        <v>0</v>
      </c>
      <c r="M1663" s="4">
        <v>28.6</v>
      </c>
      <c r="N1663" s="4">
        <f>IF(AND(Table1[[#This Row],[Low Poverty]]&lt;=6.3,Table1[[#This Row],[QCT Status]]=0),1,0)</f>
        <v>0</v>
      </c>
      <c r="O1663" s="3">
        <f>VLOOKUP(C1663,'County Data Only'!$A$2:$F$93,3,FALSE)</f>
        <v>2.9</v>
      </c>
      <c r="P1663" s="3">
        <f>IF(Table1[[#This Row],[Census Tract Low Unemployment Rate]]&lt;2.7,1,0)</f>
        <v>0</v>
      </c>
      <c r="Q1663" s="6">
        <f>VLOOKUP($C1663,'County Data Only'!$A$2:$F$93,4,FALSE)</f>
        <v>1740</v>
      </c>
      <c r="R1663" s="6">
        <f>IF(AND(Table1[[#This Row],[Census Tract Access to Primary Care]]&lt;=2000,Table1[[#This Row],[Census Tract Access to Primary Care]]&lt;&gt;0),1,0)</f>
        <v>1</v>
      </c>
      <c r="S1663" s="3">
        <f>VLOOKUP($C1663,'County Data Only'!$A$2:$F$93,5,FALSE)</f>
        <v>-4.5270476220000004</v>
      </c>
      <c r="T1663" s="6">
        <f>VLOOKUP($C1663,'County Data Only'!$A$2:$F$93,6,FALSE)</f>
        <v>1.5E-3</v>
      </c>
      <c r="U1663">
        <f>IF(AND(Table1[[#This Row],[Census Tract Population Growth 2010 - 2020]]&gt;=5,Table1[[#This Row],[Census Tract Population Growth 2020 - 2021]]&gt;0),1,0)</f>
        <v>0</v>
      </c>
      <c r="V1663" s="3">
        <f>SUM(Table1[[#This Row],[High Income Point Value]],Table1[[#This Row],[Life Expectancy Point Value]],Table1[[#This Row],["R/ECAP" (Point Value)]],Table1[[#This Row],[Low Poverty Point Value]])</f>
        <v>0</v>
      </c>
      <c r="W1663" s="3">
        <f>SUM(Table1[[#This Row],[Census Tract Low Unemployment Point Value]],Table1[[#This Row],[Census Tract Access to Primary Care Point Value]])</f>
        <v>1</v>
      </c>
    </row>
    <row r="1664" spans="1:23" x14ac:dyDescent="0.25">
      <c r="A1664" t="s">
        <v>1655</v>
      </c>
      <c r="B1664">
        <v>18177000200</v>
      </c>
      <c r="C1664" t="s">
        <v>1874</v>
      </c>
      <c r="D1664" t="s">
        <v>2220</v>
      </c>
      <c r="E1664" s="8">
        <f t="shared" si="50"/>
        <v>1</v>
      </c>
      <c r="F1664" s="3">
        <f t="shared" si="51"/>
        <v>0</v>
      </c>
      <c r="G1664" s="14">
        <v>1</v>
      </c>
      <c r="H1664" s="4">
        <v>24065</v>
      </c>
      <c r="I1664" s="3">
        <f>IF(AND(Table1[[#This Row],[High Income]]&gt;=71082,Table1[[#This Row],[QCT Status]]=0),1,0)</f>
        <v>0</v>
      </c>
      <c r="J1664" s="4">
        <v>68.599999999999994</v>
      </c>
      <c r="K1664" s="3">
        <f>IF(Table1[[#This Row],[Life Expectancy]]&gt;77.4,1,0)</f>
        <v>0</v>
      </c>
      <c r="L1664" s="4">
        <v>0</v>
      </c>
      <c r="M1664" s="4">
        <v>34.9</v>
      </c>
      <c r="N1664" s="4">
        <f>IF(AND(Table1[[#This Row],[Low Poverty]]&lt;=6.3,Table1[[#This Row],[QCT Status]]=0),1,0)</f>
        <v>0</v>
      </c>
      <c r="O1664" s="3">
        <f>VLOOKUP(C1664,'County Data Only'!$A$2:$F$93,3,FALSE)</f>
        <v>2.9</v>
      </c>
      <c r="P1664" s="3">
        <f>IF(Table1[[#This Row],[Census Tract Low Unemployment Rate]]&lt;2.7,1,0)</f>
        <v>0</v>
      </c>
      <c r="Q1664" s="6">
        <f>VLOOKUP($C1664,'County Data Only'!$A$2:$F$93,4,FALSE)</f>
        <v>1740</v>
      </c>
      <c r="R1664" s="6">
        <f>IF(AND(Table1[[#This Row],[Census Tract Access to Primary Care]]&lt;=2000,Table1[[#This Row],[Census Tract Access to Primary Care]]&lt;&gt;0),1,0)</f>
        <v>1</v>
      </c>
      <c r="S1664" s="3">
        <f>VLOOKUP($C1664,'County Data Only'!$A$2:$F$93,5,FALSE)</f>
        <v>-4.5270476220000004</v>
      </c>
      <c r="T1664" s="6">
        <f>VLOOKUP($C1664,'County Data Only'!$A$2:$F$93,6,FALSE)</f>
        <v>1.5E-3</v>
      </c>
      <c r="U1664">
        <f>IF(AND(Table1[[#This Row],[Census Tract Population Growth 2010 - 2020]]&gt;=5,Table1[[#This Row],[Census Tract Population Growth 2020 - 2021]]&gt;0),1,0)</f>
        <v>0</v>
      </c>
      <c r="V1664" s="3">
        <f>SUM(Table1[[#This Row],[High Income Point Value]],Table1[[#This Row],[Life Expectancy Point Value]],Table1[[#This Row],["R/ECAP" (Point Value)]],Table1[[#This Row],[Low Poverty Point Value]])</f>
        <v>0</v>
      </c>
      <c r="W1664" s="3">
        <f>SUM(Table1[[#This Row],[Census Tract Low Unemployment Point Value]],Table1[[#This Row],[Census Tract Access to Primary Care Point Value]])</f>
        <v>1</v>
      </c>
    </row>
    <row r="1665" spans="1:23" x14ac:dyDescent="0.25">
      <c r="A1665" t="s">
        <v>1665</v>
      </c>
      <c r="B1665">
        <v>18177010100</v>
      </c>
      <c r="C1665" t="s">
        <v>1874</v>
      </c>
      <c r="D1665" t="s">
        <v>1930</v>
      </c>
      <c r="E1665" s="8">
        <f t="shared" si="50"/>
        <v>1</v>
      </c>
      <c r="F1665" s="3">
        <f t="shared" si="51"/>
        <v>0</v>
      </c>
      <c r="G1665">
        <v>0</v>
      </c>
      <c r="H1665" s="4">
        <v>62950</v>
      </c>
      <c r="I1665" s="3">
        <f>IF(AND(Table1[[#This Row],[High Income]]&gt;=71082,Table1[[#This Row],[QCT Status]]=0),1,0)</f>
        <v>0</v>
      </c>
      <c r="J1665" s="4">
        <v>75.8</v>
      </c>
      <c r="K1665" s="3">
        <f>IF(Table1[[#This Row],[Life Expectancy]]&gt;77.4,1,0)</f>
        <v>0</v>
      </c>
      <c r="L1665" s="4">
        <v>0</v>
      </c>
      <c r="M1665" s="4">
        <v>6.8</v>
      </c>
      <c r="N1665" s="4">
        <f>IF(AND(Table1[[#This Row],[Low Poverty]]&lt;=6.3,Table1[[#This Row],[QCT Status]]=0),1,0)</f>
        <v>0</v>
      </c>
      <c r="O1665" s="3">
        <f>VLOOKUP(C1665,'County Data Only'!$A$2:$F$93,3,FALSE)</f>
        <v>2.9</v>
      </c>
      <c r="P1665" s="3">
        <f>IF(Table1[[#This Row],[Census Tract Low Unemployment Rate]]&lt;2.7,1,0)</f>
        <v>0</v>
      </c>
      <c r="Q1665" s="6">
        <f>VLOOKUP($C1665,'County Data Only'!$A$2:$F$93,4,FALSE)</f>
        <v>1740</v>
      </c>
      <c r="R1665" s="6">
        <f>IF(AND(Table1[[#This Row],[Census Tract Access to Primary Care]]&lt;=2000,Table1[[#This Row],[Census Tract Access to Primary Care]]&lt;&gt;0),1,0)</f>
        <v>1</v>
      </c>
      <c r="S1665" s="3">
        <f>VLOOKUP($C1665,'County Data Only'!$A$2:$F$93,5,FALSE)</f>
        <v>-4.5270476220000004</v>
      </c>
      <c r="T1665" s="6">
        <f>VLOOKUP($C1665,'County Data Only'!$A$2:$F$93,6,FALSE)</f>
        <v>1.5E-3</v>
      </c>
      <c r="U1665">
        <f>IF(AND(Table1[[#This Row],[Census Tract Population Growth 2010 - 2020]]&gt;=5,Table1[[#This Row],[Census Tract Population Growth 2020 - 2021]]&gt;0),1,0)</f>
        <v>0</v>
      </c>
      <c r="V1665" s="3">
        <f>SUM(Table1[[#This Row],[High Income Point Value]],Table1[[#This Row],[Life Expectancy Point Value]],Table1[[#This Row],["R/ECAP" (Point Value)]],Table1[[#This Row],[Low Poverty Point Value]])</f>
        <v>0</v>
      </c>
      <c r="W1665" s="3">
        <f>SUM(Table1[[#This Row],[Census Tract Low Unemployment Point Value]],Table1[[#This Row],[Census Tract Access to Primary Care Point Value]])</f>
        <v>1</v>
      </c>
    </row>
    <row r="1666" spans="1:23" x14ac:dyDescent="0.25">
      <c r="A1666" t="s">
        <v>1660</v>
      </c>
      <c r="B1666">
        <v>18177000800</v>
      </c>
      <c r="C1666" t="s">
        <v>1874</v>
      </c>
      <c r="D1666" t="s">
        <v>1897</v>
      </c>
      <c r="E1666" s="8">
        <f t="shared" ref="E1666:E1694" si="52">SUM(V1666,W1666)</f>
        <v>1</v>
      </c>
      <c r="F1666" s="3">
        <f t="shared" ref="F1666:F1694" si="53">IF(AND(S1666&gt;=5,T1666&gt;0),1,0)</f>
        <v>0</v>
      </c>
      <c r="G1666">
        <v>0</v>
      </c>
      <c r="H1666" s="4">
        <v>46517</v>
      </c>
      <c r="I1666" s="3">
        <f>IF(AND(Table1[[#This Row],[High Income]]&gt;=71082,Table1[[#This Row],[QCT Status]]=0),1,0)</f>
        <v>0</v>
      </c>
      <c r="J1666" s="4">
        <v>75.8</v>
      </c>
      <c r="K1666" s="3">
        <f>IF(Table1[[#This Row],[Life Expectancy]]&gt;77.4,1,0)</f>
        <v>0</v>
      </c>
      <c r="L1666" s="4">
        <v>0</v>
      </c>
      <c r="M1666" s="4">
        <v>11.1</v>
      </c>
      <c r="N1666" s="4">
        <f>IF(AND(Table1[[#This Row],[Low Poverty]]&lt;=6.3,Table1[[#This Row],[QCT Status]]=0),1,0)</f>
        <v>0</v>
      </c>
      <c r="O1666" s="3">
        <f>VLOOKUP(C1666,'County Data Only'!$A$2:$F$93,3,FALSE)</f>
        <v>2.9</v>
      </c>
      <c r="P1666" s="3">
        <f>IF(Table1[[#This Row],[Census Tract Low Unemployment Rate]]&lt;2.7,1,0)</f>
        <v>0</v>
      </c>
      <c r="Q1666" s="6">
        <f>VLOOKUP($C1666,'County Data Only'!$A$2:$F$93,4,FALSE)</f>
        <v>1740</v>
      </c>
      <c r="R1666" s="6">
        <f>IF(AND(Table1[[#This Row],[Census Tract Access to Primary Care]]&lt;=2000,Table1[[#This Row],[Census Tract Access to Primary Care]]&lt;&gt;0),1,0)</f>
        <v>1</v>
      </c>
      <c r="S1666" s="3">
        <f>VLOOKUP($C1666,'County Data Only'!$A$2:$F$93,5,FALSE)</f>
        <v>-4.5270476220000004</v>
      </c>
      <c r="T1666" s="6">
        <f>VLOOKUP($C1666,'County Data Only'!$A$2:$F$93,6,FALSE)</f>
        <v>1.5E-3</v>
      </c>
      <c r="U1666">
        <f>IF(AND(Table1[[#This Row],[Census Tract Population Growth 2010 - 2020]]&gt;=5,Table1[[#This Row],[Census Tract Population Growth 2020 - 2021]]&gt;0),1,0)</f>
        <v>0</v>
      </c>
      <c r="V1666" s="3">
        <f>SUM(Table1[[#This Row],[High Income Point Value]],Table1[[#This Row],[Life Expectancy Point Value]],Table1[[#This Row],["R/ECAP" (Point Value)]],Table1[[#This Row],[Low Poverty Point Value]])</f>
        <v>0</v>
      </c>
      <c r="W1666" s="3">
        <f>SUM(Table1[[#This Row],[Census Tract Low Unemployment Point Value]],Table1[[#This Row],[Census Tract Access to Primary Care Point Value]])</f>
        <v>1</v>
      </c>
    </row>
    <row r="1667" spans="1:23" x14ac:dyDescent="0.25">
      <c r="A1667" t="s">
        <v>1672</v>
      </c>
      <c r="B1667">
        <v>18177010800</v>
      </c>
      <c r="C1667" t="s">
        <v>1874</v>
      </c>
      <c r="D1667" t="s">
        <v>1990</v>
      </c>
      <c r="E1667" s="8">
        <f t="shared" si="52"/>
        <v>1</v>
      </c>
      <c r="F1667" s="3">
        <f t="shared" si="53"/>
        <v>0</v>
      </c>
      <c r="G1667">
        <v>0</v>
      </c>
      <c r="H1667" s="4">
        <v>46786</v>
      </c>
      <c r="I1667" s="3">
        <f>IF(AND(Table1[[#This Row],[High Income]]&gt;=71082,Table1[[#This Row],[QCT Status]]=0),1,0)</f>
        <v>0</v>
      </c>
      <c r="J1667" s="4">
        <v>71.099999999999994</v>
      </c>
      <c r="K1667" s="3">
        <f>IF(Table1[[#This Row],[Life Expectancy]]&gt;77.4,1,0)</f>
        <v>0</v>
      </c>
      <c r="L1667" s="4">
        <v>0</v>
      </c>
      <c r="M1667" s="4">
        <v>14.2</v>
      </c>
      <c r="N1667" s="4">
        <f>IF(AND(Table1[[#This Row],[Low Poverty]]&lt;=6.3,Table1[[#This Row],[QCT Status]]=0),1,0)</f>
        <v>0</v>
      </c>
      <c r="O1667" s="3">
        <f>VLOOKUP(C1667,'County Data Only'!$A$2:$F$93,3,FALSE)</f>
        <v>2.9</v>
      </c>
      <c r="P1667" s="3">
        <f>IF(Table1[[#This Row],[Census Tract Low Unemployment Rate]]&lt;2.7,1,0)</f>
        <v>0</v>
      </c>
      <c r="Q1667" s="6">
        <f>VLOOKUP($C1667,'County Data Only'!$A$2:$F$93,4,FALSE)</f>
        <v>1740</v>
      </c>
      <c r="R1667" s="6">
        <f>IF(AND(Table1[[#This Row],[Census Tract Access to Primary Care]]&lt;=2000,Table1[[#This Row],[Census Tract Access to Primary Care]]&lt;&gt;0),1,0)</f>
        <v>1</v>
      </c>
      <c r="S1667" s="3">
        <f>VLOOKUP($C1667,'County Data Only'!$A$2:$F$93,5,FALSE)</f>
        <v>-4.5270476220000004</v>
      </c>
      <c r="T1667" s="6">
        <f>VLOOKUP($C1667,'County Data Only'!$A$2:$F$93,6,FALSE)</f>
        <v>1.5E-3</v>
      </c>
      <c r="U1667">
        <f>IF(AND(Table1[[#This Row],[Census Tract Population Growth 2010 - 2020]]&gt;=5,Table1[[#This Row],[Census Tract Population Growth 2020 - 2021]]&gt;0),1,0)</f>
        <v>0</v>
      </c>
      <c r="V1667" s="3">
        <f>SUM(Table1[[#This Row],[High Income Point Value]],Table1[[#This Row],[Life Expectancy Point Value]],Table1[[#This Row],["R/ECAP" (Point Value)]],Table1[[#This Row],[Low Poverty Point Value]])</f>
        <v>0</v>
      </c>
      <c r="W1667" s="3">
        <f>SUM(Table1[[#This Row],[Census Tract Low Unemployment Point Value]],Table1[[#This Row],[Census Tract Access to Primary Care Point Value]])</f>
        <v>1</v>
      </c>
    </row>
    <row r="1668" spans="1:23" x14ac:dyDescent="0.25">
      <c r="A1668" t="s">
        <v>1670</v>
      </c>
      <c r="B1668">
        <v>18177010600</v>
      </c>
      <c r="C1668" t="s">
        <v>1874</v>
      </c>
      <c r="D1668" t="s">
        <v>1988</v>
      </c>
      <c r="E1668" s="8">
        <f t="shared" si="52"/>
        <v>1</v>
      </c>
      <c r="F1668" s="3">
        <f t="shared" si="53"/>
        <v>0</v>
      </c>
      <c r="G1668">
        <v>0</v>
      </c>
      <c r="H1668" s="4">
        <v>42625</v>
      </c>
      <c r="I1668" s="3">
        <f>IF(AND(Table1[[#This Row],[High Income]]&gt;=71082,Table1[[#This Row],[QCT Status]]=0),1,0)</f>
        <v>0</v>
      </c>
      <c r="J1668" s="4">
        <v>76.400000000000006</v>
      </c>
      <c r="K1668" s="3">
        <f>IF(Table1[[#This Row],[Life Expectancy]]&gt;77.4,1,0)</f>
        <v>0</v>
      </c>
      <c r="L1668" s="4">
        <v>0</v>
      </c>
      <c r="M1668" s="4">
        <v>16.7</v>
      </c>
      <c r="N1668" s="4">
        <f>IF(AND(Table1[[#This Row],[Low Poverty]]&lt;=6.3,Table1[[#This Row],[QCT Status]]=0),1,0)</f>
        <v>0</v>
      </c>
      <c r="O1668" s="3">
        <f>VLOOKUP(C1668,'County Data Only'!$A$2:$F$93,3,FALSE)</f>
        <v>2.9</v>
      </c>
      <c r="P1668" s="3">
        <f>IF(Table1[[#This Row],[Census Tract Low Unemployment Rate]]&lt;2.7,1,0)</f>
        <v>0</v>
      </c>
      <c r="Q1668" s="6">
        <f>VLOOKUP($C1668,'County Data Only'!$A$2:$F$93,4,FALSE)</f>
        <v>1740</v>
      </c>
      <c r="R1668" s="6">
        <f>IF(AND(Table1[[#This Row],[Census Tract Access to Primary Care]]&lt;=2000,Table1[[#This Row],[Census Tract Access to Primary Care]]&lt;&gt;0),1,0)</f>
        <v>1</v>
      </c>
      <c r="S1668" s="3">
        <f>VLOOKUP($C1668,'County Data Only'!$A$2:$F$93,5,FALSE)</f>
        <v>-4.5270476220000004</v>
      </c>
      <c r="T1668" s="6">
        <f>VLOOKUP($C1668,'County Data Only'!$A$2:$F$93,6,FALSE)</f>
        <v>1.5E-3</v>
      </c>
      <c r="U1668">
        <f>IF(AND(Table1[[#This Row],[Census Tract Population Growth 2010 - 2020]]&gt;=5,Table1[[#This Row],[Census Tract Population Growth 2020 - 2021]]&gt;0),1,0)</f>
        <v>0</v>
      </c>
      <c r="V1668" s="3">
        <f>SUM(Table1[[#This Row],[High Income Point Value]],Table1[[#This Row],[Life Expectancy Point Value]],Table1[[#This Row],["R/ECAP" (Point Value)]],Table1[[#This Row],[Low Poverty Point Value]])</f>
        <v>0</v>
      </c>
      <c r="W1668" s="3">
        <f>SUM(Table1[[#This Row],[Census Tract Low Unemployment Point Value]],Table1[[#This Row],[Census Tract Access to Primary Care Point Value]])</f>
        <v>1</v>
      </c>
    </row>
    <row r="1669" spans="1:23" x14ac:dyDescent="0.25">
      <c r="A1669" t="s">
        <v>1656</v>
      </c>
      <c r="B1669">
        <v>18177000400</v>
      </c>
      <c r="C1669" t="s">
        <v>1874</v>
      </c>
      <c r="D1669" t="s">
        <v>1892</v>
      </c>
      <c r="E1669" s="8">
        <f t="shared" si="52"/>
        <v>1</v>
      </c>
      <c r="F1669" s="3">
        <f t="shared" si="53"/>
        <v>0</v>
      </c>
      <c r="G1669">
        <v>0</v>
      </c>
      <c r="H1669" s="4">
        <v>42236</v>
      </c>
      <c r="I1669" s="3">
        <f>IF(AND(Table1[[#This Row],[High Income]]&gt;=71082,Table1[[#This Row],[QCT Status]]=0),1,0)</f>
        <v>0</v>
      </c>
      <c r="J1669" s="4">
        <v>72.943200000000004</v>
      </c>
      <c r="K1669" s="3">
        <f>IF(Table1[[#This Row],[Life Expectancy]]&gt;77.4,1,0)</f>
        <v>0</v>
      </c>
      <c r="L1669" s="4">
        <v>0</v>
      </c>
      <c r="M1669" s="4">
        <v>27.2</v>
      </c>
      <c r="N1669" s="4">
        <f>IF(AND(Table1[[#This Row],[Low Poverty]]&lt;=6.3,Table1[[#This Row],[QCT Status]]=0),1,0)</f>
        <v>0</v>
      </c>
      <c r="O1669" s="3">
        <f>VLOOKUP(C1669,'County Data Only'!$A$2:$F$93,3,FALSE)</f>
        <v>2.9</v>
      </c>
      <c r="P1669" s="3">
        <f>IF(Table1[[#This Row],[Census Tract Low Unemployment Rate]]&lt;2.7,1,0)</f>
        <v>0</v>
      </c>
      <c r="Q1669" s="6">
        <f>VLOOKUP($C1669,'County Data Only'!$A$2:$F$93,4,FALSE)</f>
        <v>1740</v>
      </c>
      <c r="R1669" s="6">
        <f>IF(AND(Table1[[#This Row],[Census Tract Access to Primary Care]]&lt;=2000,Table1[[#This Row],[Census Tract Access to Primary Care]]&lt;&gt;0),1,0)</f>
        <v>1</v>
      </c>
      <c r="S1669" s="3">
        <f>VLOOKUP($C1669,'County Data Only'!$A$2:$F$93,5,FALSE)</f>
        <v>-4.5270476220000004</v>
      </c>
      <c r="T1669" s="6">
        <f>VLOOKUP($C1669,'County Data Only'!$A$2:$F$93,6,FALSE)</f>
        <v>1.5E-3</v>
      </c>
      <c r="U1669">
        <f>IF(AND(Table1[[#This Row],[Census Tract Population Growth 2010 - 2020]]&gt;=5,Table1[[#This Row],[Census Tract Population Growth 2020 - 2021]]&gt;0),1,0)</f>
        <v>0</v>
      </c>
      <c r="V1669" s="3">
        <f>SUM(Table1[[#This Row],[High Income Point Value]],Table1[[#This Row],[Life Expectancy Point Value]],Table1[[#This Row],["R/ECAP" (Point Value)]],Table1[[#This Row],[Low Poverty Point Value]])</f>
        <v>0</v>
      </c>
      <c r="W1669" s="3">
        <f>SUM(Table1[[#This Row],[Census Tract Low Unemployment Point Value]],Table1[[#This Row],[Census Tract Access to Primary Care Point Value]])</f>
        <v>1</v>
      </c>
    </row>
    <row r="1670" spans="1:23" x14ac:dyDescent="0.25">
      <c r="A1670" t="s">
        <v>1658</v>
      </c>
      <c r="B1670">
        <v>18177000600</v>
      </c>
      <c r="C1670" t="s">
        <v>1874</v>
      </c>
      <c r="D1670" t="s">
        <v>1894</v>
      </c>
      <c r="E1670" s="8">
        <f t="shared" si="52"/>
        <v>1</v>
      </c>
      <c r="F1670" s="3">
        <f t="shared" si="53"/>
        <v>0</v>
      </c>
      <c r="G1670">
        <v>0</v>
      </c>
      <c r="H1670" s="4">
        <v>28828</v>
      </c>
      <c r="I1670" s="3">
        <f>IF(AND(Table1[[#This Row],[High Income]]&gt;=71082,Table1[[#This Row],[QCT Status]]=0),1,0)</f>
        <v>0</v>
      </c>
      <c r="J1670" s="4">
        <v>74.099999999999994</v>
      </c>
      <c r="K1670" s="3">
        <f>IF(Table1[[#This Row],[Life Expectancy]]&gt;77.4,1,0)</f>
        <v>0</v>
      </c>
      <c r="L1670" s="4">
        <v>0</v>
      </c>
      <c r="M1670" s="4">
        <v>33.700000000000003</v>
      </c>
      <c r="N1670" s="4">
        <f>IF(AND(Table1[[#This Row],[Low Poverty]]&lt;=6.3,Table1[[#This Row],[QCT Status]]=0),1,0)</f>
        <v>0</v>
      </c>
      <c r="O1670" s="3">
        <f>VLOOKUP(C1670,'County Data Only'!$A$2:$F$93,3,FALSE)</f>
        <v>2.9</v>
      </c>
      <c r="P1670" s="3">
        <f>IF(Table1[[#This Row],[Census Tract Low Unemployment Rate]]&lt;2.7,1,0)</f>
        <v>0</v>
      </c>
      <c r="Q1670" s="6">
        <f>VLOOKUP($C1670,'County Data Only'!$A$2:$F$93,4,FALSE)</f>
        <v>1740</v>
      </c>
      <c r="R1670" s="6">
        <f>IF(AND(Table1[[#This Row],[Census Tract Access to Primary Care]]&lt;=2000,Table1[[#This Row],[Census Tract Access to Primary Care]]&lt;&gt;0),1,0)</f>
        <v>1</v>
      </c>
      <c r="S1670" s="3">
        <f>VLOOKUP($C1670,'County Data Only'!$A$2:$F$93,5,FALSE)</f>
        <v>-4.5270476220000004</v>
      </c>
      <c r="T1670" s="6">
        <f>VLOOKUP($C1670,'County Data Only'!$A$2:$F$93,6,FALSE)</f>
        <v>1.5E-3</v>
      </c>
      <c r="U1670">
        <f>IF(AND(Table1[[#This Row],[Census Tract Population Growth 2010 - 2020]]&gt;=5,Table1[[#This Row],[Census Tract Population Growth 2020 - 2021]]&gt;0),1,0)</f>
        <v>0</v>
      </c>
      <c r="V1670" s="3">
        <f>SUM(Table1[[#This Row],[High Income Point Value]],Table1[[#This Row],[Life Expectancy Point Value]],Table1[[#This Row],["R/ECAP" (Point Value)]],Table1[[#This Row],[Low Poverty Point Value]])</f>
        <v>0</v>
      </c>
      <c r="W1670" s="3">
        <f>SUM(Table1[[#This Row],[Census Tract Low Unemployment Point Value]],Table1[[#This Row],[Census Tract Access to Primary Care Point Value]])</f>
        <v>1</v>
      </c>
    </row>
    <row r="1671" spans="1:23" x14ac:dyDescent="0.25">
      <c r="A1671" t="s">
        <v>1679</v>
      </c>
      <c r="B1671">
        <v>18179040700</v>
      </c>
      <c r="C1671" t="s">
        <v>1876</v>
      </c>
      <c r="D1671" t="s">
        <v>2496</v>
      </c>
      <c r="E1671" s="6">
        <f t="shared" si="52"/>
        <v>5</v>
      </c>
      <c r="F1671" s="3">
        <f t="shared" si="53"/>
        <v>0</v>
      </c>
      <c r="G1671">
        <v>0</v>
      </c>
      <c r="H1671" s="6">
        <v>75000</v>
      </c>
      <c r="I1671" s="6">
        <f>IF(AND(Table1[[#This Row],[High Income]]&gt;=71082,Table1[[#This Row],[QCT Status]]=0),1,0)</f>
        <v>1</v>
      </c>
      <c r="J1671" s="6">
        <v>81.8</v>
      </c>
      <c r="K1671" s="6">
        <f>IF(Table1[[#This Row],[Life Expectancy]]&gt;77.4,1,0)</f>
        <v>1</v>
      </c>
      <c r="L1671" s="4">
        <v>0</v>
      </c>
      <c r="M1671" s="6">
        <v>3.4</v>
      </c>
      <c r="N1671" s="6">
        <f>IF(AND(Table1[[#This Row],[Low Poverty]]&lt;=6.3,Table1[[#This Row],[QCT Status]]=0),1,0)</f>
        <v>1</v>
      </c>
      <c r="O1671" s="6">
        <f>VLOOKUP(C1671,'County Data Only'!$A$2:$F$93,3,FALSE)</f>
        <v>2.2999999999999998</v>
      </c>
      <c r="P1671" s="6">
        <f>IF(Table1[[#This Row],[Census Tract Low Unemployment Rate]]&lt;2.7,1,0)</f>
        <v>1</v>
      </c>
      <c r="Q1671" s="6">
        <f>VLOOKUP($C1671,'County Data Only'!$A$2:$F$93,4,FALSE)</f>
        <v>1760</v>
      </c>
      <c r="R1671" s="6">
        <f>IF(AND(Table1[[#This Row],[Census Tract Access to Primary Care]]&lt;=2000,Table1[[#This Row],[Census Tract Access to Primary Care]]&lt;&gt;0),1,0)</f>
        <v>1</v>
      </c>
      <c r="S1671" s="3">
        <f>VLOOKUP($C1671,'County Data Only'!$A$2:$F$93,5,FALSE)</f>
        <v>1.6690751450000001</v>
      </c>
      <c r="T1671" s="6">
        <f>VLOOKUP($C1671,'County Data Only'!$A$2:$F$93,6,FALSE)</f>
        <v>6.3877400000000001E-2</v>
      </c>
      <c r="U1671">
        <f>IF(AND(Table1[[#This Row],[Census Tract Population Growth 2010 - 2020]]&gt;=5,Table1[[#This Row],[Census Tract Population Growth 2020 - 2021]]&gt;0),1,0)</f>
        <v>0</v>
      </c>
      <c r="V1671" s="3">
        <f>SUM(Table1[[#This Row],[High Income Point Value]],Table1[[#This Row],[Life Expectancy Point Value]],Table1[[#This Row],["R/ECAP" (Point Value)]],Table1[[#This Row],[Low Poverty Point Value]])</f>
        <v>3</v>
      </c>
      <c r="W1671" s="3">
        <f>SUM(Table1[[#This Row],[Census Tract Low Unemployment Point Value]],Table1[[#This Row],[Census Tract Access to Primary Care Point Value]])</f>
        <v>2</v>
      </c>
    </row>
    <row r="1672" spans="1:23" x14ac:dyDescent="0.25">
      <c r="A1672" t="s">
        <v>1675</v>
      </c>
      <c r="B1672">
        <v>18179040300</v>
      </c>
      <c r="C1672" t="s">
        <v>1876</v>
      </c>
      <c r="D1672" t="s">
        <v>2067</v>
      </c>
      <c r="E1672" s="5">
        <f t="shared" si="52"/>
        <v>4</v>
      </c>
      <c r="F1672" s="3">
        <f t="shared" si="53"/>
        <v>0</v>
      </c>
      <c r="G1672">
        <v>0</v>
      </c>
      <c r="H1672" s="4">
        <v>70045</v>
      </c>
      <c r="I1672" s="3">
        <f>IF(AND(Table1[[#This Row],[High Income]]&gt;=71082,Table1[[#This Row],[QCT Status]]=0),1,0)</f>
        <v>0</v>
      </c>
      <c r="J1672" s="6">
        <v>86.2</v>
      </c>
      <c r="K1672" s="6">
        <f>IF(Table1[[#This Row],[Life Expectancy]]&gt;77.4,1,0)</f>
        <v>1</v>
      </c>
      <c r="L1672" s="4">
        <v>0</v>
      </c>
      <c r="M1672" s="6">
        <v>2.2000000000000002</v>
      </c>
      <c r="N1672" s="6">
        <f>IF(AND(Table1[[#This Row],[Low Poverty]]&lt;=6.3,Table1[[#This Row],[QCT Status]]=0),1,0)</f>
        <v>1</v>
      </c>
      <c r="O1672" s="6">
        <f>VLOOKUP(C1672,'County Data Only'!$A$2:$F$93,3,FALSE)</f>
        <v>2.2999999999999998</v>
      </c>
      <c r="P1672" s="6">
        <f>IF(Table1[[#This Row],[Census Tract Low Unemployment Rate]]&lt;2.7,1,0)</f>
        <v>1</v>
      </c>
      <c r="Q1672" s="6">
        <f>VLOOKUP($C1672,'County Data Only'!$A$2:$F$93,4,FALSE)</f>
        <v>1760</v>
      </c>
      <c r="R1672" s="6">
        <f>IF(AND(Table1[[#This Row],[Census Tract Access to Primary Care]]&lt;=2000,Table1[[#This Row],[Census Tract Access to Primary Care]]&lt;&gt;0),1,0)</f>
        <v>1</v>
      </c>
      <c r="S1672" s="3">
        <f>VLOOKUP($C1672,'County Data Only'!$A$2:$F$93,5,FALSE)</f>
        <v>1.6690751450000001</v>
      </c>
      <c r="T1672" s="6">
        <f>VLOOKUP($C1672,'County Data Only'!$A$2:$F$93,6,FALSE)</f>
        <v>6.3877400000000001E-2</v>
      </c>
      <c r="U1672">
        <f>IF(AND(Table1[[#This Row],[Census Tract Population Growth 2010 - 2020]]&gt;=5,Table1[[#This Row],[Census Tract Population Growth 2020 - 2021]]&gt;0),1,0)</f>
        <v>0</v>
      </c>
      <c r="V1672" s="3">
        <f>SUM(Table1[[#This Row],[High Income Point Value]],Table1[[#This Row],[Life Expectancy Point Value]],Table1[[#This Row],["R/ECAP" (Point Value)]],Table1[[#This Row],[Low Poverty Point Value]])</f>
        <v>2</v>
      </c>
      <c r="W1672" s="3">
        <f>SUM(Table1[[#This Row],[Census Tract Low Unemployment Point Value]],Table1[[#This Row],[Census Tract Access to Primary Care Point Value]])</f>
        <v>2</v>
      </c>
    </row>
    <row r="1673" spans="1:23" x14ac:dyDescent="0.25">
      <c r="A1673" t="s">
        <v>1677</v>
      </c>
      <c r="B1673">
        <v>18179040500</v>
      </c>
      <c r="C1673" t="s">
        <v>1876</v>
      </c>
      <c r="D1673" t="s">
        <v>2069</v>
      </c>
      <c r="E1673" s="5">
        <f t="shared" si="52"/>
        <v>4</v>
      </c>
      <c r="F1673" s="3">
        <f t="shared" si="53"/>
        <v>0</v>
      </c>
      <c r="G1673">
        <v>0</v>
      </c>
      <c r="H1673" s="4">
        <v>60201</v>
      </c>
      <c r="I1673" s="3">
        <f>IF(AND(Table1[[#This Row],[High Income]]&gt;=71082,Table1[[#This Row],[QCT Status]]=0),1,0)</f>
        <v>0</v>
      </c>
      <c r="J1673" s="6">
        <v>80.900000000000006</v>
      </c>
      <c r="K1673" s="6">
        <f>IF(Table1[[#This Row],[Life Expectancy]]&gt;77.4,1,0)</f>
        <v>1</v>
      </c>
      <c r="L1673" s="4">
        <v>0</v>
      </c>
      <c r="M1673" s="6">
        <v>4.5</v>
      </c>
      <c r="N1673" s="6">
        <f>IF(AND(Table1[[#This Row],[Low Poverty]]&lt;=6.3,Table1[[#This Row],[QCT Status]]=0),1,0)</f>
        <v>1</v>
      </c>
      <c r="O1673" s="6">
        <f>VLOOKUP(C1673,'County Data Only'!$A$2:$F$93,3,FALSE)</f>
        <v>2.2999999999999998</v>
      </c>
      <c r="P1673" s="6">
        <f>IF(Table1[[#This Row],[Census Tract Low Unemployment Rate]]&lt;2.7,1,0)</f>
        <v>1</v>
      </c>
      <c r="Q1673" s="6">
        <f>VLOOKUP($C1673,'County Data Only'!$A$2:$F$93,4,FALSE)</f>
        <v>1760</v>
      </c>
      <c r="R1673" s="6">
        <f>IF(AND(Table1[[#This Row],[Census Tract Access to Primary Care]]&lt;=2000,Table1[[#This Row],[Census Tract Access to Primary Care]]&lt;&gt;0),1,0)</f>
        <v>1</v>
      </c>
      <c r="S1673" s="3">
        <f>VLOOKUP($C1673,'County Data Only'!$A$2:$F$93,5,FALSE)</f>
        <v>1.6690751450000001</v>
      </c>
      <c r="T1673" s="6">
        <f>VLOOKUP($C1673,'County Data Only'!$A$2:$F$93,6,FALSE)</f>
        <v>6.3877400000000001E-2</v>
      </c>
      <c r="U1673">
        <f>IF(AND(Table1[[#This Row],[Census Tract Population Growth 2010 - 2020]]&gt;=5,Table1[[#This Row],[Census Tract Population Growth 2020 - 2021]]&gt;0),1,0)</f>
        <v>0</v>
      </c>
      <c r="V1673" s="3">
        <f>SUM(Table1[[#This Row],[High Income Point Value]],Table1[[#This Row],[Life Expectancy Point Value]],Table1[[#This Row],["R/ECAP" (Point Value)]],Table1[[#This Row],[Low Poverty Point Value]])</f>
        <v>2</v>
      </c>
      <c r="W1673" s="3">
        <f>SUM(Table1[[#This Row],[Census Tract Low Unemployment Point Value]],Table1[[#This Row],[Census Tract Access to Primary Care Point Value]])</f>
        <v>2</v>
      </c>
    </row>
    <row r="1674" spans="1:23" x14ac:dyDescent="0.25">
      <c r="A1674" t="s">
        <v>1673</v>
      </c>
      <c r="B1674">
        <v>18179040100</v>
      </c>
      <c r="C1674" t="s">
        <v>1876</v>
      </c>
      <c r="D1674" t="s">
        <v>2065</v>
      </c>
      <c r="E1674" s="5">
        <f t="shared" si="52"/>
        <v>4</v>
      </c>
      <c r="F1674" s="3">
        <f t="shared" si="53"/>
        <v>0</v>
      </c>
      <c r="G1674">
        <v>0</v>
      </c>
      <c r="H1674" s="4">
        <v>59483</v>
      </c>
      <c r="I1674" s="3">
        <f>IF(AND(Table1[[#This Row],[High Income]]&gt;=71082,Table1[[#This Row],[QCT Status]]=0),1,0)</f>
        <v>0</v>
      </c>
      <c r="J1674" s="6">
        <v>79.400000000000006</v>
      </c>
      <c r="K1674" s="6">
        <f>IF(Table1[[#This Row],[Life Expectancy]]&gt;77.4,1,0)</f>
        <v>1</v>
      </c>
      <c r="L1674" s="4">
        <v>0</v>
      </c>
      <c r="M1674" s="6">
        <v>5.5</v>
      </c>
      <c r="N1674" s="6">
        <f>IF(AND(Table1[[#This Row],[Low Poverty]]&lt;=6.3,Table1[[#This Row],[QCT Status]]=0),1,0)</f>
        <v>1</v>
      </c>
      <c r="O1674" s="6">
        <f>VLOOKUP(C1674,'County Data Only'!$A$2:$F$93,3,FALSE)</f>
        <v>2.2999999999999998</v>
      </c>
      <c r="P1674" s="6">
        <f>IF(Table1[[#This Row],[Census Tract Low Unemployment Rate]]&lt;2.7,1,0)</f>
        <v>1</v>
      </c>
      <c r="Q1674" s="6">
        <f>VLOOKUP($C1674,'County Data Only'!$A$2:$F$93,4,FALSE)</f>
        <v>1760</v>
      </c>
      <c r="R1674" s="6">
        <f>IF(AND(Table1[[#This Row],[Census Tract Access to Primary Care]]&lt;=2000,Table1[[#This Row],[Census Tract Access to Primary Care]]&lt;&gt;0),1,0)</f>
        <v>1</v>
      </c>
      <c r="S1674" s="3">
        <f>VLOOKUP($C1674,'County Data Only'!$A$2:$F$93,5,FALSE)</f>
        <v>1.6690751450000001</v>
      </c>
      <c r="T1674" s="6">
        <f>VLOOKUP($C1674,'County Data Only'!$A$2:$F$93,6,FALSE)</f>
        <v>6.3877400000000001E-2</v>
      </c>
      <c r="U1674">
        <f>IF(AND(Table1[[#This Row],[Census Tract Population Growth 2010 - 2020]]&gt;=5,Table1[[#This Row],[Census Tract Population Growth 2020 - 2021]]&gt;0),1,0)</f>
        <v>0</v>
      </c>
      <c r="V1674" s="3">
        <f>SUM(Table1[[#This Row],[High Income Point Value]],Table1[[#This Row],[Life Expectancy Point Value]],Table1[[#This Row],["R/ECAP" (Point Value)]],Table1[[#This Row],[Low Poverty Point Value]])</f>
        <v>2</v>
      </c>
      <c r="W1674" s="3">
        <f>SUM(Table1[[#This Row],[Census Tract Low Unemployment Point Value]],Table1[[#This Row],[Census Tract Access to Primary Care Point Value]])</f>
        <v>2</v>
      </c>
    </row>
    <row r="1675" spans="1:23" x14ac:dyDescent="0.25">
      <c r="A1675" t="s">
        <v>1674</v>
      </c>
      <c r="B1675">
        <v>18179040200</v>
      </c>
      <c r="C1675" t="s">
        <v>1876</v>
      </c>
      <c r="D1675" t="s">
        <v>2066</v>
      </c>
      <c r="E1675" s="9">
        <f t="shared" si="52"/>
        <v>3</v>
      </c>
      <c r="F1675" s="3">
        <f t="shared" si="53"/>
        <v>0</v>
      </c>
      <c r="G1675">
        <v>0</v>
      </c>
      <c r="H1675" s="4">
        <v>69634</v>
      </c>
      <c r="I1675" s="3">
        <f>IF(AND(Table1[[#This Row],[High Income]]&gt;=71082,Table1[[#This Row],[QCT Status]]=0),1,0)</f>
        <v>0</v>
      </c>
      <c r="J1675" s="6">
        <v>79</v>
      </c>
      <c r="K1675" s="6">
        <f>IF(Table1[[#This Row],[Life Expectancy]]&gt;77.4,1,0)</f>
        <v>1</v>
      </c>
      <c r="L1675" s="4">
        <v>0</v>
      </c>
      <c r="M1675" s="4">
        <v>10.7</v>
      </c>
      <c r="N1675" s="4">
        <f>IF(AND(Table1[[#This Row],[Low Poverty]]&lt;=6.3,Table1[[#This Row],[QCT Status]]=0),1,0)</f>
        <v>0</v>
      </c>
      <c r="O1675" s="6">
        <f>VLOOKUP(C1675,'County Data Only'!$A$2:$F$93,3,FALSE)</f>
        <v>2.2999999999999998</v>
      </c>
      <c r="P1675" s="6">
        <f>IF(Table1[[#This Row],[Census Tract Low Unemployment Rate]]&lt;2.7,1,0)</f>
        <v>1</v>
      </c>
      <c r="Q1675" s="6">
        <f>VLOOKUP($C1675,'County Data Only'!$A$2:$F$93,4,FALSE)</f>
        <v>1760</v>
      </c>
      <c r="R1675" s="6">
        <f>IF(AND(Table1[[#This Row],[Census Tract Access to Primary Care]]&lt;=2000,Table1[[#This Row],[Census Tract Access to Primary Care]]&lt;&gt;0),1,0)</f>
        <v>1</v>
      </c>
      <c r="S1675" s="3">
        <f>VLOOKUP($C1675,'County Data Only'!$A$2:$F$93,5,FALSE)</f>
        <v>1.6690751450000001</v>
      </c>
      <c r="T1675" s="6">
        <f>VLOOKUP($C1675,'County Data Only'!$A$2:$F$93,6,FALSE)</f>
        <v>6.3877400000000001E-2</v>
      </c>
      <c r="U1675">
        <f>IF(AND(Table1[[#This Row],[Census Tract Population Growth 2010 - 2020]]&gt;=5,Table1[[#This Row],[Census Tract Population Growth 2020 - 2021]]&gt;0),1,0)</f>
        <v>0</v>
      </c>
      <c r="V1675" s="3">
        <f>SUM(Table1[[#This Row],[High Income Point Value]],Table1[[#This Row],[Life Expectancy Point Value]],Table1[[#This Row],["R/ECAP" (Point Value)]],Table1[[#This Row],[Low Poverty Point Value]])</f>
        <v>1</v>
      </c>
      <c r="W1675" s="3">
        <f>SUM(Table1[[#This Row],[Census Tract Low Unemployment Point Value]],Table1[[#This Row],[Census Tract Access to Primary Care Point Value]])</f>
        <v>2</v>
      </c>
    </row>
    <row r="1676" spans="1:23" x14ac:dyDescent="0.25">
      <c r="A1676" t="s">
        <v>1676</v>
      </c>
      <c r="B1676">
        <v>18179040400</v>
      </c>
      <c r="C1676" t="s">
        <v>1876</v>
      </c>
      <c r="D1676" t="s">
        <v>2068</v>
      </c>
      <c r="E1676" s="9">
        <f t="shared" si="52"/>
        <v>3</v>
      </c>
      <c r="F1676" s="3">
        <f t="shared" si="53"/>
        <v>0</v>
      </c>
      <c r="G1676">
        <v>0</v>
      </c>
      <c r="H1676" s="4">
        <v>45337</v>
      </c>
      <c r="I1676" s="3">
        <f>IF(AND(Table1[[#This Row],[High Income]]&gt;=71082,Table1[[#This Row],[QCT Status]]=0),1,0)</f>
        <v>0</v>
      </c>
      <c r="J1676" s="6">
        <v>78.711200000000005</v>
      </c>
      <c r="K1676" s="6">
        <f>IF(Table1[[#This Row],[Life Expectancy]]&gt;77.4,1,0)</f>
        <v>1</v>
      </c>
      <c r="L1676" s="4">
        <v>0</v>
      </c>
      <c r="M1676" s="4">
        <v>13.5</v>
      </c>
      <c r="N1676" s="4">
        <f>IF(AND(Table1[[#This Row],[Low Poverty]]&lt;=6.3,Table1[[#This Row],[QCT Status]]=0),1,0)</f>
        <v>0</v>
      </c>
      <c r="O1676" s="6">
        <f>VLOOKUP(C1676,'County Data Only'!$A$2:$F$93,3,FALSE)</f>
        <v>2.2999999999999998</v>
      </c>
      <c r="P1676" s="6">
        <f>IF(Table1[[#This Row],[Census Tract Low Unemployment Rate]]&lt;2.7,1,0)</f>
        <v>1</v>
      </c>
      <c r="Q1676" s="6">
        <f>VLOOKUP($C1676,'County Data Only'!$A$2:$F$93,4,FALSE)</f>
        <v>1760</v>
      </c>
      <c r="R1676" s="6">
        <f>IF(AND(Table1[[#This Row],[Census Tract Access to Primary Care]]&lt;=2000,Table1[[#This Row],[Census Tract Access to Primary Care]]&lt;&gt;0),1,0)</f>
        <v>1</v>
      </c>
      <c r="S1676" s="3">
        <f>VLOOKUP($C1676,'County Data Only'!$A$2:$F$93,5,FALSE)</f>
        <v>1.6690751450000001</v>
      </c>
      <c r="T1676" s="6">
        <f>VLOOKUP($C1676,'County Data Only'!$A$2:$F$93,6,FALSE)</f>
        <v>6.3877400000000001E-2</v>
      </c>
      <c r="U1676">
        <f>IF(AND(Table1[[#This Row],[Census Tract Population Growth 2010 - 2020]]&gt;=5,Table1[[#This Row],[Census Tract Population Growth 2020 - 2021]]&gt;0),1,0)</f>
        <v>0</v>
      </c>
      <c r="V1676" s="3">
        <f>SUM(Table1[[#This Row],[High Income Point Value]],Table1[[#This Row],[Life Expectancy Point Value]],Table1[[#This Row],["R/ECAP" (Point Value)]],Table1[[#This Row],[Low Poverty Point Value]])</f>
        <v>1</v>
      </c>
      <c r="W1676" s="3">
        <f>SUM(Table1[[#This Row],[Census Tract Low Unemployment Point Value]],Table1[[#This Row],[Census Tract Access to Primary Care Point Value]])</f>
        <v>2</v>
      </c>
    </row>
    <row r="1677" spans="1:23" x14ac:dyDescent="0.25">
      <c r="A1677" t="s">
        <v>1678</v>
      </c>
      <c r="B1677">
        <v>18179040600</v>
      </c>
      <c r="C1677" t="s">
        <v>1876</v>
      </c>
      <c r="D1677" t="s">
        <v>2070</v>
      </c>
      <c r="E1677" s="9">
        <f t="shared" si="52"/>
        <v>3</v>
      </c>
      <c r="F1677" s="3">
        <f t="shared" si="53"/>
        <v>0</v>
      </c>
      <c r="G1677">
        <v>0</v>
      </c>
      <c r="H1677" s="4">
        <v>46359</v>
      </c>
      <c r="I1677" s="3">
        <f>IF(AND(Table1[[#This Row],[High Income]]&gt;=71082,Table1[[#This Row],[QCT Status]]=0),1,0)</f>
        <v>0</v>
      </c>
      <c r="J1677" s="6">
        <v>79.458399999999997</v>
      </c>
      <c r="K1677" s="6">
        <f>IF(Table1[[#This Row],[Life Expectancy]]&gt;77.4,1,0)</f>
        <v>1</v>
      </c>
      <c r="L1677" s="4">
        <v>0</v>
      </c>
      <c r="M1677" s="4">
        <v>16.3</v>
      </c>
      <c r="N1677" s="4">
        <f>IF(AND(Table1[[#This Row],[Low Poverty]]&lt;=6.3,Table1[[#This Row],[QCT Status]]=0),1,0)</f>
        <v>0</v>
      </c>
      <c r="O1677" s="6">
        <f>VLOOKUP(C1677,'County Data Only'!$A$2:$F$93,3,FALSE)</f>
        <v>2.2999999999999998</v>
      </c>
      <c r="P1677" s="6">
        <f>IF(Table1[[#This Row],[Census Tract Low Unemployment Rate]]&lt;2.7,1,0)</f>
        <v>1</v>
      </c>
      <c r="Q1677" s="6">
        <f>VLOOKUP($C1677,'County Data Only'!$A$2:$F$93,4,FALSE)</f>
        <v>1760</v>
      </c>
      <c r="R1677" s="6">
        <f>IF(AND(Table1[[#This Row],[Census Tract Access to Primary Care]]&lt;=2000,Table1[[#This Row],[Census Tract Access to Primary Care]]&lt;&gt;0),1,0)</f>
        <v>1</v>
      </c>
      <c r="S1677" s="3">
        <f>VLOOKUP($C1677,'County Data Only'!$A$2:$F$93,5,FALSE)</f>
        <v>1.6690751450000001</v>
      </c>
      <c r="T1677" s="6">
        <f>VLOOKUP($C1677,'County Data Only'!$A$2:$F$93,6,FALSE)</f>
        <v>6.3877400000000001E-2</v>
      </c>
      <c r="U1677">
        <f>IF(AND(Table1[[#This Row],[Census Tract Population Growth 2010 - 2020]]&gt;=5,Table1[[#This Row],[Census Tract Population Growth 2020 - 2021]]&gt;0),1,0)</f>
        <v>0</v>
      </c>
      <c r="V1677" s="3">
        <f>SUM(Table1[[#This Row],[High Income Point Value]],Table1[[#This Row],[Life Expectancy Point Value]],Table1[[#This Row],["R/ECAP" (Point Value)]],Table1[[#This Row],[Low Poverty Point Value]])</f>
        <v>1</v>
      </c>
      <c r="W1677" s="3">
        <f>SUM(Table1[[#This Row],[Census Tract Low Unemployment Point Value]],Table1[[#This Row],[Census Tract Access to Primary Care Point Value]])</f>
        <v>2</v>
      </c>
    </row>
    <row r="1678" spans="1:23" x14ac:dyDescent="0.25">
      <c r="A1678" t="s">
        <v>1683</v>
      </c>
      <c r="B1678">
        <v>18181958400</v>
      </c>
      <c r="C1678" t="s">
        <v>1878</v>
      </c>
      <c r="D1678" t="s">
        <v>3082</v>
      </c>
      <c r="E1678" s="9">
        <f t="shared" si="52"/>
        <v>3</v>
      </c>
      <c r="F1678" s="3">
        <f t="shared" si="53"/>
        <v>0</v>
      </c>
      <c r="G1678">
        <v>0</v>
      </c>
      <c r="H1678" s="4">
        <v>64402</v>
      </c>
      <c r="I1678" s="3">
        <f>IF(AND(Table1[[#This Row],[High Income]]&gt;=71082,Table1[[#This Row],[QCT Status]]=0),1,0)</f>
        <v>0</v>
      </c>
      <c r="J1678" s="6">
        <v>77.976900000000001</v>
      </c>
      <c r="K1678" s="6">
        <f>IF(Table1[[#This Row],[Life Expectancy]]&gt;77.4,1,0)</f>
        <v>1</v>
      </c>
      <c r="L1678" s="4">
        <v>0</v>
      </c>
      <c r="M1678" s="6">
        <v>3.7</v>
      </c>
      <c r="N1678" s="6">
        <f>IF(AND(Table1[[#This Row],[Low Poverty]]&lt;=6.3,Table1[[#This Row],[QCT Status]]=0),1,0)</f>
        <v>1</v>
      </c>
      <c r="O1678" s="6">
        <f>VLOOKUP(C1678,'County Data Only'!$A$2:$F$93,3,FALSE)</f>
        <v>2.2999999999999998</v>
      </c>
      <c r="P1678" s="6">
        <f>IF(Table1[[#This Row],[Census Tract Low Unemployment Rate]]&lt;2.7,1,0)</f>
        <v>1</v>
      </c>
      <c r="Q1678" s="3">
        <f>VLOOKUP($C1678,'County Data Only'!$A$2:$F$93,4,FALSE)</f>
        <v>3020</v>
      </c>
      <c r="R1678" s="3">
        <f>IF(AND(Table1[[#This Row],[Census Tract Access to Primary Care]]&lt;=2000,Table1[[#This Row],[Census Tract Access to Primary Care]]&lt;&gt;0),1,0)</f>
        <v>0</v>
      </c>
      <c r="S1678" s="3">
        <f>VLOOKUP($C1678,'County Data Only'!$A$2:$F$93,5,FALSE)</f>
        <v>-2.1065424350000002</v>
      </c>
      <c r="T1678" s="6">
        <f>VLOOKUP($C1678,'County Data Only'!$A$2:$F$93,6,FALSE)</f>
        <v>6.0886499999999996E-2</v>
      </c>
      <c r="U1678">
        <f>IF(AND(Table1[[#This Row],[Census Tract Population Growth 2010 - 2020]]&gt;=5,Table1[[#This Row],[Census Tract Population Growth 2020 - 2021]]&gt;0),1,0)</f>
        <v>0</v>
      </c>
      <c r="V1678" s="3">
        <f>SUM(Table1[[#This Row],[High Income Point Value]],Table1[[#This Row],[Life Expectancy Point Value]],Table1[[#This Row],["R/ECAP" (Point Value)]],Table1[[#This Row],[Low Poverty Point Value]])</f>
        <v>2</v>
      </c>
      <c r="W1678" s="3">
        <f>SUM(Table1[[#This Row],[Census Tract Low Unemployment Point Value]],Table1[[#This Row],[Census Tract Access to Primary Care Point Value]])</f>
        <v>1</v>
      </c>
    </row>
    <row r="1679" spans="1:23" x14ac:dyDescent="0.25">
      <c r="A1679" t="s">
        <v>1688</v>
      </c>
      <c r="B1679">
        <v>18181958800</v>
      </c>
      <c r="C1679" t="s">
        <v>1878</v>
      </c>
      <c r="D1679" t="s">
        <v>3087</v>
      </c>
      <c r="E1679" s="9">
        <f t="shared" si="52"/>
        <v>3</v>
      </c>
      <c r="F1679" s="3">
        <f t="shared" si="53"/>
        <v>0</v>
      </c>
      <c r="G1679">
        <v>0</v>
      </c>
      <c r="H1679" s="4">
        <v>64392</v>
      </c>
      <c r="I1679" s="3">
        <f>IF(AND(Table1[[#This Row],[High Income]]&gt;=71082,Table1[[#This Row],[QCT Status]]=0),1,0)</f>
        <v>0</v>
      </c>
      <c r="J1679" s="6">
        <v>79.2</v>
      </c>
      <c r="K1679" s="6">
        <f>IF(Table1[[#This Row],[Life Expectancy]]&gt;77.4,1,0)</f>
        <v>1</v>
      </c>
      <c r="L1679" s="4">
        <v>0</v>
      </c>
      <c r="M1679" s="6">
        <v>5.0999999999999996</v>
      </c>
      <c r="N1679" s="6">
        <f>IF(AND(Table1[[#This Row],[Low Poverty]]&lt;=6.3,Table1[[#This Row],[QCT Status]]=0),1,0)</f>
        <v>1</v>
      </c>
      <c r="O1679" s="6">
        <f>VLOOKUP(C1679,'County Data Only'!$A$2:$F$93,3,FALSE)</f>
        <v>2.2999999999999998</v>
      </c>
      <c r="P1679" s="6">
        <f>IF(Table1[[#This Row],[Census Tract Low Unemployment Rate]]&lt;2.7,1,0)</f>
        <v>1</v>
      </c>
      <c r="Q1679" s="3">
        <f>VLOOKUP($C1679,'County Data Only'!$A$2:$F$93,4,FALSE)</f>
        <v>3020</v>
      </c>
      <c r="R1679" s="3">
        <f>IF(AND(Table1[[#This Row],[Census Tract Access to Primary Care]]&lt;=2000,Table1[[#This Row],[Census Tract Access to Primary Care]]&lt;&gt;0),1,0)</f>
        <v>0</v>
      </c>
      <c r="S1679" s="3">
        <f>VLOOKUP($C1679,'County Data Only'!$A$2:$F$93,5,FALSE)</f>
        <v>-2.1065424350000002</v>
      </c>
      <c r="T1679" s="6">
        <f>VLOOKUP($C1679,'County Data Only'!$A$2:$F$93,6,FALSE)</f>
        <v>6.0886499999999996E-2</v>
      </c>
      <c r="U1679">
        <f>IF(AND(Table1[[#This Row],[Census Tract Population Growth 2010 - 2020]]&gt;=5,Table1[[#This Row],[Census Tract Population Growth 2020 - 2021]]&gt;0),1,0)</f>
        <v>0</v>
      </c>
      <c r="V1679" s="3">
        <f>SUM(Table1[[#This Row],[High Income Point Value]],Table1[[#This Row],[Life Expectancy Point Value]],Table1[[#This Row],["R/ECAP" (Point Value)]],Table1[[#This Row],[Low Poverty Point Value]])</f>
        <v>2</v>
      </c>
      <c r="W1679" s="3">
        <f>SUM(Table1[[#This Row],[Census Tract Low Unemployment Point Value]],Table1[[#This Row],[Census Tract Access to Primary Care Point Value]])</f>
        <v>1</v>
      </c>
    </row>
    <row r="1680" spans="1:23" x14ac:dyDescent="0.25">
      <c r="A1680" t="s">
        <v>1680</v>
      </c>
      <c r="B1680">
        <v>18181958100</v>
      </c>
      <c r="C1680" t="s">
        <v>1878</v>
      </c>
      <c r="D1680" t="s">
        <v>3079</v>
      </c>
      <c r="E1680" s="9">
        <f t="shared" si="52"/>
        <v>3</v>
      </c>
      <c r="F1680" s="3">
        <f t="shared" si="53"/>
        <v>0</v>
      </c>
      <c r="G1680">
        <v>0</v>
      </c>
      <c r="H1680" s="6">
        <v>74821</v>
      </c>
      <c r="I1680" s="6">
        <f>IF(AND(Table1[[#This Row],[High Income]]&gt;=71082,Table1[[#This Row],[QCT Status]]=0),1,0)</f>
        <v>1</v>
      </c>
      <c r="J1680" s="6">
        <v>82.2</v>
      </c>
      <c r="K1680" s="6">
        <f>IF(Table1[[#This Row],[Life Expectancy]]&gt;77.4,1,0)</f>
        <v>1</v>
      </c>
      <c r="L1680" s="4">
        <v>0</v>
      </c>
      <c r="M1680" s="4">
        <v>8.6</v>
      </c>
      <c r="N1680" s="4">
        <f>IF(AND(Table1[[#This Row],[Low Poverty]]&lt;=6.3,Table1[[#This Row],[QCT Status]]=0),1,0)</f>
        <v>0</v>
      </c>
      <c r="O1680" s="6">
        <f>VLOOKUP(C1680,'County Data Only'!$A$2:$F$93,3,FALSE)</f>
        <v>2.2999999999999998</v>
      </c>
      <c r="P1680" s="6">
        <f>IF(Table1[[#This Row],[Census Tract Low Unemployment Rate]]&lt;2.7,1,0)</f>
        <v>1</v>
      </c>
      <c r="Q1680" s="3">
        <f>VLOOKUP($C1680,'County Data Only'!$A$2:$F$93,4,FALSE)</f>
        <v>3020</v>
      </c>
      <c r="R1680" s="3">
        <f>IF(AND(Table1[[#This Row],[Census Tract Access to Primary Care]]&lt;=2000,Table1[[#This Row],[Census Tract Access to Primary Care]]&lt;&gt;0),1,0)</f>
        <v>0</v>
      </c>
      <c r="S1680" s="3">
        <f>VLOOKUP($C1680,'County Data Only'!$A$2:$F$93,5,FALSE)</f>
        <v>-2.1065424350000002</v>
      </c>
      <c r="T1680" s="6">
        <f>VLOOKUP($C1680,'County Data Only'!$A$2:$F$93,6,FALSE)</f>
        <v>6.0886499999999996E-2</v>
      </c>
      <c r="U1680">
        <f>IF(AND(Table1[[#This Row],[Census Tract Population Growth 2010 - 2020]]&gt;=5,Table1[[#This Row],[Census Tract Population Growth 2020 - 2021]]&gt;0),1,0)</f>
        <v>0</v>
      </c>
      <c r="V1680" s="3">
        <f>SUM(Table1[[#This Row],[High Income Point Value]],Table1[[#This Row],[Life Expectancy Point Value]],Table1[[#This Row],["R/ECAP" (Point Value)]],Table1[[#This Row],[Low Poverty Point Value]])</f>
        <v>2</v>
      </c>
      <c r="W1680" s="3">
        <f>SUM(Table1[[#This Row],[Census Tract Low Unemployment Point Value]],Table1[[#This Row],[Census Tract Access to Primary Care Point Value]])</f>
        <v>1</v>
      </c>
    </row>
    <row r="1681" spans="1:23" x14ac:dyDescent="0.25">
      <c r="A1681" t="s">
        <v>1682</v>
      </c>
      <c r="B1681">
        <v>18181958300</v>
      </c>
      <c r="C1681" t="s">
        <v>1878</v>
      </c>
      <c r="D1681" t="s">
        <v>3081</v>
      </c>
      <c r="E1681" s="7">
        <f t="shared" si="52"/>
        <v>2</v>
      </c>
      <c r="F1681" s="3">
        <f t="shared" si="53"/>
        <v>0</v>
      </c>
      <c r="G1681">
        <v>0</v>
      </c>
      <c r="H1681" s="4">
        <v>66000</v>
      </c>
      <c r="I1681" s="3">
        <f>IF(AND(Table1[[#This Row],[High Income]]&gt;=71082,Table1[[#This Row],[QCT Status]]=0),1,0)</f>
        <v>0</v>
      </c>
      <c r="J1681" s="6">
        <v>83.2</v>
      </c>
      <c r="K1681" s="6">
        <f>IF(Table1[[#This Row],[Life Expectancy]]&gt;77.4,1,0)</f>
        <v>1</v>
      </c>
      <c r="L1681" s="4">
        <v>0</v>
      </c>
      <c r="M1681" s="4">
        <v>9.5</v>
      </c>
      <c r="N1681" s="4">
        <f>IF(AND(Table1[[#This Row],[Low Poverty]]&lt;=6.3,Table1[[#This Row],[QCT Status]]=0),1,0)</f>
        <v>0</v>
      </c>
      <c r="O1681" s="6">
        <f>VLOOKUP(C1681,'County Data Only'!$A$2:$F$93,3,FALSE)</f>
        <v>2.2999999999999998</v>
      </c>
      <c r="P1681" s="6">
        <f>IF(Table1[[#This Row],[Census Tract Low Unemployment Rate]]&lt;2.7,1,0)</f>
        <v>1</v>
      </c>
      <c r="Q1681" s="3">
        <f>VLOOKUP($C1681,'County Data Only'!$A$2:$F$93,4,FALSE)</f>
        <v>3020</v>
      </c>
      <c r="R1681" s="3">
        <f>IF(AND(Table1[[#This Row],[Census Tract Access to Primary Care]]&lt;=2000,Table1[[#This Row],[Census Tract Access to Primary Care]]&lt;&gt;0),1,0)</f>
        <v>0</v>
      </c>
      <c r="S1681" s="3">
        <f>VLOOKUP($C1681,'County Data Only'!$A$2:$F$93,5,FALSE)</f>
        <v>-2.1065424350000002</v>
      </c>
      <c r="T1681" s="6">
        <f>VLOOKUP($C1681,'County Data Only'!$A$2:$F$93,6,FALSE)</f>
        <v>6.0886499999999996E-2</v>
      </c>
      <c r="U1681">
        <f>IF(AND(Table1[[#This Row],[Census Tract Population Growth 2010 - 2020]]&gt;=5,Table1[[#This Row],[Census Tract Population Growth 2020 - 2021]]&gt;0),1,0)</f>
        <v>0</v>
      </c>
      <c r="V1681" s="3">
        <f>SUM(Table1[[#This Row],[High Income Point Value]],Table1[[#This Row],[Life Expectancy Point Value]],Table1[[#This Row],["R/ECAP" (Point Value)]],Table1[[#This Row],[Low Poverty Point Value]])</f>
        <v>1</v>
      </c>
      <c r="W1681" s="3">
        <f>SUM(Table1[[#This Row],[Census Tract Low Unemployment Point Value]],Table1[[#This Row],[Census Tract Access to Primary Care Point Value]])</f>
        <v>1</v>
      </c>
    </row>
    <row r="1682" spans="1:23" x14ac:dyDescent="0.25">
      <c r="A1682" t="s">
        <v>1687</v>
      </c>
      <c r="B1682">
        <v>18181958700</v>
      </c>
      <c r="C1682" t="s">
        <v>1878</v>
      </c>
      <c r="D1682" t="s">
        <v>3086</v>
      </c>
      <c r="E1682" s="7">
        <f t="shared" si="52"/>
        <v>2</v>
      </c>
      <c r="F1682" s="3">
        <f t="shared" si="53"/>
        <v>0</v>
      </c>
      <c r="G1682">
        <v>0</v>
      </c>
      <c r="H1682" s="4">
        <v>61422</v>
      </c>
      <c r="I1682" s="3">
        <f>IF(AND(Table1[[#This Row],[High Income]]&gt;=71082,Table1[[#This Row],[QCT Status]]=0),1,0)</f>
        <v>0</v>
      </c>
      <c r="J1682" s="6">
        <v>80.599999999999994</v>
      </c>
      <c r="K1682" s="6">
        <f>IF(Table1[[#This Row],[Life Expectancy]]&gt;77.4,1,0)</f>
        <v>1</v>
      </c>
      <c r="L1682" s="4">
        <v>0</v>
      </c>
      <c r="M1682" s="4">
        <v>10.6</v>
      </c>
      <c r="N1682" s="4">
        <f>IF(AND(Table1[[#This Row],[Low Poverty]]&lt;=6.3,Table1[[#This Row],[QCT Status]]=0),1,0)</f>
        <v>0</v>
      </c>
      <c r="O1682" s="6">
        <f>VLOOKUP(C1682,'County Data Only'!$A$2:$F$93,3,FALSE)</f>
        <v>2.2999999999999998</v>
      </c>
      <c r="P1682" s="6">
        <f>IF(Table1[[#This Row],[Census Tract Low Unemployment Rate]]&lt;2.7,1,0)</f>
        <v>1</v>
      </c>
      <c r="Q1682" s="3">
        <f>VLOOKUP($C1682,'County Data Only'!$A$2:$F$93,4,FALSE)</f>
        <v>3020</v>
      </c>
      <c r="R1682" s="3">
        <f>IF(AND(Table1[[#This Row],[Census Tract Access to Primary Care]]&lt;=2000,Table1[[#This Row],[Census Tract Access to Primary Care]]&lt;&gt;0),1,0)</f>
        <v>0</v>
      </c>
      <c r="S1682" s="3">
        <f>VLOOKUP($C1682,'County Data Only'!$A$2:$F$93,5,FALSE)</f>
        <v>-2.1065424350000002</v>
      </c>
      <c r="T1682" s="6">
        <f>VLOOKUP($C1682,'County Data Only'!$A$2:$F$93,6,FALSE)</f>
        <v>6.0886499999999996E-2</v>
      </c>
      <c r="U1682">
        <f>IF(AND(Table1[[#This Row],[Census Tract Population Growth 2010 - 2020]]&gt;=5,Table1[[#This Row],[Census Tract Population Growth 2020 - 2021]]&gt;0),1,0)</f>
        <v>0</v>
      </c>
      <c r="V1682" s="3">
        <f>SUM(Table1[[#This Row],[High Income Point Value]],Table1[[#This Row],[Life Expectancy Point Value]],Table1[[#This Row],["R/ECAP" (Point Value)]],Table1[[#This Row],[Low Poverty Point Value]])</f>
        <v>1</v>
      </c>
      <c r="W1682" s="3">
        <f>SUM(Table1[[#This Row],[Census Tract Low Unemployment Point Value]],Table1[[#This Row],[Census Tract Access to Primary Care Point Value]])</f>
        <v>1</v>
      </c>
    </row>
    <row r="1683" spans="1:23" x14ac:dyDescent="0.25">
      <c r="A1683" t="s">
        <v>1686</v>
      </c>
      <c r="B1683">
        <v>18181958600</v>
      </c>
      <c r="C1683" t="s">
        <v>1878</v>
      </c>
      <c r="D1683" t="s">
        <v>3085</v>
      </c>
      <c r="E1683" s="8">
        <f t="shared" si="52"/>
        <v>1</v>
      </c>
      <c r="F1683" s="3">
        <f t="shared" si="53"/>
        <v>0</v>
      </c>
      <c r="G1683">
        <v>0</v>
      </c>
      <c r="H1683" s="4">
        <v>39864</v>
      </c>
      <c r="I1683" s="3">
        <f>IF(AND(Table1[[#This Row],[High Income]]&gt;=71082,Table1[[#This Row],[QCT Status]]=0),1,0)</f>
        <v>0</v>
      </c>
      <c r="J1683" s="4">
        <v>73.3</v>
      </c>
      <c r="K1683" s="3">
        <f>IF(Table1[[#This Row],[Life Expectancy]]&gt;77.4,1,0)</f>
        <v>0</v>
      </c>
      <c r="L1683" s="4">
        <v>0</v>
      </c>
      <c r="M1683" s="4">
        <v>7.2</v>
      </c>
      <c r="N1683" s="4">
        <f>IF(AND(Table1[[#This Row],[Low Poverty]]&lt;=6.3,Table1[[#This Row],[QCT Status]]=0),1,0)</f>
        <v>0</v>
      </c>
      <c r="O1683" s="6">
        <f>VLOOKUP(C1683,'County Data Only'!$A$2:$F$93,3,FALSE)</f>
        <v>2.2999999999999998</v>
      </c>
      <c r="P1683" s="6">
        <f>IF(Table1[[#This Row],[Census Tract Low Unemployment Rate]]&lt;2.7,1,0)</f>
        <v>1</v>
      </c>
      <c r="Q1683" s="3">
        <f>VLOOKUP($C1683,'County Data Only'!$A$2:$F$93,4,FALSE)</f>
        <v>3020</v>
      </c>
      <c r="R1683" s="3">
        <f>IF(AND(Table1[[#This Row],[Census Tract Access to Primary Care]]&lt;=2000,Table1[[#This Row],[Census Tract Access to Primary Care]]&lt;&gt;0),1,0)</f>
        <v>0</v>
      </c>
      <c r="S1683" s="3">
        <f>VLOOKUP($C1683,'County Data Only'!$A$2:$F$93,5,FALSE)</f>
        <v>-2.1065424350000002</v>
      </c>
      <c r="T1683" s="6">
        <f>VLOOKUP($C1683,'County Data Only'!$A$2:$F$93,6,FALSE)</f>
        <v>6.0886499999999996E-2</v>
      </c>
      <c r="U1683">
        <f>IF(AND(Table1[[#This Row],[Census Tract Population Growth 2010 - 2020]]&gt;=5,Table1[[#This Row],[Census Tract Population Growth 2020 - 2021]]&gt;0),1,0)</f>
        <v>0</v>
      </c>
      <c r="V1683" s="3">
        <f>SUM(Table1[[#This Row],[High Income Point Value]],Table1[[#This Row],[Life Expectancy Point Value]],Table1[[#This Row],["R/ECAP" (Point Value)]],Table1[[#This Row],[Low Poverty Point Value]])</f>
        <v>0</v>
      </c>
      <c r="W1683" s="3">
        <f>SUM(Table1[[#This Row],[Census Tract Low Unemployment Point Value]],Table1[[#This Row],[Census Tract Access to Primary Care Point Value]])</f>
        <v>1</v>
      </c>
    </row>
    <row r="1684" spans="1:23" x14ac:dyDescent="0.25">
      <c r="A1684" t="s">
        <v>1684</v>
      </c>
      <c r="B1684">
        <v>18181958501</v>
      </c>
      <c r="C1684" t="s">
        <v>1878</v>
      </c>
      <c r="D1684" t="s">
        <v>3083</v>
      </c>
      <c r="E1684" s="8">
        <f t="shared" si="52"/>
        <v>1</v>
      </c>
      <c r="F1684" s="3">
        <f t="shared" si="53"/>
        <v>0</v>
      </c>
      <c r="G1684">
        <v>0</v>
      </c>
      <c r="H1684" s="4">
        <v>44728</v>
      </c>
      <c r="I1684" s="3">
        <f>IF(AND(Table1[[#This Row],[High Income]]&gt;=71082,Table1[[#This Row],[QCT Status]]=0),1,0)</f>
        <v>0</v>
      </c>
      <c r="J1684" s="4">
        <v>75.685599999999994</v>
      </c>
      <c r="K1684" s="3">
        <f>IF(Table1[[#This Row],[Life Expectancy]]&gt;77.4,1,0)</f>
        <v>0</v>
      </c>
      <c r="L1684" s="4">
        <v>0</v>
      </c>
      <c r="M1684" s="4">
        <v>10.4</v>
      </c>
      <c r="N1684" s="4">
        <f>IF(AND(Table1[[#This Row],[Low Poverty]]&lt;=6.3,Table1[[#This Row],[QCT Status]]=0),1,0)</f>
        <v>0</v>
      </c>
      <c r="O1684" s="6">
        <f>VLOOKUP(C1684,'County Data Only'!$A$2:$F$93,3,FALSE)</f>
        <v>2.2999999999999998</v>
      </c>
      <c r="P1684" s="6">
        <f>IF(Table1[[#This Row],[Census Tract Low Unemployment Rate]]&lt;2.7,1,0)</f>
        <v>1</v>
      </c>
      <c r="Q1684" s="3">
        <f>VLOOKUP($C1684,'County Data Only'!$A$2:$F$93,4,FALSE)</f>
        <v>3020</v>
      </c>
      <c r="R1684" s="3">
        <f>IF(AND(Table1[[#This Row],[Census Tract Access to Primary Care]]&lt;=2000,Table1[[#This Row],[Census Tract Access to Primary Care]]&lt;&gt;0),1,0)</f>
        <v>0</v>
      </c>
      <c r="S1684" s="3">
        <f>VLOOKUP($C1684,'County Data Only'!$A$2:$F$93,5,FALSE)</f>
        <v>-2.1065424350000002</v>
      </c>
      <c r="T1684" s="6">
        <f>VLOOKUP($C1684,'County Data Only'!$A$2:$F$93,6,FALSE)</f>
        <v>6.0886499999999996E-2</v>
      </c>
      <c r="U1684">
        <f>IF(AND(Table1[[#This Row],[Census Tract Population Growth 2010 - 2020]]&gt;=5,Table1[[#This Row],[Census Tract Population Growth 2020 - 2021]]&gt;0),1,0)</f>
        <v>0</v>
      </c>
      <c r="V1684" s="3">
        <f>SUM(Table1[[#This Row],[High Income Point Value]],Table1[[#This Row],[Life Expectancy Point Value]],Table1[[#This Row],["R/ECAP" (Point Value)]],Table1[[#This Row],[Low Poverty Point Value]])</f>
        <v>0</v>
      </c>
      <c r="W1684" s="3">
        <f>SUM(Table1[[#This Row],[Census Tract Low Unemployment Point Value]],Table1[[#This Row],[Census Tract Access to Primary Care Point Value]])</f>
        <v>1</v>
      </c>
    </row>
    <row r="1685" spans="1:23" x14ac:dyDescent="0.25">
      <c r="A1685" t="s">
        <v>1685</v>
      </c>
      <c r="B1685">
        <v>18181958502</v>
      </c>
      <c r="C1685" t="s">
        <v>1878</v>
      </c>
      <c r="D1685" t="s">
        <v>3084</v>
      </c>
      <c r="E1685" s="8">
        <f t="shared" si="52"/>
        <v>1</v>
      </c>
      <c r="F1685" s="3">
        <f t="shared" si="53"/>
        <v>0</v>
      </c>
      <c r="G1685">
        <v>0</v>
      </c>
      <c r="H1685" s="4">
        <v>61366</v>
      </c>
      <c r="I1685" s="3">
        <f>IF(AND(Table1[[#This Row],[High Income]]&gt;=71082,Table1[[#This Row],[QCT Status]]=0),1,0)</f>
        <v>0</v>
      </c>
      <c r="J1685" s="4">
        <v>75.7</v>
      </c>
      <c r="K1685" s="3">
        <f>IF(Table1[[#This Row],[Life Expectancy]]&gt;77.4,1,0)</f>
        <v>0</v>
      </c>
      <c r="L1685" s="4">
        <v>0</v>
      </c>
      <c r="M1685" s="4">
        <v>14.8</v>
      </c>
      <c r="N1685" s="4">
        <f>IF(AND(Table1[[#This Row],[Low Poverty]]&lt;=6.3,Table1[[#This Row],[QCT Status]]=0),1,0)</f>
        <v>0</v>
      </c>
      <c r="O1685" s="6">
        <f>VLOOKUP(C1685,'County Data Only'!$A$2:$F$93,3,FALSE)</f>
        <v>2.2999999999999998</v>
      </c>
      <c r="P1685" s="6">
        <f>IF(Table1[[#This Row],[Census Tract Low Unemployment Rate]]&lt;2.7,1,0)</f>
        <v>1</v>
      </c>
      <c r="Q1685" s="3">
        <f>VLOOKUP($C1685,'County Data Only'!$A$2:$F$93,4,FALSE)</f>
        <v>3020</v>
      </c>
      <c r="R1685" s="3">
        <f>IF(AND(Table1[[#This Row],[Census Tract Access to Primary Care]]&lt;=2000,Table1[[#This Row],[Census Tract Access to Primary Care]]&lt;&gt;0),1,0)</f>
        <v>0</v>
      </c>
      <c r="S1685" s="3">
        <f>VLOOKUP($C1685,'County Data Only'!$A$2:$F$93,5,FALSE)</f>
        <v>-2.1065424350000002</v>
      </c>
      <c r="T1685" s="6">
        <f>VLOOKUP($C1685,'County Data Only'!$A$2:$F$93,6,FALSE)</f>
        <v>6.0886499999999996E-2</v>
      </c>
      <c r="U1685">
        <f>IF(AND(Table1[[#This Row],[Census Tract Population Growth 2010 - 2020]]&gt;=5,Table1[[#This Row],[Census Tract Population Growth 2020 - 2021]]&gt;0),1,0)</f>
        <v>0</v>
      </c>
      <c r="V1685" s="3">
        <f>SUM(Table1[[#This Row],[High Income Point Value]],Table1[[#This Row],[Life Expectancy Point Value]],Table1[[#This Row],["R/ECAP" (Point Value)]],Table1[[#This Row],[Low Poverty Point Value]])</f>
        <v>0</v>
      </c>
      <c r="W1685" s="3">
        <f>SUM(Table1[[#This Row],[Census Tract Low Unemployment Point Value]],Table1[[#This Row],[Census Tract Access to Primary Care Point Value]])</f>
        <v>1</v>
      </c>
    </row>
    <row r="1686" spans="1:23" x14ac:dyDescent="0.25">
      <c r="A1686" t="s">
        <v>1681</v>
      </c>
      <c r="B1686">
        <v>18181958200</v>
      </c>
      <c r="C1686" t="s">
        <v>1878</v>
      </c>
      <c r="D1686" t="s">
        <v>3080</v>
      </c>
      <c r="E1686" s="8">
        <f t="shared" si="52"/>
        <v>1</v>
      </c>
      <c r="F1686" s="3">
        <f t="shared" si="53"/>
        <v>0</v>
      </c>
      <c r="G1686">
        <v>0</v>
      </c>
      <c r="H1686" s="4">
        <v>47448</v>
      </c>
      <c r="I1686" s="3">
        <f>IF(AND(Table1[[#This Row],[High Income]]&gt;=71082,Table1[[#This Row],[QCT Status]]=0),1,0)</f>
        <v>0</v>
      </c>
      <c r="J1686" s="4">
        <v>76.8</v>
      </c>
      <c r="K1686" s="3">
        <f>IF(Table1[[#This Row],[Life Expectancy]]&gt;77.4,1,0)</f>
        <v>0</v>
      </c>
      <c r="L1686" s="4">
        <v>0</v>
      </c>
      <c r="M1686" s="4">
        <v>16.7</v>
      </c>
      <c r="N1686" s="4">
        <f>IF(AND(Table1[[#This Row],[Low Poverty]]&lt;=6.3,Table1[[#This Row],[QCT Status]]=0),1,0)</f>
        <v>0</v>
      </c>
      <c r="O1686" s="6">
        <f>VLOOKUP(C1686,'County Data Only'!$A$2:$F$93,3,FALSE)</f>
        <v>2.2999999999999998</v>
      </c>
      <c r="P1686" s="6">
        <f>IF(Table1[[#This Row],[Census Tract Low Unemployment Rate]]&lt;2.7,1,0)</f>
        <v>1</v>
      </c>
      <c r="Q1686" s="3">
        <f>VLOOKUP($C1686,'County Data Only'!$A$2:$F$93,4,FALSE)</f>
        <v>3020</v>
      </c>
      <c r="R1686" s="3">
        <f>IF(AND(Table1[[#This Row],[Census Tract Access to Primary Care]]&lt;=2000,Table1[[#This Row],[Census Tract Access to Primary Care]]&lt;&gt;0),1,0)</f>
        <v>0</v>
      </c>
      <c r="S1686" s="3">
        <f>VLOOKUP($C1686,'County Data Only'!$A$2:$F$93,5,FALSE)</f>
        <v>-2.1065424350000002</v>
      </c>
      <c r="T1686" s="6">
        <f>VLOOKUP($C1686,'County Data Only'!$A$2:$F$93,6,FALSE)</f>
        <v>6.0886499999999996E-2</v>
      </c>
      <c r="U1686">
        <f>IF(AND(Table1[[#This Row],[Census Tract Population Growth 2010 - 2020]]&gt;=5,Table1[[#This Row],[Census Tract Population Growth 2020 - 2021]]&gt;0),1,0)</f>
        <v>0</v>
      </c>
      <c r="V1686" s="3">
        <f>SUM(Table1[[#This Row],[High Income Point Value]],Table1[[#This Row],[Life Expectancy Point Value]],Table1[[#This Row],["R/ECAP" (Point Value)]],Table1[[#This Row],[Low Poverty Point Value]])</f>
        <v>0</v>
      </c>
      <c r="W1686" s="3">
        <f>SUM(Table1[[#This Row],[Census Tract Low Unemployment Point Value]],Table1[[#This Row],[Census Tract Access to Primary Care Point Value]])</f>
        <v>1</v>
      </c>
    </row>
    <row r="1687" spans="1:23" x14ac:dyDescent="0.25">
      <c r="A1687" t="s">
        <v>1696</v>
      </c>
      <c r="B1687">
        <v>18183050700</v>
      </c>
      <c r="C1687" t="s">
        <v>1880</v>
      </c>
      <c r="D1687" t="s">
        <v>3090</v>
      </c>
      <c r="E1687" s="6">
        <f t="shared" si="52"/>
        <v>5</v>
      </c>
      <c r="F1687" s="3">
        <f t="shared" si="53"/>
        <v>0</v>
      </c>
      <c r="G1687">
        <v>0</v>
      </c>
      <c r="H1687" s="6">
        <v>85795</v>
      </c>
      <c r="I1687" s="6">
        <f>IF(AND(Table1[[#This Row],[High Income]]&gt;=71082,Table1[[#This Row],[QCT Status]]=0),1,0)</f>
        <v>1</v>
      </c>
      <c r="J1687" s="6">
        <v>87.9589</v>
      </c>
      <c r="K1687" s="6">
        <f>IF(Table1[[#This Row],[Life Expectancy]]&gt;77.4,1,0)</f>
        <v>1</v>
      </c>
      <c r="L1687" s="4">
        <v>0</v>
      </c>
      <c r="M1687" s="6">
        <v>4</v>
      </c>
      <c r="N1687" s="6">
        <f>IF(AND(Table1[[#This Row],[Low Poverty]]&lt;=6.3,Table1[[#This Row],[QCT Status]]=0),1,0)</f>
        <v>1</v>
      </c>
      <c r="O1687" s="6">
        <f>VLOOKUP(C1687,'County Data Only'!$A$2:$F$93,3,FALSE)</f>
        <v>2.2000000000000002</v>
      </c>
      <c r="P1687" s="6">
        <f>IF(Table1[[#This Row],[Census Tract Low Unemployment Rate]]&lt;2.7,1,0)</f>
        <v>1</v>
      </c>
      <c r="Q1687" s="6">
        <f>VLOOKUP($C1687,'County Data Only'!$A$2:$F$93,4,FALSE)</f>
        <v>1700</v>
      </c>
      <c r="R1687" s="6">
        <f>IF(AND(Table1[[#This Row],[Census Tract Access to Primary Care]]&lt;=2000,Table1[[#This Row],[Census Tract Access to Primary Care]]&lt;&gt;0),1,0)</f>
        <v>1</v>
      </c>
      <c r="S1687" s="3">
        <f>VLOOKUP($C1687,'County Data Only'!$A$2:$F$93,5,FALSE)</f>
        <v>3.0793679350000001</v>
      </c>
      <c r="T1687" s="6">
        <f>VLOOKUP($C1687,'County Data Only'!$A$2:$F$93,6,FALSE)</f>
        <v>0.33220659999999996</v>
      </c>
      <c r="U1687">
        <f>IF(AND(Table1[[#This Row],[Census Tract Population Growth 2010 - 2020]]&gt;=5,Table1[[#This Row],[Census Tract Population Growth 2020 - 2021]]&gt;0),1,0)</f>
        <v>0</v>
      </c>
      <c r="V1687" s="3">
        <f>SUM(Table1[[#This Row],[High Income Point Value]],Table1[[#This Row],[Life Expectancy Point Value]],Table1[[#This Row],["R/ECAP" (Point Value)]],Table1[[#This Row],[Low Poverty Point Value]])</f>
        <v>3</v>
      </c>
      <c r="W1687" s="3">
        <f>SUM(Table1[[#This Row],[Census Tract Low Unemployment Point Value]],Table1[[#This Row],[Census Tract Access to Primary Care Point Value]])</f>
        <v>2</v>
      </c>
    </row>
    <row r="1688" spans="1:23" x14ac:dyDescent="0.25">
      <c r="A1688" t="s">
        <v>1690</v>
      </c>
      <c r="B1688">
        <v>18183050200</v>
      </c>
      <c r="C1688" t="s">
        <v>1880</v>
      </c>
      <c r="D1688" t="s">
        <v>2039</v>
      </c>
      <c r="E1688" s="6">
        <f t="shared" si="52"/>
        <v>5</v>
      </c>
      <c r="F1688" s="3">
        <f t="shared" si="53"/>
        <v>0</v>
      </c>
      <c r="G1688">
        <v>0</v>
      </c>
      <c r="H1688" s="6">
        <v>78618</v>
      </c>
      <c r="I1688" s="6">
        <f>IF(AND(Table1[[#This Row],[High Income]]&gt;=71082,Table1[[#This Row],[QCT Status]]=0),1,0)</f>
        <v>1</v>
      </c>
      <c r="J1688" s="6">
        <v>80.900000000000006</v>
      </c>
      <c r="K1688" s="6">
        <f>IF(Table1[[#This Row],[Life Expectancy]]&gt;77.4,1,0)</f>
        <v>1</v>
      </c>
      <c r="L1688" s="4">
        <v>0</v>
      </c>
      <c r="M1688" s="6">
        <v>4.0999999999999996</v>
      </c>
      <c r="N1688" s="6">
        <f>IF(AND(Table1[[#This Row],[Low Poverty]]&lt;=6.3,Table1[[#This Row],[QCT Status]]=0),1,0)</f>
        <v>1</v>
      </c>
      <c r="O1688" s="6">
        <f>VLOOKUP(C1688,'County Data Only'!$A$2:$F$93,3,FALSE)</f>
        <v>2.2000000000000002</v>
      </c>
      <c r="P1688" s="6">
        <f>IF(Table1[[#This Row],[Census Tract Low Unemployment Rate]]&lt;2.7,1,0)</f>
        <v>1</v>
      </c>
      <c r="Q1688" s="6">
        <f>VLOOKUP($C1688,'County Data Only'!$A$2:$F$93,4,FALSE)</f>
        <v>1700</v>
      </c>
      <c r="R1688" s="6">
        <f>IF(AND(Table1[[#This Row],[Census Tract Access to Primary Care]]&lt;=2000,Table1[[#This Row],[Census Tract Access to Primary Care]]&lt;&gt;0),1,0)</f>
        <v>1</v>
      </c>
      <c r="S1688" s="3">
        <f>VLOOKUP($C1688,'County Data Only'!$A$2:$F$93,5,FALSE)</f>
        <v>3.0793679350000001</v>
      </c>
      <c r="T1688" s="6">
        <f>VLOOKUP($C1688,'County Data Only'!$A$2:$F$93,6,FALSE)</f>
        <v>0.33220659999999996</v>
      </c>
      <c r="U1688">
        <f>IF(AND(Table1[[#This Row],[Census Tract Population Growth 2010 - 2020]]&gt;=5,Table1[[#This Row],[Census Tract Population Growth 2020 - 2021]]&gt;0),1,0)</f>
        <v>0</v>
      </c>
      <c r="V1688" s="3">
        <f>SUM(Table1[[#This Row],[High Income Point Value]],Table1[[#This Row],[Life Expectancy Point Value]],Table1[[#This Row],["R/ECAP" (Point Value)]],Table1[[#This Row],[Low Poverty Point Value]])</f>
        <v>3</v>
      </c>
      <c r="W1688" s="3">
        <f>SUM(Table1[[#This Row],[Census Tract Low Unemployment Point Value]],Table1[[#This Row],[Census Tract Access to Primary Care Point Value]])</f>
        <v>2</v>
      </c>
    </row>
    <row r="1689" spans="1:23" x14ac:dyDescent="0.25">
      <c r="A1689" t="s">
        <v>1695</v>
      </c>
      <c r="B1689">
        <v>18183050600</v>
      </c>
      <c r="C1689" t="s">
        <v>1880</v>
      </c>
      <c r="D1689" t="s">
        <v>3089</v>
      </c>
      <c r="E1689" s="5">
        <f t="shared" si="52"/>
        <v>4</v>
      </c>
      <c r="F1689" s="3">
        <f t="shared" si="53"/>
        <v>0</v>
      </c>
      <c r="G1689">
        <v>0</v>
      </c>
      <c r="H1689" s="4">
        <v>64683</v>
      </c>
      <c r="I1689" s="3">
        <f>IF(AND(Table1[[#This Row],[High Income]]&gt;=71082,Table1[[#This Row],[QCT Status]]=0),1,0)</f>
        <v>0</v>
      </c>
      <c r="J1689" s="6">
        <v>79.7</v>
      </c>
      <c r="K1689" s="6">
        <f>IF(Table1[[#This Row],[Life Expectancy]]&gt;77.4,1,0)</f>
        <v>1</v>
      </c>
      <c r="L1689" s="4">
        <v>0</v>
      </c>
      <c r="M1689" s="6">
        <v>3.6</v>
      </c>
      <c r="N1689" s="6">
        <f>IF(AND(Table1[[#This Row],[Low Poverty]]&lt;=6.3,Table1[[#This Row],[QCT Status]]=0),1,0)</f>
        <v>1</v>
      </c>
      <c r="O1689" s="6">
        <f>VLOOKUP(C1689,'County Data Only'!$A$2:$F$93,3,FALSE)</f>
        <v>2.2000000000000002</v>
      </c>
      <c r="P1689" s="6">
        <f>IF(Table1[[#This Row],[Census Tract Low Unemployment Rate]]&lt;2.7,1,0)</f>
        <v>1</v>
      </c>
      <c r="Q1689" s="6">
        <f>VLOOKUP($C1689,'County Data Only'!$A$2:$F$93,4,FALSE)</f>
        <v>1700</v>
      </c>
      <c r="R1689" s="6">
        <f>IF(AND(Table1[[#This Row],[Census Tract Access to Primary Care]]&lt;=2000,Table1[[#This Row],[Census Tract Access to Primary Care]]&lt;&gt;0),1,0)</f>
        <v>1</v>
      </c>
      <c r="S1689" s="3">
        <f>VLOOKUP($C1689,'County Data Only'!$A$2:$F$93,5,FALSE)</f>
        <v>3.0793679350000001</v>
      </c>
      <c r="T1689" s="6">
        <f>VLOOKUP($C1689,'County Data Only'!$A$2:$F$93,6,FALSE)</f>
        <v>0.33220659999999996</v>
      </c>
      <c r="U1689">
        <f>IF(AND(Table1[[#This Row],[Census Tract Population Growth 2010 - 2020]]&gt;=5,Table1[[#This Row],[Census Tract Population Growth 2020 - 2021]]&gt;0),1,0)</f>
        <v>0</v>
      </c>
      <c r="V1689" s="3">
        <f>SUM(Table1[[#This Row],[High Income Point Value]],Table1[[#This Row],[Life Expectancy Point Value]],Table1[[#This Row],["R/ECAP" (Point Value)]],Table1[[#This Row],[Low Poverty Point Value]])</f>
        <v>2</v>
      </c>
      <c r="W1689" s="3">
        <f>SUM(Table1[[#This Row],[Census Tract Low Unemployment Point Value]],Table1[[#This Row],[Census Tract Access to Primary Care Point Value]])</f>
        <v>2</v>
      </c>
    </row>
    <row r="1690" spans="1:23" x14ac:dyDescent="0.25">
      <c r="A1690" t="s">
        <v>1689</v>
      </c>
      <c r="B1690">
        <v>18183050100</v>
      </c>
      <c r="C1690" t="s">
        <v>1880</v>
      </c>
      <c r="D1690" t="s">
        <v>2038</v>
      </c>
      <c r="E1690" s="9">
        <f t="shared" si="52"/>
        <v>3</v>
      </c>
      <c r="F1690" s="3">
        <f t="shared" si="53"/>
        <v>0</v>
      </c>
      <c r="G1690">
        <v>0</v>
      </c>
      <c r="H1690" s="4">
        <v>65037</v>
      </c>
      <c r="I1690" s="3">
        <f>IF(AND(Table1[[#This Row],[High Income]]&gt;=71082,Table1[[#This Row],[QCT Status]]=0),1,0)</f>
        <v>0</v>
      </c>
      <c r="J1690" s="6">
        <v>79.8</v>
      </c>
      <c r="K1690" s="6">
        <f>IF(Table1[[#This Row],[Life Expectancy]]&gt;77.4,1,0)</f>
        <v>1</v>
      </c>
      <c r="L1690" s="4">
        <v>0</v>
      </c>
      <c r="M1690" s="4">
        <v>9.5</v>
      </c>
      <c r="N1690" s="4">
        <f>IF(AND(Table1[[#This Row],[Low Poverty]]&lt;=6.3,Table1[[#This Row],[QCT Status]]=0),1,0)</f>
        <v>0</v>
      </c>
      <c r="O1690" s="6">
        <f>VLOOKUP(C1690,'County Data Only'!$A$2:$F$93,3,FALSE)</f>
        <v>2.2000000000000002</v>
      </c>
      <c r="P1690" s="6">
        <f>IF(Table1[[#This Row],[Census Tract Low Unemployment Rate]]&lt;2.7,1,0)</f>
        <v>1</v>
      </c>
      <c r="Q1690" s="6">
        <f>VLOOKUP($C1690,'County Data Only'!$A$2:$F$93,4,FALSE)</f>
        <v>1700</v>
      </c>
      <c r="R1690" s="6">
        <f>IF(AND(Table1[[#This Row],[Census Tract Access to Primary Care]]&lt;=2000,Table1[[#This Row],[Census Tract Access to Primary Care]]&lt;&gt;0),1,0)</f>
        <v>1</v>
      </c>
      <c r="S1690" s="3">
        <f>VLOOKUP($C1690,'County Data Only'!$A$2:$F$93,5,FALSE)</f>
        <v>3.0793679350000001</v>
      </c>
      <c r="T1690" s="6">
        <f>VLOOKUP($C1690,'County Data Only'!$A$2:$F$93,6,FALSE)</f>
        <v>0.33220659999999996</v>
      </c>
      <c r="U1690">
        <f>IF(AND(Table1[[#This Row],[Census Tract Population Growth 2010 - 2020]]&gt;=5,Table1[[#This Row],[Census Tract Population Growth 2020 - 2021]]&gt;0),1,0)</f>
        <v>0</v>
      </c>
      <c r="V1690" s="3">
        <f>SUM(Table1[[#This Row],[High Income Point Value]],Table1[[#This Row],[Life Expectancy Point Value]],Table1[[#This Row],["R/ECAP" (Point Value)]],Table1[[#This Row],[Low Poverty Point Value]])</f>
        <v>1</v>
      </c>
      <c r="W1690" s="3">
        <f>SUM(Table1[[#This Row],[Census Tract Low Unemployment Point Value]],Table1[[#This Row],[Census Tract Access to Primary Care Point Value]])</f>
        <v>2</v>
      </c>
    </row>
    <row r="1691" spans="1:23" x14ac:dyDescent="0.25">
      <c r="A1691" t="s">
        <v>1693</v>
      </c>
      <c r="B1691">
        <v>18183050402</v>
      </c>
      <c r="C1691" t="s">
        <v>1880</v>
      </c>
      <c r="D1691" t="s">
        <v>2217</v>
      </c>
      <c r="E1691" s="9">
        <f t="shared" si="52"/>
        <v>3</v>
      </c>
      <c r="F1691" s="3">
        <f t="shared" si="53"/>
        <v>0</v>
      </c>
      <c r="G1691">
        <v>0</v>
      </c>
      <c r="H1691" s="4">
        <v>68951</v>
      </c>
      <c r="I1691" s="3">
        <f>IF(AND(Table1[[#This Row],[High Income]]&gt;=71082,Table1[[#This Row],[QCT Status]]=0),1,0)</f>
        <v>0</v>
      </c>
      <c r="J1691" s="6">
        <v>79.2</v>
      </c>
      <c r="K1691" s="6">
        <f>IF(Table1[[#This Row],[Life Expectancy]]&gt;77.4,1,0)</f>
        <v>1</v>
      </c>
      <c r="L1691" s="4">
        <v>0</v>
      </c>
      <c r="M1691" s="4">
        <v>10.3</v>
      </c>
      <c r="N1691" s="4">
        <f>IF(AND(Table1[[#This Row],[Low Poverty]]&lt;=6.3,Table1[[#This Row],[QCT Status]]=0),1,0)</f>
        <v>0</v>
      </c>
      <c r="O1691" s="6">
        <f>VLOOKUP(C1691,'County Data Only'!$A$2:$F$93,3,FALSE)</f>
        <v>2.2000000000000002</v>
      </c>
      <c r="P1691" s="6">
        <f>IF(Table1[[#This Row],[Census Tract Low Unemployment Rate]]&lt;2.7,1,0)</f>
        <v>1</v>
      </c>
      <c r="Q1691" s="6">
        <f>VLOOKUP($C1691,'County Data Only'!$A$2:$F$93,4,FALSE)</f>
        <v>1700</v>
      </c>
      <c r="R1691" s="6">
        <f>IF(AND(Table1[[#This Row],[Census Tract Access to Primary Care]]&lt;=2000,Table1[[#This Row],[Census Tract Access to Primary Care]]&lt;&gt;0),1,0)</f>
        <v>1</v>
      </c>
      <c r="S1691" s="3">
        <f>VLOOKUP($C1691,'County Data Only'!$A$2:$F$93,5,FALSE)</f>
        <v>3.0793679350000001</v>
      </c>
      <c r="T1691" s="6">
        <f>VLOOKUP($C1691,'County Data Only'!$A$2:$F$93,6,FALSE)</f>
        <v>0.33220659999999996</v>
      </c>
      <c r="U1691">
        <f>IF(AND(Table1[[#This Row],[Census Tract Population Growth 2010 - 2020]]&gt;=5,Table1[[#This Row],[Census Tract Population Growth 2020 - 2021]]&gt;0),1,0)</f>
        <v>0</v>
      </c>
      <c r="V1691" s="3">
        <f>SUM(Table1[[#This Row],[High Income Point Value]],Table1[[#This Row],[Life Expectancy Point Value]],Table1[[#This Row],["R/ECAP" (Point Value)]],Table1[[#This Row],[Low Poverty Point Value]])</f>
        <v>1</v>
      </c>
      <c r="W1691" s="3">
        <f>SUM(Table1[[#This Row],[Census Tract Low Unemployment Point Value]],Table1[[#This Row],[Census Tract Access to Primary Care Point Value]])</f>
        <v>2</v>
      </c>
    </row>
    <row r="1692" spans="1:23" x14ac:dyDescent="0.25">
      <c r="A1692" t="s">
        <v>1691</v>
      </c>
      <c r="B1692">
        <v>18183050300</v>
      </c>
      <c r="C1692" t="s">
        <v>1880</v>
      </c>
      <c r="D1692" t="s">
        <v>2216</v>
      </c>
      <c r="E1692" s="9">
        <f t="shared" si="52"/>
        <v>3</v>
      </c>
      <c r="F1692" s="3">
        <f t="shared" si="53"/>
        <v>0</v>
      </c>
      <c r="G1692">
        <v>0</v>
      </c>
      <c r="H1692" s="4">
        <v>66630</v>
      </c>
      <c r="I1692" s="3">
        <f>IF(AND(Table1[[#This Row],[High Income]]&gt;=71082,Table1[[#This Row],[QCT Status]]=0),1,0)</f>
        <v>0</v>
      </c>
      <c r="J1692" s="6">
        <v>80.8</v>
      </c>
      <c r="K1692" s="6">
        <f>IF(Table1[[#This Row],[Life Expectancy]]&gt;77.4,1,0)</f>
        <v>1</v>
      </c>
      <c r="L1692" s="4">
        <v>0</v>
      </c>
      <c r="M1692" s="4">
        <v>15.3</v>
      </c>
      <c r="N1692" s="4">
        <f>IF(AND(Table1[[#This Row],[Low Poverty]]&lt;=6.3,Table1[[#This Row],[QCT Status]]=0),1,0)</f>
        <v>0</v>
      </c>
      <c r="O1692" s="6">
        <f>VLOOKUP(C1692,'County Data Only'!$A$2:$F$93,3,FALSE)</f>
        <v>2.2000000000000002</v>
      </c>
      <c r="P1692" s="6">
        <f>IF(Table1[[#This Row],[Census Tract Low Unemployment Rate]]&lt;2.7,1,0)</f>
        <v>1</v>
      </c>
      <c r="Q1692" s="6">
        <f>VLOOKUP($C1692,'County Data Only'!$A$2:$F$93,4,FALSE)</f>
        <v>1700</v>
      </c>
      <c r="R1692" s="6">
        <f>IF(AND(Table1[[#This Row],[Census Tract Access to Primary Care]]&lt;=2000,Table1[[#This Row],[Census Tract Access to Primary Care]]&lt;&gt;0),1,0)</f>
        <v>1</v>
      </c>
      <c r="S1692" s="3">
        <f>VLOOKUP($C1692,'County Data Only'!$A$2:$F$93,5,FALSE)</f>
        <v>3.0793679350000001</v>
      </c>
      <c r="T1692" s="6">
        <f>VLOOKUP($C1692,'County Data Only'!$A$2:$F$93,6,FALSE)</f>
        <v>0.33220659999999996</v>
      </c>
      <c r="U1692">
        <f>IF(AND(Table1[[#This Row],[Census Tract Population Growth 2010 - 2020]]&gt;=5,Table1[[#This Row],[Census Tract Population Growth 2020 - 2021]]&gt;0),1,0)</f>
        <v>0</v>
      </c>
      <c r="V1692" s="3">
        <f>SUM(Table1[[#This Row],[High Income Point Value]],Table1[[#This Row],[Life Expectancy Point Value]],Table1[[#This Row],["R/ECAP" (Point Value)]],Table1[[#This Row],[Low Poverty Point Value]])</f>
        <v>1</v>
      </c>
      <c r="W1692" s="3">
        <f>SUM(Table1[[#This Row],[Census Tract Low Unemployment Point Value]],Table1[[#This Row],[Census Tract Access to Primary Care Point Value]])</f>
        <v>2</v>
      </c>
    </row>
    <row r="1693" spans="1:23" x14ac:dyDescent="0.25">
      <c r="A1693" t="s">
        <v>1692</v>
      </c>
      <c r="B1693">
        <v>18183050401</v>
      </c>
      <c r="C1693" t="s">
        <v>1880</v>
      </c>
      <c r="D1693" t="s">
        <v>2044</v>
      </c>
      <c r="E1693" s="9">
        <f t="shared" si="52"/>
        <v>3</v>
      </c>
      <c r="F1693" s="3">
        <f t="shared" si="53"/>
        <v>0</v>
      </c>
      <c r="G1693">
        <v>0</v>
      </c>
      <c r="H1693" s="4">
        <v>47126</v>
      </c>
      <c r="I1693" s="3">
        <f>IF(AND(Table1[[#This Row],[High Income]]&gt;=71082,Table1[[#This Row],[QCT Status]]=0),1,0)</f>
        <v>0</v>
      </c>
      <c r="J1693" s="6">
        <v>79.2</v>
      </c>
      <c r="K1693" s="6">
        <f>IF(Table1[[#This Row],[Life Expectancy]]&gt;77.4,1,0)</f>
        <v>1</v>
      </c>
      <c r="L1693" s="4">
        <v>0</v>
      </c>
      <c r="M1693" s="4">
        <v>17.2</v>
      </c>
      <c r="N1693" s="4">
        <f>IF(AND(Table1[[#This Row],[Low Poverty]]&lt;=6.3,Table1[[#This Row],[QCT Status]]=0),1,0)</f>
        <v>0</v>
      </c>
      <c r="O1693" s="6">
        <f>VLOOKUP(C1693,'County Data Only'!$A$2:$F$93,3,FALSE)</f>
        <v>2.2000000000000002</v>
      </c>
      <c r="P1693" s="6">
        <f>IF(Table1[[#This Row],[Census Tract Low Unemployment Rate]]&lt;2.7,1,0)</f>
        <v>1</v>
      </c>
      <c r="Q1693" s="6">
        <f>VLOOKUP($C1693,'County Data Only'!$A$2:$F$93,4,FALSE)</f>
        <v>1700</v>
      </c>
      <c r="R1693" s="6">
        <f>IF(AND(Table1[[#This Row],[Census Tract Access to Primary Care]]&lt;=2000,Table1[[#This Row],[Census Tract Access to Primary Care]]&lt;&gt;0),1,0)</f>
        <v>1</v>
      </c>
      <c r="S1693" s="3">
        <f>VLOOKUP($C1693,'County Data Only'!$A$2:$F$93,5,FALSE)</f>
        <v>3.0793679350000001</v>
      </c>
      <c r="T1693" s="6">
        <f>VLOOKUP($C1693,'County Data Only'!$A$2:$F$93,6,FALSE)</f>
        <v>0.33220659999999996</v>
      </c>
      <c r="U1693">
        <f>IF(AND(Table1[[#This Row],[Census Tract Population Growth 2010 - 2020]]&gt;=5,Table1[[#This Row],[Census Tract Population Growth 2020 - 2021]]&gt;0),1,0)</f>
        <v>0</v>
      </c>
      <c r="V1693" s="3">
        <f>SUM(Table1[[#This Row],[High Income Point Value]],Table1[[#This Row],[Life Expectancy Point Value]],Table1[[#This Row],["R/ECAP" (Point Value)]],Table1[[#This Row],[Low Poverty Point Value]])</f>
        <v>1</v>
      </c>
      <c r="W1693" s="3">
        <f>SUM(Table1[[#This Row],[Census Tract Low Unemployment Point Value]],Table1[[#This Row],[Census Tract Access to Primary Care Point Value]])</f>
        <v>2</v>
      </c>
    </row>
    <row r="1694" spans="1:23" x14ac:dyDescent="0.25">
      <c r="A1694" t="s">
        <v>1694</v>
      </c>
      <c r="B1694">
        <v>18183050500</v>
      </c>
      <c r="C1694" t="s">
        <v>1880</v>
      </c>
      <c r="D1694" t="s">
        <v>3088</v>
      </c>
      <c r="E1694" s="7">
        <f t="shared" si="52"/>
        <v>2</v>
      </c>
      <c r="F1694" s="3">
        <f t="shared" si="53"/>
        <v>0</v>
      </c>
      <c r="G1694">
        <v>0</v>
      </c>
      <c r="H1694" s="4">
        <v>48750</v>
      </c>
      <c r="I1694" s="3">
        <f>IF(AND(Table1[[#This Row],[High Income]]&gt;=71082,Table1[[#This Row],[QCT Status]]=0),1,0)</f>
        <v>0</v>
      </c>
      <c r="J1694" s="4">
        <v>75.900000000000006</v>
      </c>
      <c r="K1694" s="3">
        <f>IF(Table1[[#This Row],[Life Expectancy]]&gt;77.4,1,0)</f>
        <v>0</v>
      </c>
      <c r="L1694" s="4">
        <v>0</v>
      </c>
      <c r="M1694" s="4">
        <v>9.6</v>
      </c>
      <c r="N1694" s="4">
        <f>IF(AND(Table1[[#This Row],[Low Poverty]]&lt;=6.3,Table1[[#This Row],[QCT Status]]=0),1,0)</f>
        <v>0</v>
      </c>
      <c r="O1694" s="6">
        <f>VLOOKUP(C1694,'County Data Only'!$A$2:$F$93,3,FALSE)</f>
        <v>2.2000000000000002</v>
      </c>
      <c r="P1694" s="6">
        <f>IF(Table1[[#This Row],[Census Tract Low Unemployment Rate]]&lt;2.7,1,0)</f>
        <v>1</v>
      </c>
      <c r="Q1694" s="6">
        <f>VLOOKUP($C1694,'County Data Only'!$A$2:$F$93,4,FALSE)</f>
        <v>1700</v>
      </c>
      <c r="R1694" s="6">
        <f>IF(AND(Table1[[#This Row],[Census Tract Access to Primary Care]]&lt;=2000,Table1[[#This Row],[Census Tract Access to Primary Care]]&lt;&gt;0),1,0)</f>
        <v>1</v>
      </c>
      <c r="S1694" s="3">
        <f>VLOOKUP($C1694,'County Data Only'!$A$2:$F$93,5,FALSE)</f>
        <v>3.0793679350000001</v>
      </c>
      <c r="T1694" s="6">
        <f>VLOOKUP($C1694,'County Data Only'!$A$2:$F$93,6,FALSE)</f>
        <v>0.33220659999999996</v>
      </c>
      <c r="U1694">
        <f>IF(AND(Table1[[#This Row],[Census Tract Population Growth 2010 - 2020]]&gt;=5,Table1[[#This Row],[Census Tract Population Growth 2020 - 2021]]&gt;0),1,0)</f>
        <v>0</v>
      </c>
      <c r="V1694" s="3">
        <f>SUM(Table1[[#This Row],[High Income Point Value]],Table1[[#This Row],[Life Expectancy Point Value]],Table1[[#This Row],["R/ECAP" (Point Value)]],Table1[[#This Row],[Low Poverty Point Value]])</f>
        <v>0</v>
      </c>
      <c r="W1694" s="3">
        <f>SUM(Table1[[#This Row],[Census Tract Low Unemployment Point Value]],Table1[[#This Row],[Census Tract Access to Primary Care Point Value]])</f>
        <v>2</v>
      </c>
    </row>
  </sheetData>
  <sortState xmlns:xlrd2="http://schemas.microsoft.com/office/spreadsheetml/2017/richdata2" ref="B2:W1694">
    <sortCondition ref="C2:C1694"/>
  </sortState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7658-3D82-431C-8DF9-10815107C806}">
  <dimension ref="A1:H93"/>
  <sheetViews>
    <sheetView workbookViewId="0">
      <selection activeCell="B1" sqref="B1:B1048576"/>
    </sheetView>
  </sheetViews>
  <sheetFormatPr defaultRowHeight="15" x14ac:dyDescent="0.25"/>
  <cols>
    <col min="1" max="1" width="9.42578125" customWidth="1"/>
    <col min="2" max="2" width="16.28515625" hidden="1" customWidth="1"/>
    <col min="3" max="3" width="32.140625" customWidth="1"/>
    <col min="4" max="4" width="29.7109375" customWidth="1"/>
    <col min="5" max="6" width="36.5703125" customWidth="1"/>
    <col min="7" max="7" width="19.5703125" customWidth="1"/>
    <col min="8" max="8" width="31.42578125" customWidth="1"/>
  </cols>
  <sheetData>
    <row r="1" spans="1:8" x14ac:dyDescent="0.25">
      <c r="A1" t="s">
        <v>1697</v>
      </c>
      <c r="B1" t="s">
        <v>0</v>
      </c>
      <c r="C1" t="s">
        <v>3097</v>
      </c>
      <c r="D1" t="s">
        <v>3098</v>
      </c>
      <c r="E1" t="s">
        <v>3099</v>
      </c>
      <c r="F1" t="s">
        <v>3100</v>
      </c>
      <c r="G1" t="s">
        <v>3091</v>
      </c>
      <c r="H1" t="s">
        <v>3092</v>
      </c>
    </row>
    <row r="2" spans="1:8" x14ac:dyDescent="0.25">
      <c r="A2" t="s">
        <v>1698</v>
      </c>
      <c r="B2" t="s">
        <v>1699</v>
      </c>
      <c r="C2" s="1">
        <v>2</v>
      </c>
      <c r="D2">
        <v>2550</v>
      </c>
      <c r="E2">
        <v>4.0560943030000001</v>
      </c>
      <c r="F2">
        <v>0.37682129999999997</v>
      </c>
      <c r="G2">
        <v>1</v>
      </c>
      <c r="H2">
        <v>1</v>
      </c>
    </row>
    <row r="3" spans="1:8" x14ac:dyDescent="0.25">
      <c r="A3" t="s">
        <v>1700</v>
      </c>
      <c r="B3" t="s">
        <v>1701</v>
      </c>
      <c r="C3" s="1">
        <v>2.6</v>
      </c>
      <c r="D3" s="1">
        <v>1430</v>
      </c>
      <c r="E3" s="1">
        <v>7.3691692230000001</v>
      </c>
      <c r="F3" s="1">
        <v>0.70382389999999995</v>
      </c>
      <c r="G3">
        <v>3</v>
      </c>
      <c r="H3">
        <v>2</v>
      </c>
    </row>
    <row r="4" spans="1:8" x14ac:dyDescent="0.25">
      <c r="A4" t="s">
        <v>1702</v>
      </c>
      <c r="B4" t="s">
        <v>1703</v>
      </c>
      <c r="C4" s="1">
        <v>2.2000000000000002</v>
      </c>
      <c r="D4" s="1">
        <v>1400</v>
      </c>
      <c r="E4" s="1">
        <v>9.9241112690000008</v>
      </c>
      <c r="F4" s="1">
        <v>0.38706380000000001</v>
      </c>
      <c r="G4">
        <v>3</v>
      </c>
      <c r="H4">
        <v>2</v>
      </c>
    </row>
    <row r="5" spans="1:8" x14ac:dyDescent="0.25">
      <c r="A5" t="s">
        <v>1704</v>
      </c>
      <c r="B5" t="s">
        <v>1705</v>
      </c>
      <c r="C5" s="1">
        <v>2.4</v>
      </c>
      <c r="E5">
        <v>-1.376509083</v>
      </c>
      <c r="F5">
        <v>2.2956799999999999E-2</v>
      </c>
      <c r="G5">
        <v>1</v>
      </c>
      <c r="H5">
        <v>1</v>
      </c>
    </row>
    <row r="6" spans="1:8" x14ac:dyDescent="0.25">
      <c r="A6" t="s">
        <v>1706</v>
      </c>
      <c r="B6" t="s">
        <v>1707</v>
      </c>
      <c r="C6">
        <v>3.2</v>
      </c>
      <c r="D6" s="1">
        <v>1490</v>
      </c>
      <c r="E6">
        <v>-7.7441077439999999</v>
      </c>
      <c r="F6">
        <v>-5.7860799999999997E-2</v>
      </c>
      <c r="G6">
        <v>1</v>
      </c>
      <c r="H6">
        <v>1</v>
      </c>
    </row>
    <row r="7" spans="1:8" x14ac:dyDescent="0.25">
      <c r="A7" t="s">
        <v>1708</v>
      </c>
      <c r="B7" t="s">
        <v>1709</v>
      </c>
      <c r="C7" s="1">
        <v>1.8</v>
      </c>
      <c r="D7" s="1">
        <v>470</v>
      </c>
      <c r="E7" s="1">
        <v>21.823835290000002</v>
      </c>
      <c r="F7" s="1">
        <v>2.6458149</v>
      </c>
      <c r="G7">
        <v>3</v>
      </c>
      <c r="H7">
        <v>2</v>
      </c>
    </row>
    <row r="8" spans="1:8" x14ac:dyDescent="0.25">
      <c r="A8" t="s">
        <v>1710</v>
      </c>
      <c r="B8" t="s">
        <v>1711</v>
      </c>
      <c r="C8">
        <v>2.8</v>
      </c>
      <c r="D8">
        <v>3050</v>
      </c>
      <c r="E8">
        <v>-0.64431295200000005</v>
      </c>
      <c r="F8">
        <v>0.53005820000000003</v>
      </c>
      <c r="G8">
        <v>1</v>
      </c>
      <c r="H8">
        <v>1</v>
      </c>
    </row>
    <row r="9" spans="1:8" x14ac:dyDescent="0.25">
      <c r="A9" t="s">
        <v>1712</v>
      </c>
      <c r="B9" t="s">
        <v>1713</v>
      </c>
      <c r="C9">
        <v>2.7</v>
      </c>
      <c r="D9">
        <v>6710</v>
      </c>
      <c r="E9">
        <v>0.138613861</v>
      </c>
      <c r="F9">
        <v>0.67464420000000003</v>
      </c>
      <c r="G9">
        <v>1</v>
      </c>
      <c r="H9">
        <v>1</v>
      </c>
    </row>
    <row r="10" spans="1:8" x14ac:dyDescent="0.25">
      <c r="A10" t="s">
        <v>1714</v>
      </c>
      <c r="B10" t="s">
        <v>1715</v>
      </c>
      <c r="C10">
        <v>3.1</v>
      </c>
      <c r="D10">
        <v>2370</v>
      </c>
      <c r="E10">
        <v>-4.0964473520000002</v>
      </c>
      <c r="F10">
        <v>-0.55068699999999993</v>
      </c>
      <c r="G10">
        <v>0</v>
      </c>
      <c r="H10">
        <v>0</v>
      </c>
    </row>
    <row r="11" spans="1:8" x14ac:dyDescent="0.25">
      <c r="A11" t="s">
        <v>1716</v>
      </c>
      <c r="B11" t="s">
        <v>1717</v>
      </c>
      <c r="C11" s="1">
        <v>2.6</v>
      </c>
      <c r="D11">
        <v>2350</v>
      </c>
      <c r="E11" s="1">
        <v>7.862750063</v>
      </c>
      <c r="F11" s="1">
        <v>1.2005079000000001</v>
      </c>
      <c r="G11">
        <v>2</v>
      </c>
      <c r="H11">
        <v>1</v>
      </c>
    </row>
    <row r="12" spans="1:8" x14ac:dyDescent="0.25">
      <c r="A12" t="s">
        <v>1718</v>
      </c>
      <c r="B12" t="s">
        <v>1719</v>
      </c>
      <c r="C12">
        <v>2.8</v>
      </c>
      <c r="D12">
        <v>2380</v>
      </c>
      <c r="E12">
        <v>-2.2968395190000002</v>
      </c>
      <c r="F12">
        <v>-8.3232399999999998E-2</v>
      </c>
      <c r="G12">
        <v>1</v>
      </c>
      <c r="H12">
        <v>1</v>
      </c>
    </row>
    <row r="13" spans="1:8" x14ac:dyDescent="0.25">
      <c r="A13" t="s">
        <v>1720</v>
      </c>
      <c r="B13" t="s">
        <v>1721</v>
      </c>
      <c r="C13" s="1">
        <v>2.2000000000000002</v>
      </c>
      <c r="D13">
        <v>6450</v>
      </c>
      <c r="E13">
        <v>-3.0582144360000001</v>
      </c>
      <c r="F13">
        <v>-0.25941900000000001</v>
      </c>
      <c r="G13">
        <v>1</v>
      </c>
      <c r="H13">
        <v>1</v>
      </c>
    </row>
    <row r="14" spans="1:8" x14ac:dyDescent="0.25">
      <c r="A14" t="s">
        <v>1722</v>
      </c>
      <c r="B14" t="s">
        <v>1723</v>
      </c>
      <c r="C14">
        <v>3.4</v>
      </c>
      <c r="E14">
        <v>-0.76556810799999997</v>
      </c>
      <c r="F14">
        <v>-0.24667930000000002</v>
      </c>
      <c r="G14">
        <v>0</v>
      </c>
      <c r="H14">
        <v>0</v>
      </c>
    </row>
    <row r="15" spans="1:8" x14ac:dyDescent="0.25">
      <c r="A15" t="s">
        <v>1724</v>
      </c>
      <c r="B15" t="s">
        <v>1725</v>
      </c>
      <c r="C15" s="1">
        <v>2</v>
      </c>
      <c r="D15">
        <v>2070</v>
      </c>
      <c r="E15" s="1">
        <v>5.6240345510000003</v>
      </c>
      <c r="F15" s="1">
        <v>1.7968899999999999E-2</v>
      </c>
      <c r="G15">
        <v>2</v>
      </c>
      <c r="H15">
        <v>1</v>
      </c>
    </row>
    <row r="16" spans="1:8" x14ac:dyDescent="0.25">
      <c r="A16" t="s">
        <v>1726</v>
      </c>
      <c r="B16" t="s">
        <v>1727</v>
      </c>
      <c r="C16" s="1">
        <v>2.5</v>
      </c>
      <c r="D16">
        <v>2160</v>
      </c>
      <c r="E16">
        <v>-0.51515514600000001</v>
      </c>
      <c r="F16">
        <v>0.17742379999999999</v>
      </c>
      <c r="G16">
        <v>1</v>
      </c>
      <c r="H16">
        <v>1</v>
      </c>
    </row>
    <row r="17" spans="1:8" x14ac:dyDescent="0.25">
      <c r="A17" t="s">
        <v>1728</v>
      </c>
      <c r="B17" t="s">
        <v>1729</v>
      </c>
      <c r="C17" s="1">
        <v>2.4</v>
      </c>
      <c r="D17" s="1">
        <v>1790</v>
      </c>
      <c r="E17">
        <v>3.0587323120000001</v>
      </c>
      <c r="F17">
        <v>-0.59296749999999998</v>
      </c>
      <c r="G17">
        <v>2</v>
      </c>
      <c r="H17">
        <v>2</v>
      </c>
    </row>
    <row r="18" spans="1:8" x14ac:dyDescent="0.25">
      <c r="A18" t="s">
        <v>1730</v>
      </c>
      <c r="B18" t="s">
        <v>1731</v>
      </c>
      <c r="C18" s="1">
        <v>2.1</v>
      </c>
      <c r="D18">
        <v>2160</v>
      </c>
      <c r="E18">
        <v>3.1534191570000001</v>
      </c>
      <c r="F18">
        <v>0.1363405</v>
      </c>
      <c r="G18">
        <v>1</v>
      </c>
      <c r="H18">
        <v>1</v>
      </c>
    </row>
    <row r="19" spans="1:8" x14ac:dyDescent="0.25">
      <c r="A19" t="s">
        <v>1732</v>
      </c>
      <c r="B19" t="s">
        <v>1733</v>
      </c>
      <c r="C19">
        <v>3.1</v>
      </c>
      <c r="D19" s="1">
        <v>910</v>
      </c>
      <c r="E19">
        <v>-3.5837207129999999</v>
      </c>
      <c r="F19">
        <v>0.18089169999999999</v>
      </c>
      <c r="G19">
        <v>1</v>
      </c>
      <c r="H19">
        <v>1</v>
      </c>
    </row>
    <row r="20" spans="1:8" x14ac:dyDescent="0.25">
      <c r="A20" t="s">
        <v>1734</v>
      </c>
      <c r="B20" t="s">
        <v>1735</v>
      </c>
      <c r="C20" s="1">
        <v>2</v>
      </c>
      <c r="D20" s="1">
        <v>1180</v>
      </c>
      <c r="E20">
        <v>1.520104999</v>
      </c>
      <c r="F20">
        <v>-0.1261352</v>
      </c>
      <c r="G20">
        <v>2</v>
      </c>
      <c r="H20">
        <v>2</v>
      </c>
    </row>
    <row r="21" spans="1:8" x14ac:dyDescent="0.25">
      <c r="A21" t="s">
        <v>1736</v>
      </c>
      <c r="B21" t="s">
        <v>1737</v>
      </c>
      <c r="C21" s="1">
        <v>1.8</v>
      </c>
      <c r="D21">
        <v>2020</v>
      </c>
      <c r="E21">
        <v>4.410163431</v>
      </c>
      <c r="F21">
        <v>3.8193400000000002E-2</v>
      </c>
      <c r="G21">
        <v>1</v>
      </c>
      <c r="H21">
        <v>1</v>
      </c>
    </row>
    <row r="22" spans="1:8" x14ac:dyDescent="0.25">
      <c r="A22" t="s">
        <v>1738</v>
      </c>
      <c r="B22" t="s">
        <v>1739</v>
      </c>
      <c r="C22">
        <v>3.7</v>
      </c>
      <c r="D22" s="1">
        <v>1650</v>
      </c>
      <c r="E22">
        <v>-5.8910585820000003</v>
      </c>
      <c r="F22">
        <v>0.11571590000000001</v>
      </c>
      <c r="G22">
        <v>1</v>
      </c>
      <c r="H22">
        <v>1</v>
      </c>
    </row>
    <row r="23" spans="1:8" x14ac:dyDescent="0.25">
      <c r="A23" t="s">
        <v>1740</v>
      </c>
      <c r="B23" t="s">
        <v>1741</v>
      </c>
      <c r="C23" s="1">
        <v>2.2999999999999998</v>
      </c>
      <c r="D23" s="1">
        <v>1530</v>
      </c>
      <c r="E23" s="1">
        <v>5.6621958079999999</v>
      </c>
      <c r="F23" s="1">
        <v>2.11346E-2</v>
      </c>
      <c r="G23">
        <v>3</v>
      </c>
      <c r="H23">
        <v>2</v>
      </c>
    </row>
    <row r="24" spans="1:8" x14ac:dyDescent="0.25">
      <c r="A24" t="s">
        <v>1742</v>
      </c>
      <c r="B24" t="s">
        <v>1743</v>
      </c>
      <c r="C24" s="1">
        <v>2.6</v>
      </c>
      <c r="D24">
        <v>5450</v>
      </c>
      <c r="E24">
        <v>-4.4502314810000003</v>
      </c>
      <c r="F24">
        <v>-0.2610808</v>
      </c>
      <c r="G24">
        <v>1</v>
      </c>
      <c r="H24">
        <v>1</v>
      </c>
    </row>
    <row r="25" spans="1:8" x14ac:dyDescent="0.25">
      <c r="A25" t="s">
        <v>1744</v>
      </c>
      <c r="B25" t="s">
        <v>1745</v>
      </c>
      <c r="C25" s="1">
        <v>2.5</v>
      </c>
      <c r="D25" s="1">
        <v>1260</v>
      </c>
      <c r="E25">
        <v>-1.288056206</v>
      </c>
      <c r="F25">
        <v>0.3294242</v>
      </c>
      <c r="G25">
        <v>2</v>
      </c>
      <c r="H25">
        <v>2</v>
      </c>
    </row>
    <row r="26" spans="1:8" x14ac:dyDescent="0.25">
      <c r="A26" t="s">
        <v>1746</v>
      </c>
      <c r="B26" t="s">
        <v>1747</v>
      </c>
      <c r="C26">
        <v>3</v>
      </c>
      <c r="D26">
        <v>2230</v>
      </c>
      <c r="E26">
        <v>-3.8428283219999999</v>
      </c>
      <c r="F26">
        <v>-0.23490260000000002</v>
      </c>
      <c r="G26">
        <v>0</v>
      </c>
      <c r="H26">
        <v>0</v>
      </c>
    </row>
    <row r="27" spans="1:8" x14ac:dyDescent="0.25">
      <c r="A27" t="s">
        <v>1748</v>
      </c>
      <c r="B27" t="s">
        <v>1749</v>
      </c>
      <c r="C27" s="1">
        <v>2</v>
      </c>
      <c r="D27">
        <v>3040</v>
      </c>
      <c r="E27">
        <v>0.83469965700000004</v>
      </c>
      <c r="F27">
        <v>-0.29375249999999997</v>
      </c>
      <c r="G27">
        <v>1</v>
      </c>
      <c r="H27">
        <v>1</v>
      </c>
    </row>
    <row r="28" spans="1:8" x14ac:dyDescent="0.25">
      <c r="A28" t="s">
        <v>1750</v>
      </c>
      <c r="B28" t="s">
        <v>1751</v>
      </c>
      <c r="C28">
        <v>2.9</v>
      </c>
      <c r="D28">
        <v>2350</v>
      </c>
      <c r="E28">
        <v>-6.6961348100000002</v>
      </c>
      <c r="F28">
        <v>-0.27541159999999998</v>
      </c>
      <c r="G28">
        <v>0</v>
      </c>
      <c r="H28">
        <v>0</v>
      </c>
    </row>
    <row r="29" spans="1:8" x14ac:dyDescent="0.25">
      <c r="A29" t="s">
        <v>1752</v>
      </c>
      <c r="B29" t="s">
        <v>1753</v>
      </c>
      <c r="C29">
        <v>2.9</v>
      </c>
      <c r="D29">
        <v>3200</v>
      </c>
      <c r="E29">
        <v>-3.0176178290000002</v>
      </c>
      <c r="F29">
        <v>-1.2991200000000001E-2</v>
      </c>
      <c r="G29">
        <v>0</v>
      </c>
      <c r="H29">
        <v>0</v>
      </c>
    </row>
    <row r="30" spans="1:8" x14ac:dyDescent="0.25">
      <c r="A30" t="s">
        <v>1754</v>
      </c>
      <c r="B30" t="s">
        <v>1755</v>
      </c>
      <c r="C30" s="1">
        <v>1.8</v>
      </c>
      <c r="D30" s="1">
        <v>690</v>
      </c>
      <c r="E30" s="1">
        <v>24.498822780000001</v>
      </c>
      <c r="F30" s="1">
        <v>2.2306431</v>
      </c>
      <c r="G30">
        <v>3</v>
      </c>
      <c r="H30">
        <v>2</v>
      </c>
    </row>
    <row r="31" spans="1:8" x14ac:dyDescent="0.25">
      <c r="A31" t="s">
        <v>1756</v>
      </c>
      <c r="B31" t="s">
        <v>1757</v>
      </c>
      <c r="C31" s="1">
        <v>2.2999999999999998</v>
      </c>
      <c r="D31" s="1">
        <v>1190</v>
      </c>
      <c r="E31" s="1">
        <v>13.24915298</v>
      </c>
      <c r="F31" s="1">
        <v>2.0372773</v>
      </c>
      <c r="G31">
        <v>3</v>
      </c>
      <c r="H31">
        <v>2</v>
      </c>
    </row>
    <row r="32" spans="1:8" x14ac:dyDescent="0.25">
      <c r="A32" t="s">
        <v>1758</v>
      </c>
      <c r="B32" t="s">
        <v>1759</v>
      </c>
      <c r="C32" s="1">
        <v>2.5</v>
      </c>
      <c r="D32">
        <v>2240</v>
      </c>
      <c r="E32">
        <v>3.4428397070000001</v>
      </c>
      <c r="F32">
        <v>0.27489160000000001</v>
      </c>
      <c r="G32">
        <v>1</v>
      </c>
      <c r="H32">
        <v>1</v>
      </c>
    </row>
    <row r="33" spans="1:8" x14ac:dyDescent="0.25">
      <c r="A33" t="s">
        <v>1760</v>
      </c>
      <c r="B33" t="s">
        <v>1761</v>
      </c>
      <c r="C33" s="1">
        <v>2</v>
      </c>
      <c r="D33">
        <v>2140</v>
      </c>
      <c r="E33" s="1">
        <v>18.702467899999998</v>
      </c>
      <c r="F33" s="1">
        <v>2.1802788999999998</v>
      </c>
      <c r="G33">
        <v>2</v>
      </c>
      <c r="H33">
        <v>1</v>
      </c>
    </row>
    <row r="34" spans="1:8" x14ac:dyDescent="0.25">
      <c r="A34" t="s">
        <v>1762</v>
      </c>
      <c r="B34" t="s">
        <v>1763</v>
      </c>
      <c r="C34">
        <v>2.7</v>
      </c>
      <c r="D34">
        <v>2540</v>
      </c>
      <c r="E34">
        <v>-3.0224106599999998</v>
      </c>
      <c r="F34">
        <v>0.10228089999999999</v>
      </c>
      <c r="G34">
        <v>0</v>
      </c>
      <c r="H34">
        <v>0</v>
      </c>
    </row>
    <row r="35" spans="1:8" x14ac:dyDescent="0.25">
      <c r="A35" t="s">
        <v>1764</v>
      </c>
      <c r="B35" t="s">
        <v>1765</v>
      </c>
      <c r="C35">
        <v>4.5</v>
      </c>
      <c r="D35" s="1">
        <v>1680</v>
      </c>
      <c r="E35">
        <v>-2.5376724E-2</v>
      </c>
      <c r="F35">
        <v>8.1321199999999996E-2</v>
      </c>
      <c r="G35">
        <v>1</v>
      </c>
      <c r="H35">
        <v>1</v>
      </c>
    </row>
    <row r="36" spans="1:8" x14ac:dyDescent="0.25">
      <c r="A36" t="s">
        <v>1766</v>
      </c>
      <c r="B36" t="s">
        <v>1767</v>
      </c>
      <c r="C36" s="1">
        <v>2.4</v>
      </c>
      <c r="D36" s="1">
        <v>1810</v>
      </c>
      <c r="E36">
        <v>-1.9399164760000001</v>
      </c>
      <c r="F36">
        <v>0.32241320000000001</v>
      </c>
      <c r="G36">
        <v>2</v>
      </c>
      <c r="H36">
        <v>2</v>
      </c>
    </row>
    <row r="37" spans="1:8" x14ac:dyDescent="0.25">
      <c r="A37" t="s">
        <v>1768</v>
      </c>
      <c r="B37" t="s">
        <v>1769</v>
      </c>
      <c r="C37" s="1">
        <v>2.2999999999999998</v>
      </c>
      <c r="D37" s="1">
        <v>1760</v>
      </c>
      <c r="E37">
        <v>3.8465151230000001</v>
      </c>
      <c r="F37">
        <v>-0.65986670000000003</v>
      </c>
      <c r="G37">
        <v>2</v>
      </c>
      <c r="H37">
        <v>2</v>
      </c>
    </row>
    <row r="38" spans="1:8" x14ac:dyDescent="0.25">
      <c r="A38" t="s">
        <v>1770</v>
      </c>
      <c r="B38" t="s">
        <v>1771</v>
      </c>
      <c r="C38">
        <v>3.1</v>
      </c>
      <c r="D38">
        <v>4170</v>
      </c>
      <c r="E38">
        <v>-0.170164492</v>
      </c>
      <c r="F38">
        <v>0.56220749999999997</v>
      </c>
      <c r="G38">
        <v>0</v>
      </c>
      <c r="H38">
        <v>0</v>
      </c>
    </row>
    <row r="39" spans="1:8" x14ac:dyDescent="0.25">
      <c r="A39" t="s">
        <v>1772</v>
      </c>
      <c r="B39" t="s">
        <v>1773</v>
      </c>
      <c r="C39" s="1">
        <v>2.5</v>
      </c>
      <c r="D39">
        <v>2600</v>
      </c>
      <c r="E39">
        <v>-3.6026252419999998</v>
      </c>
      <c r="F39">
        <v>-1.0168165999999998</v>
      </c>
      <c r="G39">
        <v>1</v>
      </c>
      <c r="H39">
        <v>1</v>
      </c>
    </row>
    <row r="40" spans="1:8" x14ac:dyDescent="0.25">
      <c r="A40" t="s">
        <v>1774</v>
      </c>
      <c r="B40" t="s">
        <v>1775</v>
      </c>
      <c r="C40" s="1">
        <v>2.4</v>
      </c>
      <c r="D40" s="1">
        <v>1790</v>
      </c>
      <c r="E40">
        <v>-0.89200283999999996</v>
      </c>
      <c r="F40">
        <v>0.19954650000000002</v>
      </c>
      <c r="G40">
        <v>2</v>
      </c>
      <c r="H40">
        <v>2</v>
      </c>
    </row>
    <row r="41" spans="1:8" x14ac:dyDescent="0.25">
      <c r="A41" t="s">
        <v>1776</v>
      </c>
      <c r="B41" t="s">
        <v>1777</v>
      </c>
      <c r="C41">
        <v>3</v>
      </c>
      <c r="D41">
        <v>2510</v>
      </c>
      <c r="E41">
        <v>-3.3951267469999999</v>
      </c>
      <c r="F41">
        <v>-0.56232769999999999</v>
      </c>
      <c r="G41">
        <v>0</v>
      </c>
      <c r="H41">
        <v>0</v>
      </c>
    </row>
    <row r="42" spans="1:8" x14ac:dyDescent="0.25">
      <c r="A42" t="s">
        <v>1778</v>
      </c>
      <c r="B42" t="s">
        <v>1779</v>
      </c>
      <c r="C42" s="1">
        <v>2.1</v>
      </c>
      <c r="D42" s="1">
        <v>1250</v>
      </c>
      <c r="E42" s="1">
        <v>14.499283520000001</v>
      </c>
      <c r="F42" s="1">
        <v>1.3059563000000001</v>
      </c>
      <c r="G42">
        <v>3</v>
      </c>
      <c r="H42">
        <v>2</v>
      </c>
    </row>
    <row r="43" spans="1:8" x14ac:dyDescent="0.25">
      <c r="A43" t="s">
        <v>1780</v>
      </c>
      <c r="B43" t="s">
        <v>1781</v>
      </c>
      <c r="C43" s="1">
        <v>2.2999999999999998</v>
      </c>
      <c r="D43" s="1">
        <v>1230</v>
      </c>
      <c r="E43">
        <v>-4.8757618379999998</v>
      </c>
      <c r="F43">
        <v>-0.79461429999999988</v>
      </c>
      <c r="G43">
        <v>2</v>
      </c>
      <c r="H43">
        <v>2</v>
      </c>
    </row>
    <row r="44" spans="1:8" x14ac:dyDescent="0.25">
      <c r="A44" t="s">
        <v>1782</v>
      </c>
      <c r="B44" t="s">
        <v>1783</v>
      </c>
      <c r="C44" s="1">
        <v>2.2000000000000002</v>
      </c>
      <c r="D44">
        <v>2640</v>
      </c>
      <c r="E44">
        <v>2.1334919440000002</v>
      </c>
      <c r="F44">
        <v>6.9956299999999999E-2</v>
      </c>
      <c r="G44">
        <v>1</v>
      </c>
      <c r="H44">
        <v>1</v>
      </c>
    </row>
    <row r="45" spans="1:8" x14ac:dyDescent="0.25">
      <c r="A45" t="s">
        <v>1784</v>
      </c>
      <c r="B45" t="s">
        <v>1785</v>
      </c>
      <c r="C45" s="1">
        <v>1.7</v>
      </c>
      <c r="D45">
        <v>4370</v>
      </c>
      <c r="E45" s="1">
        <v>7.9657687240000001</v>
      </c>
      <c r="F45" s="1">
        <v>2.2214000000000001E-2</v>
      </c>
      <c r="G45">
        <v>2</v>
      </c>
      <c r="H45">
        <v>1</v>
      </c>
    </row>
    <row r="46" spans="1:8" x14ac:dyDescent="0.25">
      <c r="A46" t="s">
        <v>1786</v>
      </c>
      <c r="B46" t="s">
        <v>1787</v>
      </c>
      <c r="C46">
        <v>4.5999999999999996</v>
      </c>
      <c r="D46" s="1">
        <v>1920</v>
      </c>
      <c r="E46">
        <v>-1.7009024699999999</v>
      </c>
      <c r="F46">
        <v>-7.8200000000000006E-3</v>
      </c>
      <c r="G46">
        <v>1</v>
      </c>
      <c r="H46">
        <v>1</v>
      </c>
    </row>
    <row r="47" spans="1:8" x14ac:dyDescent="0.25">
      <c r="A47" t="s">
        <v>1788</v>
      </c>
      <c r="B47" t="s">
        <v>1789</v>
      </c>
      <c r="C47">
        <v>3.9</v>
      </c>
      <c r="D47">
        <v>2560</v>
      </c>
      <c r="E47">
        <v>-1.610472106</v>
      </c>
      <c r="F47">
        <v>0.14970330000000001</v>
      </c>
      <c r="G47">
        <v>0</v>
      </c>
      <c r="H47">
        <v>0</v>
      </c>
    </row>
    <row r="48" spans="1:8" x14ac:dyDescent="0.25">
      <c r="A48" t="s">
        <v>1790</v>
      </c>
      <c r="B48" t="s">
        <v>1791</v>
      </c>
      <c r="C48">
        <v>2.8</v>
      </c>
      <c r="D48">
        <v>2400</v>
      </c>
      <c r="E48">
        <v>-1.32089795</v>
      </c>
      <c r="F48">
        <v>0.10661449999999999</v>
      </c>
      <c r="G48">
        <v>0</v>
      </c>
      <c r="H48">
        <v>0</v>
      </c>
    </row>
    <row r="49" spans="1:8" x14ac:dyDescent="0.25">
      <c r="A49" t="s">
        <v>1792</v>
      </c>
      <c r="B49" t="s">
        <v>1793</v>
      </c>
      <c r="C49">
        <v>3</v>
      </c>
      <c r="D49">
        <v>2090</v>
      </c>
      <c r="E49">
        <v>-1.473928932</v>
      </c>
      <c r="F49">
        <v>0.55126280000000005</v>
      </c>
      <c r="G49">
        <v>0</v>
      </c>
      <c r="H49">
        <v>0</v>
      </c>
    </row>
    <row r="50" spans="1:8" x14ac:dyDescent="0.25">
      <c r="A50" t="s">
        <v>1794</v>
      </c>
      <c r="B50" t="s">
        <v>1795</v>
      </c>
      <c r="C50">
        <v>3</v>
      </c>
      <c r="D50" s="1">
        <v>1210</v>
      </c>
      <c r="E50" s="2">
        <v>6.8072880509999996</v>
      </c>
      <c r="F50">
        <v>-0.58027989999999996</v>
      </c>
      <c r="G50">
        <v>1</v>
      </c>
      <c r="H50">
        <v>1</v>
      </c>
    </row>
    <row r="51" spans="1:8" x14ac:dyDescent="0.25">
      <c r="A51" t="s">
        <v>1796</v>
      </c>
      <c r="B51" t="s">
        <v>1797</v>
      </c>
      <c r="C51" s="1">
        <v>2.2999999999999998</v>
      </c>
      <c r="D51">
        <v>2200</v>
      </c>
      <c r="E51">
        <v>-1.8978723399999999</v>
      </c>
      <c r="F51">
        <v>0.22382550000000001</v>
      </c>
      <c r="G51">
        <v>1</v>
      </c>
      <c r="H51">
        <v>1</v>
      </c>
    </row>
    <row r="52" spans="1:8" x14ac:dyDescent="0.25">
      <c r="A52" t="s">
        <v>1798</v>
      </c>
      <c r="B52" t="s">
        <v>1799</v>
      </c>
      <c r="C52" s="1">
        <v>2.2000000000000002</v>
      </c>
      <c r="D52">
        <v>5110</v>
      </c>
      <c r="E52">
        <v>-2.7217450049999998</v>
      </c>
      <c r="F52">
        <v>-6.1312100000000001E-2</v>
      </c>
      <c r="G52">
        <v>1</v>
      </c>
      <c r="H52">
        <v>1</v>
      </c>
    </row>
    <row r="53" spans="1:8" x14ac:dyDescent="0.25">
      <c r="A53" t="s">
        <v>1800</v>
      </c>
      <c r="B53" t="s">
        <v>1801</v>
      </c>
      <c r="C53">
        <v>3.6</v>
      </c>
      <c r="D53">
        <v>5080</v>
      </c>
      <c r="E53">
        <v>-4.0260798700000002</v>
      </c>
      <c r="F53">
        <v>0.43703370000000002</v>
      </c>
      <c r="G53">
        <v>0</v>
      </c>
      <c r="H53">
        <v>0</v>
      </c>
    </row>
    <row r="54" spans="1:8" x14ac:dyDescent="0.25">
      <c r="A54" t="s">
        <v>1802</v>
      </c>
      <c r="B54" t="s">
        <v>1803</v>
      </c>
      <c r="C54" s="1">
        <v>2.2999999999999998</v>
      </c>
      <c r="D54" s="1">
        <v>1690</v>
      </c>
      <c r="E54" s="1">
        <v>6.9601801200000004</v>
      </c>
      <c r="F54" s="1">
        <v>0.25659959999999998</v>
      </c>
      <c r="G54">
        <v>3</v>
      </c>
      <c r="H54">
        <v>2</v>
      </c>
    </row>
    <row r="55" spans="1:8" x14ac:dyDescent="0.25">
      <c r="A55" t="s">
        <v>1804</v>
      </c>
      <c r="B55" t="s">
        <v>1805</v>
      </c>
      <c r="C55" s="1">
        <v>2.2000000000000002</v>
      </c>
      <c r="D55">
        <v>2560</v>
      </c>
      <c r="E55">
        <v>0.70611087800000005</v>
      </c>
      <c r="F55">
        <v>0.34535479999999996</v>
      </c>
      <c r="G55">
        <v>1</v>
      </c>
      <c r="H55">
        <v>1</v>
      </c>
    </row>
    <row r="56" spans="1:8" x14ac:dyDescent="0.25">
      <c r="A56" t="s">
        <v>1806</v>
      </c>
      <c r="B56" t="s">
        <v>1807</v>
      </c>
      <c r="C56" s="1">
        <v>2.4</v>
      </c>
      <c r="D56">
        <v>2260</v>
      </c>
      <c r="E56">
        <v>2.269374295</v>
      </c>
      <c r="F56">
        <v>0.5626584</v>
      </c>
      <c r="G56">
        <v>1</v>
      </c>
      <c r="H56">
        <v>1</v>
      </c>
    </row>
    <row r="57" spans="1:8" x14ac:dyDescent="0.25">
      <c r="A57" t="s">
        <v>1808</v>
      </c>
      <c r="B57" t="s">
        <v>1809</v>
      </c>
      <c r="C57">
        <v>3.4</v>
      </c>
      <c r="D57">
        <v>14010</v>
      </c>
      <c r="E57">
        <v>-2.297316285</v>
      </c>
      <c r="F57">
        <v>8.6981700000000009E-2</v>
      </c>
      <c r="G57">
        <v>0</v>
      </c>
      <c r="H57">
        <v>0</v>
      </c>
    </row>
    <row r="58" spans="1:8" x14ac:dyDescent="0.25">
      <c r="A58" t="s">
        <v>1810</v>
      </c>
      <c r="B58" t="s">
        <v>1811</v>
      </c>
      <c r="C58" s="1">
        <v>2.6</v>
      </c>
      <c r="D58">
        <v>3660</v>
      </c>
      <c r="E58">
        <v>0.79443683499999995</v>
      </c>
      <c r="F58">
        <v>-0.32081720000000002</v>
      </c>
      <c r="G58">
        <v>1</v>
      </c>
      <c r="H58">
        <v>1</v>
      </c>
    </row>
    <row r="59" spans="1:8" x14ac:dyDescent="0.25">
      <c r="A59" t="s">
        <v>1812</v>
      </c>
      <c r="B59" t="s">
        <v>1813</v>
      </c>
      <c r="C59" s="1">
        <v>2.1</v>
      </c>
      <c r="D59">
        <v>5840</v>
      </c>
      <c r="E59">
        <v>-3.1717337720000001</v>
      </c>
      <c r="F59">
        <v>0.80944350000000009</v>
      </c>
      <c r="G59">
        <v>1</v>
      </c>
      <c r="H59">
        <v>1</v>
      </c>
    </row>
    <row r="60" spans="1:8" x14ac:dyDescent="0.25">
      <c r="A60" t="s">
        <v>1814</v>
      </c>
      <c r="B60" t="s">
        <v>1815</v>
      </c>
      <c r="C60">
        <v>3.3</v>
      </c>
      <c r="D60">
        <v>2170</v>
      </c>
      <c r="E60">
        <v>-0.81263880499999996</v>
      </c>
      <c r="F60">
        <v>-4.5365200000000001E-2</v>
      </c>
      <c r="G60">
        <v>0</v>
      </c>
      <c r="H60">
        <v>0</v>
      </c>
    </row>
    <row r="61" spans="1:8" x14ac:dyDescent="0.25">
      <c r="A61" t="s">
        <v>1816</v>
      </c>
      <c r="B61" t="s">
        <v>1817</v>
      </c>
      <c r="C61">
        <v>3</v>
      </c>
      <c r="D61">
        <v>10420</v>
      </c>
      <c r="E61">
        <v>-3.3988685890000001</v>
      </c>
      <c r="F61">
        <v>0.69490090000000004</v>
      </c>
      <c r="G61">
        <v>0</v>
      </c>
      <c r="H61">
        <v>0</v>
      </c>
    </row>
    <row r="62" spans="1:8" x14ac:dyDescent="0.25">
      <c r="A62" t="s">
        <v>1818</v>
      </c>
      <c r="B62" t="s">
        <v>1819</v>
      </c>
      <c r="C62">
        <v>2.8</v>
      </c>
      <c r="D62">
        <v>4230</v>
      </c>
      <c r="E62">
        <v>-2.3612477570000001</v>
      </c>
      <c r="F62">
        <v>1.5661755999999998</v>
      </c>
      <c r="G62">
        <v>1</v>
      </c>
      <c r="H62">
        <v>1</v>
      </c>
    </row>
    <row r="63" spans="1:8" x14ac:dyDescent="0.25">
      <c r="A63" t="s">
        <v>1820</v>
      </c>
      <c r="B63" t="s">
        <v>1821</v>
      </c>
      <c r="C63" s="1">
        <v>2.6</v>
      </c>
      <c r="D63" s="1">
        <v>1910</v>
      </c>
      <c r="E63">
        <v>-1.323991551</v>
      </c>
      <c r="F63">
        <v>0.86684069999999991</v>
      </c>
      <c r="G63">
        <v>1</v>
      </c>
      <c r="H63">
        <v>1</v>
      </c>
    </row>
    <row r="64" spans="1:8" x14ac:dyDescent="0.25">
      <c r="A64" t="s">
        <v>1822</v>
      </c>
      <c r="B64" t="s">
        <v>1823</v>
      </c>
      <c r="C64">
        <v>2.9</v>
      </c>
      <c r="D64">
        <v>12410</v>
      </c>
      <c r="E64">
        <v>-2.6580685750000002</v>
      </c>
      <c r="F64">
        <v>-0.72754030000000003</v>
      </c>
      <c r="G64">
        <v>0</v>
      </c>
      <c r="H64">
        <v>0</v>
      </c>
    </row>
    <row r="65" spans="1:8" x14ac:dyDescent="0.25">
      <c r="A65" t="s">
        <v>1824</v>
      </c>
      <c r="B65" t="s">
        <v>1825</v>
      </c>
      <c r="C65">
        <v>3</v>
      </c>
      <c r="D65" s="1">
        <v>1580</v>
      </c>
      <c r="E65">
        <v>3.9442647669999999</v>
      </c>
      <c r="F65">
        <v>0.56967719999999999</v>
      </c>
      <c r="G65">
        <v>1</v>
      </c>
      <c r="H65">
        <v>1</v>
      </c>
    </row>
    <row r="66" spans="1:8" x14ac:dyDescent="0.25">
      <c r="A66" t="s">
        <v>1826</v>
      </c>
      <c r="B66" t="s">
        <v>1827</v>
      </c>
      <c r="C66" s="1">
        <v>2.2999999999999998</v>
      </c>
      <c r="D66">
        <v>3190</v>
      </c>
      <c r="E66">
        <v>-2.2659603260000001</v>
      </c>
      <c r="F66">
        <v>-0.17884820000000001</v>
      </c>
      <c r="G66">
        <v>1</v>
      </c>
      <c r="H66">
        <v>1</v>
      </c>
    </row>
    <row r="67" spans="1:8" x14ac:dyDescent="0.25">
      <c r="A67" t="s">
        <v>1828</v>
      </c>
      <c r="B67" t="s">
        <v>1829</v>
      </c>
      <c r="C67" s="1">
        <v>2.6</v>
      </c>
      <c r="D67">
        <v>2490</v>
      </c>
      <c r="E67">
        <v>-6.9969969970000001</v>
      </c>
      <c r="F67">
        <v>-1.1931453999999999</v>
      </c>
      <c r="G67">
        <v>1</v>
      </c>
      <c r="H67">
        <v>1</v>
      </c>
    </row>
    <row r="68" spans="1:8" x14ac:dyDescent="0.25">
      <c r="A68" t="s">
        <v>1830</v>
      </c>
      <c r="B68" t="s">
        <v>1831</v>
      </c>
      <c r="C68" s="1">
        <v>2.5</v>
      </c>
      <c r="D68">
        <v>3150</v>
      </c>
      <c r="E68">
        <v>-1.145028098</v>
      </c>
      <c r="F68">
        <v>0.85365189999999991</v>
      </c>
      <c r="G68">
        <v>1</v>
      </c>
      <c r="H68">
        <v>1</v>
      </c>
    </row>
    <row r="69" spans="1:8" x14ac:dyDescent="0.25">
      <c r="A69" t="s">
        <v>1832</v>
      </c>
      <c r="B69" t="s">
        <v>1833</v>
      </c>
      <c r="C69" s="1">
        <v>2.6</v>
      </c>
      <c r="D69">
        <v>4970</v>
      </c>
      <c r="E69">
        <v>-7.5691578789999996</v>
      </c>
      <c r="F69">
        <v>4.9230799999999998E-2</v>
      </c>
      <c r="G69">
        <v>1</v>
      </c>
      <c r="H69">
        <v>1</v>
      </c>
    </row>
    <row r="70" spans="1:8" x14ac:dyDescent="0.25">
      <c r="A70" t="s">
        <v>1834</v>
      </c>
      <c r="B70" t="s">
        <v>1835</v>
      </c>
      <c r="C70" s="1">
        <v>2.5</v>
      </c>
      <c r="D70">
        <v>28520</v>
      </c>
      <c r="E70">
        <v>-1.2736422000000001</v>
      </c>
      <c r="F70">
        <v>0.3485162</v>
      </c>
      <c r="G70">
        <v>1</v>
      </c>
      <c r="H70">
        <v>1</v>
      </c>
    </row>
    <row r="71" spans="1:8" x14ac:dyDescent="0.25">
      <c r="A71" t="s">
        <v>1836</v>
      </c>
      <c r="B71" t="s">
        <v>1837</v>
      </c>
      <c r="C71" s="1">
        <v>2.2000000000000002</v>
      </c>
      <c r="D71">
        <v>2780</v>
      </c>
      <c r="E71">
        <v>-4.2225162520000001</v>
      </c>
      <c r="F71">
        <v>-0.43000479999999996</v>
      </c>
      <c r="G71">
        <v>1</v>
      </c>
      <c r="H71">
        <v>1</v>
      </c>
    </row>
    <row r="72" spans="1:8" x14ac:dyDescent="0.25">
      <c r="A72" t="s">
        <v>1840</v>
      </c>
      <c r="B72" t="s">
        <v>1841</v>
      </c>
      <c r="C72">
        <v>3.1</v>
      </c>
      <c r="D72">
        <v>2970</v>
      </c>
      <c r="E72">
        <v>1.756003583</v>
      </c>
      <c r="F72">
        <v>-0.12364749999999999</v>
      </c>
      <c r="G72">
        <v>0</v>
      </c>
      <c r="H72">
        <v>0</v>
      </c>
    </row>
    <row r="73" spans="1:8" x14ac:dyDescent="0.25">
      <c r="A73" t="s">
        <v>1842</v>
      </c>
      <c r="B73" t="s">
        <v>1843</v>
      </c>
      <c r="C73" s="1">
        <v>2.4</v>
      </c>
      <c r="D73">
        <v>2900</v>
      </c>
      <c r="E73">
        <v>-1.588614926</v>
      </c>
      <c r="F73">
        <v>7.8073599999999993E-2</v>
      </c>
      <c r="G73">
        <v>1</v>
      </c>
      <c r="H73">
        <v>1</v>
      </c>
    </row>
    <row r="74" spans="1:8" x14ac:dyDescent="0.25">
      <c r="A74" t="s">
        <v>1844</v>
      </c>
      <c r="B74" t="s">
        <v>1845</v>
      </c>
      <c r="C74" s="1">
        <v>2.5</v>
      </c>
      <c r="D74" s="1">
        <v>1070</v>
      </c>
      <c r="E74">
        <v>1.300372503</v>
      </c>
      <c r="F74">
        <v>2.8872200000000001E-2</v>
      </c>
      <c r="G74">
        <v>2</v>
      </c>
      <c r="H74">
        <v>2</v>
      </c>
    </row>
    <row r="75" spans="1:8" x14ac:dyDescent="0.25">
      <c r="A75" t="s">
        <v>1838</v>
      </c>
      <c r="B75" t="s">
        <v>1839</v>
      </c>
      <c r="C75">
        <v>2.9</v>
      </c>
      <c r="D75">
        <v>2170</v>
      </c>
      <c r="E75">
        <v>-3.3036909539999999</v>
      </c>
      <c r="F75">
        <v>-0.11099899999999999</v>
      </c>
      <c r="G75">
        <v>0</v>
      </c>
      <c r="H75">
        <v>0</v>
      </c>
    </row>
    <row r="76" spans="1:8" x14ac:dyDescent="0.25">
      <c r="A76" t="s">
        <v>1846</v>
      </c>
      <c r="B76" t="s">
        <v>1847</v>
      </c>
      <c r="C76">
        <v>3.6</v>
      </c>
      <c r="D76">
        <v>5730</v>
      </c>
      <c r="E76">
        <v>-1.280623608</v>
      </c>
      <c r="F76">
        <v>6.8504899999999994E-2</v>
      </c>
      <c r="G76">
        <v>0</v>
      </c>
      <c r="H76">
        <v>0</v>
      </c>
    </row>
    <row r="77" spans="1:8" x14ac:dyDescent="0.25">
      <c r="A77" t="s">
        <v>1848</v>
      </c>
      <c r="B77" t="s">
        <v>1849</v>
      </c>
      <c r="C77" s="1">
        <v>2</v>
      </c>
      <c r="D77">
        <v>3840</v>
      </c>
      <c r="E77">
        <v>2.1137496339999999</v>
      </c>
      <c r="F77">
        <v>0.55749130000000002</v>
      </c>
      <c r="G77">
        <v>1</v>
      </c>
      <c r="H77">
        <v>1</v>
      </c>
    </row>
    <row r="78" spans="1:8" x14ac:dyDescent="0.25">
      <c r="A78" t="s">
        <v>1850</v>
      </c>
      <c r="B78" t="s">
        <v>1851</v>
      </c>
      <c r="C78">
        <v>3.5</v>
      </c>
      <c r="D78">
        <v>2590</v>
      </c>
      <c r="E78">
        <v>-3.7826717159999999</v>
      </c>
      <c r="F78">
        <v>-0.21631500000000001</v>
      </c>
      <c r="G78">
        <v>0</v>
      </c>
      <c r="H78">
        <v>0</v>
      </c>
    </row>
    <row r="79" spans="1:8" x14ac:dyDescent="0.25">
      <c r="A79" t="s">
        <v>1852</v>
      </c>
      <c r="B79" t="s">
        <v>1853</v>
      </c>
      <c r="C79">
        <v>2.7</v>
      </c>
      <c r="E79">
        <v>5.5980593000000002E-2</v>
      </c>
      <c r="F79">
        <v>0.67873300000000003</v>
      </c>
      <c r="G79">
        <v>1</v>
      </c>
      <c r="H79">
        <v>1</v>
      </c>
    </row>
    <row r="80" spans="1:8" x14ac:dyDescent="0.25">
      <c r="A80" t="s">
        <v>1854</v>
      </c>
      <c r="B80" t="s">
        <v>1855</v>
      </c>
      <c r="C80" s="1">
        <v>2.5</v>
      </c>
      <c r="D80" s="1">
        <v>1450</v>
      </c>
      <c r="E80" s="1">
        <v>13.292510330000001</v>
      </c>
      <c r="F80" s="1">
        <v>0.4451078</v>
      </c>
      <c r="G80">
        <v>3</v>
      </c>
      <c r="H80">
        <v>2</v>
      </c>
    </row>
    <row r="81" spans="1:8" x14ac:dyDescent="0.25">
      <c r="A81" t="s">
        <v>1856</v>
      </c>
      <c r="B81" t="s">
        <v>1857</v>
      </c>
      <c r="C81" s="1">
        <v>2.4</v>
      </c>
      <c r="D81">
        <v>3030</v>
      </c>
      <c r="E81">
        <v>-4.100012596</v>
      </c>
      <c r="F81">
        <v>4.5558099999999997E-2</v>
      </c>
      <c r="G81">
        <v>1</v>
      </c>
      <c r="H81">
        <v>1</v>
      </c>
    </row>
    <row r="82" spans="1:8" x14ac:dyDescent="0.25">
      <c r="A82" t="s">
        <v>1858</v>
      </c>
      <c r="B82" t="s">
        <v>1859</v>
      </c>
      <c r="C82" s="1">
        <v>2.4</v>
      </c>
      <c r="D82">
        <v>7040</v>
      </c>
      <c r="E82">
        <v>-5.5459731989999996</v>
      </c>
      <c r="F82">
        <v>-0.60648800000000003</v>
      </c>
      <c r="G82">
        <v>1</v>
      </c>
      <c r="H82">
        <v>1</v>
      </c>
    </row>
    <row r="83" spans="1:8" x14ac:dyDescent="0.25">
      <c r="A83" t="s">
        <v>1860</v>
      </c>
      <c r="B83" t="s">
        <v>1861</v>
      </c>
      <c r="C83">
        <v>2.7</v>
      </c>
      <c r="D83" s="1">
        <v>1170</v>
      </c>
      <c r="E83">
        <v>1.4468014119999999</v>
      </c>
      <c r="F83">
        <v>-9.4916700000000007E-2</v>
      </c>
      <c r="G83">
        <v>2</v>
      </c>
      <c r="H83">
        <v>2</v>
      </c>
    </row>
    <row r="84" spans="1:8" x14ac:dyDescent="0.25">
      <c r="A84" t="s">
        <v>1862</v>
      </c>
      <c r="B84" t="s">
        <v>1863</v>
      </c>
      <c r="C84">
        <v>3.5</v>
      </c>
      <c r="D84">
        <v>2580</v>
      </c>
      <c r="E84">
        <v>-4.8892473790000004</v>
      </c>
      <c r="F84">
        <v>-0.3054328</v>
      </c>
      <c r="G84">
        <v>0</v>
      </c>
      <c r="H84">
        <v>0</v>
      </c>
    </row>
    <row r="85" spans="1:8" x14ac:dyDescent="0.25">
      <c r="A85" t="s">
        <v>1864</v>
      </c>
      <c r="B85" t="s">
        <v>1865</v>
      </c>
      <c r="C85">
        <v>3.3</v>
      </c>
      <c r="D85" s="1">
        <v>1130</v>
      </c>
      <c r="E85">
        <v>-1.189163137</v>
      </c>
      <c r="F85">
        <v>-1.22633E-2</v>
      </c>
      <c r="G85">
        <v>1</v>
      </c>
      <c r="H85">
        <v>1</v>
      </c>
    </row>
    <row r="86" spans="1:8" x14ac:dyDescent="0.25">
      <c r="A86" t="s">
        <v>1866</v>
      </c>
      <c r="B86" t="s">
        <v>1867</v>
      </c>
      <c r="C86" s="1">
        <v>2.5</v>
      </c>
      <c r="D86">
        <v>2410</v>
      </c>
      <c r="E86">
        <v>-6.2891933030000002</v>
      </c>
      <c r="F86">
        <v>-0.23310020000000001</v>
      </c>
      <c r="G86">
        <v>1</v>
      </c>
      <c r="H86">
        <v>1</v>
      </c>
    </row>
    <row r="87" spans="1:8" x14ac:dyDescent="0.25">
      <c r="A87" t="s">
        <v>1868</v>
      </c>
      <c r="B87" t="s">
        <v>1869</v>
      </c>
      <c r="C87" s="1">
        <v>2.4</v>
      </c>
      <c r="E87">
        <v>-3.8375777489999998</v>
      </c>
      <c r="F87">
        <v>0.73695469999999996</v>
      </c>
      <c r="G87">
        <v>1</v>
      </c>
      <c r="H87">
        <v>1</v>
      </c>
    </row>
    <row r="88" spans="1:8" x14ac:dyDescent="0.25">
      <c r="A88" t="s">
        <v>1870</v>
      </c>
      <c r="B88" t="s">
        <v>1871</v>
      </c>
      <c r="C88" s="1">
        <v>2.2999999999999998</v>
      </c>
      <c r="D88" s="1">
        <v>630</v>
      </c>
      <c r="E88" s="1">
        <v>5.7302807490000003</v>
      </c>
      <c r="F88" s="1">
        <v>0.85670509999999989</v>
      </c>
      <c r="G88">
        <v>3</v>
      </c>
      <c r="H88">
        <v>2</v>
      </c>
    </row>
    <row r="89" spans="1:8" x14ac:dyDescent="0.25">
      <c r="A89" t="s">
        <v>1872</v>
      </c>
      <c r="B89" t="s">
        <v>1873</v>
      </c>
      <c r="C89">
        <v>2.8</v>
      </c>
      <c r="D89">
        <v>3990</v>
      </c>
      <c r="E89">
        <v>-0.29685125600000001</v>
      </c>
      <c r="F89">
        <v>-0.41814319999999999</v>
      </c>
      <c r="G89">
        <v>1</v>
      </c>
      <c r="H89">
        <v>1</v>
      </c>
    </row>
    <row r="90" spans="1:8" x14ac:dyDescent="0.25">
      <c r="A90" t="s">
        <v>1874</v>
      </c>
      <c r="B90" t="s">
        <v>1875</v>
      </c>
      <c r="C90">
        <v>2.9</v>
      </c>
      <c r="D90" s="1">
        <v>1740</v>
      </c>
      <c r="E90">
        <v>-4.5270476220000004</v>
      </c>
      <c r="F90">
        <v>1.5E-3</v>
      </c>
      <c r="G90">
        <v>1</v>
      </c>
      <c r="H90">
        <v>1</v>
      </c>
    </row>
    <row r="91" spans="1:8" x14ac:dyDescent="0.25">
      <c r="A91" t="s">
        <v>1876</v>
      </c>
      <c r="B91" t="s">
        <v>1877</v>
      </c>
      <c r="C91" s="1">
        <v>2.2999999999999998</v>
      </c>
      <c r="D91" s="1">
        <v>1760</v>
      </c>
      <c r="E91">
        <v>1.6690751450000001</v>
      </c>
      <c r="F91">
        <v>6.3877400000000001E-2</v>
      </c>
      <c r="G91">
        <v>2</v>
      </c>
      <c r="H91">
        <v>2</v>
      </c>
    </row>
    <row r="92" spans="1:8" x14ac:dyDescent="0.25">
      <c r="A92" t="s">
        <v>1878</v>
      </c>
      <c r="B92" t="s">
        <v>1879</v>
      </c>
      <c r="C92" s="1">
        <v>2.2999999999999998</v>
      </c>
      <c r="D92">
        <v>3020</v>
      </c>
      <c r="E92">
        <v>-2.1065424350000002</v>
      </c>
      <c r="F92">
        <v>6.0886499999999996E-2</v>
      </c>
      <c r="G92">
        <v>1</v>
      </c>
      <c r="H92">
        <v>1</v>
      </c>
    </row>
    <row r="93" spans="1:8" x14ac:dyDescent="0.25">
      <c r="A93" t="s">
        <v>1880</v>
      </c>
      <c r="B93" t="s">
        <v>1881</v>
      </c>
      <c r="C93" s="1">
        <v>2.2000000000000002</v>
      </c>
      <c r="D93" s="1">
        <v>1700</v>
      </c>
      <c r="E93">
        <v>3.0793679350000001</v>
      </c>
      <c r="F93">
        <v>0.33220659999999996</v>
      </c>
      <c r="G93">
        <v>2</v>
      </c>
      <c r="H93">
        <v>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277D-34AD-41DE-92F9-AFD9EA7E0566}">
  <dimension ref="A1:N1694"/>
  <sheetViews>
    <sheetView tabSelected="1" topLeftCell="B1" workbookViewId="0">
      <selection sqref="A1:A1048576"/>
    </sheetView>
  </sheetViews>
  <sheetFormatPr defaultRowHeight="15" x14ac:dyDescent="0.25"/>
  <cols>
    <col min="1" max="1" width="35.140625" hidden="1" customWidth="1"/>
    <col min="2" max="2" width="13.5703125" bestFit="1" customWidth="1"/>
    <col min="3" max="3" width="13.140625" bestFit="1" customWidth="1"/>
    <col min="4" max="4" width="19.28515625" bestFit="1" customWidth="1"/>
    <col min="5" max="5" width="12.7109375" bestFit="1" customWidth="1"/>
    <col min="10" max="10" width="12" bestFit="1" customWidth="1"/>
    <col min="11" max="11" width="22.42578125" style="12" customWidth="1"/>
    <col min="12" max="13" width="21.28515625" customWidth="1"/>
    <col min="14" max="14" width="17.5703125" style="2" customWidth="1"/>
    <col min="15" max="15" width="17.5703125" customWidth="1"/>
  </cols>
  <sheetData>
    <row r="1" spans="1:14" x14ac:dyDescent="0.25">
      <c r="A1" s="2" t="s">
        <v>0</v>
      </c>
      <c r="B1" s="2" t="s">
        <v>1882</v>
      </c>
      <c r="C1" s="2" t="s">
        <v>1697</v>
      </c>
      <c r="D1" s="2" t="s">
        <v>3104</v>
      </c>
      <c r="E1" t="s">
        <v>3113</v>
      </c>
      <c r="K1"/>
      <c r="N1"/>
    </row>
    <row r="2" spans="1:14" x14ac:dyDescent="0.25">
      <c r="A2" t="s">
        <v>4</v>
      </c>
      <c r="B2" s="13">
        <v>18001030100</v>
      </c>
      <c r="C2" s="15" t="str">
        <f>VLOOKUP(Table3[[#This Row],[Full Tract ID]],Table1[[Full Tract ID]:[Census Tract ID]],2,FALSE)</f>
        <v>Adams</v>
      </c>
      <c r="D2" s="15" t="str">
        <f>VLOOKUP(Table3[[#This Row],[Full Tract ID]],Table1[[Full Tract ID]:[Census Tract ID]],3,FALSE)</f>
        <v>Census Tract 301</v>
      </c>
      <c r="E2">
        <v>0</v>
      </c>
      <c r="K2"/>
      <c r="N2"/>
    </row>
    <row r="3" spans="1:14" x14ac:dyDescent="0.25">
      <c r="A3" t="s">
        <v>5</v>
      </c>
      <c r="B3" s="13">
        <v>18001030200</v>
      </c>
      <c r="C3" s="15" t="str">
        <f>VLOOKUP(Table3[[#This Row],[Full Tract ID]],Table1[[Full Tract ID]:[Census Tract ID]],2,FALSE)</f>
        <v>Adams</v>
      </c>
      <c r="D3" s="15" t="str">
        <f>VLOOKUP(Table3[[#This Row],[Full Tract ID]],Table1[[Full Tract ID]:[Census Tract ID]],3,FALSE)</f>
        <v>Census Tract 302</v>
      </c>
      <c r="E3">
        <v>0</v>
      </c>
      <c r="K3"/>
      <c r="N3"/>
    </row>
    <row r="4" spans="1:14" x14ac:dyDescent="0.25">
      <c r="A4" t="s">
        <v>6</v>
      </c>
      <c r="B4" s="13">
        <v>18001030300</v>
      </c>
      <c r="C4" s="15" t="str">
        <f>VLOOKUP(Table3[[#This Row],[Full Tract ID]],Table1[[Full Tract ID]:[Census Tract ID]],2,FALSE)</f>
        <v>Adams</v>
      </c>
      <c r="D4" s="15" t="str">
        <f>VLOOKUP(Table3[[#This Row],[Full Tract ID]],Table1[[Full Tract ID]:[Census Tract ID]],3,FALSE)</f>
        <v>Census Tract 303</v>
      </c>
      <c r="E4">
        <v>0</v>
      </c>
      <c r="K4"/>
      <c r="N4"/>
    </row>
    <row r="5" spans="1:14" x14ac:dyDescent="0.25">
      <c r="A5" t="s">
        <v>7</v>
      </c>
      <c r="B5" s="13">
        <v>18001030400</v>
      </c>
      <c r="C5" s="15" t="str">
        <f>VLOOKUP(Table3[[#This Row],[Full Tract ID]],Table1[[Full Tract ID]:[Census Tract ID]],2,FALSE)</f>
        <v>Adams</v>
      </c>
      <c r="D5" s="15" t="str">
        <f>VLOOKUP(Table3[[#This Row],[Full Tract ID]],Table1[[Full Tract ID]:[Census Tract ID]],3,FALSE)</f>
        <v>Census Tract 304</v>
      </c>
      <c r="E5">
        <v>0</v>
      </c>
      <c r="K5"/>
      <c r="N5"/>
    </row>
    <row r="6" spans="1:14" x14ac:dyDescent="0.25">
      <c r="A6" t="s">
        <v>8</v>
      </c>
      <c r="B6" s="13">
        <v>18001030500</v>
      </c>
      <c r="C6" s="15" t="str">
        <f>VLOOKUP(Table3[[#This Row],[Full Tract ID]],Table1[[Full Tract ID]:[Census Tract ID]],2,FALSE)</f>
        <v>Adams</v>
      </c>
      <c r="D6" s="15" t="str">
        <f>VLOOKUP(Table3[[#This Row],[Full Tract ID]],Table1[[Full Tract ID]:[Census Tract ID]],3,FALSE)</f>
        <v>Census Tract 305</v>
      </c>
      <c r="E6">
        <v>0</v>
      </c>
      <c r="K6"/>
      <c r="N6"/>
    </row>
    <row r="7" spans="1:14" x14ac:dyDescent="0.25">
      <c r="A7" t="s">
        <v>9</v>
      </c>
      <c r="B7" s="13">
        <v>18001030600</v>
      </c>
      <c r="C7" s="15" t="str">
        <f>VLOOKUP(Table3[[#This Row],[Full Tract ID]],Table1[[Full Tract ID]:[Census Tract ID]],2,FALSE)</f>
        <v>Adams</v>
      </c>
      <c r="D7" s="15" t="str">
        <f>VLOOKUP(Table3[[#This Row],[Full Tract ID]],Table1[[Full Tract ID]:[Census Tract ID]],3,FALSE)</f>
        <v>Census Tract 306</v>
      </c>
      <c r="E7">
        <v>0</v>
      </c>
      <c r="K7"/>
      <c r="N7"/>
    </row>
    <row r="8" spans="1:14" x14ac:dyDescent="0.25">
      <c r="A8" t="s">
        <v>10</v>
      </c>
      <c r="B8" s="13">
        <v>18001030700</v>
      </c>
      <c r="C8" s="15" t="str">
        <f>VLOOKUP(Table3[[#This Row],[Full Tract ID]],Table1[[Full Tract ID]:[Census Tract ID]],2,FALSE)</f>
        <v>Adams</v>
      </c>
      <c r="D8" s="15" t="str">
        <f>VLOOKUP(Table3[[#This Row],[Full Tract ID]],Table1[[Full Tract ID]:[Census Tract ID]],3,FALSE)</f>
        <v>Census Tract 307</v>
      </c>
      <c r="E8" s="14">
        <v>1</v>
      </c>
      <c r="K8"/>
      <c r="N8"/>
    </row>
    <row r="9" spans="1:14" x14ac:dyDescent="0.25">
      <c r="A9" t="s">
        <v>11</v>
      </c>
      <c r="B9" s="13">
        <v>18003000100</v>
      </c>
      <c r="C9" s="15" t="str">
        <f>VLOOKUP(Table3[[#This Row],[Full Tract ID]],Table1[[Full Tract ID]:[Census Tract ID]],2,FALSE)</f>
        <v>Allen</v>
      </c>
      <c r="D9" s="15" t="str">
        <f>VLOOKUP(Table3[[#This Row],[Full Tract ID]],Table1[[Full Tract ID]:[Census Tract ID]],3,FALSE)</f>
        <v>Census Tract 1</v>
      </c>
      <c r="E9">
        <v>0</v>
      </c>
      <c r="K9"/>
      <c r="N9"/>
    </row>
    <row r="10" spans="1:14" x14ac:dyDescent="0.25">
      <c r="A10" t="s">
        <v>12</v>
      </c>
      <c r="B10" s="13">
        <v>18003000300</v>
      </c>
      <c r="C10" s="15" t="str">
        <f>VLOOKUP(Table3[[#This Row],[Full Tract ID]],Table1[[Full Tract ID]:[Census Tract ID]],2,FALSE)</f>
        <v>Allen</v>
      </c>
      <c r="D10" s="15" t="str">
        <f>VLOOKUP(Table3[[#This Row],[Full Tract ID]],Table1[[Full Tract ID]:[Census Tract ID]],3,FALSE)</f>
        <v>Census Tract 3</v>
      </c>
      <c r="E10">
        <v>0</v>
      </c>
      <c r="K10"/>
      <c r="N10"/>
    </row>
    <row r="11" spans="1:14" x14ac:dyDescent="0.25">
      <c r="A11" t="s">
        <v>13</v>
      </c>
      <c r="B11" s="13">
        <v>18003000400</v>
      </c>
      <c r="C11" s="15" t="str">
        <f>VLOOKUP(Table3[[#This Row],[Full Tract ID]],Table1[[Full Tract ID]:[Census Tract ID]],2,FALSE)</f>
        <v>Allen</v>
      </c>
      <c r="D11" s="15" t="str">
        <f>VLOOKUP(Table3[[#This Row],[Full Tract ID]],Table1[[Full Tract ID]:[Census Tract ID]],3,FALSE)</f>
        <v>Census Tract 4</v>
      </c>
      <c r="E11">
        <v>0</v>
      </c>
      <c r="K11"/>
      <c r="N11"/>
    </row>
    <row r="12" spans="1:14" x14ac:dyDescent="0.25">
      <c r="A12" t="s">
        <v>14</v>
      </c>
      <c r="B12" s="13">
        <v>18003000500</v>
      </c>
      <c r="C12" s="15" t="str">
        <f>VLOOKUP(Table3[[#This Row],[Full Tract ID]],Table1[[Full Tract ID]:[Census Tract ID]],2,FALSE)</f>
        <v>Allen</v>
      </c>
      <c r="D12" s="15" t="str">
        <f>VLOOKUP(Table3[[#This Row],[Full Tract ID]],Table1[[Full Tract ID]:[Census Tract ID]],3,FALSE)</f>
        <v>Census Tract 5</v>
      </c>
      <c r="E12" s="14">
        <v>1</v>
      </c>
      <c r="K12"/>
      <c r="N12"/>
    </row>
    <row r="13" spans="1:14" x14ac:dyDescent="0.25">
      <c r="A13" t="s">
        <v>15</v>
      </c>
      <c r="B13" s="13">
        <v>18003000600</v>
      </c>
      <c r="C13" s="15" t="str">
        <f>VLOOKUP(Table3[[#This Row],[Full Tract ID]],Table1[[Full Tract ID]:[Census Tract ID]],2,FALSE)</f>
        <v>Allen</v>
      </c>
      <c r="D13" s="15" t="str">
        <f>VLOOKUP(Table3[[#This Row],[Full Tract ID]],Table1[[Full Tract ID]:[Census Tract ID]],3,FALSE)</f>
        <v>Census Tract 6</v>
      </c>
      <c r="E13" s="14">
        <v>1</v>
      </c>
      <c r="K13"/>
      <c r="N13"/>
    </row>
    <row r="14" spans="1:14" x14ac:dyDescent="0.25">
      <c r="A14" t="s">
        <v>16</v>
      </c>
      <c r="B14" s="13">
        <v>18003000701</v>
      </c>
      <c r="C14" s="15" t="str">
        <f>VLOOKUP(Table3[[#This Row],[Full Tract ID]],Table1[[Full Tract ID]:[Census Tract ID]],2,FALSE)</f>
        <v>Allen</v>
      </c>
      <c r="D14" s="15" t="str">
        <f>VLOOKUP(Table3[[#This Row],[Full Tract ID]],Table1[[Full Tract ID]:[Census Tract ID]],3,FALSE)</f>
        <v>Census Tract 7.01</v>
      </c>
      <c r="E14">
        <v>0</v>
      </c>
      <c r="K14"/>
      <c r="N14"/>
    </row>
    <row r="15" spans="1:14" x14ac:dyDescent="0.25">
      <c r="A15" t="s">
        <v>17</v>
      </c>
      <c r="B15" s="13">
        <v>18003000704</v>
      </c>
      <c r="C15" s="15" t="str">
        <f>VLOOKUP(Table3[[#This Row],[Full Tract ID]],Table1[[Full Tract ID]:[Census Tract ID]],2,FALSE)</f>
        <v>Allen</v>
      </c>
      <c r="D15" s="15" t="str">
        <f>VLOOKUP(Table3[[#This Row],[Full Tract ID]],Table1[[Full Tract ID]:[Census Tract ID]],3,FALSE)</f>
        <v>Census Tract 7.04</v>
      </c>
      <c r="E15">
        <v>0</v>
      </c>
      <c r="K15"/>
      <c r="N15"/>
    </row>
    <row r="16" spans="1:14" x14ac:dyDescent="0.25">
      <c r="A16" t="s">
        <v>18</v>
      </c>
      <c r="B16" s="13">
        <v>18003000800</v>
      </c>
      <c r="C16" s="15" t="str">
        <f>VLOOKUP(Table3[[#This Row],[Full Tract ID]],Table1[[Full Tract ID]:[Census Tract ID]],2,FALSE)</f>
        <v>Allen</v>
      </c>
      <c r="D16" s="15" t="str">
        <f>VLOOKUP(Table3[[#This Row],[Full Tract ID]],Table1[[Full Tract ID]:[Census Tract ID]],3,FALSE)</f>
        <v>Census Tract 8</v>
      </c>
      <c r="E16">
        <v>0</v>
      </c>
      <c r="K16"/>
      <c r="N16"/>
    </row>
    <row r="17" spans="1:14" x14ac:dyDescent="0.25">
      <c r="A17" t="s">
        <v>19</v>
      </c>
      <c r="B17" s="13">
        <v>18003000900</v>
      </c>
      <c r="C17" s="15" t="str">
        <f>VLOOKUP(Table3[[#This Row],[Full Tract ID]],Table1[[Full Tract ID]:[Census Tract ID]],2,FALSE)</f>
        <v>Allen</v>
      </c>
      <c r="D17" s="15" t="str">
        <f>VLOOKUP(Table3[[#This Row],[Full Tract ID]],Table1[[Full Tract ID]:[Census Tract ID]],3,FALSE)</f>
        <v>Census Tract 9</v>
      </c>
      <c r="E17" s="14">
        <v>1</v>
      </c>
      <c r="K17"/>
      <c r="N17"/>
    </row>
    <row r="18" spans="1:14" x14ac:dyDescent="0.25">
      <c r="A18" t="s">
        <v>20</v>
      </c>
      <c r="B18" s="13">
        <v>18003001000</v>
      </c>
      <c r="C18" s="15" t="str">
        <f>VLOOKUP(Table3[[#This Row],[Full Tract ID]],Table1[[Full Tract ID]:[Census Tract ID]],2,FALSE)</f>
        <v>Allen</v>
      </c>
      <c r="D18" s="15" t="str">
        <f>VLOOKUP(Table3[[#This Row],[Full Tract ID]],Table1[[Full Tract ID]:[Census Tract ID]],3,FALSE)</f>
        <v>Census Tract 10</v>
      </c>
      <c r="E18">
        <v>0</v>
      </c>
      <c r="K18"/>
      <c r="N18"/>
    </row>
    <row r="19" spans="1:14" x14ac:dyDescent="0.25">
      <c r="A19" t="s">
        <v>21</v>
      </c>
      <c r="B19" s="13">
        <v>18003001100</v>
      </c>
      <c r="C19" s="15" t="str">
        <f>VLOOKUP(Table3[[#This Row],[Full Tract ID]],Table1[[Full Tract ID]:[Census Tract ID]],2,FALSE)</f>
        <v>Allen</v>
      </c>
      <c r="D19" s="15" t="str">
        <f>VLOOKUP(Table3[[#This Row],[Full Tract ID]],Table1[[Full Tract ID]:[Census Tract ID]],3,FALSE)</f>
        <v>Census Tract 11</v>
      </c>
      <c r="E19">
        <v>0</v>
      </c>
      <c r="K19"/>
      <c r="N19"/>
    </row>
    <row r="20" spans="1:14" x14ac:dyDescent="0.25">
      <c r="A20" t="s">
        <v>22</v>
      </c>
      <c r="B20" s="13">
        <v>18003001200</v>
      </c>
      <c r="C20" s="15" t="str">
        <f>VLOOKUP(Table3[[#This Row],[Full Tract ID]],Table1[[Full Tract ID]:[Census Tract ID]],2,FALSE)</f>
        <v>Allen</v>
      </c>
      <c r="D20" s="15" t="str">
        <f>VLOOKUP(Table3[[#This Row],[Full Tract ID]],Table1[[Full Tract ID]:[Census Tract ID]],3,FALSE)</f>
        <v>Census Tract 12</v>
      </c>
      <c r="E20" s="14">
        <v>1</v>
      </c>
      <c r="K20"/>
      <c r="N20"/>
    </row>
    <row r="21" spans="1:14" x14ac:dyDescent="0.25">
      <c r="A21" t="s">
        <v>23</v>
      </c>
      <c r="B21" s="13">
        <v>18003001300</v>
      </c>
      <c r="C21" s="15" t="str">
        <f>VLOOKUP(Table3[[#This Row],[Full Tract ID]],Table1[[Full Tract ID]:[Census Tract ID]],2,FALSE)</f>
        <v>Allen</v>
      </c>
      <c r="D21" s="15" t="str">
        <f>VLOOKUP(Table3[[#This Row],[Full Tract ID]],Table1[[Full Tract ID]:[Census Tract ID]],3,FALSE)</f>
        <v>Census Tract 13</v>
      </c>
      <c r="E21" s="14">
        <v>1</v>
      </c>
      <c r="K21"/>
      <c r="N21"/>
    </row>
    <row r="22" spans="1:14" x14ac:dyDescent="0.25">
      <c r="A22" t="s">
        <v>24</v>
      </c>
      <c r="B22" s="13">
        <v>18003001600</v>
      </c>
      <c r="C22" s="15" t="str">
        <f>VLOOKUP(Table3[[#This Row],[Full Tract ID]],Table1[[Full Tract ID]:[Census Tract ID]],2,FALSE)</f>
        <v>Allen</v>
      </c>
      <c r="D22" s="15" t="str">
        <f>VLOOKUP(Table3[[#This Row],[Full Tract ID]],Table1[[Full Tract ID]:[Census Tract ID]],3,FALSE)</f>
        <v>Census Tract 16</v>
      </c>
      <c r="E22" s="14">
        <v>1</v>
      </c>
      <c r="K22"/>
      <c r="N22"/>
    </row>
    <row r="23" spans="1:14" x14ac:dyDescent="0.25">
      <c r="A23" t="s">
        <v>25</v>
      </c>
      <c r="B23" s="13">
        <v>18003001700</v>
      </c>
      <c r="C23" s="15" t="str">
        <f>VLOOKUP(Table3[[#This Row],[Full Tract ID]],Table1[[Full Tract ID]:[Census Tract ID]],2,FALSE)</f>
        <v>Allen</v>
      </c>
      <c r="D23" s="15" t="str">
        <f>VLOOKUP(Table3[[#This Row],[Full Tract ID]],Table1[[Full Tract ID]:[Census Tract ID]],3,FALSE)</f>
        <v>Census Tract 17</v>
      </c>
      <c r="E23" s="14">
        <v>1</v>
      </c>
      <c r="K23"/>
      <c r="N23"/>
    </row>
    <row r="24" spans="1:14" x14ac:dyDescent="0.25">
      <c r="A24" t="s">
        <v>26</v>
      </c>
      <c r="B24" s="13">
        <v>18003002000</v>
      </c>
      <c r="C24" s="15" t="str">
        <f>VLOOKUP(Table3[[#This Row],[Full Tract ID]],Table1[[Full Tract ID]:[Census Tract ID]],2,FALSE)</f>
        <v>Allen</v>
      </c>
      <c r="D24" s="15" t="str">
        <f>VLOOKUP(Table3[[#This Row],[Full Tract ID]],Table1[[Full Tract ID]:[Census Tract ID]],3,FALSE)</f>
        <v>Census Tract 20</v>
      </c>
      <c r="E24" s="14">
        <v>1</v>
      </c>
      <c r="K24"/>
      <c r="N24"/>
    </row>
    <row r="25" spans="1:14" x14ac:dyDescent="0.25">
      <c r="A25" t="s">
        <v>27</v>
      </c>
      <c r="B25" s="13">
        <v>18003002100</v>
      </c>
      <c r="C25" s="15" t="str">
        <f>VLOOKUP(Table3[[#This Row],[Full Tract ID]],Table1[[Full Tract ID]:[Census Tract ID]],2,FALSE)</f>
        <v>Allen</v>
      </c>
      <c r="D25" s="15" t="str">
        <f>VLOOKUP(Table3[[#This Row],[Full Tract ID]],Table1[[Full Tract ID]:[Census Tract ID]],3,FALSE)</f>
        <v>Census Tract 21</v>
      </c>
      <c r="E25" s="14">
        <v>1</v>
      </c>
      <c r="K25"/>
      <c r="N25"/>
    </row>
    <row r="26" spans="1:14" x14ac:dyDescent="0.25">
      <c r="A26" t="s">
        <v>28</v>
      </c>
      <c r="B26" s="13">
        <v>18003002200</v>
      </c>
      <c r="C26" s="15" t="str">
        <f>VLOOKUP(Table3[[#This Row],[Full Tract ID]],Table1[[Full Tract ID]:[Census Tract ID]],2,FALSE)</f>
        <v>Allen</v>
      </c>
      <c r="D26" s="15" t="str">
        <f>VLOOKUP(Table3[[#This Row],[Full Tract ID]],Table1[[Full Tract ID]:[Census Tract ID]],3,FALSE)</f>
        <v>Census Tract 22</v>
      </c>
      <c r="E26" s="14">
        <v>1</v>
      </c>
      <c r="K26"/>
      <c r="N26"/>
    </row>
    <row r="27" spans="1:14" x14ac:dyDescent="0.25">
      <c r="A27" t="s">
        <v>29</v>
      </c>
      <c r="B27" s="13">
        <v>18003002300</v>
      </c>
      <c r="C27" s="15" t="str">
        <f>VLOOKUP(Table3[[#This Row],[Full Tract ID]],Table1[[Full Tract ID]:[Census Tract ID]],2,FALSE)</f>
        <v>Allen</v>
      </c>
      <c r="D27" s="15" t="str">
        <f>VLOOKUP(Table3[[#This Row],[Full Tract ID]],Table1[[Full Tract ID]:[Census Tract ID]],3,FALSE)</f>
        <v>Census Tract 23</v>
      </c>
      <c r="E27" s="14">
        <v>1</v>
      </c>
      <c r="K27"/>
      <c r="N27"/>
    </row>
    <row r="28" spans="1:14" x14ac:dyDescent="0.25">
      <c r="A28" t="s">
        <v>30</v>
      </c>
      <c r="B28" s="13">
        <v>18003002500</v>
      </c>
      <c r="C28" s="15" t="str">
        <f>VLOOKUP(Table3[[#This Row],[Full Tract ID]],Table1[[Full Tract ID]:[Census Tract ID]],2,FALSE)</f>
        <v>Allen</v>
      </c>
      <c r="D28" s="15" t="str">
        <f>VLOOKUP(Table3[[#This Row],[Full Tract ID]],Table1[[Full Tract ID]:[Census Tract ID]],3,FALSE)</f>
        <v>Census Tract 25</v>
      </c>
      <c r="E28">
        <v>0</v>
      </c>
      <c r="K28"/>
      <c r="N28"/>
    </row>
    <row r="29" spans="1:14" x14ac:dyDescent="0.25">
      <c r="A29" t="s">
        <v>31</v>
      </c>
      <c r="B29" s="13">
        <v>18003002600</v>
      </c>
      <c r="C29" s="15" t="str">
        <f>VLOOKUP(Table3[[#This Row],[Full Tract ID]],Table1[[Full Tract ID]:[Census Tract ID]],2,FALSE)</f>
        <v>Allen</v>
      </c>
      <c r="D29" s="15" t="str">
        <f>VLOOKUP(Table3[[#This Row],[Full Tract ID]],Table1[[Full Tract ID]:[Census Tract ID]],3,FALSE)</f>
        <v>Census Tract 26</v>
      </c>
      <c r="E29" s="14">
        <v>1</v>
      </c>
      <c r="K29"/>
      <c r="N29"/>
    </row>
    <row r="30" spans="1:14" x14ac:dyDescent="0.25">
      <c r="A30" t="s">
        <v>32</v>
      </c>
      <c r="B30" s="13">
        <v>18003002800</v>
      </c>
      <c r="C30" s="15" t="str">
        <f>VLOOKUP(Table3[[#This Row],[Full Tract ID]],Table1[[Full Tract ID]:[Census Tract ID]],2,FALSE)</f>
        <v>Allen</v>
      </c>
      <c r="D30" s="15" t="str">
        <f>VLOOKUP(Table3[[#This Row],[Full Tract ID]],Table1[[Full Tract ID]:[Census Tract ID]],3,FALSE)</f>
        <v>Census Tract 28</v>
      </c>
      <c r="E30" s="14">
        <v>1</v>
      </c>
      <c r="K30"/>
      <c r="N30"/>
    </row>
    <row r="31" spans="1:14" x14ac:dyDescent="0.25">
      <c r="A31" t="s">
        <v>33</v>
      </c>
      <c r="B31" s="13">
        <v>18003002900</v>
      </c>
      <c r="C31" s="15" t="str">
        <f>VLOOKUP(Table3[[#This Row],[Full Tract ID]],Table1[[Full Tract ID]:[Census Tract ID]],2,FALSE)</f>
        <v>Allen</v>
      </c>
      <c r="D31" s="15" t="str">
        <f>VLOOKUP(Table3[[#This Row],[Full Tract ID]],Table1[[Full Tract ID]:[Census Tract ID]],3,FALSE)</f>
        <v>Census Tract 29</v>
      </c>
      <c r="E31" s="14">
        <v>1</v>
      </c>
      <c r="K31"/>
      <c r="N31"/>
    </row>
    <row r="32" spans="1:14" x14ac:dyDescent="0.25">
      <c r="A32" t="s">
        <v>34</v>
      </c>
      <c r="B32" s="13">
        <v>18003003000</v>
      </c>
      <c r="C32" s="15" t="str">
        <f>VLOOKUP(Table3[[#This Row],[Full Tract ID]],Table1[[Full Tract ID]:[Census Tract ID]],2,FALSE)</f>
        <v>Allen</v>
      </c>
      <c r="D32" s="15" t="str">
        <f>VLOOKUP(Table3[[#This Row],[Full Tract ID]],Table1[[Full Tract ID]:[Census Tract ID]],3,FALSE)</f>
        <v>Census Tract 30</v>
      </c>
      <c r="E32" s="14">
        <v>1</v>
      </c>
      <c r="K32"/>
      <c r="N32"/>
    </row>
    <row r="33" spans="1:14" x14ac:dyDescent="0.25">
      <c r="A33" t="s">
        <v>35</v>
      </c>
      <c r="B33" s="13">
        <v>18003003100</v>
      </c>
      <c r="C33" s="15" t="str">
        <f>VLOOKUP(Table3[[#This Row],[Full Tract ID]],Table1[[Full Tract ID]:[Census Tract ID]],2,FALSE)</f>
        <v>Allen</v>
      </c>
      <c r="D33" s="15" t="str">
        <f>VLOOKUP(Table3[[#This Row],[Full Tract ID]],Table1[[Full Tract ID]:[Census Tract ID]],3,FALSE)</f>
        <v>Census Tract 31</v>
      </c>
      <c r="E33" s="14">
        <v>1</v>
      </c>
      <c r="K33"/>
      <c r="N33"/>
    </row>
    <row r="34" spans="1:14" x14ac:dyDescent="0.25">
      <c r="A34" t="s">
        <v>36</v>
      </c>
      <c r="B34" s="13">
        <v>18003003200</v>
      </c>
      <c r="C34" s="15" t="str">
        <f>VLOOKUP(Table3[[#This Row],[Full Tract ID]],Table1[[Full Tract ID]:[Census Tract ID]],2,FALSE)</f>
        <v>Allen</v>
      </c>
      <c r="D34" s="15" t="str">
        <f>VLOOKUP(Table3[[#This Row],[Full Tract ID]],Table1[[Full Tract ID]:[Census Tract ID]],3,FALSE)</f>
        <v>Census Tract 32</v>
      </c>
      <c r="E34">
        <v>0</v>
      </c>
      <c r="K34"/>
      <c r="N34"/>
    </row>
    <row r="35" spans="1:14" x14ac:dyDescent="0.25">
      <c r="A35" t="s">
        <v>37</v>
      </c>
      <c r="B35" s="13">
        <v>18003003301</v>
      </c>
      <c r="C35" s="15" t="str">
        <f>VLOOKUP(Table3[[#This Row],[Full Tract ID]],Table1[[Full Tract ID]:[Census Tract ID]],2,FALSE)</f>
        <v>Allen</v>
      </c>
      <c r="D35" s="15" t="str">
        <f>VLOOKUP(Table3[[#This Row],[Full Tract ID]],Table1[[Full Tract ID]:[Census Tract ID]],3,FALSE)</f>
        <v>Census Tract 33.01</v>
      </c>
      <c r="E35">
        <v>0</v>
      </c>
      <c r="K35"/>
      <c r="N35"/>
    </row>
    <row r="36" spans="1:14" x14ac:dyDescent="0.25">
      <c r="A36" t="s">
        <v>38</v>
      </c>
      <c r="B36" s="13">
        <v>18003003304</v>
      </c>
      <c r="C36" s="15" t="str">
        <f>VLOOKUP(Table3[[#This Row],[Full Tract ID]],Table1[[Full Tract ID]:[Census Tract ID]],2,FALSE)</f>
        <v>Allen</v>
      </c>
      <c r="D36" s="15" t="str">
        <f>VLOOKUP(Table3[[#This Row],[Full Tract ID]],Table1[[Full Tract ID]:[Census Tract ID]],3,FALSE)</f>
        <v>Census Tract 33.04</v>
      </c>
      <c r="E36">
        <v>0</v>
      </c>
      <c r="K36"/>
      <c r="N36"/>
    </row>
    <row r="37" spans="1:14" x14ac:dyDescent="0.25">
      <c r="A37" t="s">
        <v>39</v>
      </c>
      <c r="B37" s="13">
        <v>18003003400</v>
      </c>
      <c r="C37" s="15" t="str">
        <f>VLOOKUP(Table3[[#This Row],[Full Tract ID]],Table1[[Full Tract ID]:[Census Tract ID]],2,FALSE)</f>
        <v>Allen</v>
      </c>
      <c r="D37" s="15" t="str">
        <f>VLOOKUP(Table3[[#This Row],[Full Tract ID]],Table1[[Full Tract ID]:[Census Tract ID]],3,FALSE)</f>
        <v>Census Tract 34</v>
      </c>
      <c r="E37">
        <v>0</v>
      </c>
      <c r="K37"/>
      <c r="N37"/>
    </row>
    <row r="38" spans="1:14" x14ac:dyDescent="0.25">
      <c r="A38" t="s">
        <v>40</v>
      </c>
      <c r="B38" s="13">
        <v>18003003500</v>
      </c>
      <c r="C38" s="15" t="str">
        <f>VLOOKUP(Table3[[#This Row],[Full Tract ID]],Table1[[Full Tract ID]:[Census Tract ID]],2,FALSE)</f>
        <v>Allen</v>
      </c>
      <c r="D38" s="15" t="str">
        <f>VLOOKUP(Table3[[#This Row],[Full Tract ID]],Table1[[Full Tract ID]:[Census Tract ID]],3,FALSE)</f>
        <v>Census Tract 35</v>
      </c>
      <c r="E38" s="14">
        <v>1</v>
      </c>
      <c r="K38"/>
      <c r="N38"/>
    </row>
    <row r="39" spans="1:14" x14ac:dyDescent="0.25">
      <c r="A39" t="s">
        <v>41</v>
      </c>
      <c r="B39" s="13">
        <v>18003003600</v>
      </c>
      <c r="C39" s="15" t="str">
        <f>VLOOKUP(Table3[[#This Row],[Full Tract ID]],Table1[[Full Tract ID]:[Census Tract ID]],2,FALSE)</f>
        <v>Allen</v>
      </c>
      <c r="D39" s="15" t="str">
        <f>VLOOKUP(Table3[[#This Row],[Full Tract ID]],Table1[[Full Tract ID]:[Census Tract ID]],3,FALSE)</f>
        <v>Census Tract 36</v>
      </c>
      <c r="E39">
        <v>0</v>
      </c>
      <c r="K39"/>
      <c r="N39"/>
    </row>
    <row r="40" spans="1:14" x14ac:dyDescent="0.25">
      <c r="A40" t="s">
        <v>42</v>
      </c>
      <c r="B40" s="13">
        <v>18003003700</v>
      </c>
      <c r="C40" s="15" t="str">
        <f>VLOOKUP(Table3[[#This Row],[Full Tract ID]],Table1[[Full Tract ID]:[Census Tract ID]],2,FALSE)</f>
        <v>Allen</v>
      </c>
      <c r="D40" s="15" t="str">
        <f>VLOOKUP(Table3[[#This Row],[Full Tract ID]],Table1[[Full Tract ID]:[Census Tract ID]],3,FALSE)</f>
        <v>Census Tract 37</v>
      </c>
      <c r="E40">
        <v>0</v>
      </c>
      <c r="K40"/>
      <c r="N40"/>
    </row>
    <row r="41" spans="1:14" x14ac:dyDescent="0.25">
      <c r="A41" t="s">
        <v>43</v>
      </c>
      <c r="B41" s="13">
        <v>18003003800</v>
      </c>
      <c r="C41" s="15" t="str">
        <f>VLOOKUP(Table3[[#This Row],[Full Tract ID]],Table1[[Full Tract ID]:[Census Tract ID]],2,FALSE)</f>
        <v>Allen</v>
      </c>
      <c r="D41" s="15" t="str">
        <f>VLOOKUP(Table3[[#This Row],[Full Tract ID]],Table1[[Full Tract ID]:[Census Tract ID]],3,FALSE)</f>
        <v>Census Tract 38</v>
      </c>
      <c r="E41" s="14">
        <v>1</v>
      </c>
      <c r="K41"/>
      <c r="N41"/>
    </row>
    <row r="42" spans="1:14" x14ac:dyDescent="0.25">
      <c r="A42" t="s">
        <v>44</v>
      </c>
      <c r="B42" s="13">
        <v>18003003901</v>
      </c>
      <c r="C42" s="15" t="str">
        <f>VLOOKUP(Table3[[#This Row],[Full Tract ID]],Table1[[Full Tract ID]:[Census Tract ID]],2,FALSE)</f>
        <v>Allen</v>
      </c>
      <c r="D42" s="15" t="str">
        <f>VLOOKUP(Table3[[#This Row],[Full Tract ID]],Table1[[Full Tract ID]:[Census Tract ID]],3,FALSE)</f>
        <v>Census Tract 39.01</v>
      </c>
      <c r="E42">
        <v>0</v>
      </c>
      <c r="K42"/>
      <c r="N42"/>
    </row>
    <row r="43" spans="1:14" x14ac:dyDescent="0.25">
      <c r="A43" t="s">
        <v>45</v>
      </c>
      <c r="B43" s="13">
        <v>18003003902</v>
      </c>
      <c r="C43" s="15" t="str">
        <f>VLOOKUP(Table3[[#This Row],[Full Tract ID]],Table1[[Full Tract ID]:[Census Tract ID]],2,FALSE)</f>
        <v>Allen</v>
      </c>
      <c r="D43" s="15" t="str">
        <f>VLOOKUP(Table3[[#This Row],[Full Tract ID]],Table1[[Full Tract ID]:[Census Tract ID]],3,FALSE)</f>
        <v>Census Tract 39.02</v>
      </c>
      <c r="E43">
        <v>0</v>
      </c>
      <c r="K43"/>
      <c r="N43"/>
    </row>
    <row r="44" spans="1:14" x14ac:dyDescent="0.25">
      <c r="A44" t="s">
        <v>46</v>
      </c>
      <c r="B44" s="13">
        <v>18003004000</v>
      </c>
      <c r="C44" s="15" t="str">
        <f>VLOOKUP(Table3[[#This Row],[Full Tract ID]],Table1[[Full Tract ID]:[Census Tract ID]],2,FALSE)</f>
        <v>Allen</v>
      </c>
      <c r="D44" s="15" t="str">
        <f>VLOOKUP(Table3[[#This Row],[Full Tract ID]],Table1[[Full Tract ID]:[Census Tract ID]],3,FALSE)</f>
        <v>Census Tract 40</v>
      </c>
      <c r="E44" s="14">
        <v>1</v>
      </c>
      <c r="K44"/>
      <c r="N44"/>
    </row>
    <row r="45" spans="1:14" x14ac:dyDescent="0.25">
      <c r="A45" t="s">
        <v>47</v>
      </c>
      <c r="B45" s="13">
        <v>18003004101</v>
      </c>
      <c r="C45" s="15" t="str">
        <f>VLOOKUP(Table3[[#This Row],[Full Tract ID]],Table1[[Full Tract ID]:[Census Tract ID]],2,FALSE)</f>
        <v>Allen</v>
      </c>
      <c r="D45" s="15" t="str">
        <f>VLOOKUP(Table3[[#This Row],[Full Tract ID]],Table1[[Full Tract ID]:[Census Tract ID]],3,FALSE)</f>
        <v>Census Tract 41.01</v>
      </c>
      <c r="E45">
        <v>0</v>
      </c>
      <c r="K45"/>
      <c r="N45"/>
    </row>
    <row r="46" spans="1:14" x14ac:dyDescent="0.25">
      <c r="A46" t="s">
        <v>48</v>
      </c>
      <c r="B46" s="13">
        <v>18003004103</v>
      </c>
      <c r="C46" s="15" t="str">
        <f>VLOOKUP(Table3[[#This Row],[Full Tract ID]],Table1[[Full Tract ID]:[Census Tract ID]],2,FALSE)</f>
        <v>Allen</v>
      </c>
      <c r="D46" s="15" t="str">
        <f>VLOOKUP(Table3[[#This Row],[Full Tract ID]],Table1[[Full Tract ID]:[Census Tract ID]],3,FALSE)</f>
        <v>Census Tract 41.03</v>
      </c>
      <c r="E46">
        <v>0</v>
      </c>
      <c r="K46"/>
      <c r="N46"/>
    </row>
    <row r="47" spans="1:14" x14ac:dyDescent="0.25">
      <c r="A47" t="s">
        <v>49</v>
      </c>
      <c r="B47" s="13">
        <v>18003004300</v>
      </c>
      <c r="C47" s="15" t="str">
        <f>VLOOKUP(Table3[[#This Row],[Full Tract ID]],Table1[[Full Tract ID]:[Census Tract ID]],2,FALSE)</f>
        <v>Allen</v>
      </c>
      <c r="D47" s="15" t="str">
        <f>VLOOKUP(Table3[[#This Row],[Full Tract ID]],Table1[[Full Tract ID]:[Census Tract ID]],3,FALSE)</f>
        <v>Census Tract 43</v>
      </c>
      <c r="E47" s="14">
        <v>1</v>
      </c>
      <c r="K47"/>
      <c r="N47"/>
    </row>
    <row r="48" spans="1:14" x14ac:dyDescent="0.25">
      <c r="A48" t="s">
        <v>50</v>
      </c>
      <c r="B48" s="13">
        <v>18003004400</v>
      </c>
      <c r="C48" s="15" t="str">
        <f>VLOOKUP(Table3[[#This Row],[Full Tract ID]],Table1[[Full Tract ID]:[Census Tract ID]],2,FALSE)</f>
        <v>Allen</v>
      </c>
      <c r="D48" s="15" t="str">
        <f>VLOOKUP(Table3[[#This Row],[Full Tract ID]],Table1[[Full Tract ID]:[Census Tract ID]],3,FALSE)</f>
        <v>Census Tract 44</v>
      </c>
      <c r="E48" s="14">
        <v>1</v>
      </c>
      <c r="K48"/>
      <c r="N48"/>
    </row>
    <row r="49" spans="1:14" x14ac:dyDescent="0.25">
      <c r="A49" t="s">
        <v>51</v>
      </c>
      <c r="B49" s="13">
        <v>18003010100</v>
      </c>
      <c r="C49" s="15" t="str">
        <f>VLOOKUP(Table3[[#This Row],[Full Tract ID]],Table1[[Full Tract ID]:[Census Tract ID]],2,FALSE)</f>
        <v>Allen</v>
      </c>
      <c r="D49" s="15" t="str">
        <f>VLOOKUP(Table3[[#This Row],[Full Tract ID]],Table1[[Full Tract ID]:[Census Tract ID]],3,FALSE)</f>
        <v>Census Tract 101</v>
      </c>
      <c r="E49">
        <v>0</v>
      </c>
      <c r="K49"/>
      <c r="N49"/>
    </row>
    <row r="50" spans="1:14" x14ac:dyDescent="0.25">
      <c r="A50" t="s">
        <v>52</v>
      </c>
      <c r="B50" s="13">
        <v>18003010201</v>
      </c>
      <c r="C50" s="15" t="str">
        <f>VLOOKUP(Table3[[#This Row],[Full Tract ID]],Table1[[Full Tract ID]:[Census Tract ID]],2,FALSE)</f>
        <v>Allen</v>
      </c>
      <c r="D50" s="15" t="str">
        <f>VLOOKUP(Table3[[#This Row],[Full Tract ID]],Table1[[Full Tract ID]:[Census Tract ID]],3,FALSE)</f>
        <v>Census Tract 102.01</v>
      </c>
      <c r="E50">
        <v>0</v>
      </c>
      <c r="K50"/>
      <c r="N50"/>
    </row>
    <row r="51" spans="1:14" x14ac:dyDescent="0.25">
      <c r="A51" t="s">
        <v>53</v>
      </c>
      <c r="B51" s="13">
        <v>18003010202</v>
      </c>
      <c r="C51" s="15" t="str">
        <f>VLOOKUP(Table3[[#This Row],[Full Tract ID]],Table1[[Full Tract ID]:[Census Tract ID]],2,FALSE)</f>
        <v>Allen</v>
      </c>
      <c r="D51" s="15" t="str">
        <f>VLOOKUP(Table3[[#This Row],[Full Tract ID]],Table1[[Full Tract ID]:[Census Tract ID]],3,FALSE)</f>
        <v>Census Tract 102.02</v>
      </c>
      <c r="E51">
        <v>0</v>
      </c>
      <c r="K51"/>
      <c r="N51"/>
    </row>
    <row r="52" spans="1:14" x14ac:dyDescent="0.25">
      <c r="A52" t="s">
        <v>54</v>
      </c>
      <c r="B52" s="13">
        <v>18003010304</v>
      </c>
      <c r="C52" s="15" t="str">
        <f>VLOOKUP(Table3[[#This Row],[Full Tract ID]],Table1[[Full Tract ID]:[Census Tract ID]],2,FALSE)</f>
        <v>Allen</v>
      </c>
      <c r="D52" s="15" t="str">
        <f>VLOOKUP(Table3[[#This Row],[Full Tract ID]],Table1[[Full Tract ID]:[Census Tract ID]],3,FALSE)</f>
        <v>Census Tract 103.04</v>
      </c>
      <c r="E52">
        <v>0</v>
      </c>
      <c r="K52"/>
      <c r="N52"/>
    </row>
    <row r="53" spans="1:14" x14ac:dyDescent="0.25">
      <c r="A53" t="s">
        <v>55</v>
      </c>
      <c r="B53" s="13">
        <v>18003010305</v>
      </c>
      <c r="C53" s="15" t="str">
        <f>VLOOKUP(Table3[[#This Row],[Full Tract ID]],Table1[[Full Tract ID]:[Census Tract ID]],2,FALSE)</f>
        <v>Allen</v>
      </c>
      <c r="D53" s="15" t="str">
        <f>VLOOKUP(Table3[[#This Row],[Full Tract ID]],Table1[[Full Tract ID]:[Census Tract ID]],3,FALSE)</f>
        <v>Census Tract 103.05</v>
      </c>
      <c r="E53">
        <v>0</v>
      </c>
      <c r="K53"/>
      <c r="N53"/>
    </row>
    <row r="54" spans="1:14" x14ac:dyDescent="0.25">
      <c r="A54" t="s">
        <v>56</v>
      </c>
      <c r="B54" s="13">
        <v>18003010306</v>
      </c>
      <c r="C54" s="15" t="str">
        <f>VLOOKUP(Table3[[#This Row],[Full Tract ID]],Table1[[Full Tract ID]:[Census Tract ID]],2,FALSE)</f>
        <v>Allen</v>
      </c>
      <c r="D54" s="15" t="str">
        <f>VLOOKUP(Table3[[#This Row],[Full Tract ID]],Table1[[Full Tract ID]:[Census Tract ID]],3,FALSE)</f>
        <v>Census Tract 103.06</v>
      </c>
      <c r="E54">
        <v>0</v>
      </c>
      <c r="K54"/>
      <c r="N54"/>
    </row>
    <row r="55" spans="1:14" x14ac:dyDescent="0.25">
      <c r="A55" t="s">
        <v>57</v>
      </c>
      <c r="B55" s="13">
        <v>18003010307</v>
      </c>
      <c r="C55" s="15" t="str">
        <f>VLOOKUP(Table3[[#This Row],[Full Tract ID]],Table1[[Full Tract ID]:[Census Tract ID]],2,FALSE)</f>
        <v>Allen</v>
      </c>
      <c r="D55" s="15" t="str">
        <f>VLOOKUP(Table3[[#This Row],[Full Tract ID]],Table1[[Full Tract ID]:[Census Tract ID]],3,FALSE)</f>
        <v>Census Tract 103.07</v>
      </c>
      <c r="E55">
        <v>0</v>
      </c>
      <c r="K55"/>
      <c r="N55"/>
    </row>
    <row r="56" spans="1:14" x14ac:dyDescent="0.25">
      <c r="A56" t="s">
        <v>58</v>
      </c>
      <c r="B56" s="13">
        <v>18003010308</v>
      </c>
      <c r="C56" s="15" t="str">
        <f>VLOOKUP(Table3[[#This Row],[Full Tract ID]],Table1[[Full Tract ID]:[Census Tract ID]],2,FALSE)</f>
        <v>Allen</v>
      </c>
      <c r="D56" s="15" t="str">
        <f>VLOOKUP(Table3[[#This Row],[Full Tract ID]],Table1[[Full Tract ID]:[Census Tract ID]],3,FALSE)</f>
        <v>Census Tract 103.08</v>
      </c>
      <c r="E56">
        <v>0</v>
      </c>
      <c r="K56"/>
      <c r="N56"/>
    </row>
    <row r="57" spans="1:14" x14ac:dyDescent="0.25">
      <c r="A57" t="s">
        <v>59</v>
      </c>
      <c r="B57" s="13">
        <v>18003010400</v>
      </c>
      <c r="C57" s="15" t="str">
        <f>VLOOKUP(Table3[[#This Row],[Full Tract ID]],Table1[[Full Tract ID]:[Census Tract ID]],2,FALSE)</f>
        <v>Allen</v>
      </c>
      <c r="D57" s="15" t="str">
        <f>VLOOKUP(Table3[[#This Row],[Full Tract ID]],Table1[[Full Tract ID]:[Census Tract ID]],3,FALSE)</f>
        <v>Census Tract 104</v>
      </c>
      <c r="E57">
        <v>0</v>
      </c>
      <c r="K57"/>
      <c r="N57"/>
    </row>
    <row r="58" spans="1:14" x14ac:dyDescent="0.25">
      <c r="A58" t="s">
        <v>60</v>
      </c>
      <c r="B58" s="13">
        <v>18003010500</v>
      </c>
      <c r="C58" s="15" t="str">
        <f>VLOOKUP(Table3[[#This Row],[Full Tract ID]],Table1[[Full Tract ID]:[Census Tract ID]],2,FALSE)</f>
        <v>Allen</v>
      </c>
      <c r="D58" s="15" t="str">
        <f>VLOOKUP(Table3[[#This Row],[Full Tract ID]],Table1[[Full Tract ID]:[Census Tract ID]],3,FALSE)</f>
        <v>Census Tract 105</v>
      </c>
      <c r="E58">
        <v>0</v>
      </c>
      <c r="K58"/>
      <c r="N58"/>
    </row>
    <row r="59" spans="1:14" x14ac:dyDescent="0.25">
      <c r="A59" t="s">
        <v>61</v>
      </c>
      <c r="B59" s="13">
        <v>18003010601</v>
      </c>
      <c r="C59" s="15" t="str">
        <f>VLOOKUP(Table3[[#This Row],[Full Tract ID]],Table1[[Full Tract ID]:[Census Tract ID]],2,FALSE)</f>
        <v>Allen</v>
      </c>
      <c r="D59" s="15" t="str">
        <f>VLOOKUP(Table3[[#This Row],[Full Tract ID]],Table1[[Full Tract ID]:[Census Tract ID]],3,FALSE)</f>
        <v>Census Tract 106.01</v>
      </c>
      <c r="E59">
        <v>0</v>
      </c>
      <c r="K59"/>
      <c r="N59"/>
    </row>
    <row r="60" spans="1:14" x14ac:dyDescent="0.25">
      <c r="A60" t="s">
        <v>62</v>
      </c>
      <c r="B60" s="13">
        <v>18003010602</v>
      </c>
      <c r="C60" s="15" t="str">
        <f>VLOOKUP(Table3[[#This Row],[Full Tract ID]],Table1[[Full Tract ID]:[Census Tract ID]],2,FALSE)</f>
        <v>Allen</v>
      </c>
      <c r="D60" s="15" t="str">
        <f>VLOOKUP(Table3[[#This Row],[Full Tract ID]],Table1[[Full Tract ID]:[Census Tract ID]],3,FALSE)</f>
        <v>Census Tract 106.02</v>
      </c>
      <c r="E60">
        <v>0</v>
      </c>
      <c r="K60"/>
      <c r="N60"/>
    </row>
    <row r="61" spans="1:14" x14ac:dyDescent="0.25">
      <c r="A61" t="s">
        <v>63</v>
      </c>
      <c r="B61" s="13">
        <v>18003010603</v>
      </c>
      <c r="C61" s="15" t="str">
        <f>VLOOKUP(Table3[[#This Row],[Full Tract ID]],Table1[[Full Tract ID]:[Census Tract ID]],2,FALSE)</f>
        <v>Allen</v>
      </c>
      <c r="D61" s="15" t="str">
        <f>VLOOKUP(Table3[[#This Row],[Full Tract ID]],Table1[[Full Tract ID]:[Census Tract ID]],3,FALSE)</f>
        <v>Census Tract 106.03</v>
      </c>
      <c r="E61">
        <v>0</v>
      </c>
      <c r="K61"/>
      <c r="N61"/>
    </row>
    <row r="62" spans="1:14" x14ac:dyDescent="0.25">
      <c r="A62" t="s">
        <v>64</v>
      </c>
      <c r="B62" s="13">
        <v>18003010604</v>
      </c>
      <c r="C62" s="15" t="str">
        <f>VLOOKUP(Table3[[#This Row],[Full Tract ID]],Table1[[Full Tract ID]:[Census Tract ID]],2,FALSE)</f>
        <v>Allen</v>
      </c>
      <c r="D62" s="15" t="str">
        <f>VLOOKUP(Table3[[#This Row],[Full Tract ID]],Table1[[Full Tract ID]:[Census Tract ID]],3,FALSE)</f>
        <v>Census Tract 106.04</v>
      </c>
      <c r="E62" s="14">
        <v>1</v>
      </c>
      <c r="K62"/>
      <c r="N62"/>
    </row>
    <row r="63" spans="1:14" x14ac:dyDescent="0.25">
      <c r="A63" t="s">
        <v>65</v>
      </c>
      <c r="B63" s="13">
        <v>18003010705</v>
      </c>
      <c r="C63" s="15" t="str">
        <f>VLOOKUP(Table3[[#This Row],[Full Tract ID]],Table1[[Full Tract ID]:[Census Tract ID]],2,FALSE)</f>
        <v>Allen</v>
      </c>
      <c r="D63" s="15" t="str">
        <f>VLOOKUP(Table3[[#This Row],[Full Tract ID]],Table1[[Full Tract ID]:[Census Tract ID]],3,FALSE)</f>
        <v>Census Tract 107.05</v>
      </c>
      <c r="E63">
        <v>0</v>
      </c>
      <c r="K63"/>
      <c r="N63"/>
    </row>
    <row r="64" spans="1:14" x14ac:dyDescent="0.25">
      <c r="A64" t="s">
        <v>66</v>
      </c>
      <c r="B64" s="13">
        <v>18003010706</v>
      </c>
      <c r="C64" s="15" t="str">
        <f>VLOOKUP(Table3[[#This Row],[Full Tract ID]],Table1[[Full Tract ID]:[Census Tract ID]],2,FALSE)</f>
        <v>Allen</v>
      </c>
      <c r="D64" s="15" t="str">
        <f>VLOOKUP(Table3[[#This Row],[Full Tract ID]],Table1[[Full Tract ID]:[Census Tract ID]],3,FALSE)</f>
        <v>Census Tract 107.06</v>
      </c>
      <c r="E64">
        <v>0</v>
      </c>
      <c r="K64"/>
      <c r="N64"/>
    </row>
    <row r="65" spans="1:14" x14ac:dyDescent="0.25">
      <c r="A65" t="s">
        <v>67</v>
      </c>
      <c r="B65" s="13">
        <v>18003010707</v>
      </c>
      <c r="C65" s="15" t="str">
        <f>VLOOKUP(Table3[[#This Row],[Full Tract ID]],Table1[[Full Tract ID]:[Census Tract ID]],2,FALSE)</f>
        <v>Allen</v>
      </c>
      <c r="D65" s="15" t="str">
        <f>VLOOKUP(Table3[[#This Row],[Full Tract ID]],Table1[[Full Tract ID]:[Census Tract ID]],3,FALSE)</f>
        <v>Census Tract 107.07</v>
      </c>
      <c r="E65">
        <v>0</v>
      </c>
      <c r="K65"/>
      <c r="N65"/>
    </row>
    <row r="66" spans="1:14" x14ac:dyDescent="0.25">
      <c r="A66" t="s">
        <v>68</v>
      </c>
      <c r="B66" s="13">
        <v>18003010803</v>
      </c>
      <c r="C66" s="15" t="str">
        <f>VLOOKUP(Table3[[#This Row],[Full Tract ID]],Table1[[Full Tract ID]:[Census Tract ID]],2,FALSE)</f>
        <v>Allen</v>
      </c>
      <c r="D66" s="15" t="str">
        <f>VLOOKUP(Table3[[#This Row],[Full Tract ID]],Table1[[Full Tract ID]:[Census Tract ID]],3,FALSE)</f>
        <v>Census Tract 108.03</v>
      </c>
      <c r="E66">
        <v>0</v>
      </c>
      <c r="K66"/>
      <c r="N66"/>
    </row>
    <row r="67" spans="1:14" x14ac:dyDescent="0.25">
      <c r="A67" t="s">
        <v>69</v>
      </c>
      <c r="B67" s="13">
        <v>18003010804</v>
      </c>
      <c r="C67" s="15" t="str">
        <f>VLOOKUP(Table3[[#This Row],[Full Tract ID]],Table1[[Full Tract ID]:[Census Tract ID]],2,FALSE)</f>
        <v>Allen</v>
      </c>
      <c r="D67" s="15" t="str">
        <f>VLOOKUP(Table3[[#This Row],[Full Tract ID]],Table1[[Full Tract ID]:[Census Tract ID]],3,FALSE)</f>
        <v>Census Tract 108.04</v>
      </c>
      <c r="E67">
        <v>0</v>
      </c>
      <c r="K67"/>
      <c r="N67"/>
    </row>
    <row r="68" spans="1:14" x14ac:dyDescent="0.25">
      <c r="A68" t="s">
        <v>70</v>
      </c>
      <c r="B68" s="13">
        <v>18003010807</v>
      </c>
      <c r="C68" s="15" t="str">
        <f>VLOOKUP(Table3[[#This Row],[Full Tract ID]],Table1[[Full Tract ID]:[Census Tract ID]],2,FALSE)</f>
        <v>Allen</v>
      </c>
      <c r="D68" s="15" t="str">
        <f>VLOOKUP(Table3[[#This Row],[Full Tract ID]],Table1[[Full Tract ID]:[Census Tract ID]],3,FALSE)</f>
        <v>Census Tract 108.07</v>
      </c>
      <c r="E68">
        <v>0</v>
      </c>
      <c r="K68"/>
      <c r="N68"/>
    </row>
    <row r="69" spans="1:14" x14ac:dyDescent="0.25">
      <c r="A69" t="s">
        <v>71</v>
      </c>
      <c r="B69" s="13">
        <v>18003010808</v>
      </c>
      <c r="C69" s="15" t="str">
        <f>VLOOKUP(Table3[[#This Row],[Full Tract ID]],Table1[[Full Tract ID]:[Census Tract ID]],2,FALSE)</f>
        <v>Allen</v>
      </c>
      <c r="D69" s="15" t="str">
        <f>VLOOKUP(Table3[[#This Row],[Full Tract ID]],Table1[[Full Tract ID]:[Census Tract ID]],3,FALSE)</f>
        <v>Census Tract 108.08</v>
      </c>
      <c r="E69">
        <v>0</v>
      </c>
      <c r="K69"/>
      <c r="N69"/>
    </row>
    <row r="70" spans="1:14" x14ac:dyDescent="0.25">
      <c r="A70" t="s">
        <v>72</v>
      </c>
      <c r="B70" s="13">
        <v>18003010809</v>
      </c>
      <c r="C70" s="15" t="str">
        <f>VLOOKUP(Table3[[#This Row],[Full Tract ID]],Table1[[Full Tract ID]:[Census Tract ID]],2,FALSE)</f>
        <v>Allen</v>
      </c>
      <c r="D70" s="15" t="str">
        <f>VLOOKUP(Table3[[#This Row],[Full Tract ID]],Table1[[Full Tract ID]:[Census Tract ID]],3,FALSE)</f>
        <v>Census Tract 108.09</v>
      </c>
      <c r="E70">
        <v>0</v>
      </c>
      <c r="K70"/>
      <c r="N70"/>
    </row>
    <row r="71" spans="1:14" x14ac:dyDescent="0.25">
      <c r="A71" t="s">
        <v>73</v>
      </c>
      <c r="B71" s="13">
        <v>18003010811</v>
      </c>
      <c r="C71" s="15" t="str">
        <f>VLOOKUP(Table3[[#This Row],[Full Tract ID]],Table1[[Full Tract ID]:[Census Tract ID]],2,FALSE)</f>
        <v>Allen</v>
      </c>
      <c r="D71" s="15" t="str">
        <f>VLOOKUP(Table3[[#This Row],[Full Tract ID]],Table1[[Full Tract ID]:[Census Tract ID]],3,FALSE)</f>
        <v>Census Tract 108.11</v>
      </c>
      <c r="E71">
        <v>0</v>
      </c>
      <c r="K71"/>
      <c r="N71"/>
    </row>
    <row r="72" spans="1:14" x14ac:dyDescent="0.25">
      <c r="A72" t="s">
        <v>74</v>
      </c>
      <c r="B72" s="13">
        <v>18003010812</v>
      </c>
      <c r="C72" s="15" t="str">
        <f>VLOOKUP(Table3[[#This Row],[Full Tract ID]],Table1[[Full Tract ID]:[Census Tract ID]],2,FALSE)</f>
        <v>Allen</v>
      </c>
      <c r="D72" s="15" t="str">
        <f>VLOOKUP(Table3[[#This Row],[Full Tract ID]],Table1[[Full Tract ID]:[Census Tract ID]],3,FALSE)</f>
        <v>Census Tract 108.12</v>
      </c>
      <c r="E72">
        <v>0</v>
      </c>
      <c r="K72"/>
      <c r="N72"/>
    </row>
    <row r="73" spans="1:14" x14ac:dyDescent="0.25">
      <c r="A73" t="s">
        <v>75</v>
      </c>
      <c r="B73" s="13">
        <v>18003010813</v>
      </c>
      <c r="C73" s="15" t="str">
        <f>VLOOKUP(Table3[[#This Row],[Full Tract ID]],Table1[[Full Tract ID]:[Census Tract ID]],2,FALSE)</f>
        <v>Allen</v>
      </c>
      <c r="D73" s="15" t="str">
        <f>VLOOKUP(Table3[[#This Row],[Full Tract ID]],Table1[[Full Tract ID]:[Census Tract ID]],3,FALSE)</f>
        <v>Census Tract 108.13</v>
      </c>
      <c r="E73">
        <v>0</v>
      </c>
      <c r="K73"/>
      <c r="N73"/>
    </row>
    <row r="74" spans="1:14" x14ac:dyDescent="0.25">
      <c r="A74" t="s">
        <v>76</v>
      </c>
      <c r="B74" s="13">
        <v>18003010815</v>
      </c>
      <c r="C74" s="15" t="str">
        <f>VLOOKUP(Table3[[#This Row],[Full Tract ID]],Table1[[Full Tract ID]:[Census Tract ID]],2,FALSE)</f>
        <v>Allen</v>
      </c>
      <c r="D74" s="15" t="str">
        <f>VLOOKUP(Table3[[#This Row],[Full Tract ID]],Table1[[Full Tract ID]:[Census Tract ID]],3,FALSE)</f>
        <v>Census Tract 108.15</v>
      </c>
      <c r="E74">
        <v>0</v>
      </c>
      <c r="K74"/>
      <c r="N74"/>
    </row>
    <row r="75" spans="1:14" x14ac:dyDescent="0.25">
      <c r="A75" t="s">
        <v>77</v>
      </c>
      <c r="B75" s="13">
        <v>18003010816</v>
      </c>
      <c r="C75" s="15" t="str">
        <f>VLOOKUP(Table3[[#This Row],[Full Tract ID]],Table1[[Full Tract ID]:[Census Tract ID]],2,FALSE)</f>
        <v>Allen</v>
      </c>
      <c r="D75" s="15" t="str">
        <f>VLOOKUP(Table3[[#This Row],[Full Tract ID]],Table1[[Full Tract ID]:[Census Tract ID]],3,FALSE)</f>
        <v>Census Tract 108.16</v>
      </c>
      <c r="E75">
        <v>0</v>
      </c>
      <c r="K75"/>
      <c r="N75"/>
    </row>
    <row r="76" spans="1:14" x14ac:dyDescent="0.25">
      <c r="A76" t="s">
        <v>78</v>
      </c>
      <c r="B76" s="13">
        <v>18003010817</v>
      </c>
      <c r="C76" s="15" t="str">
        <f>VLOOKUP(Table3[[#This Row],[Full Tract ID]],Table1[[Full Tract ID]:[Census Tract ID]],2,FALSE)</f>
        <v>Allen</v>
      </c>
      <c r="D76" s="15" t="str">
        <f>VLOOKUP(Table3[[#This Row],[Full Tract ID]],Table1[[Full Tract ID]:[Census Tract ID]],3,FALSE)</f>
        <v>Census Tract 108.17</v>
      </c>
      <c r="E76">
        <v>0</v>
      </c>
      <c r="K76"/>
      <c r="N76"/>
    </row>
    <row r="77" spans="1:14" x14ac:dyDescent="0.25">
      <c r="A77" t="s">
        <v>79</v>
      </c>
      <c r="B77" s="13">
        <v>18003010819</v>
      </c>
      <c r="C77" s="15" t="str">
        <f>VLOOKUP(Table3[[#This Row],[Full Tract ID]],Table1[[Full Tract ID]:[Census Tract ID]],2,FALSE)</f>
        <v>Allen</v>
      </c>
      <c r="D77" s="15" t="str">
        <f>VLOOKUP(Table3[[#This Row],[Full Tract ID]],Table1[[Full Tract ID]:[Census Tract ID]],3,FALSE)</f>
        <v>Census Tract 108.19</v>
      </c>
      <c r="E77">
        <v>0</v>
      </c>
      <c r="K77"/>
      <c r="N77"/>
    </row>
    <row r="78" spans="1:14" x14ac:dyDescent="0.25">
      <c r="A78" t="s">
        <v>80</v>
      </c>
      <c r="B78" s="13">
        <v>18003010821</v>
      </c>
      <c r="C78" s="15" t="str">
        <f>VLOOKUP(Table3[[#This Row],[Full Tract ID]],Table1[[Full Tract ID]:[Census Tract ID]],2,FALSE)</f>
        <v>Allen</v>
      </c>
      <c r="D78" s="15" t="str">
        <f>VLOOKUP(Table3[[#This Row],[Full Tract ID]],Table1[[Full Tract ID]:[Census Tract ID]],3,FALSE)</f>
        <v>Census Tract 108.21</v>
      </c>
      <c r="E78">
        <v>0</v>
      </c>
      <c r="K78"/>
      <c r="N78"/>
    </row>
    <row r="79" spans="1:14" x14ac:dyDescent="0.25">
      <c r="A79" t="s">
        <v>81</v>
      </c>
      <c r="B79" s="13">
        <v>18003010900</v>
      </c>
      <c r="C79" s="15" t="str">
        <f>VLOOKUP(Table3[[#This Row],[Full Tract ID]],Table1[[Full Tract ID]:[Census Tract ID]],2,FALSE)</f>
        <v>Allen</v>
      </c>
      <c r="D79" s="15" t="str">
        <f>VLOOKUP(Table3[[#This Row],[Full Tract ID]],Table1[[Full Tract ID]:[Census Tract ID]],3,FALSE)</f>
        <v>Census Tract 109</v>
      </c>
      <c r="E79">
        <v>0</v>
      </c>
      <c r="K79"/>
      <c r="N79"/>
    </row>
    <row r="80" spans="1:14" x14ac:dyDescent="0.25">
      <c r="A80" t="s">
        <v>82</v>
      </c>
      <c r="B80" s="13">
        <v>18003011000</v>
      </c>
      <c r="C80" s="15" t="str">
        <f>VLOOKUP(Table3[[#This Row],[Full Tract ID]],Table1[[Full Tract ID]:[Census Tract ID]],2,FALSE)</f>
        <v>Allen</v>
      </c>
      <c r="D80" s="15" t="str">
        <f>VLOOKUP(Table3[[#This Row],[Full Tract ID]],Table1[[Full Tract ID]:[Census Tract ID]],3,FALSE)</f>
        <v>Census Tract 110</v>
      </c>
      <c r="E80">
        <v>0</v>
      </c>
      <c r="K80"/>
      <c r="N80"/>
    </row>
    <row r="81" spans="1:14" x14ac:dyDescent="0.25">
      <c r="A81" t="s">
        <v>83</v>
      </c>
      <c r="B81" s="13">
        <v>18003011100</v>
      </c>
      <c r="C81" s="15" t="str">
        <f>VLOOKUP(Table3[[#This Row],[Full Tract ID]],Table1[[Full Tract ID]:[Census Tract ID]],2,FALSE)</f>
        <v>Allen</v>
      </c>
      <c r="D81" s="15" t="str">
        <f>VLOOKUP(Table3[[#This Row],[Full Tract ID]],Table1[[Full Tract ID]:[Census Tract ID]],3,FALSE)</f>
        <v>Census Tract 111</v>
      </c>
      <c r="E81">
        <v>0</v>
      </c>
      <c r="K81"/>
      <c r="N81"/>
    </row>
    <row r="82" spans="1:14" x14ac:dyDescent="0.25">
      <c r="A82" t="s">
        <v>84</v>
      </c>
      <c r="B82" s="13">
        <v>18003011201</v>
      </c>
      <c r="C82" s="15" t="str">
        <f>VLOOKUP(Table3[[#This Row],[Full Tract ID]],Table1[[Full Tract ID]:[Census Tract ID]],2,FALSE)</f>
        <v>Allen</v>
      </c>
      <c r="D82" s="15" t="str">
        <f>VLOOKUP(Table3[[#This Row],[Full Tract ID]],Table1[[Full Tract ID]:[Census Tract ID]],3,FALSE)</f>
        <v>Census Tract 112.01</v>
      </c>
      <c r="E82" s="14">
        <v>1</v>
      </c>
      <c r="K82"/>
      <c r="N82"/>
    </row>
    <row r="83" spans="1:14" x14ac:dyDescent="0.25">
      <c r="A83" t="s">
        <v>85</v>
      </c>
      <c r="B83" s="13">
        <v>18003011202</v>
      </c>
      <c r="C83" s="15" t="str">
        <f>VLOOKUP(Table3[[#This Row],[Full Tract ID]],Table1[[Full Tract ID]:[Census Tract ID]],2,FALSE)</f>
        <v>Allen</v>
      </c>
      <c r="D83" s="15" t="str">
        <f>VLOOKUP(Table3[[#This Row],[Full Tract ID]],Table1[[Full Tract ID]:[Census Tract ID]],3,FALSE)</f>
        <v>Census Tract 112.02</v>
      </c>
      <c r="E83">
        <v>0</v>
      </c>
      <c r="K83"/>
      <c r="N83"/>
    </row>
    <row r="84" spans="1:14" x14ac:dyDescent="0.25">
      <c r="A84" t="s">
        <v>86</v>
      </c>
      <c r="B84" s="13">
        <v>18003011204</v>
      </c>
      <c r="C84" s="15" t="str">
        <f>VLOOKUP(Table3[[#This Row],[Full Tract ID]],Table1[[Full Tract ID]:[Census Tract ID]],2,FALSE)</f>
        <v>Allen</v>
      </c>
      <c r="D84" s="15" t="str">
        <f>VLOOKUP(Table3[[#This Row],[Full Tract ID]],Table1[[Full Tract ID]:[Census Tract ID]],3,FALSE)</f>
        <v>Census Tract 112.04</v>
      </c>
      <c r="E84">
        <v>0</v>
      </c>
      <c r="K84"/>
      <c r="N84"/>
    </row>
    <row r="85" spans="1:14" x14ac:dyDescent="0.25">
      <c r="A85" t="s">
        <v>87</v>
      </c>
      <c r="B85" s="13">
        <v>18003011205</v>
      </c>
      <c r="C85" s="15" t="str">
        <f>VLOOKUP(Table3[[#This Row],[Full Tract ID]],Table1[[Full Tract ID]:[Census Tract ID]],2,FALSE)</f>
        <v>Allen</v>
      </c>
      <c r="D85" s="15" t="str">
        <f>VLOOKUP(Table3[[#This Row],[Full Tract ID]],Table1[[Full Tract ID]:[Census Tract ID]],3,FALSE)</f>
        <v>Census Tract 112.05</v>
      </c>
      <c r="E85">
        <v>0</v>
      </c>
      <c r="K85"/>
      <c r="N85"/>
    </row>
    <row r="86" spans="1:14" x14ac:dyDescent="0.25">
      <c r="A86" t="s">
        <v>88</v>
      </c>
      <c r="B86" s="13">
        <v>18003011302</v>
      </c>
      <c r="C86" s="15" t="str">
        <f>VLOOKUP(Table3[[#This Row],[Full Tract ID]],Table1[[Full Tract ID]:[Census Tract ID]],2,FALSE)</f>
        <v>Allen</v>
      </c>
      <c r="D86" s="15" t="str">
        <f>VLOOKUP(Table3[[#This Row],[Full Tract ID]],Table1[[Full Tract ID]:[Census Tract ID]],3,FALSE)</f>
        <v>Census Tract 113.02</v>
      </c>
      <c r="E86" s="14">
        <v>1</v>
      </c>
      <c r="K86"/>
      <c r="N86"/>
    </row>
    <row r="87" spans="1:14" x14ac:dyDescent="0.25">
      <c r="A87" t="s">
        <v>89</v>
      </c>
      <c r="B87" s="13">
        <v>18003011303</v>
      </c>
      <c r="C87" s="15" t="str">
        <f>VLOOKUP(Table3[[#This Row],[Full Tract ID]],Table1[[Full Tract ID]:[Census Tract ID]],2,FALSE)</f>
        <v>Allen</v>
      </c>
      <c r="D87" s="15" t="str">
        <f>VLOOKUP(Table3[[#This Row],[Full Tract ID]],Table1[[Full Tract ID]:[Census Tract ID]],3,FALSE)</f>
        <v>Census Tract 113.03</v>
      </c>
      <c r="E87" s="14">
        <v>1</v>
      </c>
      <c r="K87"/>
      <c r="N87"/>
    </row>
    <row r="88" spans="1:14" x14ac:dyDescent="0.25">
      <c r="A88" t="s">
        <v>90</v>
      </c>
      <c r="B88" s="13">
        <v>18003011304</v>
      </c>
      <c r="C88" s="15" t="str">
        <f>VLOOKUP(Table3[[#This Row],[Full Tract ID]],Table1[[Full Tract ID]:[Census Tract ID]],2,FALSE)</f>
        <v>Allen</v>
      </c>
      <c r="D88" s="15" t="str">
        <f>VLOOKUP(Table3[[#This Row],[Full Tract ID]],Table1[[Full Tract ID]:[Census Tract ID]],3,FALSE)</f>
        <v>Census Tract 113.04</v>
      </c>
      <c r="E88">
        <v>0</v>
      </c>
      <c r="K88"/>
      <c r="N88"/>
    </row>
    <row r="89" spans="1:14" x14ac:dyDescent="0.25">
      <c r="A89" t="s">
        <v>91</v>
      </c>
      <c r="B89" s="13">
        <v>18003011501</v>
      </c>
      <c r="C89" s="15" t="str">
        <f>VLOOKUP(Table3[[#This Row],[Full Tract ID]],Table1[[Full Tract ID]:[Census Tract ID]],2,FALSE)</f>
        <v>Allen</v>
      </c>
      <c r="D89" s="15" t="str">
        <f>VLOOKUP(Table3[[#This Row],[Full Tract ID]],Table1[[Full Tract ID]:[Census Tract ID]],3,FALSE)</f>
        <v>Census Tract 115.01</v>
      </c>
      <c r="E89">
        <v>0</v>
      </c>
      <c r="K89"/>
      <c r="N89"/>
    </row>
    <row r="90" spans="1:14" x14ac:dyDescent="0.25">
      <c r="A90" t="s">
        <v>92</v>
      </c>
      <c r="B90" s="13">
        <v>18003011502</v>
      </c>
      <c r="C90" s="15" t="str">
        <f>VLOOKUP(Table3[[#This Row],[Full Tract ID]],Table1[[Full Tract ID]:[Census Tract ID]],2,FALSE)</f>
        <v>Allen</v>
      </c>
      <c r="D90" s="15" t="str">
        <f>VLOOKUP(Table3[[#This Row],[Full Tract ID]],Table1[[Full Tract ID]:[Census Tract ID]],3,FALSE)</f>
        <v>Census Tract 115.02</v>
      </c>
      <c r="E90">
        <v>0</v>
      </c>
      <c r="K90"/>
      <c r="N90"/>
    </row>
    <row r="91" spans="1:14" x14ac:dyDescent="0.25">
      <c r="A91" t="s">
        <v>93</v>
      </c>
      <c r="B91" s="13">
        <v>18003011603</v>
      </c>
      <c r="C91" s="15" t="str">
        <f>VLOOKUP(Table3[[#This Row],[Full Tract ID]],Table1[[Full Tract ID]:[Census Tract ID]],2,FALSE)</f>
        <v>Allen</v>
      </c>
      <c r="D91" s="15" t="str">
        <f>VLOOKUP(Table3[[#This Row],[Full Tract ID]],Table1[[Full Tract ID]:[Census Tract ID]],3,FALSE)</f>
        <v>Census Tract 116.03</v>
      </c>
      <c r="E91">
        <v>0</v>
      </c>
      <c r="K91"/>
      <c r="N91"/>
    </row>
    <row r="92" spans="1:14" x14ac:dyDescent="0.25">
      <c r="A92" t="s">
        <v>94</v>
      </c>
      <c r="B92" s="13">
        <v>18003011604</v>
      </c>
      <c r="C92" s="15" t="str">
        <f>VLOOKUP(Table3[[#This Row],[Full Tract ID]],Table1[[Full Tract ID]:[Census Tract ID]],2,FALSE)</f>
        <v>Allen</v>
      </c>
      <c r="D92" s="15" t="str">
        <f>VLOOKUP(Table3[[#This Row],[Full Tract ID]],Table1[[Full Tract ID]:[Census Tract ID]],3,FALSE)</f>
        <v>Census Tract 116.04</v>
      </c>
      <c r="E92">
        <v>0</v>
      </c>
      <c r="K92"/>
      <c r="N92"/>
    </row>
    <row r="93" spans="1:14" x14ac:dyDescent="0.25">
      <c r="A93" t="s">
        <v>95</v>
      </c>
      <c r="B93" s="13">
        <v>18003011605</v>
      </c>
      <c r="C93" s="15" t="str">
        <f>VLOOKUP(Table3[[#This Row],[Full Tract ID]],Table1[[Full Tract ID]:[Census Tract ID]],2,FALSE)</f>
        <v>Allen</v>
      </c>
      <c r="D93" s="15" t="str">
        <f>VLOOKUP(Table3[[#This Row],[Full Tract ID]],Table1[[Full Tract ID]:[Census Tract ID]],3,FALSE)</f>
        <v>Census Tract 116.05</v>
      </c>
      <c r="E93">
        <v>0</v>
      </c>
      <c r="K93"/>
      <c r="N93"/>
    </row>
    <row r="94" spans="1:14" x14ac:dyDescent="0.25">
      <c r="A94" t="s">
        <v>96</v>
      </c>
      <c r="B94" s="13">
        <v>18003011606</v>
      </c>
      <c r="C94" s="15" t="str">
        <f>VLOOKUP(Table3[[#This Row],[Full Tract ID]],Table1[[Full Tract ID]:[Census Tract ID]],2,FALSE)</f>
        <v>Allen</v>
      </c>
      <c r="D94" s="15" t="str">
        <f>VLOOKUP(Table3[[#This Row],[Full Tract ID]],Table1[[Full Tract ID]:[Census Tract ID]],3,FALSE)</f>
        <v>Census Tract 116.06</v>
      </c>
      <c r="E94">
        <v>0</v>
      </c>
      <c r="K94"/>
      <c r="N94"/>
    </row>
    <row r="95" spans="1:14" x14ac:dyDescent="0.25">
      <c r="A95" t="s">
        <v>97</v>
      </c>
      <c r="B95" s="13">
        <v>18003011607</v>
      </c>
      <c r="C95" s="15" t="str">
        <f>VLOOKUP(Table3[[#This Row],[Full Tract ID]],Table1[[Full Tract ID]:[Census Tract ID]],2,FALSE)</f>
        <v>Allen</v>
      </c>
      <c r="D95" s="15" t="str">
        <f>VLOOKUP(Table3[[#This Row],[Full Tract ID]],Table1[[Full Tract ID]:[Census Tract ID]],3,FALSE)</f>
        <v>Census Tract 116.07</v>
      </c>
      <c r="E95">
        <v>0</v>
      </c>
      <c r="K95"/>
      <c r="N95"/>
    </row>
    <row r="96" spans="1:14" x14ac:dyDescent="0.25">
      <c r="A96" t="s">
        <v>98</v>
      </c>
      <c r="B96" s="13">
        <v>18003011608</v>
      </c>
      <c r="C96" s="15" t="str">
        <f>VLOOKUP(Table3[[#This Row],[Full Tract ID]],Table1[[Full Tract ID]:[Census Tract ID]],2,FALSE)</f>
        <v>Allen</v>
      </c>
      <c r="D96" s="15" t="str">
        <f>VLOOKUP(Table3[[#This Row],[Full Tract ID]],Table1[[Full Tract ID]:[Census Tract ID]],3,FALSE)</f>
        <v>Census Tract 116.08</v>
      </c>
      <c r="E96">
        <v>0</v>
      </c>
      <c r="K96"/>
      <c r="N96"/>
    </row>
    <row r="97" spans="1:14" x14ac:dyDescent="0.25">
      <c r="A97" t="s">
        <v>99</v>
      </c>
      <c r="B97" s="13">
        <v>18003011609</v>
      </c>
      <c r="C97" s="15" t="str">
        <f>VLOOKUP(Table3[[#This Row],[Full Tract ID]],Table1[[Full Tract ID]:[Census Tract ID]],2,FALSE)</f>
        <v>Allen</v>
      </c>
      <c r="D97" s="15" t="str">
        <f>VLOOKUP(Table3[[#This Row],[Full Tract ID]],Table1[[Full Tract ID]:[Census Tract ID]],3,FALSE)</f>
        <v>Census Tract 116.09</v>
      </c>
      <c r="E97">
        <v>0</v>
      </c>
      <c r="K97"/>
      <c r="N97"/>
    </row>
    <row r="98" spans="1:14" x14ac:dyDescent="0.25">
      <c r="A98" t="s">
        <v>100</v>
      </c>
      <c r="B98" s="13">
        <v>18003011701</v>
      </c>
      <c r="C98" s="15" t="str">
        <f>VLOOKUP(Table3[[#This Row],[Full Tract ID]],Table1[[Full Tract ID]:[Census Tract ID]],2,FALSE)</f>
        <v>Allen</v>
      </c>
      <c r="D98" s="15" t="str">
        <f>VLOOKUP(Table3[[#This Row],[Full Tract ID]],Table1[[Full Tract ID]:[Census Tract ID]],3,FALSE)</f>
        <v>Census Tract 117.01</v>
      </c>
      <c r="E98">
        <v>0</v>
      </c>
      <c r="K98"/>
      <c r="N98"/>
    </row>
    <row r="99" spans="1:14" x14ac:dyDescent="0.25">
      <c r="A99" t="s">
        <v>101</v>
      </c>
      <c r="B99" s="13">
        <v>18003011702</v>
      </c>
      <c r="C99" s="15" t="str">
        <f>VLOOKUP(Table3[[#This Row],[Full Tract ID]],Table1[[Full Tract ID]:[Census Tract ID]],2,FALSE)</f>
        <v>Allen</v>
      </c>
      <c r="D99" s="15" t="str">
        <f>VLOOKUP(Table3[[#This Row],[Full Tract ID]],Table1[[Full Tract ID]:[Census Tract ID]],3,FALSE)</f>
        <v>Census Tract 117.02</v>
      </c>
      <c r="E99">
        <v>0</v>
      </c>
      <c r="K99"/>
      <c r="N99"/>
    </row>
    <row r="100" spans="1:14" x14ac:dyDescent="0.25">
      <c r="A100" t="s">
        <v>102</v>
      </c>
      <c r="B100" s="13">
        <v>18003011801</v>
      </c>
      <c r="C100" s="15" t="str">
        <f>VLOOKUP(Table3[[#This Row],[Full Tract ID]],Table1[[Full Tract ID]:[Census Tract ID]],2,FALSE)</f>
        <v>Allen</v>
      </c>
      <c r="D100" s="15" t="str">
        <f>VLOOKUP(Table3[[#This Row],[Full Tract ID]],Table1[[Full Tract ID]:[Census Tract ID]],3,FALSE)</f>
        <v>Census Tract 118.01</v>
      </c>
      <c r="E100">
        <v>0</v>
      </c>
      <c r="K100"/>
      <c r="N100"/>
    </row>
    <row r="101" spans="1:14" x14ac:dyDescent="0.25">
      <c r="A101" t="s">
        <v>103</v>
      </c>
      <c r="B101" s="13">
        <v>18003011802</v>
      </c>
      <c r="C101" s="15" t="str">
        <f>VLOOKUP(Table3[[#This Row],[Full Tract ID]],Table1[[Full Tract ID]:[Census Tract ID]],2,FALSE)</f>
        <v>Allen</v>
      </c>
      <c r="D101" s="15" t="str">
        <f>VLOOKUP(Table3[[#This Row],[Full Tract ID]],Table1[[Full Tract ID]:[Census Tract ID]],3,FALSE)</f>
        <v>Census Tract 118.02</v>
      </c>
      <c r="E101">
        <v>0</v>
      </c>
      <c r="K101"/>
      <c r="N101"/>
    </row>
    <row r="102" spans="1:14" x14ac:dyDescent="0.25">
      <c r="A102" t="s">
        <v>104</v>
      </c>
      <c r="B102" s="13">
        <v>18003011900</v>
      </c>
      <c r="C102" s="15" t="str">
        <f>VLOOKUP(Table3[[#This Row],[Full Tract ID]],Table1[[Full Tract ID]:[Census Tract ID]],2,FALSE)</f>
        <v>Allen</v>
      </c>
      <c r="D102" s="15" t="str">
        <f>VLOOKUP(Table3[[#This Row],[Full Tract ID]],Table1[[Full Tract ID]:[Census Tract ID]],3,FALSE)</f>
        <v>Census Tract 119</v>
      </c>
      <c r="E102">
        <v>0</v>
      </c>
      <c r="K102"/>
      <c r="N102"/>
    </row>
    <row r="103" spans="1:14" x14ac:dyDescent="0.25">
      <c r="A103" t="s">
        <v>105</v>
      </c>
      <c r="B103" s="13">
        <v>18003980001</v>
      </c>
      <c r="C103" s="15" t="str">
        <f>VLOOKUP(Table3[[#This Row],[Full Tract ID]],Table1[[Full Tract ID]:[Census Tract ID]],2,FALSE)</f>
        <v>Allen</v>
      </c>
      <c r="D103" s="15" t="str">
        <f>VLOOKUP(Table3[[#This Row],[Full Tract ID]],Table1[[Full Tract ID]:[Census Tract ID]],3,FALSE)</f>
        <v>Census Tract 9800.01</v>
      </c>
      <c r="E103" s="14">
        <v>1</v>
      </c>
      <c r="K103"/>
      <c r="N103"/>
    </row>
    <row r="104" spans="1:14" x14ac:dyDescent="0.25">
      <c r="A104" t="s">
        <v>106</v>
      </c>
      <c r="B104" s="13">
        <v>18003980002</v>
      </c>
      <c r="C104" s="15" t="str">
        <f>VLOOKUP(Table3[[#This Row],[Full Tract ID]],Table1[[Full Tract ID]:[Census Tract ID]],2,FALSE)</f>
        <v>Allen</v>
      </c>
      <c r="D104" s="15" t="str">
        <f>VLOOKUP(Table3[[#This Row],[Full Tract ID]],Table1[[Full Tract ID]:[Census Tract ID]],3,FALSE)</f>
        <v>Census Tract 9800.02</v>
      </c>
      <c r="E104">
        <v>0</v>
      </c>
      <c r="K104"/>
      <c r="N104"/>
    </row>
    <row r="105" spans="1:14" x14ac:dyDescent="0.25">
      <c r="A105" t="s">
        <v>107</v>
      </c>
      <c r="B105" s="13">
        <v>18005010100</v>
      </c>
      <c r="C105" s="15" t="str">
        <f>VLOOKUP(Table3[[#This Row],[Full Tract ID]],Table1[[Full Tract ID]:[Census Tract ID]],2,FALSE)</f>
        <v>Bartholomew</v>
      </c>
      <c r="D105" s="15" t="str">
        <f>VLOOKUP(Table3[[#This Row],[Full Tract ID]],Table1[[Full Tract ID]:[Census Tract ID]],3,FALSE)</f>
        <v>Census Tract 101</v>
      </c>
      <c r="E105">
        <v>0</v>
      </c>
      <c r="K105"/>
      <c r="N105"/>
    </row>
    <row r="106" spans="1:14" x14ac:dyDescent="0.25">
      <c r="A106" t="s">
        <v>108</v>
      </c>
      <c r="B106" s="13">
        <v>18005010200</v>
      </c>
      <c r="C106" s="15" t="str">
        <f>VLOOKUP(Table3[[#This Row],[Full Tract ID]],Table1[[Full Tract ID]:[Census Tract ID]],2,FALSE)</f>
        <v>Bartholomew</v>
      </c>
      <c r="D106" s="15" t="str">
        <f>VLOOKUP(Table3[[#This Row],[Full Tract ID]],Table1[[Full Tract ID]:[Census Tract ID]],3,FALSE)</f>
        <v>Census Tract 102</v>
      </c>
      <c r="E106">
        <v>0</v>
      </c>
      <c r="K106"/>
      <c r="N106"/>
    </row>
    <row r="107" spans="1:14" x14ac:dyDescent="0.25">
      <c r="A107" t="s">
        <v>109</v>
      </c>
      <c r="B107" s="13">
        <v>18005010300</v>
      </c>
      <c r="C107" s="15" t="str">
        <f>VLOOKUP(Table3[[#This Row],[Full Tract ID]],Table1[[Full Tract ID]:[Census Tract ID]],2,FALSE)</f>
        <v>Bartholomew</v>
      </c>
      <c r="D107" s="15" t="str">
        <f>VLOOKUP(Table3[[#This Row],[Full Tract ID]],Table1[[Full Tract ID]:[Census Tract ID]],3,FALSE)</f>
        <v>Census Tract 103</v>
      </c>
      <c r="E107">
        <v>0</v>
      </c>
      <c r="K107"/>
      <c r="N107"/>
    </row>
    <row r="108" spans="1:14" x14ac:dyDescent="0.25">
      <c r="A108" t="s">
        <v>110</v>
      </c>
      <c r="B108" s="13">
        <v>18005010400</v>
      </c>
      <c r="C108" s="15" t="str">
        <f>VLOOKUP(Table3[[#This Row],[Full Tract ID]],Table1[[Full Tract ID]:[Census Tract ID]],2,FALSE)</f>
        <v>Bartholomew</v>
      </c>
      <c r="D108" s="15" t="str">
        <f>VLOOKUP(Table3[[#This Row],[Full Tract ID]],Table1[[Full Tract ID]:[Census Tract ID]],3,FALSE)</f>
        <v>Census Tract 104</v>
      </c>
      <c r="E108">
        <v>0</v>
      </c>
      <c r="K108"/>
      <c r="N108"/>
    </row>
    <row r="109" spans="1:14" x14ac:dyDescent="0.25">
      <c r="A109" t="s">
        <v>111</v>
      </c>
      <c r="B109" s="13">
        <v>18005010500</v>
      </c>
      <c r="C109" s="15" t="str">
        <f>VLOOKUP(Table3[[#This Row],[Full Tract ID]],Table1[[Full Tract ID]:[Census Tract ID]],2,FALSE)</f>
        <v>Bartholomew</v>
      </c>
      <c r="D109" s="15" t="str">
        <f>VLOOKUP(Table3[[#This Row],[Full Tract ID]],Table1[[Full Tract ID]:[Census Tract ID]],3,FALSE)</f>
        <v>Census Tract 105</v>
      </c>
      <c r="E109">
        <v>0</v>
      </c>
      <c r="K109"/>
      <c r="N109"/>
    </row>
    <row r="110" spans="1:14" x14ac:dyDescent="0.25">
      <c r="A110" t="s">
        <v>112</v>
      </c>
      <c r="B110" s="13">
        <v>18005010600</v>
      </c>
      <c r="C110" s="15" t="str">
        <f>VLOOKUP(Table3[[#This Row],[Full Tract ID]],Table1[[Full Tract ID]:[Census Tract ID]],2,FALSE)</f>
        <v>Bartholomew</v>
      </c>
      <c r="D110" s="15" t="str">
        <f>VLOOKUP(Table3[[#This Row],[Full Tract ID]],Table1[[Full Tract ID]:[Census Tract ID]],3,FALSE)</f>
        <v>Census Tract 106</v>
      </c>
      <c r="E110">
        <v>0</v>
      </c>
      <c r="K110"/>
      <c r="N110"/>
    </row>
    <row r="111" spans="1:14" x14ac:dyDescent="0.25">
      <c r="A111" t="s">
        <v>113</v>
      </c>
      <c r="B111" s="13">
        <v>18005010700</v>
      </c>
      <c r="C111" s="15" t="str">
        <f>VLOOKUP(Table3[[#This Row],[Full Tract ID]],Table1[[Full Tract ID]:[Census Tract ID]],2,FALSE)</f>
        <v>Bartholomew</v>
      </c>
      <c r="D111" s="15" t="str">
        <f>VLOOKUP(Table3[[#This Row],[Full Tract ID]],Table1[[Full Tract ID]:[Census Tract ID]],3,FALSE)</f>
        <v>Census Tract 107</v>
      </c>
      <c r="E111">
        <v>0</v>
      </c>
      <c r="K111"/>
      <c r="N111"/>
    </row>
    <row r="112" spans="1:14" x14ac:dyDescent="0.25">
      <c r="A112" t="s">
        <v>114</v>
      </c>
      <c r="B112" s="13">
        <v>18005010800</v>
      </c>
      <c r="C112" s="15" t="str">
        <f>VLOOKUP(Table3[[#This Row],[Full Tract ID]],Table1[[Full Tract ID]:[Census Tract ID]],2,FALSE)</f>
        <v>Bartholomew</v>
      </c>
      <c r="D112" s="15" t="str">
        <f>VLOOKUP(Table3[[#This Row],[Full Tract ID]],Table1[[Full Tract ID]:[Census Tract ID]],3,FALSE)</f>
        <v>Census Tract 108</v>
      </c>
      <c r="E112">
        <v>0</v>
      </c>
      <c r="K112"/>
      <c r="N112"/>
    </row>
    <row r="113" spans="1:14" x14ac:dyDescent="0.25">
      <c r="A113" t="s">
        <v>115</v>
      </c>
      <c r="B113" s="13">
        <v>18005010900</v>
      </c>
      <c r="C113" s="15" t="str">
        <f>VLOOKUP(Table3[[#This Row],[Full Tract ID]],Table1[[Full Tract ID]:[Census Tract ID]],2,FALSE)</f>
        <v>Bartholomew</v>
      </c>
      <c r="D113" s="15" t="str">
        <f>VLOOKUP(Table3[[#This Row],[Full Tract ID]],Table1[[Full Tract ID]:[Census Tract ID]],3,FALSE)</f>
        <v>Census Tract 109</v>
      </c>
      <c r="E113">
        <v>0</v>
      </c>
      <c r="K113"/>
      <c r="N113"/>
    </row>
    <row r="114" spans="1:14" x14ac:dyDescent="0.25">
      <c r="A114" t="s">
        <v>116</v>
      </c>
      <c r="B114" s="13">
        <v>18005011000</v>
      </c>
      <c r="C114" s="15" t="str">
        <f>VLOOKUP(Table3[[#This Row],[Full Tract ID]],Table1[[Full Tract ID]:[Census Tract ID]],2,FALSE)</f>
        <v>Bartholomew</v>
      </c>
      <c r="D114" s="15" t="str">
        <f>VLOOKUP(Table3[[#This Row],[Full Tract ID]],Table1[[Full Tract ID]:[Census Tract ID]],3,FALSE)</f>
        <v>Census Tract 110</v>
      </c>
      <c r="E114">
        <v>0</v>
      </c>
      <c r="K114"/>
      <c r="N114"/>
    </row>
    <row r="115" spans="1:14" x14ac:dyDescent="0.25">
      <c r="A115" t="s">
        <v>117</v>
      </c>
      <c r="B115" s="13">
        <v>18005011101</v>
      </c>
      <c r="C115" s="15" t="str">
        <f>VLOOKUP(Table3[[#This Row],[Full Tract ID]],Table1[[Full Tract ID]:[Census Tract ID]],2,FALSE)</f>
        <v>Bartholomew</v>
      </c>
      <c r="D115" s="15" t="str">
        <f>VLOOKUP(Table3[[#This Row],[Full Tract ID]],Table1[[Full Tract ID]:[Census Tract ID]],3,FALSE)</f>
        <v>Census Tract 111.01</v>
      </c>
      <c r="E115" s="14">
        <v>1</v>
      </c>
      <c r="K115"/>
      <c r="N115"/>
    </row>
    <row r="116" spans="1:14" x14ac:dyDescent="0.25">
      <c r="A116" t="s">
        <v>118</v>
      </c>
      <c r="B116" s="13">
        <v>18005011102</v>
      </c>
      <c r="C116" s="15" t="str">
        <f>VLOOKUP(Table3[[#This Row],[Full Tract ID]],Table1[[Full Tract ID]:[Census Tract ID]],2,FALSE)</f>
        <v>Bartholomew</v>
      </c>
      <c r="D116" s="15" t="str">
        <f>VLOOKUP(Table3[[#This Row],[Full Tract ID]],Table1[[Full Tract ID]:[Census Tract ID]],3,FALSE)</f>
        <v>Census Tract 111.02</v>
      </c>
      <c r="E116">
        <v>0</v>
      </c>
      <c r="K116"/>
      <c r="N116"/>
    </row>
    <row r="117" spans="1:14" x14ac:dyDescent="0.25">
      <c r="A117" t="s">
        <v>119</v>
      </c>
      <c r="B117" s="13">
        <v>18005011200</v>
      </c>
      <c r="C117" s="15" t="str">
        <f>VLOOKUP(Table3[[#This Row],[Full Tract ID]],Table1[[Full Tract ID]:[Census Tract ID]],2,FALSE)</f>
        <v>Bartholomew</v>
      </c>
      <c r="D117" s="15" t="str">
        <f>VLOOKUP(Table3[[#This Row],[Full Tract ID]],Table1[[Full Tract ID]:[Census Tract ID]],3,FALSE)</f>
        <v>Census Tract 112</v>
      </c>
      <c r="E117">
        <v>0</v>
      </c>
      <c r="K117"/>
      <c r="N117"/>
    </row>
    <row r="118" spans="1:14" x14ac:dyDescent="0.25">
      <c r="A118" t="s">
        <v>120</v>
      </c>
      <c r="B118" s="13">
        <v>18005011300</v>
      </c>
      <c r="C118" s="15" t="str">
        <f>VLOOKUP(Table3[[#This Row],[Full Tract ID]],Table1[[Full Tract ID]:[Census Tract ID]],2,FALSE)</f>
        <v>Bartholomew</v>
      </c>
      <c r="D118" s="15" t="str">
        <f>VLOOKUP(Table3[[#This Row],[Full Tract ID]],Table1[[Full Tract ID]:[Census Tract ID]],3,FALSE)</f>
        <v>Census Tract 113</v>
      </c>
      <c r="E118">
        <v>0</v>
      </c>
      <c r="K118"/>
      <c r="N118"/>
    </row>
    <row r="119" spans="1:14" x14ac:dyDescent="0.25">
      <c r="A119" t="s">
        <v>121</v>
      </c>
      <c r="B119" s="13">
        <v>18005011400</v>
      </c>
      <c r="C119" s="15" t="str">
        <f>VLOOKUP(Table3[[#This Row],[Full Tract ID]],Table1[[Full Tract ID]:[Census Tract ID]],2,FALSE)</f>
        <v>Bartholomew</v>
      </c>
      <c r="D119" s="15" t="str">
        <f>VLOOKUP(Table3[[#This Row],[Full Tract ID]],Table1[[Full Tract ID]:[Census Tract ID]],3,FALSE)</f>
        <v>Census Tract 114</v>
      </c>
      <c r="E119">
        <v>0</v>
      </c>
      <c r="K119"/>
      <c r="N119"/>
    </row>
    <row r="120" spans="1:14" x14ac:dyDescent="0.25">
      <c r="A120" t="s">
        <v>122</v>
      </c>
      <c r="B120" s="13">
        <v>18005011500</v>
      </c>
      <c r="C120" s="15" t="str">
        <f>VLOOKUP(Table3[[#This Row],[Full Tract ID]],Table1[[Full Tract ID]:[Census Tract ID]],2,FALSE)</f>
        <v>Bartholomew</v>
      </c>
      <c r="D120" s="15" t="str">
        <f>VLOOKUP(Table3[[#This Row],[Full Tract ID]],Table1[[Full Tract ID]:[Census Tract ID]],3,FALSE)</f>
        <v>Census Tract 115</v>
      </c>
      <c r="E120">
        <v>0</v>
      </c>
      <c r="K120"/>
      <c r="N120"/>
    </row>
    <row r="121" spans="1:14" x14ac:dyDescent="0.25">
      <c r="A121" t="s">
        <v>123</v>
      </c>
      <c r="B121" s="13">
        <v>18007100100</v>
      </c>
      <c r="C121" s="15" t="str">
        <f>VLOOKUP(Table3[[#This Row],[Full Tract ID]],Table1[[Full Tract ID]:[Census Tract ID]],2,FALSE)</f>
        <v>Benton</v>
      </c>
      <c r="D121" s="15" t="str">
        <f>VLOOKUP(Table3[[#This Row],[Full Tract ID]],Table1[[Full Tract ID]:[Census Tract ID]],3,FALSE)</f>
        <v>Census Tract 1001</v>
      </c>
      <c r="E121">
        <v>0</v>
      </c>
      <c r="K121"/>
      <c r="N121"/>
    </row>
    <row r="122" spans="1:14" x14ac:dyDescent="0.25">
      <c r="A122" t="s">
        <v>124</v>
      </c>
      <c r="B122" s="13">
        <v>18007100200</v>
      </c>
      <c r="C122" s="15" t="str">
        <f>VLOOKUP(Table3[[#This Row],[Full Tract ID]],Table1[[Full Tract ID]:[Census Tract ID]],2,FALSE)</f>
        <v>Benton</v>
      </c>
      <c r="D122" s="15" t="str">
        <f>VLOOKUP(Table3[[#This Row],[Full Tract ID]],Table1[[Full Tract ID]:[Census Tract ID]],3,FALSE)</f>
        <v>Census Tract 1002</v>
      </c>
      <c r="E122">
        <v>0</v>
      </c>
      <c r="K122"/>
      <c r="N122"/>
    </row>
    <row r="123" spans="1:14" x14ac:dyDescent="0.25">
      <c r="A123" t="s">
        <v>125</v>
      </c>
      <c r="B123" s="13">
        <v>18007100300</v>
      </c>
      <c r="C123" s="15" t="str">
        <f>VLOOKUP(Table3[[#This Row],[Full Tract ID]],Table1[[Full Tract ID]:[Census Tract ID]],2,FALSE)</f>
        <v>Benton</v>
      </c>
      <c r="D123" s="15" t="str">
        <f>VLOOKUP(Table3[[#This Row],[Full Tract ID]],Table1[[Full Tract ID]:[Census Tract ID]],3,FALSE)</f>
        <v>Census Tract 1003</v>
      </c>
      <c r="E123">
        <v>0</v>
      </c>
      <c r="K123"/>
      <c r="N123"/>
    </row>
    <row r="124" spans="1:14" x14ac:dyDescent="0.25">
      <c r="A124" t="s">
        <v>126</v>
      </c>
      <c r="B124" s="13">
        <v>18009975100</v>
      </c>
      <c r="C124" s="15" t="str">
        <f>VLOOKUP(Table3[[#This Row],[Full Tract ID]],Table1[[Full Tract ID]:[Census Tract ID]],2,FALSE)</f>
        <v>Blackford</v>
      </c>
      <c r="D124" s="15" t="str">
        <f>VLOOKUP(Table3[[#This Row],[Full Tract ID]],Table1[[Full Tract ID]:[Census Tract ID]],3,FALSE)</f>
        <v>Census Tract 9751</v>
      </c>
      <c r="E124">
        <v>0</v>
      </c>
      <c r="K124"/>
      <c r="N124"/>
    </row>
    <row r="125" spans="1:14" x14ac:dyDescent="0.25">
      <c r="A125" t="s">
        <v>127</v>
      </c>
      <c r="B125" s="13">
        <v>18009975200</v>
      </c>
      <c r="C125" s="15" t="str">
        <f>VLOOKUP(Table3[[#This Row],[Full Tract ID]],Table1[[Full Tract ID]:[Census Tract ID]],2,FALSE)</f>
        <v>Blackford</v>
      </c>
      <c r="D125" s="15" t="str">
        <f>VLOOKUP(Table3[[#This Row],[Full Tract ID]],Table1[[Full Tract ID]:[Census Tract ID]],3,FALSE)</f>
        <v>Census Tract 9752</v>
      </c>
      <c r="E125">
        <v>0</v>
      </c>
      <c r="K125"/>
      <c r="N125"/>
    </row>
    <row r="126" spans="1:14" x14ac:dyDescent="0.25">
      <c r="A126" t="s">
        <v>128</v>
      </c>
      <c r="B126" s="13">
        <v>18009975300</v>
      </c>
      <c r="C126" s="15" t="str">
        <f>VLOOKUP(Table3[[#This Row],[Full Tract ID]],Table1[[Full Tract ID]:[Census Tract ID]],2,FALSE)</f>
        <v>Blackford</v>
      </c>
      <c r="D126" s="15" t="str">
        <f>VLOOKUP(Table3[[#This Row],[Full Tract ID]],Table1[[Full Tract ID]:[Census Tract ID]],3,FALSE)</f>
        <v>Census Tract 9753</v>
      </c>
      <c r="E126">
        <v>0</v>
      </c>
      <c r="K126"/>
      <c r="N126"/>
    </row>
    <row r="127" spans="1:14" x14ac:dyDescent="0.25">
      <c r="A127" t="s">
        <v>129</v>
      </c>
      <c r="B127" s="13">
        <v>18009975400</v>
      </c>
      <c r="C127" s="15" t="str">
        <f>VLOOKUP(Table3[[#This Row],[Full Tract ID]],Table1[[Full Tract ID]:[Census Tract ID]],2,FALSE)</f>
        <v>Blackford</v>
      </c>
      <c r="D127" s="15" t="str">
        <f>VLOOKUP(Table3[[#This Row],[Full Tract ID]],Table1[[Full Tract ID]:[Census Tract ID]],3,FALSE)</f>
        <v>Census Tract 9754</v>
      </c>
      <c r="E127">
        <v>0</v>
      </c>
      <c r="K127"/>
      <c r="N127"/>
    </row>
    <row r="128" spans="1:14" x14ac:dyDescent="0.25">
      <c r="A128" t="s">
        <v>130</v>
      </c>
      <c r="B128" s="13">
        <v>18011810100</v>
      </c>
      <c r="C128" s="15" t="str">
        <f>VLOOKUP(Table3[[#This Row],[Full Tract ID]],Table1[[Full Tract ID]:[Census Tract ID]],2,FALSE)</f>
        <v>Boone</v>
      </c>
      <c r="D128" s="15" t="str">
        <f>VLOOKUP(Table3[[#This Row],[Full Tract ID]],Table1[[Full Tract ID]:[Census Tract ID]],3,FALSE)</f>
        <v>Census Tract 8101</v>
      </c>
      <c r="E128">
        <v>0</v>
      </c>
      <c r="K128"/>
      <c r="N128"/>
    </row>
    <row r="129" spans="1:14" x14ac:dyDescent="0.25">
      <c r="A129" t="s">
        <v>131</v>
      </c>
      <c r="B129" s="13">
        <v>18011810200</v>
      </c>
      <c r="C129" s="15" t="str">
        <f>VLOOKUP(Table3[[#This Row],[Full Tract ID]],Table1[[Full Tract ID]:[Census Tract ID]],2,FALSE)</f>
        <v>Boone</v>
      </c>
      <c r="D129" s="15" t="str">
        <f>VLOOKUP(Table3[[#This Row],[Full Tract ID]],Table1[[Full Tract ID]:[Census Tract ID]],3,FALSE)</f>
        <v>Census Tract 8102</v>
      </c>
      <c r="E129">
        <v>0</v>
      </c>
      <c r="K129"/>
      <c r="N129"/>
    </row>
    <row r="130" spans="1:14" x14ac:dyDescent="0.25">
      <c r="A130" t="s">
        <v>132</v>
      </c>
      <c r="B130" s="13">
        <v>18011810300</v>
      </c>
      <c r="C130" s="15" t="str">
        <f>VLOOKUP(Table3[[#This Row],[Full Tract ID]],Table1[[Full Tract ID]:[Census Tract ID]],2,FALSE)</f>
        <v>Boone</v>
      </c>
      <c r="D130" s="15" t="str">
        <f>VLOOKUP(Table3[[#This Row],[Full Tract ID]],Table1[[Full Tract ID]:[Census Tract ID]],3,FALSE)</f>
        <v>Census Tract 8103</v>
      </c>
      <c r="E130">
        <v>0</v>
      </c>
      <c r="K130"/>
      <c r="N130"/>
    </row>
    <row r="131" spans="1:14" x14ac:dyDescent="0.25">
      <c r="A131" t="s">
        <v>133</v>
      </c>
      <c r="B131" s="13">
        <v>18011810400</v>
      </c>
      <c r="C131" s="15" t="str">
        <f>VLOOKUP(Table3[[#This Row],[Full Tract ID]],Table1[[Full Tract ID]:[Census Tract ID]],2,FALSE)</f>
        <v>Boone</v>
      </c>
      <c r="D131" s="15" t="str">
        <f>VLOOKUP(Table3[[#This Row],[Full Tract ID]],Table1[[Full Tract ID]:[Census Tract ID]],3,FALSE)</f>
        <v>Census Tract 8104</v>
      </c>
      <c r="E131">
        <v>0</v>
      </c>
      <c r="K131"/>
      <c r="N131"/>
    </row>
    <row r="132" spans="1:14" x14ac:dyDescent="0.25">
      <c r="A132" t="s">
        <v>134</v>
      </c>
      <c r="B132" s="13">
        <v>18011810500</v>
      </c>
      <c r="C132" s="15" t="str">
        <f>VLOOKUP(Table3[[#This Row],[Full Tract ID]],Table1[[Full Tract ID]:[Census Tract ID]],2,FALSE)</f>
        <v>Boone</v>
      </c>
      <c r="D132" s="15" t="str">
        <f>VLOOKUP(Table3[[#This Row],[Full Tract ID]],Table1[[Full Tract ID]:[Census Tract ID]],3,FALSE)</f>
        <v>Census Tract 8105</v>
      </c>
      <c r="E132">
        <v>0</v>
      </c>
      <c r="K132"/>
      <c r="N132"/>
    </row>
    <row r="133" spans="1:14" x14ac:dyDescent="0.25">
      <c r="A133" t="s">
        <v>135</v>
      </c>
      <c r="B133" s="13">
        <v>18011810601</v>
      </c>
      <c r="C133" s="15" t="str">
        <f>VLOOKUP(Table3[[#This Row],[Full Tract ID]],Table1[[Full Tract ID]:[Census Tract ID]],2,FALSE)</f>
        <v>Boone</v>
      </c>
      <c r="D133" s="15" t="str">
        <f>VLOOKUP(Table3[[#This Row],[Full Tract ID]],Table1[[Full Tract ID]:[Census Tract ID]],3,FALSE)</f>
        <v>Census Tract 8106.01</v>
      </c>
      <c r="E133">
        <v>0</v>
      </c>
      <c r="K133"/>
      <c r="N133"/>
    </row>
    <row r="134" spans="1:14" x14ac:dyDescent="0.25">
      <c r="A134" t="s">
        <v>136</v>
      </c>
      <c r="B134" s="13">
        <v>18011810604</v>
      </c>
      <c r="C134" s="15" t="str">
        <f>VLOOKUP(Table3[[#This Row],[Full Tract ID]],Table1[[Full Tract ID]:[Census Tract ID]],2,FALSE)</f>
        <v>Boone</v>
      </c>
      <c r="D134" s="15" t="str">
        <f>VLOOKUP(Table3[[#This Row],[Full Tract ID]],Table1[[Full Tract ID]:[Census Tract ID]],3,FALSE)</f>
        <v>Census Tract 8106.04</v>
      </c>
      <c r="E134">
        <v>0</v>
      </c>
      <c r="K134"/>
      <c r="N134"/>
    </row>
    <row r="135" spans="1:14" x14ac:dyDescent="0.25">
      <c r="A135" t="s">
        <v>137</v>
      </c>
      <c r="B135" s="13">
        <v>18011810605</v>
      </c>
      <c r="C135" s="15" t="str">
        <f>VLOOKUP(Table3[[#This Row],[Full Tract ID]],Table1[[Full Tract ID]:[Census Tract ID]],2,FALSE)</f>
        <v>Boone</v>
      </c>
      <c r="D135" s="15" t="str">
        <f>VLOOKUP(Table3[[#This Row],[Full Tract ID]],Table1[[Full Tract ID]:[Census Tract ID]],3,FALSE)</f>
        <v>Census Tract 8106.05</v>
      </c>
      <c r="E135">
        <v>0</v>
      </c>
      <c r="K135"/>
      <c r="N135"/>
    </row>
    <row r="136" spans="1:14" x14ac:dyDescent="0.25">
      <c r="A136" t="s">
        <v>138</v>
      </c>
      <c r="B136" s="13">
        <v>18011810606</v>
      </c>
      <c r="C136" s="15" t="str">
        <f>VLOOKUP(Table3[[#This Row],[Full Tract ID]],Table1[[Full Tract ID]:[Census Tract ID]],2,FALSE)</f>
        <v>Boone</v>
      </c>
      <c r="D136" s="15" t="str">
        <f>VLOOKUP(Table3[[#This Row],[Full Tract ID]],Table1[[Full Tract ID]:[Census Tract ID]],3,FALSE)</f>
        <v>Census Tract 8106.06</v>
      </c>
      <c r="E136">
        <v>0</v>
      </c>
      <c r="K136"/>
      <c r="N136"/>
    </row>
    <row r="137" spans="1:14" x14ac:dyDescent="0.25">
      <c r="A137" t="s">
        <v>139</v>
      </c>
      <c r="B137" s="13">
        <v>18011810607</v>
      </c>
      <c r="C137" s="15" t="str">
        <f>VLOOKUP(Table3[[#This Row],[Full Tract ID]],Table1[[Full Tract ID]:[Census Tract ID]],2,FALSE)</f>
        <v>Boone</v>
      </c>
      <c r="D137" s="15" t="str">
        <f>VLOOKUP(Table3[[#This Row],[Full Tract ID]],Table1[[Full Tract ID]:[Census Tract ID]],3,FALSE)</f>
        <v>Census Tract 8106.07</v>
      </c>
      <c r="E137">
        <v>0</v>
      </c>
      <c r="K137"/>
      <c r="N137"/>
    </row>
    <row r="138" spans="1:14" x14ac:dyDescent="0.25">
      <c r="A138" t="s">
        <v>140</v>
      </c>
      <c r="B138" s="13">
        <v>18011810700</v>
      </c>
      <c r="C138" s="15" t="str">
        <f>VLOOKUP(Table3[[#This Row],[Full Tract ID]],Table1[[Full Tract ID]:[Census Tract ID]],2,FALSE)</f>
        <v>Boone</v>
      </c>
      <c r="D138" s="15" t="str">
        <f>VLOOKUP(Table3[[#This Row],[Full Tract ID]],Table1[[Full Tract ID]:[Census Tract ID]],3,FALSE)</f>
        <v>Census Tract 8107</v>
      </c>
      <c r="E138">
        <v>0</v>
      </c>
      <c r="K138"/>
      <c r="N138"/>
    </row>
    <row r="139" spans="1:14" x14ac:dyDescent="0.25">
      <c r="A139" t="s">
        <v>141</v>
      </c>
      <c r="B139" s="13">
        <v>18013974600</v>
      </c>
      <c r="C139" s="15" t="str">
        <f>VLOOKUP(Table3[[#This Row],[Full Tract ID]],Table1[[Full Tract ID]:[Census Tract ID]],2,FALSE)</f>
        <v>Brown</v>
      </c>
      <c r="D139" s="15" t="str">
        <f>VLOOKUP(Table3[[#This Row],[Full Tract ID]],Table1[[Full Tract ID]:[Census Tract ID]],3,FALSE)</f>
        <v>Census Tract 9746</v>
      </c>
      <c r="E139">
        <v>0</v>
      </c>
      <c r="K139"/>
      <c r="N139"/>
    </row>
    <row r="140" spans="1:14" x14ac:dyDescent="0.25">
      <c r="A140" t="s">
        <v>142</v>
      </c>
      <c r="B140" s="13">
        <v>18013974700</v>
      </c>
      <c r="C140" s="15" t="str">
        <f>VLOOKUP(Table3[[#This Row],[Full Tract ID]],Table1[[Full Tract ID]:[Census Tract ID]],2,FALSE)</f>
        <v>Brown</v>
      </c>
      <c r="D140" s="15" t="str">
        <f>VLOOKUP(Table3[[#This Row],[Full Tract ID]],Table1[[Full Tract ID]:[Census Tract ID]],3,FALSE)</f>
        <v>Census Tract 9747</v>
      </c>
      <c r="E140">
        <v>0</v>
      </c>
      <c r="K140"/>
      <c r="N140"/>
    </row>
    <row r="141" spans="1:14" x14ac:dyDescent="0.25">
      <c r="A141" t="s">
        <v>143</v>
      </c>
      <c r="B141" s="13">
        <v>18013974800</v>
      </c>
      <c r="C141" s="15" t="str">
        <f>VLOOKUP(Table3[[#This Row],[Full Tract ID]],Table1[[Full Tract ID]:[Census Tract ID]],2,FALSE)</f>
        <v>Brown</v>
      </c>
      <c r="D141" s="15" t="str">
        <f>VLOOKUP(Table3[[#This Row],[Full Tract ID]],Table1[[Full Tract ID]:[Census Tract ID]],3,FALSE)</f>
        <v>Census Tract 9748</v>
      </c>
      <c r="E141">
        <v>0</v>
      </c>
      <c r="K141"/>
      <c r="N141"/>
    </row>
    <row r="142" spans="1:14" x14ac:dyDescent="0.25">
      <c r="A142" t="s">
        <v>144</v>
      </c>
      <c r="B142" s="13">
        <v>18013974901</v>
      </c>
      <c r="C142" s="15" t="str">
        <f>VLOOKUP(Table3[[#This Row],[Full Tract ID]],Table1[[Full Tract ID]:[Census Tract ID]],2,FALSE)</f>
        <v>Brown</v>
      </c>
      <c r="D142" s="15" t="str">
        <f>VLOOKUP(Table3[[#This Row],[Full Tract ID]],Table1[[Full Tract ID]:[Census Tract ID]],3,FALSE)</f>
        <v>Census Tract 9749.01</v>
      </c>
      <c r="E142">
        <v>0</v>
      </c>
      <c r="K142"/>
      <c r="N142"/>
    </row>
    <row r="143" spans="1:14" x14ac:dyDescent="0.25">
      <c r="A143" t="s">
        <v>145</v>
      </c>
      <c r="B143" s="13">
        <v>18013974902</v>
      </c>
      <c r="C143" s="15" t="str">
        <f>VLOOKUP(Table3[[#This Row],[Full Tract ID]],Table1[[Full Tract ID]:[Census Tract ID]],2,FALSE)</f>
        <v>Brown</v>
      </c>
      <c r="D143" s="15" t="str">
        <f>VLOOKUP(Table3[[#This Row],[Full Tract ID]],Table1[[Full Tract ID]:[Census Tract ID]],3,FALSE)</f>
        <v>Census Tract 9749.02</v>
      </c>
      <c r="E143">
        <v>0</v>
      </c>
      <c r="K143"/>
      <c r="N143"/>
    </row>
    <row r="144" spans="1:14" x14ac:dyDescent="0.25">
      <c r="A144" t="s">
        <v>146</v>
      </c>
      <c r="B144" s="13">
        <v>18015959300</v>
      </c>
      <c r="C144" s="15" t="str">
        <f>VLOOKUP(Table3[[#This Row],[Full Tract ID]],Table1[[Full Tract ID]:[Census Tract ID]],2,FALSE)</f>
        <v>Carroll</v>
      </c>
      <c r="D144" s="15" t="str">
        <f>VLOOKUP(Table3[[#This Row],[Full Tract ID]],Table1[[Full Tract ID]:[Census Tract ID]],3,FALSE)</f>
        <v>Census Tract 9593</v>
      </c>
      <c r="E144">
        <v>0</v>
      </c>
      <c r="K144"/>
      <c r="N144"/>
    </row>
    <row r="145" spans="1:14" x14ac:dyDescent="0.25">
      <c r="A145" t="s">
        <v>147</v>
      </c>
      <c r="B145" s="13">
        <v>18015959400</v>
      </c>
      <c r="C145" s="15" t="str">
        <f>VLOOKUP(Table3[[#This Row],[Full Tract ID]],Table1[[Full Tract ID]:[Census Tract ID]],2,FALSE)</f>
        <v>Carroll</v>
      </c>
      <c r="D145" s="15" t="str">
        <f>VLOOKUP(Table3[[#This Row],[Full Tract ID]],Table1[[Full Tract ID]:[Census Tract ID]],3,FALSE)</f>
        <v>Census Tract 9594</v>
      </c>
      <c r="E145">
        <v>0</v>
      </c>
      <c r="K145"/>
      <c r="N145"/>
    </row>
    <row r="146" spans="1:14" x14ac:dyDescent="0.25">
      <c r="A146" t="s">
        <v>148</v>
      </c>
      <c r="B146" s="13">
        <v>18015959500</v>
      </c>
      <c r="C146" s="15" t="str">
        <f>VLOOKUP(Table3[[#This Row],[Full Tract ID]],Table1[[Full Tract ID]:[Census Tract ID]],2,FALSE)</f>
        <v>Carroll</v>
      </c>
      <c r="D146" s="15" t="str">
        <f>VLOOKUP(Table3[[#This Row],[Full Tract ID]],Table1[[Full Tract ID]:[Census Tract ID]],3,FALSE)</f>
        <v>Census Tract 9595</v>
      </c>
      <c r="E146">
        <v>0</v>
      </c>
      <c r="K146"/>
      <c r="N146"/>
    </row>
    <row r="147" spans="1:14" x14ac:dyDescent="0.25">
      <c r="A147" t="s">
        <v>149</v>
      </c>
      <c r="B147" s="13">
        <v>18015959600</v>
      </c>
      <c r="C147" s="15" t="str">
        <f>VLOOKUP(Table3[[#This Row],[Full Tract ID]],Table1[[Full Tract ID]:[Census Tract ID]],2,FALSE)</f>
        <v>Carroll</v>
      </c>
      <c r="D147" s="15" t="str">
        <f>VLOOKUP(Table3[[#This Row],[Full Tract ID]],Table1[[Full Tract ID]:[Census Tract ID]],3,FALSE)</f>
        <v>Census Tract 9596</v>
      </c>
      <c r="E147">
        <v>0</v>
      </c>
      <c r="K147"/>
      <c r="N147"/>
    </row>
    <row r="148" spans="1:14" x14ac:dyDescent="0.25">
      <c r="A148" t="s">
        <v>150</v>
      </c>
      <c r="B148" s="13">
        <v>18015959700</v>
      </c>
      <c r="C148" s="15" t="str">
        <f>VLOOKUP(Table3[[#This Row],[Full Tract ID]],Table1[[Full Tract ID]:[Census Tract ID]],2,FALSE)</f>
        <v>Carroll</v>
      </c>
      <c r="D148" s="15" t="str">
        <f>VLOOKUP(Table3[[#This Row],[Full Tract ID]],Table1[[Full Tract ID]:[Census Tract ID]],3,FALSE)</f>
        <v>Census Tract 9597</v>
      </c>
      <c r="E148">
        <v>0</v>
      </c>
      <c r="K148"/>
      <c r="N148"/>
    </row>
    <row r="149" spans="1:14" x14ac:dyDescent="0.25">
      <c r="A149" t="s">
        <v>151</v>
      </c>
      <c r="B149" s="13">
        <v>18015959800</v>
      </c>
      <c r="C149" s="15" t="str">
        <f>VLOOKUP(Table3[[#This Row],[Full Tract ID]],Table1[[Full Tract ID]:[Census Tract ID]],2,FALSE)</f>
        <v>Carroll</v>
      </c>
      <c r="D149" s="15" t="str">
        <f>VLOOKUP(Table3[[#This Row],[Full Tract ID]],Table1[[Full Tract ID]:[Census Tract ID]],3,FALSE)</f>
        <v>Census Tract 9598</v>
      </c>
      <c r="E149">
        <v>0</v>
      </c>
      <c r="K149"/>
      <c r="N149"/>
    </row>
    <row r="150" spans="1:14" x14ac:dyDescent="0.25">
      <c r="A150" t="s">
        <v>152</v>
      </c>
      <c r="B150" s="13">
        <v>18015959900</v>
      </c>
      <c r="C150" s="15" t="str">
        <f>VLOOKUP(Table3[[#This Row],[Full Tract ID]],Table1[[Full Tract ID]:[Census Tract ID]],2,FALSE)</f>
        <v>Carroll</v>
      </c>
      <c r="D150" s="15" t="str">
        <f>VLOOKUP(Table3[[#This Row],[Full Tract ID]],Table1[[Full Tract ID]:[Census Tract ID]],3,FALSE)</f>
        <v>Census Tract 9599</v>
      </c>
      <c r="E150">
        <v>0</v>
      </c>
      <c r="K150"/>
      <c r="N150"/>
    </row>
    <row r="151" spans="1:14" x14ac:dyDescent="0.25">
      <c r="A151" t="s">
        <v>153</v>
      </c>
      <c r="B151" s="13">
        <v>18017950900</v>
      </c>
      <c r="C151" s="15" t="str">
        <f>VLOOKUP(Table3[[#This Row],[Full Tract ID]],Table1[[Full Tract ID]:[Census Tract ID]],2,FALSE)</f>
        <v>Cass</v>
      </c>
      <c r="D151" s="15" t="str">
        <f>VLOOKUP(Table3[[#This Row],[Full Tract ID]],Table1[[Full Tract ID]:[Census Tract ID]],3,FALSE)</f>
        <v>Census Tract 9509</v>
      </c>
      <c r="E151">
        <v>0</v>
      </c>
      <c r="K151"/>
      <c r="N151"/>
    </row>
    <row r="152" spans="1:14" x14ac:dyDescent="0.25">
      <c r="A152" t="s">
        <v>154</v>
      </c>
      <c r="B152" s="13">
        <v>18017951000</v>
      </c>
      <c r="C152" s="15" t="str">
        <f>VLOOKUP(Table3[[#This Row],[Full Tract ID]],Table1[[Full Tract ID]:[Census Tract ID]],2,FALSE)</f>
        <v>Cass</v>
      </c>
      <c r="D152" s="15" t="str">
        <f>VLOOKUP(Table3[[#This Row],[Full Tract ID]],Table1[[Full Tract ID]:[Census Tract ID]],3,FALSE)</f>
        <v>Census Tract 9510</v>
      </c>
      <c r="E152">
        <v>0</v>
      </c>
      <c r="K152"/>
      <c r="N152"/>
    </row>
    <row r="153" spans="1:14" x14ac:dyDescent="0.25">
      <c r="A153" t="s">
        <v>155</v>
      </c>
      <c r="B153" s="13">
        <v>18017951100</v>
      </c>
      <c r="C153" s="15" t="str">
        <f>VLOOKUP(Table3[[#This Row],[Full Tract ID]],Table1[[Full Tract ID]:[Census Tract ID]],2,FALSE)</f>
        <v>Cass</v>
      </c>
      <c r="D153" s="15" t="str">
        <f>VLOOKUP(Table3[[#This Row],[Full Tract ID]],Table1[[Full Tract ID]:[Census Tract ID]],3,FALSE)</f>
        <v>Census Tract 9511</v>
      </c>
      <c r="E153">
        <v>0</v>
      </c>
      <c r="K153"/>
      <c r="N153"/>
    </row>
    <row r="154" spans="1:14" x14ac:dyDescent="0.25">
      <c r="A154" t="s">
        <v>156</v>
      </c>
      <c r="B154" s="13">
        <v>18017951200</v>
      </c>
      <c r="C154" s="15" t="str">
        <f>VLOOKUP(Table3[[#This Row],[Full Tract ID]],Table1[[Full Tract ID]:[Census Tract ID]],2,FALSE)</f>
        <v>Cass</v>
      </c>
      <c r="D154" s="15" t="str">
        <f>VLOOKUP(Table3[[#This Row],[Full Tract ID]],Table1[[Full Tract ID]:[Census Tract ID]],3,FALSE)</f>
        <v>Census Tract 9512</v>
      </c>
      <c r="E154">
        <v>0</v>
      </c>
      <c r="K154"/>
      <c r="N154"/>
    </row>
    <row r="155" spans="1:14" x14ac:dyDescent="0.25">
      <c r="A155" t="s">
        <v>157</v>
      </c>
      <c r="B155" s="13">
        <v>18017951300</v>
      </c>
      <c r="C155" s="15" t="str">
        <f>VLOOKUP(Table3[[#This Row],[Full Tract ID]],Table1[[Full Tract ID]:[Census Tract ID]],2,FALSE)</f>
        <v>Cass</v>
      </c>
      <c r="D155" s="15" t="str">
        <f>VLOOKUP(Table3[[#This Row],[Full Tract ID]],Table1[[Full Tract ID]:[Census Tract ID]],3,FALSE)</f>
        <v>Census Tract 9513</v>
      </c>
      <c r="E155">
        <v>0</v>
      </c>
      <c r="K155"/>
      <c r="N155"/>
    </row>
    <row r="156" spans="1:14" x14ac:dyDescent="0.25">
      <c r="A156" t="s">
        <v>158</v>
      </c>
      <c r="B156" s="13">
        <v>18017951400</v>
      </c>
      <c r="C156" s="15" t="str">
        <f>VLOOKUP(Table3[[#This Row],[Full Tract ID]],Table1[[Full Tract ID]:[Census Tract ID]],2,FALSE)</f>
        <v>Cass</v>
      </c>
      <c r="D156" s="15" t="str">
        <f>VLOOKUP(Table3[[#This Row],[Full Tract ID]],Table1[[Full Tract ID]:[Census Tract ID]],3,FALSE)</f>
        <v>Census Tract 9514</v>
      </c>
      <c r="E156">
        <v>0</v>
      </c>
      <c r="K156"/>
      <c r="N156"/>
    </row>
    <row r="157" spans="1:14" x14ac:dyDescent="0.25">
      <c r="A157" t="s">
        <v>159</v>
      </c>
      <c r="B157" s="13">
        <v>18017951500</v>
      </c>
      <c r="C157" s="15" t="str">
        <f>VLOOKUP(Table3[[#This Row],[Full Tract ID]],Table1[[Full Tract ID]:[Census Tract ID]],2,FALSE)</f>
        <v>Cass</v>
      </c>
      <c r="D157" s="15" t="str">
        <f>VLOOKUP(Table3[[#This Row],[Full Tract ID]],Table1[[Full Tract ID]:[Census Tract ID]],3,FALSE)</f>
        <v>Census Tract 9515</v>
      </c>
      <c r="E157" s="14">
        <v>1</v>
      </c>
      <c r="K157"/>
      <c r="N157"/>
    </row>
    <row r="158" spans="1:14" x14ac:dyDescent="0.25">
      <c r="A158" t="s">
        <v>160</v>
      </c>
      <c r="B158" s="13">
        <v>18017951600</v>
      </c>
      <c r="C158" s="15" t="str">
        <f>VLOOKUP(Table3[[#This Row],[Full Tract ID]],Table1[[Full Tract ID]:[Census Tract ID]],2,FALSE)</f>
        <v>Cass</v>
      </c>
      <c r="D158" s="15" t="str">
        <f>VLOOKUP(Table3[[#This Row],[Full Tract ID]],Table1[[Full Tract ID]:[Census Tract ID]],3,FALSE)</f>
        <v>Census Tract 9516</v>
      </c>
      <c r="E158">
        <v>0</v>
      </c>
      <c r="K158"/>
      <c r="N158"/>
    </row>
    <row r="159" spans="1:14" x14ac:dyDescent="0.25">
      <c r="A159" t="s">
        <v>161</v>
      </c>
      <c r="B159" s="13">
        <v>18017951700</v>
      </c>
      <c r="C159" s="15" t="str">
        <f>VLOOKUP(Table3[[#This Row],[Full Tract ID]],Table1[[Full Tract ID]:[Census Tract ID]],2,FALSE)</f>
        <v>Cass</v>
      </c>
      <c r="D159" s="15" t="str">
        <f>VLOOKUP(Table3[[#This Row],[Full Tract ID]],Table1[[Full Tract ID]:[Census Tract ID]],3,FALSE)</f>
        <v>Census Tract 9517</v>
      </c>
      <c r="E159">
        <v>0</v>
      </c>
      <c r="K159"/>
      <c r="N159"/>
    </row>
    <row r="160" spans="1:14" x14ac:dyDescent="0.25">
      <c r="A160" t="s">
        <v>162</v>
      </c>
      <c r="B160" s="13">
        <v>18017951800</v>
      </c>
      <c r="C160" s="15" t="str">
        <f>VLOOKUP(Table3[[#This Row],[Full Tract ID]],Table1[[Full Tract ID]:[Census Tract ID]],2,FALSE)</f>
        <v>Cass</v>
      </c>
      <c r="D160" s="15" t="str">
        <f>VLOOKUP(Table3[[#This Row],[Full Tract ID]],Table1[[Full Tract ID]:[Census Tract ID]],3,FALSE)</f>
        <v>Census Tract 9518</v>
      </c>
      <c r="E160">
        <v>0</v>
      </c>
      <c r="K160"/>
      <c r="N160"/>
    </row>
    <row r="161" spans="1:14" x14ac:dyDescent="0.25">
      <c r="A161" t="s">
        <v>163</v>
      </c>
      <c r="B161" s="13">
        <v>18017951900</v>
      </c>
      <c r="C161" s="15" t="str">
        <f>VLOOKUP(Table3[[#This Row],[Full Tract ID]],Table1[[Full Tract ID]:[Census Tract ID]],2,FALSE)</f>
        <v>Cass</v>
      </c>
      <c r="D161" s="15" t="str">
        <f>VLOOKUP(Table3[[#This Row],[Full Tract ID]],Table1[[Full Tract ID]:[Census Tract ID]],3,FALSE)</f>
        <v>Census Tract 9519</v>
      </c>
      <c r="E161">
        <v>0</v>
      </c>
      <c r="K161"/>
      <c r="N161"/>
    </row>
    <row r="162" spans="1:14" x14ac:dyDescent="0.25">
      <c r="A162" t="s">
        <v>164</v>
      </c>
      <c r="B162" s="13">
        <v>18019050100</v>
      </c>
      <c r="C162" s="15" t="str">
        <f>VLOOKUP(Table3[[#This Row],[Full Tract ID]],Table1[[Full Tract ID]:[Census Tract ID]],2,FALSE)</f>
        <v>Clark</v>
      </c>
      <c r="D162" s="15" t="str">
        <f>VLOOKUP(Table3[[#This Row],[Full Tract ID]],Table1[[Full Tract ID]:[Census Tract ID]],3,FALSE)</f>
        <v>Census Tract 501</v>
      </c>
      <c r="E162">
        <v>0</v>
      </c>
      <c r="K162"/>
      <c r="N162"/>
    </row>
    <row r="163" spans="1:14" x14ac:dyDescent="0.25">
      <c r="A163" t="s">
        <v>165</v>
      </c>
      <c r="B163" s="13">
        <v>18019050200</v>
      </c>
      <c r="C163" s="15" t="str">
        <f>VLOOKUP(Table3[[#This Row],[Full Tract ID]],Table1[[Full Tract ID]:[Census Tract ID]],2,FALSE)</f>
        <v>Clark</v>
      </c>
      <c r="D163" s="15" t="str">
        <f>VLOOKUP(Table3[[#This Row],[Full Tract ID]],Table1[[Full Tract ID]:[Census Tract ID]],3,FALSE)</f>
        <v>Census Tract 502</v>
      </c>
      <c r="E163" s="14">
        <v>1</v>
      </c>
      <c r="K163"/>
      <c r="N163"/>
    </row>
    <row r="164" spans="1:14" x14ac:dyDescent="0.25">
      <c r="A164" t="s">
        <v>166</v>
      </c>
      <c r="B164" s="13">
        <v>18019050303</v>
      </c>
      <c r="C164" s="15" t="str">
        <f>VLOOKUP(Table3[[#This Row],[Full Tract ID]],Table1[[Full Tract ID]:[Census Tract ID]],2,FALSE)</f>
        <v>Clark</v>
      </c>
      <c r="D164" s="15" t="str">
        <f>VLOOKUP(Table3[[#This Row],[Full Tract ID]],Table1[[Full Tract ID]:[Census Tract ID]],3,FALSE)</f>
        <v>Census Tract 503.03</v>
      </c>
      <c r="E164">
        <v>0</v>
      </c>
      <c r="K164"/>
      <c r="N164"/>
    </row>
    <row r="165" spans="1:14" x14ac:dyDescent="0.25">
      <c r="A165" t="s">
        <v>167</v>
      </c>
      <c r="B165" s="13">
        <v>18019050304</v>
      </c>
      <c r="C165" s="15" t="str">
        <f>VLOOKUP(Table3[[#This Row],[Full Tract ID]],Table1[[Full Tract ID]:[Census Tract ID]],2,FALSE)</f>
        <v>Clark</v>
      </c>
      <c r="D165" s="15" t="str">
        <f>VLOOKUP(Table3[[#This Row],[Full Tract ID]],Table1[[Full Tract ID]:[Census Tract ID]],3,FALSE)</f>
        <v>Census Tract 503.04</v>
      </c>
      <c r="E165">
        <v>0</v>
      </c>
      <c r="K165"/>
      <c r="N165"/>
    </row>
    <row r="166" spans="1:14" x14ac:dyDescent="0.25">
      <c r="A166" t="s">
        <v>168</v>
      </c>
      <c r="B166" s="13">
        <v>18019050305</v>
      </c>
      <c r="C166" s="15" t="str">
        <f>VLOOKUP(Table3[[#This Row],[Full Tract ID]],Table1[[Full Tract ID]:[Census Tract ID]],2,FALSE)</f>
        <v>Clark</v>
      </c>
      <c r="D166" s="15" t="str">
        <f>VLOOKUP(Table3[[#This Row],[Full Tract ID]],Table1[[Full Tract ID]:[Census Tract ID]],3,FALSE)</f>
        <v>Census Tract 503.05</v>
      </c>
      <c r="E166">
        <v>0</v>
      </c>
      <c r="K166"/>
      <c r="N166"/>
    </row>
    <row r="167" spans="1:14" x14ac:dyDescent="0.25">
      <c r="A167" t="s">
        <v>169</v>
      </c>
      <c r="B167" s="13">
        <v>18019050306</v>
      </c>
      <c r="C167" s="15" t="str">
        <f>VLOOKUP(Table3[[#This Row],[Full Tract ID]],Table1[[Full Tract ID]:[Census Tract ID]],2,FALSE)</f>
        <v>Clark</v>
      </c>
      <c r="D167" s="15" t="str">
        <f>VLOOKUP(Table3[[#This Row],[Full Tract ID]],Table1[[Full Tract ID]:[Census Tract ID]],3,FALSE)</f>
        <v>Census Tract 503.06</v>
      </c>
      <c r="E167" s="14">
        <v>1</v>
      </c>
      <c r="K167"/>
      <c r="N167"/>
    </row>
    <row r="168" spans="1:14" x14ac:dyDescent="0.25">
      <c r="A168" t="s">
        <v>170</v>
      </c>
      <c r="B168" s="13">
        <v>18019050401</v>
      </c>
      <c r="C168" s="15" t="str">
        <f>VLOOKUP(Table3[[#This Row],[Full Tract ID]],Table1[[Full Tract ID]:[Census Tract ID]],2,FALSE)</f>
        <v>Clark</v>
      </c>
      <c r="D168" s="15" t="str">
        <f>VLOOKUP(Table3[[#This Row],[Full Tract ID]],Table1[[Full Tract ID]:[Census Tract ID]],3,FALSE)</f>
        <v>Census Tract 504.01</v>
      </c>
      <c r="E168">
        <v>0</v>
      </c>
      <c r="K168"/>
      <c r="N168"/>
    </row>
    <row r="169" spans="1:14" x14ac:dyDescent="0.25">
      <c r="A169" t="s">
        <v>171</v>
      </c>
      <c r="B169" s="13">
        <v>18019050403</v>
      </c>
      <c r="C169" s="15" t="str">
        <f>VLOOKUP(Table3[[#This Row],[Full Tract ID]],Table1[[Full Tract ID]:[Census Tract ID]],2,FALSE)</f>
        <v>Clark</v>
      </c>
      <c r="D169" s="15" t="str">
        <f>VLOOKUP(Table3[[#This Row],[Full Tract ID]],Table1[[Full Tract ID]:[Census Tract ID]],3,FALSE)</f>
        <v>Census Tract 504.03</v>
      </c>
      <c r="E169">
        <v>0</v>
      </c>
      <c r="K169"/>
      <c r="N169"/>
    </row>
    <row r="170" spans="1:14" x14ac:dyDescent="0.25">
      <c r="A170" t="s">
        <v>172</v>
      </c>
      <c r="B170" s="13">
        <v>18019050404</v>
      </c>
      <c r="C170" s="15" t="str">
        <f>VLOOKUP(Table3[[#This Row],[Full Tract ID]],Table1[[Full Tract ID]:[Census Tract ID]],2,FALSE)</f>
        <v>Clark</v>
      </c>
      <c r="D170" s="15" t="str">
        <f>VLOOKUP(Table3[[#This Row],[Full Tract ID]],Table1[[Full Tract ID]:[Census Tract ID]],3,FALSE)</f>
        <v>Census Tract 504.04</v>
      </c>
      <c r="E170">
        <v>0</v>
      </c>
      <c r="K170"/>
      <c r="N170"/>
    </row>
    <row r="171" spans="1:14" x14ac:dyDescent="0.25">
      <c r="A171" t="s">
        <v>173</v>
      </c>
      <c r="B171" s="13">
        <v>18019050503</v>
      </c>
      <c r="C171" s="15" t="str">
        <f>VLOOKUP(Table3[[#This Row],[Full Tract ID]],Table1[[Full Tract ID]:[Census Tract ID]],2,FALSE)</f>
        <v>Clark</v>
      </c>
      <c r="D171" s="15" t="str">
        <f>VLOOKUP(Table3[[#This Row],[Full Tract ID]],Table1[[Full Tract ID]:[Census Tract ID]],3,FALSE)</f>
        <v>Census Tract 505.03</v>
      </c>
      <c r="E171">
        <v>0</v>
      </c>
      <c r="K171"/>
      <c r="N171"/>
    </row>
    <row r="172" spans="1:14" x14ac:dyDescent="0.25">
      <c r="A172" t="s">
        <v>174</v>
      </c>
      <c r="B172" s="13">
        <v>18019050504</v>
      </c>
      <c r="C172" s="15" t="str">
        <f>VLOOKUP(Table3[[#This Row],[Full Tract ID]],Table1[[Full Tract ID]:[Census Tract ID]],2,FALSE)</f>
        <v>Clark</v>
      </c>
      <c r="D172" s="15" t="str">
        <f>VLOOKUP(Table3[[#This Row],[Full Tract ID]],Table1[[Full Tract ID]:[Census Tract ID]],3,FALSE)</f>
        <v>Census Tract 505.04</v>
      </c>
      <c r="E172" s="14">
        <v>1</v>
      </c>
      <c r="K172"/>
      <c r="N172"/>
    </row>
    <row r="173" spans="1:14" x14ac:dyDescent="0.25">
      <c r="A173" t="s">
        <v>175</v>
      </c>
      <c r="B173" s="13">
        <v>18019050505</v>
      </c>
      <c r="C173" s="15" t="str">
        <f>VLOOKUP(Table3[[#This Row],[Full Tract ID]],Table1[[Full Tract ID]:[Census Tract ID]],2,FALSE)</f>
        <v>Clark</v>
      </c>
      <c r="D173" s="15" t="str">
        <f>VLOOKUP(Table3[[#This Row],[Full Tract ID]],Table1[[Full Tract ID]:[Census Tract ID]],3,FALSE)</f>
        <v>Census Tract 505.05</v>
      </c>
      <c r="E173">
        <v>0</v>
      </c>
      <c r="K173"/>
      <c r="N173"/>
    </row>
    <row r="174" spans="1:14" x14ac:dyDescent="0.25">
      <c r="A174" t="s">
        <v>176</v>
      </c>
      <c r="B174" s="13">
        <v>18019050603</v>
      </c>
      <c r="C174" s="15" t="str">
        <f>VLOOKUP(Table3[[#This Row],[Full Tract ID]],Table1[[Full Tract ID]:[Census Tract ID]],2,FALSE)</f>
        <v>Clark</v>
      </c>
      <c r="D174" s="15" t="str">
        <f>VLOOKUP(Table3[[#This Row],[Full Tract ID]],Table1[[Full Tract ID]:[Census Tract ID]],3,FALSE)</f>
        <v>Census Tract 506.03</v>
      </c>
      <c r="E174">
        <v>0</v>
      </c>
      <c r="K174"/>
      <c r="N174"/>
    </row>
    <row r="175" spans="1:14" x14ac:dyDescent="0.25">
      <c r="A175" t="s">
        <v>177</v>
      </c>
      <c r="B175" s="13">
        <v>18019050604</v>
      </c>
      <c r="C175" s="15" t="str">
        <f>VLOOKUP(Table3[[#This Row],[Full Tract ID]],Table1[[Full Tract ID]:[Census Tract ID]],2,FALSE)</f>
        <v>Clark</v>
      </c>
      <c r="D175" s="15" t="str">
        <f>VLOOKUP(Table3[[#This Row],[Full Tract ID]],Table1[[Full Tract ID]:[Census Tract ID]],3,FALSE)</f>
        <v>Census Tract 506.04</v>
      </c>
      <c r="E175">
        <v>0</v>
      </c>
      <c r="K175"/>
      <c r="N175"/>
    </row>
    <row r="176" spans="1:14" x14ac:dyDescent="0.25">
      <c r="A176" t="s">
        <v>178</v>
      </c>
      <c r="B176" s="13">
        <v>18019050605</v>
      </c>
      <c r="C176" s="15" t="str">
        <f>VLOOKUP(Table3[[#This Row],[Full Tract ID]],Table1[[Full Tract ID]:[Census Tract ID]],2,FALSE)</f>
        <v>Clark</v>
      </c>
      <c r="D176" s="15" t="str">
        <f>VLOOKUP(Table3[[#This Row],[Full Tract ID]],Table1[[Full Tract ID]:[Census Tract ID]],3,FALSE)</f>
        <v>Census Tract 506.05</v>
      </c>
      <c r="E176">
        <v>0</v>
      </c>
      <c r="K176"/>
      <c r="N176"/>
    </row>
    <row r="177" spans="1:14" x14ac:dyDescent="0.25">
      <c r="A177" t="s">
        <v>179</v>
      </c>
      <c r="B177" s="13">
        <v>18019050606</v>
      </c>
      <c r="C177" s="15" t="str">
        <f>VLOOKUP(Table3[[#This Row],[Full Tract ID]],Table1[[Full Tract ID]:[Census Tract ID]],2,FALSE)</f>
        <v>Clark</v>
      </c>
      <c r="D177" s="15" t="str">
        <f>VLOOKUP(Table3[[#This Row],[Full Tract ID]],Table1[[Full Tract ID]:[Census Tract ID]],3,FALSE)</f>
        <v>Census Tract 506.06</v>
      </c>
      <c r="E177">
        <v>0</v>
      </c>
      <c r="K177"/>
      <c r="N177"/>
    </row>
    <row r="178" spans="1:14" x14ac:dyDescent="0.25">
      <c r="A178" t="s">
        <v>180</v>
      </c>
      <c r="B178" s="13">
        <v>18019050703</v>
      </c>
      <c r="C178" s="15" t="str">
        <f>VLOOKUP(Table3[[#This Row],[Full Tract ID]],Table1[[Full Tract ID]:[Census Tract ID]],2,FALSE)</f>
        <v>Clark</v>
      </c>
      <c r="D178" s="15" t="str">
        <f>VLOOKUP(Table3[[#This Row],[Full Tract ID]],Table1[[Full Tract ID]:[Census Tract ID]],3,FALSE)</f>
        <v>Census Tract 507.03</v>
      </c>
      <c r="E178">
        <v>0</v>
      </c>
      <c r="K178"/>
      <c r="N178"/>
    </row>
    <row r="179" spans="1:14" x14ac:dyDescent="0.25">
      <c r="A179" t="s">
        <v>181</v>
      </c>
      <c r="B179" s="13">
        <v>18019050704</v>
      </c>
      <c r="C179" s="15" t="str">
        <f>VLOOKUP(Table3[[#This Row],[Full Tract ID]],Table1[[Full Tract ID]:[Census Tract ID]],2,FALSE)</f>
        <v>Clark</v>
      </c>
      <c r="D179" s="15" t="str">
        <f>VLOOKUP(Table3[[#This Row],[Full Tract ID]],Table1[[Full Tract ID]:[Census Tract ID]],3,FALSE)</f>
        <v>Census Tract 507.04</v>
      </c>
      <c r="E179">
        <v>0</v>
      </c>
      <c r="K179"/>
      <c r="N179"/>
    </row>
    <row r="180" spans="1:14" x14ac:dyDescent="0.25">
      <c r="A180" t="s">
        <v>182</v>
      </c>
      <c r="B180" s="13">
        <v>18019050705</v>
      </c>
      <c r="C180" s="15" t="str">
        <f>VLOOKUP(Table3[[#This Row],[Full Tract ID]],Table1[[Full Tract ID]:[Census Tract ID]],2,FALSE)</f>
        <v>Clark</v>
      </c>
      <c r="D180" s="15" t="str">
        <f>VLOOKUP(Table3[[#This Row],[Full Tract ID]],Table1[[Full Tract ID]:[Census Tract ID]],3,FALSE)</f>
        <v>Census Tract 507.05</v>
      </c>
      <c r="E180">
        <v>0</v>
      </c>
      <c r="K180"/>
      <c r="N180"/>
    </row>
    <row r="181" spans="1:14" x14ac:dyDescent="0.25">
      <c r="A181" t="s">
        <v>183</v>
      </c>
      <c r="B181" s="13">
        <v>18019050706</v>
      </c>
      <c r="C181" s="15" t="str">
        <f>VLOOKUP(Table3[[#This Row],[Full Tract ID]],Table1[[Full Tract ID]:[Census Tract ID]],2,FALSE)</f>
        <v>Clark</v>
      </c>
      <c r="D181" s="15" t="str">
        <f>VLOOKUP(Table3[[#This Row],[Full Tract ID]],Table1[[Full Tract ID]:[Census Tract ID]],3,FALSE)</f>
        <v>Census Tract 507.06</v>
      </c>
      <c r="E181">
        <v>0</v>
      </c>
      <c r="K181"/>
      <c r="N181"/>
    </row>
    <row r="182" spans="1:14" x14ac:dyDescent="0.25">
      <c r="A182" t="s">
        <v>184</v>
      </c>
      <c r="B182" s="13">
        <v>18019050801</v>
      </c>
      <c r="C182" s="15" t="str">
        <f>VLOOKUP(Table3[[#This Row],[Full Tract ID]],Table1[[Full Tract ID]:[Census Tract ID]],2,FALSE)</f>
        <v>Clark</v>
      </c>
      <c r="D182" s="15" t="str">
        <f>VLOOKUP(Table3[[#This Row],[Full Tract ID]],Table1[[Full Tract ID]:[Census Tract ID]],3,FALSE)</f>
        <v>Census Tract 508.01</v>
      </c>
      <c r="E182">
        <v>0</v>
      </c>
      <c r="K182"/>
      <c r="N182"/>
    </row>
    <row r="183" spans="1:14" x14ac:dyDescent="0.25">
      <c r="A183" t="s">
        <v>185</v>
      </c>
      <c r="B183" s="13">
        <v>18019050803</v>
      </c>
      <c r="C183" s="15" t="str">
        <f>VLOOKUP(Table3[[#This Row],[Full Tract ID]],Table1[[Full Tract ID]:[Census Tract ID]],2,FALSE)</f>
        <v>Clark</v>
      </c>
      <c r="D183" s="15" t="str">
        <f>VLOOKUP(Table3[[#This Row],[Full Tract ID]],Table1[[Full Tract ID]:[Census Tract ID]],3,FALSE)</f>
        <v>Census Tract 508.03</v>
      </c>
      <c r="E183">
        <v>0</v>
      </c>
      <c r="K183"/>
      <c r="N183"/>
    </row>
    <row r="184" spans="1:14" x14ac:dyDescent="0.25">
      <c r="A184" t="s">
        <v>186</v>
      </c>
      <c r="B184" s="13">
        <v>18019050804</v>
      </c>
      <c r="C184" s="15" t="str">
        <f>VLOOKUP(Table3[[#This Row],[Full Tract ID]],Table1[[Full Tract ID]:[Census Tract ID]],2,FALSE)</f>
        <v>Clark</v>
      </c>
      <c r="D184" s="15" t="str">
        <f>VLOOKUP(Table3[[#This Row],[Full Tract ID]],Table1[[Full Tract ID]:[Census Tract ID]],3,FALSE)</f>
        <v>Census Tract 508.04</v>
      </c>
      <c r="E184">
        <v>0</v>
      </c>
      <c r="K184"/>
      <c r="N184"/>
    </row>
    <row r="185" spans="1:14" x14ac:dyDescent="0.25">
      <c r="A185" t="s">
        <v>187</v>
      </c>
      <c r="B185" s="13">
        <v>18019050902</v>
      </c>
      <c r="C185" s="15" t="str">
        <f>VLOOKUP(Table3[[#This Row],[Full Tract ID]],Table1[[Full Tract ID]:[Census Tract ID]],2,FALSE)</f>
        <v>Clark</v>
      </c>
      <c r="D185" s="15" t="str">
        <f>VLOOKUP(Table3[[#This Row],[Full Tract ID]],Table1[[Full Tract ID]:[Census Tract ID]],3,FALSE)</f>
        <v>Census Tract 509.02</v>
      </c>
      <c r="E185">
        <v>0</v>
      </c>
      <c r="K185"/>
      <c r="N185"/>
    </row>
    <row r="186" spans="1:14" x14ac:dyDescent="0.25">
      <c r="A186" t="s">
        <v>188</v>
      </c>
      <c r="B186" s="13">
        <v>18019050903</v>
      </c>
      <c r="C186" s="15" t="str">
        <f>VLOOKUP(Table3[[#This Row],[Full Tract ID]],Table1[[Full Tract ID]:[Census Tract ID]],2,FALSE)</f>
        <v>Clark</v>
      </c>
      <c r="D186" s="15" t="str">
        <f>VLOOKUP(Table3[[#This Row],[Full Tract ID]],Table1[[Full Tract ID]:[Census Tract ID]],3,FALSE)</f>
        <v>Census Tract 509.03</v>
      </c>
      <c r="E186">
        <v>0</v>
      </c>
      <c r="K186"/>
      <c r="N186"/>
    </row>
    <row r="187" spans="1:14" x14ac:dyDescent="0.25">
      <c r="A187" t="s">
        <v>189</v>
      </c>
      <c r="B187" s="13">
        <v>18019050904</v>
      </c>
      <c r="C187" s="15" t="str">
        <f>VLOOKUP(Table3[[#This Row],[Full Tract ID]],Table1[[Full Tract ID]:[Census Tract ID]],2,FALSE)</f>
        <v>Clark</v>
      </c>
      <c r="D187" s="15" t="str">
        <f>VLOOKUP(Table3[[#This Row],[Full Tract ID]],Table1[[Full Tract ID]:[Census Tract ID]],3,FALSE)</f>
        <v>Census Tract 509.04</v>
      </c>
      <c r="E187">
        <v>0</v>
      </c>
      <c r="K187"/>
      <c r="N187"/>
    </row>
    <row r="188" spans="1:14" x14ac:dyDescent="0.25">
      <c r="A188" t="s">
        <v>190</v>
      </c>
      <c r="B188" s="13">
        <v>18019051000</v>
      </c>
      <c r="C188" s="15" t="str">
        <f>VLOOKUP(Table3[[#This Row],[Full Tract ID]],Table1[[Full Tract ID]:[Census Tract ID]],2,FALSE)</f>
        <v>Clark</v>
      </c>
      <c r="D188" s="15" t="str">
        <f>VLOOKUP(Table3[[#This Row],[Full Tract ID]],Table1[[Full Tract ID]:[Census Tract ID]],3,FALSE)</f>
        <v>Census Tract 510</v>
      </c>
      <c r="E188">
        <v>0</v>
      </c>
      <c r="K188"/>
      <c r="N188"/>
    </row>
    <row r="189" spans="1:14" x14ac:dyDescent="0.25">
      <c r="A189" t="s">
        <v>191</v>
      </c>
      <c r="B189" s="13">
        <v>18021040100</v>
      </c>
      <c r="C189" s="15" t="str">
        <f>VLOOKUP(Table3[[#This Row],[Full Tract ID]],Table1[[Full Tract ID]:[Census Tract ID]],2,FALSE)</f>
        <v>Clay</v>
      </c>
      <c r="D189" s="15" t="str">
        <f>VLOOKUP(Table3[[#This Row],[Full Tract ID]],Table1[[Full Tract ID]:[Census Tract ID]],3,FALSE)</f>
        <v>Census Tract 401</v>
      </c>
      <c r="E189">
        <v>0</v>
      </c>
      <c r="K189"/>
      <c r="N189"/>
    </row>
    <row r="190" spans="1:14" x14ac:dyDescent="0.25">
      <c r="A190" t="s">
        <v>192</v>
      </c>
      <c r="B190" s="13">
        <v>18021040200</v>
      </c>
      <c r="C190" s="15" t="str">
        <f>VLOOKUP(Table3[[#This Row],[Full Tract ID]],Table1[[Full Tract ID]:[Census Tract ID]],2,FALSE)</f>
        <v>Clay</v>
      </c>
      <c r="D190" s="15" t="str">
        <f>VLOOKUP(Table3[[#This Row],[Full Tract ID]],Table1[[Full Tract ID]:[Census Tract ID]],3,FALSE)</f>
        <v>Census Tract 402</v>
      </c>
      <c r="E190">
        <v>0</v>
      </c>
      <c r="K190"/>
      <c r="N190"/>
    </row>
    <row r="191" spans="1:14" x14ac:dyDescent="0.25">
      <c r="A191" t="s">
        <v>193</v>
      </c>
      <c r="B191" s="13">
        <v>18021040300</v>
      </c>
      <c r="C191" s="15" t="str">
        <f>VLOOKUP(Table3[[#This Row],[Full Tract ID]],Table1[[Full Tract ID]:[Census Tract ID]],2,FALSE)</f>
        <v>Clay</v>
      </c>
      <c r="D191" s="15" t="str">
        <f>VLOOKUP(Table3[[#This Row],[Full Tract ID]],Table1[[Full Tract ID]:[Census Tract ID]],3,FALSE)</f>
        <v>Census Tract 403</v>
      </c>
      <c r="E191">
        <v>0</v>
      </c>
      <c r="K191"/>
      <c r="N191"/>
    </row>
    <row r="192" spans="1:14" x14ac:dyDescent="0.25">
      <c r="A192" t="s">
        <v>194</v>
      </c>
      <c r="B192" s="13">
        <v>18021040400</v>
      </c>
      <c r="C192" s="15" t="str">
        <f>VLOOKUP(Table3[[#This Row],[Full Tract ID]],Table1[[Full Tract ID]:[Census Tract ID]],2,FALSE)</f>
        <v>Clay</v>
      </c>
      <c r="D192" s="15" t="str">
        <f>VLOOKUP(Table3[[#This Row],[Full Tract ID]],Table1[[Full Tract ID]:[Census Tract ID]],3,FALSE)</f>
        <v>Census Tract 404</v>
      </c>
      <c r="E192">
        <v>0</v>
      </c>
      <c r="K192"/>
      <c r="N192"/>
    </row>
    <row r="193" spans="1:14" x14ac:dyDescent="0.25">
      <c r="A193" t="s">
        <v>195</v>
      </c>
      <c r="B193" s="13">
        <v>18021040500</v>
      </c>
      <c r="C193" s="15" t="str">
        <f>VLOOKUP(Table3[[#This Row],[Full Tract ID]],Table1[[Full Tract ID]:[Census Tract ID]],2,FALSE)</f>
        <v>Clay</v>
      </c>
      <c r="D193" s="15" t="str">
        <f>VLOOKUP(Table3[[#This Row],[Full Tract ID]],Table1[[Full Tract ID]:[Census Tract ID]],3,FALSE)</f>
        <v>Census Tract 405</v>
      </c>
      <c r="E193">
        <v>0</v>
      </c>
      <c r="K193"/>
      <c r="N193"/>
    </row>
    <row r="194" spans="1:14" x14ac:dyDescent="0.25">
      <c r="A194" t="s">
        <v>196</v>
      </c>
      <c r="B194" s="13">
        <v>18021040600</v>
      </c>
      <c r="C194" s="15" t="str">
        <f>VLOOKUP(Table3[[#This Row],[Full Tract ID]],Table1[[Full Tract ID]:[Census Tract ID]],2,FALSE)</f>
        <v>Clay</v>
      </c>
      <c r="D194" s="15" t="str">
        <f>VLOOKUP(Table3[[#This Row],[Full Tract ID]],Table1[[Full Tract ID]:[Census Tract ID]],3,FALSE)</f>
        <v>Census Tract 406</v>
      </c>
      <c r="E194">
        <v>0</v>
      </c>
      <c r="K194"/>
      <c r="N194"/>
    </row>
    <row r="195" spans="1:14" x14ac:dyDescent="0.25">
      <c r="A195" t="s">
        <v>197</v>
      </c>
      <c r="B195" s="13">
        <v>18023950100</v>
      </c>
      <c r="C195" s="15" t="str">
        <f>VLOOKUP(Table3[[#This Row],[Full Tract ID]],Table1[[Full Tract ID]:[Census Tract ID]],2,FALSE)</f>
        <v>Clinton</v>
      </c>
      <c r="D195" s="15" t="str">
        <f>VLOOKUP(Table3[[#This Row],[Full Tract ID]],Table1[[Full Tract ID]:[Census Tract ID]],3,FALSE)</f>
        <v>Census Tract 9501</v>
      </c>
      <c r="E195">
        <v>0</v>
      </c>
      <c r="K195"/>
      <c r="N195"/>
    </row>
    <row r="196" spans="1:14" x14ac:dyDescent="0.25">
      <c r="A196" t="s">
        <v>198</v>
      </c>
      <c r="B196" s="13">
        <v>18023950200</v>
      </c>
      <c r="C196" s="15" t="str">
        <f>VLOOKUP(Table3[[#This Row],[Full Tract ID]],Table1[[Full Tract ID]:[Census Tract ID]],2,FALSE)</f>
        <v>Clinton</v>
      </c>
      <c r="D196" s="15" t="str">
        <f>VLOOKUP(Table3[[#This Row],[Full Tract ID]],Table1[[Full Tract ID]:[Census Tract ID]],3,FALSE)</f>
        <v>Census Tract 9502</v>
      </c>
      <c r="E196">
        <v>0</v>
      </c>
      <c r="K196"/>
      <c r="N196"/>
    </row>
    <row r="197" spans="1:14" x14ac:dyDescent="0.25">
      <c r="A197" t="s">
        <v>199</v>
      </c>
      <c r="B197" s="13">
        <v>18023950300</v>
      </c>
      <c r="C197" s="15" t="str">
        <f>VLOOKUP(Table3[[#This Row],[Full Tract ID]],Table1[[Full Tract ID]:[Census Tract ID]],2,FALSE)</f>
        <v>Clinton</v>
      </c>
      <c r="D197" s="15" t="str">
        <f>VLOOKUP(Table3[[#This Row],[Full Tract ID]],Table1[[Full Tract ID]:[Census Tract ID]],3,FALSE)</f>
        <v>Census Tract 9503</v>
      </c>
      <c r="E197">
        <v>0</v>
      </c>
      <c r="K197"/>
      <c r="N197"/>
    </row>
    <row r="198" spans="1:14" x14ac:dyDescent="0.25">
      <c r="A198" t="s">
        <v>200</v>
      </c>
      <c r="B198" s="13">
        <v>18023950400</v>
      </c>
      <c r="C198" s="15" t="str">
        <f>VLOOKUP(Table3[[#This Row],[Full Tract ID]],Table1[[Full Tract ID]:[Census Tract ID]],2,FALSE)</f>
        <v>Clinton</v>
      </c>
      <c r="D198" s="15" t="str">
        <f>VLOOKUP(Table3[[#This Row],[Full Tract ID]],Table1[[Full Tract ID]:[Census Tract ID]],3,FALSE)</f>
        <v>Census Tract 9504</v>
      </c>
      <c r="E198">
        <v>0</v>
      </c>
      <c r="K198"/>
      <c r="N198"/>
    </row>
    <row r="199" spans="1:14" x14ac:dyDescent="0.25">
      <c r="A199" t="s">
        <v>201</v>
      </c>
      <c r="B199" s="13">
        <v>18023950500</v>
      </c>
      <c r="C199" s="15" t="str">
        <f>VLOOKUP(Table3[[#This Row],[Full Tract ID]],Table1[[Full Tract ID]:[Census Tract ID]],2,FALSE)</f>
        <v>Clinton</v>
      </c>
      <c r="D199" s="15" t="str">
        <f>VLOOKUP(Table3[[#This Row],[Full Tract ID]],Table1[[Full Tract ID]:[Census Tract ID]],3,FALSE)</f>
        <v>Census Tract 9505</v>
      </c>
      <c r="E199">
        <v>0</v>
      </c>
      <c r="K199"/>
      <c r="N199"/>
    </row>
    <row r="200" spans="1:14" x14ac:dyDescent="0.25">
      <c r="A200" t="s">
        <v>202</v>
      </c>
      <c r="B200" s="13">
        <v>18023950600</v>
      </c>
      <c r="C200" s="15" t="str">
        <f>VLOOKUP(Table3[[#This Row],[Full Tract ID]],Table1[[Full Tract ID]:[Census Tract ID]],2,FALSE)</f>
        <v>Clinton</v>
      </c>
      <c r="D200" s="15" t="str">
        <f>VLOOKUP(Table3[[#This Row],[Full Tract ID]],Table1[[Full Tract ID]:[Census Tract ID]],3,FALSE)</f>
        <v>Census Tract 9506</v>
      </c>
      <c r="E200">
        <v>0</v>
      </c>
      <c r="K200"/>
      <c r="N200"/>
    </row>
    <row r="201" spans="1:14" x14ac:dyDescent="0.25">
      <c r="A201" t="s">
        <v>203</v>
      </c>
      <c r="B201" s="13">
        <v>18023950700</v>
      </c>
      <c r="C201" s="15" t="str">
        <f>VLOOKUP(Table3[[#This Row],[Full Tract ID]],Table1[[Full Tract ID]:[Census Tract ID]],2,FALSE)</f>
        <v>Clinton</v>
      </c>
      <c r="D201" s="15" t="str">
        <f>VLOOKUP(Table3[[#This Row],[Full Tract ID]],Table1[[Full Tract ID]:[Census Tract ID]],3,FALSE)</f>
        <v>Census Tract 9507</v>
      </c>
      <c r="E201">
        <v>0</v>
      </c>
      <c r="K201"/>
      <c r="N201"/>
    </row>
    <row r="202" spans="1:14" x14ac:dyDescent="0.25">
      <c r="A202" t="s">
        <v>204</v>
      </c>
      <c r="B202" s="13">
        <v>18023950800</v>
      </c>
      <c r="C202" s="15" t="str">
        <f>VLOOKUP(Table3[[#This Row],[Full Tract ID]],Table1[[Full Tract ID]:[Census Tract ID]],2,FALSE)</f>
        <v>Clinton</v>
      </c>
      <c r="D202" s="15" t="str">
        <f>VLOOKUP(Table3[[#This Row],[Full Tract ID]],Table1[[Full Tract ID]:[Census Tract ID]],3,FALSE)</f>
        <v>Census Tract 9508</v>
      </c>
      <c r="E202" s="14">
        <v>1</v>
      </c>
      <c r="K202"/>
      <c r="N202"/>
    </row>
    <row r="203" spans="1:14" x14ac:dyDescent="0.25">
      <c r="A203" t="s">
        <v>205</v>
      </c>
      <c r="B203" s="13">
        <v>18025951900</v>
      </c>
      <c r="C203" s="15" t="str">
        <f>VLOOKUP(Table3[[#This Row],[Full Tract ID]],Table1[[Full Tract ID]:[Census Tract ID]],2,FALSE)</f>
        <v>Crawford</v>
      </c>
      <c r="D203" s="15" t="str">
        <f>VLOOKUP(Table3[[#This Row],[Full Tract ID]],Table1[[Full Tract ID]:[Census Tract ID]],3,FALSE)</f>
        <v>Census Tract 9519</v>
      </c>
      <c r="E203">
        <v>0</v>
      </c>
      <c r="K203"/>
      <c r="N203"/>
    </row>
    <row r="204" spans="1:14" x14ac:dyDescent="0.25">
      <c r="A204" t="s">
        <v>206</v>
      </c>
      <c r="B204" s="13">
        <v>18025952000</v>
      </c>
      <c r="C204" s="15" t="str">
        <f>VLOOKUP(Table3[[#This Row],[Full Tract ID]],Table1[[Full Tract ID]:[Census Tract ID]],2,FALSE)</f>
        <v>Crawford</v>
      </c>
      <c r="D204" s="15" t="str">
        <f>VLOOKUP(Table3[[#This Row],[Full Tract ID]],Table1[[Full Tract ID]:[Census Tract ID]],3,FALSE)</f>
        <v>Census Tract 9520</v>
      </c>
      <c r="E204">
        <v>0</v>
      </c>
      <c r="K204"/>
      <c r="N204"/>
    </row>
    <row r="205" spans="1:14" x14ac:dyDescent="0.25">
      <c r="A205" t="s">
        <v>207</v>
      </c>
      <c r="B205" s="13">
        <v>18025952100</v>
      </c>
      <c r="C205" s="15" t="str">
        <f>VLOOKUP(Table3[[#This Row],[Full Tract ID]],Table1[[Full Tract ID]:[Census Tract ID]],2,FALSE)</f>
        <v>Crawford</v>
      </c>
      <c r="D205" s="15" t="str">
        <f>VLOOKUP(Table3[[#This Row],[Full Tract ID]],Table1[[Full Tract ID]:[Census Tract ID]],3,FALSE)</f>
        <v>Census Tract 9521</v>
      </c>
      <c r="E205">
        <v>0</v>
      </c>
      <c r="K205"/>
      <c r="N205"/>
    </row>
    <row r="206" spans="1:14" x14ac:dyDescent="0.25">
      <c r="A206" t="s">
        <v>208</v>
      </c>
      <c r="B206" s="13">
        <v>18027954300</v>
      </c>
      <c r="C206" s="15" t="str">
        <f>VLOOKUP(Table3[[#This Row],[Full Tract ID]],Table1[[Full Tract ID]:[Census Tract ID]],2,FALSE)</f>
        <v>Daviess</v>
      </c>
      <c r="D206" s="15" t="str">
        <f>VLOOKUP(Table3[[#This Row],[Full Tract ID]],Table1[[Full Tract ID]:[Census Tract ID]],3,FALSE)</f>
        <v>Census Tract 9543</v>
      </c>
      <c r="E206">
        <v>0</v>
      </c>
      <c r="K206"/>
      <c r="N206"/>
    </row>
    <row r="207" spans="1:14" x14ac:dyDescent="0.25">
      <c r="A207" t="s">
        <v>209</v>
      </c>
      <c r="B207" s="13">
        <v>18027954400</v>
      </c>
      <c r="C207" s="15" t="str">
        <f>VLOOKUP(Table3[[#This Row],[Full Tract ID]],Table1[[Full Tract ID]:[Census Tract ID]],2,FALSE)</f>
        <v>Daviess</v>
      </c>
      <c r="D207" s="15" t="str">
        <f>VLOOKUP(Table3[[#This Row],[Full Tract ID]],Table1[[Full Tract ID]:[Census Tract ID]],3,FALSE)</f>
        <v>Census Tract 9544</v>
      </c>
      <c r="E207">
        <v>0</v>
      </c>
      <c r="K207"/>
      <c r="N207"/>
    </row>
    <row r="208" spans="1:14" x14ac:dyDescent="0.25">
      <c r="A208" t="s">
        <v>210</v>
      </c>
      <c r="B208" s="13">
        <v>18027954501</v>
      </c>
      <c r="C208" s="15" t="str">
        <f>VLOOKUP(Table3[[#This Row],[Full Tract ID]],Table1[[Full Tract ID]:[Census Tract ID]],2,FALSE)</f>
        <v>Daviess</v>
      </c>
      <c r="D208" s="15" t="str">
        <f>VLOOKUP(Table3[[#This Row],[Full Tract ID]],Table1[[Full Tract ID]:[Census Tract ID]],3,FALSE)</f>
        <v>Census Tract 9545.01</v>
      </c>
      <c r="E208">
        <v>0</v>
      </c>
      <c r="K208"/>
      <c r="N208"/>
    </row>
    <row r="209" spans="1:14" x14ac:dyDescent="0.25">
      <c r="A209" t="s">
        <v>211</v>
      </c>
      <c r="B209" s="13">
        <v>18027954502</v>
      </c>
      <c r="C209" s="15" t="str">
        <f>VLOOKUP(Table3[[#This Row],[Full Tract ID]],Table1[[Full Tract ID]:[Census Tract ID]],2,FALSE)</f>
        <v>Daviess</v>
      </c>
      <c r="D209" s="15" t="str">
        <f>VLOOKUP(Table3[[#This Row],[Full Tract ID]],Table1[[Full Tract ID]:[Census Tract ID]],3,FALSE)</f>
        <v>Census Tract 9545.02</v>
      </c>
      <c r="E209">
        <v>0</v>
      </c>
      <c r="K209"/>
      <c r="N209"/>
    </row>
    <row r="210" spans="1:14" x14ac:dyDescent="0.25">
      <c r="A210" t="s">
        <v>212</v>
      </c>
      <c r="B210" s="13">
        <v>18027954600</v>
      </c>
      <c r="C210" s="15" t="str">
        <f>VLOOKUP(Table3[[#This Row],[Full Tract ID]],Table1[[Full Tract ID]:[Census Tract ID]],2,FALSE)</f>
        <v>Daviess</v>
      </c>
      <c r="D210" s="15" t="str">
        <f>VLOOKUP(Table3[[#This Row],[Full Tract ID]],Table1[[Full Tract ID]:[Census Tract ID]],3,FALSE)</f>
        <v>Census Tract 9546</v>
      </c>
      <c r="E210">
        <v>0</v>
      </c>
      <c r="K210"/>
      <c r="N210"/>
    </row>
    <row r="211" spans="1:14" x14ac:dyDescent="0.25">
      <c r="A211" t="s">
        <v>213</v>
      </c>
      <c r="B211" s="13">
        <v>18027954700</v>
      </c>
      <c r="C211" s="15" t="str">
        <f>VLOOKUP(Table3[[#This Row],[Full Tract ID]],Table1[[Full Tract ID]:[Census Tract ID]],2,FALSE)</f>
        <v>Daviess</v>
      </c>
      <c r="D211" s="15" t="str">
        <f>VLOOKUP(Table3[[#This Row],[Full Tract ID]],Table1[[Full Tract ID]:[Census Tract ID]],3,FALSE)</f>
        <v>Census Tract 9547</v>
      </c>
      <c r="E211">
        <v>0</v>
      </c>
      <c r="K211"/>
      <c r="N211"/>
    </row>
    <row r="212" spans="1:14" x14ac:dyDescent="0.25">
      <c r="A212" t="s">
        <v>214</v>
      </c>
      <c r="B212" s="13">
        <v>18027954800</v>
      </c>
      <c r="C212" s="15" t="str">
        <f>VLOOKUP(Table3[[#This Row],[Full Tract ID]],Table1[[Full Tract ID]:[Census Tract ID]],2,FALSE)</f>
        <v>Daviess</v>
      </c>
      <c r="D212" s="15" t="str">
        <f>VLOOKUP(Table3[[#This Row],[Full Tract ID]],Table1[[Full Tract ID]:[Census Tract ID]],3,FALSE)</f>
        <v>Census Tract 9548</v>
      </c>
      <c r="E212">
        <v>0</v>
      </c>
      <c r="K212"/>
      <c r="N212"/>
    </row>
    <row r="213" spans="1:14" x14ac:dyDescent="0.25">
      <c r="A213" t="s">
        <v>215</v>
      </c>
      <c r="B213" s="13">
        <v>18027954900</v>
      </c>
      <c r="C213" s="15" t="str">
        <f>VLOOKUP(Table3[[#This Row],[Full Tract ID]],Table1[[Full Tract ID]:[Census Tract ID]],2,FALSE)</f>
        <v>Daviess</v>
      </c>
      <c r="D213" s="15" t="str">
        <f>VLOOKUP(Table3[[#This Row],[Full Tract ID]],Table1[[Full Tract ID]:[Census Tract ID]],3,FALSE)</f>
        <v>Census Tract 9549</v>
      </c>
      <c r="E213">
        <v>0</v>
      </c>
      <c r="K213"/>
      <c r="N213"/>
    </row>
    <row r="214" spans="1:14" x14ac:dyDescent="0.25">
      <c r="A214" t="s">
        <v>216</v>
      </c>
      <c r="B214" s="13">
        <v>18029080101</v>
      </c>
      <c r="C214" s="15" t="str">
        <f>VLOOKUP(Table3[[#This Row],[Full Tract ID]],Table1[[Full Tract ID]:[Census Tract ID]],2,FALSE)</f>
        <v>Dearborn</v>
      </c>
      <c r="D214" s="15" t="str">
        <f>VLOOKUP(Table3[[#This Row],[Full Tract ID]],Table1[[Full Tract ID]:[Census Tract ID]],3,FALSE)</f>
        <v>Census Tract 801.01</v>
      </c>
      <c r="E214">
        <v>0</v>
      </c>
      <c r="K214"/>
      <c r="N214"/>
    </row>
    <row r="215" spans="1:14" x14ac:dyDescent="0.25">
      <c r="A215" t="s">
        <v>217</v>
      </c>
      <c r="B215" s="13">
        <v>18029080103</v>
      </c>
      <c r="C215" s="15" t="str">
        <f>VLOOKUP(Table3[[#This Row],[Full Tract ID]],Table1[[Full Tract ID]:[Census Tract ID]],2,FALSE)</f>
        <v>Dearborn</v>
      </c>
      <c r="D215" s="15" t="str">
        <f>VLOOKUP(Table3[[#This Row],[Full Tract ID]],Table1[[Full Tract ID]:[Census Tract ID]],3,FALSE)</f>
        <v>Census Tract 801.03</v>
      </c>
      <c r="E215">
        <v>0</v>
      </c>
      <c r="K215"/>
      <c r="N215"/>
    </row>
    <row r="216" spans="1:14" x14ac:dyDescent="0.25">
      <c r="A216" t="s">
        <v>218</v>
      </c>
      <c r="B216" s="13">
        <v>18029080104</v>
      </c>
      <c r="C216" s="15" t="str">
        <f>VLOOKUP(Table3[[#This Row],[Full Tract ID]],Table1[[Full Tract ID]:[Census Tract ID]],2,FALSE)</f>
        <v>Dearborn</v>
      </c>
      <c r="D216" s="15" t="str">
        <f>VLOOKUP(Table3[[#This Row],[Full Tract ID]],Table1[[Full Tract ID]:[Census Tract ID]],3,FALSE)</f>
        <v>Census Tract 801.04</v>
      </c>
      <c r="E216">
        <v>0</v>
      </c>
      <c r="K216"/>
      <c r="N216"/>
    </row>
    <row r="217" spans="1:14" x14ac:dyDescent="0.25">
      <c r="A217" t="s">
        <v>219</v>
      </c>
      <c r="B217" s="13">
        <v>18029080201</v>
      </c>
      <c r="C217" s="15" t="str">
        <f>VLOOKUP(Table3[[#This Row],[Full Tract ID]],Table1[[Full Tract ID]:[Census Tract ID]],2,FALSE)</f>
        <v>Dearborn</v>
      </c>
      <c r="D217" s="15" t="str">
        <f>VLOOKUP(Table3[[#This Row],[Full Tract ID]],Table1[[Full Tract ID]:[Census Tract ID]],3,FALSE)</f>
        <v>Census Tract 802.01</v>
      </c>
      <c r="E217">
        <v>0</v>
      </c>
      <c r="K217"/>
      <c r="N217"/>
    </row>
    <row r="218" spans="1:14" x14ac:dyDescent="0.25">
      <c r="A218" t="s">
        <v>220</v>
      </c>
      <c r="B218" s="13">
        <v>18029080203</v>
      </c>
      <c r="C218" s="15" t="str">
        <f>VLOOKUP(Table3[[#This Row],[Full Tract ID]],Table1[[Full Tract ID]:[Census Tract ID]],2,FALSE)</f>
        <v>Dearborn</v>
      </c>
      <c r="D218" s="15" t="str">
        <f>VLOOKUP(Table3[[#This Row],[Full Tract ID]],Table1[[Full Tract ID]:[Census Tract ID]],3,FALSE)</f>
        <v>Census Tract 802.03</v>
      </c>
      <c r="E218">
        <v>0</v>
      </c>
      <c r="K218"/>
      <c r="N218"/>
    </row>
    <row r="219" spans="1:14" x14ac:dyDescent="0.25">
      <c r="A219" t="s">
        <v>221</v>
      </c>
      <c r="B219" s="13">
        <v>18029080204</v>
      </c>
      <c r="C219" s="15" t="str">
        <f>VLOOKUP(Table3[[#This Row],[Full Tract ID]],Table1[[Full Tract ID]:[Census Tract ID]],2,FALSE)</f>
        <v>Dearborn</v>
      </c>
      <c r="D219" s="15" t="str">
        <f>VLOOKUP(Table3[[#This Row],[Full Tract ID]],Table1[[Full Tract ID]:[Census Tract ID]],3,FALSE)</f>
        <v>Census Tract 802.04</v>
      </c>
      <c r="E219">
        <v>0</v>
      </c>
      <c r="K219"/>
      <c r="N219"/>
    </row>
    <row r="220" spans="1:14" x14ac:dyDescent="0.25">
      <c r="A220" t="s">
        <v>222</v>
      </c>
      <c r="B220" s="13">
        <v>18029080301</v>
      </c>
      <c r="C220" s="15" t="str">
        <f>VLOOKUP(Table3[[#This Row],[Full Tract ID]],Table1[[Full Tract ID]:[Census Tract ID]],2,FALSE)</f>
        <v>Dearborn</v>
      </c>
      <c r="D220" s="15" t="str">
        <f>VLOOKUP(Table3[[#This Row],[Full Tract ID]],Table1[[Full Tract ID]:[Census Tract ID]],3,FALSE)</f>
        <v>Census Tract 803.01</v>
      </c>
      <c r="E220" s="14">
        <v>1</v>
      </c>
      <c r="K220"/>
      <c r="N220"/>
    </row>
    <row r="221" spans="1:14" x14ac:dyDescent="0.25">
      <c r="A221" t="s">
        <v>223</v>
      </c>
      <c r="B221" s="13">
        <v>18029080302</v>
      </c>
      <c r="C221" s="15" t="str">
        <f>VLOOKUP(Table3[[#This Row],[Full Tract ID]],Table1[[Full Tract ID]:[Census Tract ID]],2,FALSE)</f>
        <v>Dearborn</v>
      </c>
      <c r="D221" s="15" t="str">
        <f>VLOOKUP(Table3[[#This Row],[Full Tract ID]],Table1[[Full Tract ID]:[Census Tract ID]],3,FALSE)</f>
        <v>Census Tract 803.02</v>
      </c>
      <c r="E221" s="14">
        <v>1</v>
      </c>
      <c r="K221"/>
      <c r="N221"/>
    </row>
    <row r="222" spans="1:14" x14ac:dyDescent="0.25">
      <c r="A222" t="s">
        <v>224</v>
      </c>
      <c r="B222" s="13">
        <v>18029080400</v>
      </c>
      <c r="C222" s="15" t="str">
        <f>VLOOKUP(Table3[[#This Row],[Full Tract ID]],Table1[[Full Tract ID]:[Census Tract ID]],2,FALSE)</f>
        <v>Dearborn</v>
      </c>
      <c r="D222" s="15" t="str">
        <f>VLOOKUP(Table3[[#This Row],[Full Tract ID]],Table1[[Full Tract ID]:[Census Tract ID]],3,FALSE)</f>
        <v>Census Tract 804</v>
      </c>
      <c r="E222">
        <v>0</v>
      </c>
      <c r="K222"/>
      <c r="N222"/>
    </row>
    <row r="223" spans="1:14" x14ac:dyDescent="0.25">
      <c r="A223" t="s">
        <v>225</v>
      </c>
      <c r="B223" s="13">
        <v>18029080500</v>
      </c>
      <c r="C223" s="15" t="str">
        <f>VLOOKUP(Table3[[#This Row],[Full Tract ID]],Table1[[Full Tract ID]:[Census Tract ID]],2,FALSE)</f>
        <v>Dearborn</v>
      </c>
      <c r="D223" s="15" t="str">
        <f>VLOOKUP(Table3[[#This Row],[Full Tract ID]],Table1[[Full Tract ID]:[Census Tract ID]],3,FALSE)</f>
        <v>Census Tract 805</v>
      </c>
      <c r="E223" s="14">
        <v>1</v>
      </c>
      <c r="K223"/>
      <c r="N223"/>
    </row>
    <row r="224" spans="1:14" x14ac:dyDescent="0.25">
      <c r="A224" t="s">
        <v>226</v>
      </c>
      <c r="B224" s="13">
        <v>18029080601</v>
      </c>
      <c r="C224" s="15" t="str">
        <f>VLOOKUP(Table3[[#This Row],[Full Tract ID]],Table1[[Full Tract ID]:[Census Tract ID]],2,FALSE)</f>
        <v>Dearborn</v>
      </c>
      <c r="D224" s="15" t="str">
        <f>VLOOKUP(Table3[[#This Row],[Full Tract ID]],Table1[[Full Tract ID]:[Census Tract ID]],3,FALSE)</f>
        <v>Census Tract 806.01</v>
      </c>
      <c r="E224">
        <v>0</v>
      </c>
      <c r="K224"/>
      <c r="N224"/>
    </row>
    <row r="225" spans="1:14" x14ac:dyDescent="0.25">
      <c r="A225" t="s">
        <v>227</v>
      </c>
      <c r="B225" s="13">
        <v>18029080602</v>
      </c>
      <c r="C225" s="15" t="str">
        <f>VLOOKUP(Table3[[#This Row],[Full Tract ID]],Table1[[Full Tract ID]:[Census Tract ID]],2,FALSE)</f>
        <v>Dearborn</v>
      </c>
      <c r="D225" s="15" t="str">
        <f>VLOOKUP(Table3[[#This Row],[Full Tract ID]],Table1[[Full Tract ID]:[Census Tract ID]],3,FALSE)</f>
        <v>Census Tract 806.02</v>
      </c>
      <c r="E225">
        <v>0</v>
      </c>
      <c r="K225"/>
      <c r="N225"/>
    </row>
    <row r="226" spans="1:14" x14ac:dyDescent="0.25">
      <c r="A226" t="s">
        <v>228</v>
      </c>
      <c r="B226" s="13">
        <v>18029080700</v>
      </c>
      <c r="C226" s="15" t="str">
        <f>VLOOKUP(Table3[[#This Row],[Full Tract ID]],Table1[[Full Tract ID]:[Census Tract ID]],2,FALSE)</f>
        <v>Dearborn</v>
      </c>
      <c r="D226" s="15" t="str">
        <f>VLOOKUP(Table3[[#This Row],[Full Tract ID]],Table1[[Full Tract ID]:[Census Tract ID]],3,FALSE)</f>
        <v>Census Tract 807</v>
      </c>
      <c r="E226">
        <v>0</v>
      </c>
      <c r="K226"/>
      <c r="N226"/>
    </row>
    <row r="227" spans="1:14" x14ac:dyDescent="0.25">
      <c r="A227" t="s">
        <v>229</v>
      </c>
      <c r="B227" s="13">
        <v>18031969000</v>
      </c>
      <c r="C227" s="15" t="str">
        <f>VLOOKUP(Table3[[#This Row],[Full Tract ID]],Table1[[Full Tract ID]:[Census Tract ID]],2,FALSE)</f>
        <v>Decatur</v>
      </c>
      <c r="D227" s="15" t="str">
        <f>VLOOKUP(Table3[[#This Row],[Full Tract ID]],Table1[[Full Tract ID]:[Census Tract ID]],3,FALSE)</f>
        <v>Census Tract 9690</v>
      </c>
      <c r="E227">
        <v>0</v>
      </c>
      <c r="K227"/>
      <c r="N227"/>
    </row>
    <row r="228" spans="1:14" x14ac:dyDescent="0.25">
      <c r="A228" t="s">
        <v>230</v>
      </c>
      <c r="B228" s="13">
        <v>18031969100</v>
      </c>
      <c r="C228" s="15" t="str">
        <f>VLOOKUP(Table3[[#This Row],[Full Tract ID]],Table1[[Full Tract ID]:[Census Tract ID]],2,FALSE)</f>
        <v>Decatur</v>
      </c>
      <c r="D228" s="15" t="str">
        <f>VLOOKUP(Table3[[#This Row],[Full Tract ID]],Table1[[Full Tract ID]:[Census Tract ID]],3,FALSE)</f>
        <v>Census Tract 9691</v>
      </c>
      <c r="E228">
        <v>0</v>
      </c>
      <c r="K228"/>
      <c r="N228"/>
    </row>
    <row r="229" spans="1:14" x14ac:dyDescent="0.25">
      <c r="A229" t="s">
        <v>231</v>
      </c>
      <c r="B229" s="13">
        <v>18031969200</v>
      </c>
      <c r="C229" s="15" t="str">
        <f>VLOOKUP(Table3[[#This Row],[Full Tract ID]],Table1[[Full Tract ID]:[Census Tract ID]],2,FALSE)</f>
        <v>Decatur</v>
      </c>
      <c r="D229" s="15" t="str">
        <f>VLOOKUP(Table3[[#This Row],[Full Tract ID]],Table1[[Full Tract ID]:[Census Tract ID]],3,FALSE)</f>
        <v>Census Tract 9692</v>
      </c>
      <c r="E229">
        <v>0</v>
      </c>
      <c r="K229"/>
      <c r="N229"/>
    </row>
    <row r="230" spans="1:14" x14ac:dyDescent="0.25">
      <c r="A230" t="s">
        <v>232</v>
      </c>
      <c r="B230" s="13">
        <v>18031969300</v>
      </c>
      <c r="C230" s="15" t="str">
        <f>VLOOKUP(Table3[[#This Row],[Full Tract ID]],Table1[[Full Tract ID]:[Census Tract ID]],2,FALSE)</f>
        <v>Decatur</v>
      </c>
      <c r="D230" s="15" t="str">
        <f>VLOOKUP(Table3[[#This Row],[Full Tract ID]],Table1[[Full Tract ID]:[Census Tract ID]],3,FALSE)</f>
        <v>Census Tract 9693</v>
      </c>
      <c r="E230">
        <v>0</v>
      </c>
      <c r="K230"/>
      <c r="N230"/>
    </row>
    <row r="231" spans="1:14" x14ac:dyDescent="0.25">
      <c r="A231" t="s">
        <v>233</v>
      </c>
      <c r="B231" s="13">
        <v>18031969400</v>
      </c>
      <c r="C231" s="15" t="str">
        <f>VLOOKUP(Table3[[#This Row],[Full Tract ID]],Table1[[Full Tract ID]:[Census Tract ID]],2,FALSE)</f>
        <v>Decatur</v>
      </c>
      <c r="D231" s="15" t="str">
        <f>VLOOKUP(Table3[[#This Row],[Full Tract ID]],Table1[[Full Tract ID]:[Census Tract ID]],3,FALSE)</f>
        <v>Census Tract 9694</v>
      </c>
      <c r="E231">
        <v>0</v>
      </c>
      <c r="K231"/>
      <c r="N231"/>
    </row>
    <row r="232" spans="1:14" x14ac:dyDescent="0.25">
      <c r="A232" t="s">
        <v>234</v>
      </c>
      <c r="B232" s="13">
        <v>18031969500</v>
      </c>
      <c r="C232" s="15" t="str">
        <f>VLOOKUP(Table3[[#This Row],[Full Tract ID]],Table1[[Full Tract ID]:[Census Tract ID]],2,FALSE)</f>
        <v>Decatur</v>
      </c>
      <c r="D232" s="15" t="str">
        <f>VLOOKUP(Table3[[#This Row],[Full Tract ID]],Table1[[Full Tract ID]:[Census Tract ID]],3,FALSE)</f>
        <v>Census Tract 9695</v>
      </c>
      <c r="E232">
        <v>0</v>
      </c>
      <c r="K232"/>
      <c r="N232"/>
    </row>
    <row r="233" spans="1:14" x14ac:dyDescent="0.25">
      <c r="A233" t="s">
        <v>235</v>
      </c>
      <c r="B233" s="13">
        <v>18033020100</v>
      </c>
      <c r="C233" s="15" t="str">
        <f>VLOOKUP(Table3[[#This Row],[Full Tract ID]],Table1[[Full Tract ID]:[Census Tract ID]],2,FALSE)</f>
        <v>DeKalb</v>
      </c>
      <c r="D233" s="15" t="str">
        <f>VLOOKUP(Table3[[#This Row],[Full Tract ID]],Table1[[Full Tract ID]:[Census Tract ID]],3,FALSE)</f>
        <v>Census Tract 201</v>
      </c>
      <c r="E233">
        <v>0</v>
      </c>
      <c r="K233"/>
      <c r="N233"/>
    </row>
    <row r="234" spans="1:14" x14ac:dyDescent="0.25">
      <c r="A234" t="s">
        <v>236</v>
      </c>
      <c r="B234" s="13">
        <v>18033020200</v>
      </c>
      <c r="C234" s="15" t="str">
        <f>VLOOKUP(Table3[[#This Row],[Full Tract ID]],Table1[[Full Tract ID]:[Census Tract ID]],2,FALSE)</f>
        <v>DeKalb</v>
      </c>
      <c r="D234" s="15" t="str">
        <f>VLOOKUP(Table3[[#This Row],[Full Tract ID]],Table1[[Full Tract ID]:[Census Tract ID]],3,FALSE)</f>
        <v>Census Tract 202</v>
      </c>
      <c r="E234">
        <v>0</v>
      </c>
      <c r="K234"/>
      <c r="N234"/>
    </row>
    <row r="235" spans="1:14" x14ac:dyDescent="0.25">
      <c r="A235" t="s">
        <v>237</v>
      </c>
      <c r="B235" s="13">
        <v>18033020300</v>
      </c>
      <c r="C235" s="15" t="str">
        <f>VLOOKUP(Table3[[#This Row],[Full Tract ID]],Table1[[Full Tract ID]:[Census Tract ID]],2,FALSE)</f>
        <v>DeKalb</v>
      </c>
      <c r="D235" s="15" t="str">
        <f>VLOOKUP(Table3[[#This Row],[Full Tract ID]],Table1[[Full Tract ID]:[Census Tract ID]],3,FALSE)</f>
        <v>Census Tract 203</v>
      </c>
      <c r="E235">
        <v>0</v>
      </c>
      <c r="K235"/>
      <c r="N235"/>
    </row>
    <row r="236" spans="1:14" x14ac:dyDescent="0.25">
      <c r="A236" t="s">
        <v>238</v>
      </c>
      <c r="B236" s="13">
        <v>18033020400</v>
      </c>
      <c r="C236" s="15" t="str">
        <f>VLOOKUP(Table3[[#This Row],[Full Tract ID]],Table1[[Full Tract ID]:[Census Tract ID]],2,FALSE)</f>
        <v>DeKalb</v>
      </c>
      <c r="D236" s="15" t="str">
        <f>VLOOKUP(Table3[[#This Row],[Full Tract ID]],Table1[[Full Tract ID]:[Census Tract ID]],3,FALSE)</f>
        <v>Census Tract 204</v>
      </c>
      <c r="E236">
        <v>0</v>
      </c>
      <c r="K236"/>
      <c r="N236"/>
    </row>
    <row r="237" spans="1:14" x14ac:dyDescent="0.25">
      <c r="A237" t="s">
        <v>239</v>
      </c>
      <c r="B237" s="13">
        <v>18033020500</v>
      </c>
      <c r="C237" s="15" t="str">
        <f>VLOOKUP(Table3[[#This Row],[Full Tract ID]],Table1[[Full Tract ID]:[Census Tract ID]],2,FALSE)</f>
        <v>DeKalb</v>
      </c>
      <c r="D237" s="15" t="str">
        <f>VLOOKUP(Table3[[#This Row],[Full Tract ID]],Table1[[Full Tract ID]:[Census Tract ID]],3,FALSE)</f>
        <v>Census Tract 205</v>
      </c>
      <c r="E237">
        <v>0</v>
      </c>
      <c r="K237"/>
      <c r="N237"/>
    </row>
    <row r="238" spans="1:14" x14ac:dyDescent="0.25">
      <c r="A238" t="s">
        <v>240</v>
      </c>
      <c r="B238" s="13">
        <v>18033020601</v>
      </c>
      <c r="C238" s="15" t="str">
        <f>VLOOKUP(Table3[[#This Row],[Full Tract ID]],Table1[[Full Tract ID]:[Census Tract ID]],2,FALSE)</f>
        <v>DeKalb</v>
      </c>
      <c r="D238" s="15" t="str">
        <f>VLOOKUP(Table3[[#This Row],[Full Tract ID]],Table1[[Full Tract ID]:[Census Tract ID]],3,FALSE)</f>
        <v>Census Tract 206.01</v>
      </c>
      <c r="E238">
        <v>0</v>
      </c>
      <c r="K238"/>
      <c r="N238"/>
    </row>
    <row r="239" spans="1:14" x14ac:dyDescent="0.25">
      <c r="A239" t="s">
        <v>241</v>
      </c>
      <c r="B239" s="13">
        <v>18033020602</v>
      </c>
      <c r="C239" s="15" t="str">
        <f>VLOOKUP(Table3[[#This Row],[Full Tract ID]],Table1[[Full Tract ID]:[Census Tract ID]],2,FALSE)</f>
        <v>DeKalb</v>
      </c>
      <c r="D239" s="15" t="str">
        <f>VLOOKUP(Table3[[#This Row],[Full Tract ID]],Table1[[Full Tract ID]:[Census Tract ID]],3,FALSE)</f>
        <v>Census Tract 206.02</v>
      </c>
      <c r="E239">
        <v>0</v>
      </c>
      <c r="K239"/>
      <c r="N239"/>
    </row>
    <row r="240" spans="1:14" x14ac:dyDescent="0.25">
      <c r="A240" t="s">
        <v>242</v>
      </c>
      <c r="B240" s="13">
        <v>18033020700</v>
      </c>
      <c r="C240" s="15" t="str">
        <f>VLOOKUP(Table3[[#This Row],[Full Tract ID]],Table1[[Full Tract ID]:[Census Tract ID]],2,FALSE)</f>
        <v>DeKalb</v>
      </c>
      <c r="D240" s="15" t="str">
        <f>VLOOKUP(Table3[[#This Row],[Full Tract ID]],Table1[[Full Tract ID]:[Census Tract ID]],3,FALSE)</f>
        <v>Census Tract 207</v>
      </c>
      <c r="E240">
        <v>0</v>
      </c>
      <c r="K240"/>
      <c r="N240"/>
    </row>
    <row r="241" spans="1:14" x14ac:dyDescent="0.25">
      <c r="A241" t="s">
        <v>243</v>
      </c>
      <c r="B241" s="13">
        <v>18033020800</v>
      </c>
      <c r="C241" s="15" t="str">
        <f>VLOOKUP(Table3[[#This Row],[Full Tract ID]],Table1[[Full Tract ID]:[Census Tract ID]],2,FALSE)</f>
        <v>DeKalb</v>
      </c>
      <c r="D241" s="15" t="str">
        <f>VLOOKUP(Table3[[#This Row],[Full Tract ID]],Table1[[Full Tract ID]:[Census Tract ID]],3,FALSE)</f>
        <v>Census Tract 208</v>
      </c>
      <c r="E241">
        <v>0</v>
      </c>
      <c r="K241"/>
      <c r="N241"/>
    </row>
    <row r="242" spans="1:14" x14ac:dyDescent="0.25">
      <c r="A242" t="s">
        <v>244</v>
      </c>
      <c r="B242" s="13">
        <v>18035000300</v>
      </c>
      <c r="C242" s="15" t="str">
        <f>VLOOKUP(Table3[[#This Row],[Full Tract ID]],Table1[[Full Tract ID]:[Census Tract ID]],2,FALSE)</f>
        <v>Delaware</v>
      </c>
      <c r="D242" s="15" t="str">
        <f>VLOOKUP(Table3[[#This Row],[Full Tract ID]],Table1[[Full Tract ID]:[Census Tract ID]],3,FALSE)</f>
        <v>Census Tract 3</v>
      </c>
      <c r="E242" s="14">
        <v>1</v>
      </c>
      <c r="K242"/>
      <c r="N242"/>
    </row>
    <row r="243" spans="1:14" x14ac:dyDescent="0.25">
      <c r="A243" t="s">
        <v>245</v>
      </c>
      <c r="B243" s="13">
        <v>18035000400</v>
      </c>
      <c r="C243" s="15" t="str">
        <f>VLOOKUP(Table3[[#This Row],[Full Tract ID]],Table1[[Full Tract ID]:[Census Tract ID]],2,FALSE)</f>
        <v>Delaware</v>
      </c>
      <c r="D243" s="15" t="str">
        <f>VLOOKUP(Table3[[#This Row],[Full Tract ID]],Table1[[Full Tract ID]:[Census Tract ID]],3,FALSE)</f>
        <v>Census Tract 4</v>
      </c>
      <c r="E243" s="14">
        <v>1</v>
      </c>
      <c r="K243"/>
      <c r="N243"/>
    </row>
    <row r="244" spans="1:14" x14ac:dyDescent="0.25">
      <c r="A244" t="s">
        <v>246</v>
      </c>
      <c r="B244" s="13">
        <v>18035000500</v>
      </c>
      <c r="C244" s="15" t="str">
        <f>VLOOKUP(Table3[[#This Row],[Full Tract ID]],Table1[[Full Tract ID]:[Census Tract ID]],2,FALSE)</f>
        <v>Delaware</v>
      </c>
      <c r="D244" s="15" t="str">
        <f>VLOOKUP(Table3[[#This Row],[Full Tract ID]],Table1[[Full Tract ID]:[Census Tract ID]],3,FALSE)</f>
        <v>Census Tract 5</v>
      </c>
      <c r="E244">
        <v>0</v>
      </c>
      <c r="K244"/>
      <c r="N244"/>
    </row>
    <row r="245" spans="1:14" x14ac:dyDescent="0.25">
      <c r="A245" t="s">
        <v>247</v>
      </c>
      <c r="B245" s="13">
        <v>18035000600</v>
      </c>
      <c r="C245" s="15" t="str">
        <f>VLOOKUP(Table3[[#This Row],[Full Tract ID]],Table1[[Full Tract ID]:[Census Tract ID]],2,FALSE)</f>
        <v>Delaware</v>
      </c>
      <c r="D245" s="15" t="str">
        <f>VLOOKUP(Table3[[#This Row],[Full Tract ID]],Table1[[Full Tract ID]:[Census Tract ID]],3,FALSE)</f>
        <v>Census Tract 6</v>
      </c>
      <c r="E245" s="14">
        <v>1</v>
      </c>
      <c r="K245"/>
      <c r="N245"/>
    </row>
    <row r="246" spans="1:14" x14ac:dyDescent="0.25">
      <c r="A246" t="s">
        <v>248</v>
      </c>
      <c r="B246" s="13">
        <v>18035000700</v>
      </c>
      <c r="C246" s="15" t="str">
        <f>VLOOKUP(Table3[[#This Row],[Full Tract ID]],Table1[[Full Tract ID]:[Census Tract ID]],2,FALSE)</f>
        <v>Delaware</v>
      </c>
      <c r="D246" s="15" t="str">
        <f>VLOOKUP(Table3[[#This Row],[Full Tract ID]],Table1[[Full Tract ID]:[Census Tract ID]],3,FALSE)</f>
        <v>Census Tract 7</v>
      </c>
      <c r="E246" s="14">
        <v>1</v>
      </c>
      <c r="K246"/>
      <c r="N246"/>
    </row>
    <row r="247" spans="1:14" x14ac:dyDescent="0.25">
      <c r="A247" t="s">
        <v>249</v>
      </c>
      <c r="B247" s="13">
        <v>18035000800</v>
      </c>
      <c r="C247" s="15" t="str">
        <f>VLOOKUP(Table3[[#This Row],[Full Tract ID]],Table1[[Full Tract ID]:[Census Tract ID]],2,FALSE)</f>
        <v>Delaware</v>
      </c>
      <c r="D247" s="15" t="str">
        <f>VLOOKUP(Table3[[#This Row],[Full Tract ID]],Table1[[Full Tract ID]:[Census Tract ID]],3,FALSE)</f>
        <v>Census Tract 8</v>
      </c>
      <c r="E247">
        <v>0</v>
      </c>
      <c r="K247"/>
      <c r="N247"/>
    </row>
    <row r="248" spans="1:14" x14ac:dyDescent="0.25">
      <c r="A248" t="s">
        <v>250</v>
      </c>
      <c r="B248" s="13">
        <v>18035000902</v>
      </c>
      <c r="C248" s="15" t="str">
        <f>VLOOKUP(Table3[[#This Row],[Full Tract ID]],Table1[[Full Tract ID]:[Census Tract ID]],2,FALSE)</f>
        <v>Delaware</v>
      </c>
      <c r="D248" s="15" t="str">
        <f>VLOOKUP(Table3[[#This Row],[Full Tract ID]],Table1[[Full Tract ID]:[Census Tract ID]],3,FALSE)</f>
        <v>Census Tract 9.02</v>
      </c>
      <c r="E248">
        <v>0</v>
      </c>
      <c r="K248"/>
      <c r="N248"/>
    </row>
    <row r="249" spans="1:14" x14ac:dyDescent="0.25">
      <c r="A249" t="s">
        <v>251</v>
      </c>
      <c r="B249" s="13">
        <v>18035000903</v>
      </c>
      <c r="C249" s="15" t="str">
        <f>VLOOKUP(Table3[[#This Row],[Full Tract ID]],Table1[[Full Tract ID]:[Census Tract ID]],2,FALSE)</f>
        <v>Delaware</v>
      </c>
      <c r="D249" s="15" t="str">
        <f>VLOOKUP(Table3[[#This Row],[Full Tract ID]],Table1[[Full Tract ID]:[Census Tract ID]],3,FALSE)</f>
        <v>Census Tract 9.03</v>
      </c>
      <c r="E249" s="14">
        <v>1</v>
      </c>
      <c r="K249"/>
      <c r="N249"/>
    </row>
    <row r="250" spans="1:14" x14ac:dyDescent="0.25">
      <c r="A250" t="s">
        <v>252</v>
      </c>
      <c r="B250" s="13">
        <v>18035000904</v>
      </c>
      <c r="C250" s="15" t="str">
        <f>VLOOKUP(Table3[[#This Row],[Full Tract ID]],Table1[[Full Tract ID]:[Census Tract ID]],2,FALSE)</f>
        <v>Delaware</v>
      </c>
      <c r="D250" s="15" t="str">
        <f>VLOOKUP(Table3[[#This Row],[Full Tract ID]],Table1[[Full Tract ID]:[Census Tract ID]],3,FALSE)</f>
        <v>Census Tract 9.04</v>
      </c>
      <c r="E250">
        <v>0</v>
      </c>
      <c r="K250"/>
      <c r="N250"/>
    </row>
    <row r="251" spans="1:14" x14ac:dyDescent="0.25">
      <c r="A251" t="s">
        <v>253</v>
      </c>
      <c r="B251" s="13">
        <v>18035001000</v>
      </c>
      <c r="C251" s="15" t="str">
        <f>VLOOKUP(Table3[[#This Row],[Full Tract ID]],Table1[[Full Tract ID]:[Census Tract ID]],2,FALSE)</f>
        <v>Delaware</v>
      </c>
      <c r="D251" s="15" t="str">
        <f>VLOOKUP(Table3[[#This Row],[Full Tract ID]],Table1[[Full Tract ID]:[Census Tract ID]],3,FALSE)</f>
        <v>Census Tract 10</v>
      </c>
      <c r="E251" s="14">
        <v>1</v>
      </c>
      <c r="K251"/>
      <c r="N251"/>
    </row>
    <row r="252" spans="1:14" x14ac:dyDescent="0.25">
      <c r="A252" t="s">
        <v>254</v>
      </c>
      <c r="B252" s="13">
        <v>18035001100</v>
      </c>
      <c r="C252" s="15" t="str">
        <f>VLOOKUP(Table3[[#This Row],[Full Tract ID]],Table1[[Full Tract ID]:[Census Tract ID]],2,FALSE)</f>
        <v>Delaware</v>
      </c>
      <c r="D252" s="15" t="str">
        <f>VLOOKUP(Table3[[#This Row],[Full Tract ID]],Table1[[Full Tract ID]:[Census Tract ID]],3,FALSE)</f>
        <v>Census Tract 11</v>
      </c>
      <c r="E252">
        <v>0</v>
      </c>
      <c r="K252"/>
      <c r="N252"/>
    </row>
    <row r="253" spans="1:14" x14ac:dyDescent="0.25">
      <c r="A253" t="s">
        <v>255</v>
      </c>
      <c r="B253" s="13">
        <v>18035001200</v>
      </c>
      <c r="C253" s="15" t="str">
        <f>VLOOKUP(Table3[[#This Row],[Full Tract ID]],Table1[[Full Tract ID]:[Census Tract ID]],2,FALSE)</f>
        <v>Delaware</v>
      </c>
      <c r="D253" s="15" t="str">
        <f>VLOOKUP(Table3[[#This Row],[Full Tract ID]],Table1[[Full Tract ID]:[Census Tract ID]],3,FALSE)</f>
        <v>Census Tract 12</v>
      </c>
      <c r="E253" s="14">
        <v>1</v>
      </c>
      <c r="K253"/>
      <c r="N253"/>
    </row>
    <row r="254" spans="1:14" x14ac:dyDescent="0.25">
      <c r="A254" t="s">
        <v>256</v>
      </c>
      <c r="B254" s="13">
        <v>18035001300</v>
      </c>
      <c r="C254" s="15" t="str">
        <f>VLOOKUP(Table3[[#This Row],[Full Tract ID]],Table1[[Full Tract ID]:[Census Tract ID]],2,FALSE)</f>
        <v>Delaware</v>
      </c>
      <c r="D254" s="15" t="str">
        <f>VLOOKUP(Table3[[#This Row],[Full Tract ID]],Table1[[Full Tract ID]:[Census Tract ID]],3,FALSE)</f>
        <v>Census Tract 13</v>
      </c>
      <c r="E254">
        <v>0</v>
      </c>
      <c r="K254"/>
      <c r="N254"/>
    </row>
    <row r="255" spans="1:14" x14ac:dyDescent="0.25">
      <c r="A255" t="s">
        <v>257</v>
      </c>
      <c r="B255" s="13">
        <v>18035001400</v>
      </c>
      <c r="C255" s="15" t="str">
        <f>VLOOKUP(Table3[[#This Row],[Full Tract ID]],Table1[[Full Tract ID]:[Census Tract ID]],2,FALSE)</f>
        <v>Delaware</v>
      </c>
      <c r="D255" s="15" t="str">
        <f>VLOOKUP(Table3[[#This Row],[Full Tract ID]],Table1[[Full Tract ID]:[Census Tract ID]],3,FALSE)</f>
        <v>Census Tract 14</v>
      </c>
      <c r="E255">
        <v>0</v>
      </c>
      <c r="K255"/>
      <c r="N255"/>
    </row>
    <row r="256" spans="1:14" x14ac:dyDescent="0.25">
      <c r="A256" t="s">
        <v>258</v>
      </c>
      <c r="B256" s="13">
        <v>18035001500</v>
      </c>
      <c r="C256" s="15" t="str">
        <f>VLOOKUP(Table3[[#This Row],[Full Tract ID]],Table1[[Full Tract ID]:[Census Tract ID]],2,FALSE)</f>
        <v>Delaware</v>
      </c>
      <c r="D256" s="15" t="str">
        <f>VLOOKUP(Table3[[#This Row],[Full Tract ID]],Table1[[Full Tract ID]:[Census Tract ID]],3,FALSE)</f>
        <v>Census Tract 15</v>
      </c>
      <c r="E256">
        <v>0</v>
      </c>
      <c r="K256"/>
      <c r="N256"/>
    </row>
    <row r="257" spans="1:14" x14ac:dyDescent="0.25">
      <c r="A257" t="s">
        <v>259</v>
      </c>
      <c r="B257" s="13">
        <v>18035001600</v>
      </c>
      <c r="C257" s="15" t="str">
        <f>VLOOKUP(Table3[[#This Row],[Full Tract ID]],Table1[[Full Tract ID]:[Census Tract ID]],2,FALSE)</f>
        <v>Delaware</v>
      </c>
      <c r="D257" s="15" t="str">
        <f>VLOOKUP(Table3[[#This Row],[Full Tract ID]],Table1[[Full Tract ID]:[Census Tract ID]],3,FALSE)</f>
        <v>Census Tract 16</v>
      </c>
      <c r="E257">
        <v>0</v>
      </c>
      <c r="K257"/>
      <c r="N257"/>
    </row>
    <row r="258" spans="1:14" x14ac:dyDescent="0.25">
      <c r="A258" t="s">
        <v>260</v>
      </c>
      <c r="B258" s="13">
        <v>18035001700</v>
      </c>
      <c r="C258" s="15" t="str">
        <f>VLOOKUP(Table3[[#This Row],[Full Tract ID]],Table1[[Full Tract ID]:[Census Tract ID]],2,FALSE)</f>
        <v>Delaware</v>
      </c>
      <c r="D258" s="15" t="str">
        <f>VLOOKUP(Table3[[#This Row],[Full Tract ID]],Table1[[Full Tract ID]:[Census Tract ID]],3,FALSE)</f>
        <v>Census Tract 17</v>
      </c>
      <c r="E258" s="14">
        <v>1</v>
      </c>
      <c r="K258"/>
      <c r="N258"/>
    </row>
    <row r="259" spans="1:14" x14ac:dyDescent="0.25">
      <c r="A259" t="s">
        <v>261</v>
      </c>
      <c r="B259" s="13">
        <v>18035002000</v>
      </c>
      <c r="C259" s="15" t="str">
        <f>VLOOKUP(Table3[[#This Row],[Full Tract ID]],Table1[[Full Tract ID]:[Census Tract ID]],2,FALSE)</f>
        <v>Delaware</v>
      </c>
      <c r="D259" s="15" t="str">
        <f>VLOOKUP(Table3[[#This Row],[Full Tract ID]],Table1[[Full Tract ID]:[Census Tract ID]],3,FALSE)</f>
        <v>Census Tract 20</v>
      </c>
      <c r="E259">
        <v>0</v>
      </c>
      <c r="K259"/>
      <c r="N259"/>
    </row>
    <row r="260" spans="1:14" x14ac:dyDescent="0.25">
      <c r="A260" t="s">
        <v>262</v>
      </c>
      <c r="B260" s="13">
        <v>18035002100</v>
      </c>
      <c r="C260" s="15" t="str">
        <f>VLOOKUP(Table3[[#This Row],[Full Tract ID]],Table1[[Full Tract ID]:[Census Tract ID]],2,FALSE)</f>
        <v>Delaware</v>
      </c>
      <c r="D260" s="15" t="str">
        <f>VLOOKUP(Table3[[#This Row],[Full Tract ID]],Table1[[Full Tract ID]:[Census Tract ID]],3,FALSE)</f>
        <v>Census Tract 21</v>
      </c>
      <c r="E260">
        <v>0</v>
      </c>
      <c r="K260"/>
      <c r="N260"/>
    </row>
    <row r="261" spans="1:14" x14ac:dyDescent="0.25">
      <c r="A261" t="s">
        <v>263</v>
      </c>
      <c r="B261" s="13">
        <v>18035002201</v>
      </c>
      <c r="C261" s="15" t="str">
        <f>VLOOKUP(Table3[[#This Row],[Full Tract ID]],Table1[[Full Tract ID]:[Census Tract ID]],2,FALSE)</f>
        <v>Delaware</v>
      </c>
      <c r="D261" s="15" t="str">
        <f>VLOOKUP(Table3[[#This Row],[Full Tract ID]],Table1[[Full Tract ID]:[Census Tract ID]],3,FALSE)</f>
        <v>Census Tract 22.01</v>
      </c>
      <c r="E261">
        <v>0</v>
      </c>
      <c r="K261"/>
      <c r="N261"/>
    </row>
    <row r="262" spans="1:14" x14ac:dyDescent="0.25">
      <c r="A262" t="s">
        <v>264</v>
      </c>
      <c r="B262" s="13">
        <v>18035002202</v>
      </c>
      <c r="C262" s="15" t="str">
        <f>VLOOKUP(Table3[[#This Row],[Full Tract ID]],Table1[[Full Tract ID]:[Census Tract ID]],2,FALSE)</f>
        <v>Delaware</v>
      </c>
      <c r="D262" s="15" t="str">
        <f>VLOOKUP(Table3[[#This Row],[Full Tract ID]],Table1[[Full Tract ID]:[Census Tract ID]],3,FALSE)</f>
        <v>Census Tract 22.02</v>
      </c>
      <c r="E262">
        <v>0</v>
      </c>
      <c r="K262"/>
      <c r="N262"/>
    </row>
    <row r="263" spans="1:14" x14ac:dyDescent="0.25">
      <c r="A263" t="s">
        <v>265</v>
      </c>
      <c r="B263" s="13">
        <v>18035002301</v>
      </c>
      <c r="C263" s="15" t="str">
        <f>VLOOKUP(Table3[[#This Row],[Full Tract ID]],Table1[[Full Tract ID]:[Census Tract ID]],2,FALSE)</f>
        <v>Delaware</v>
      </c>
      <c r="D263" s="15" t="str">
        <f>VLOOKUP(Table3[[#This Row],[Full Tract ID]],Table1[[Full Tract ID]:[Census Tract ID]],3,FALSE)</f>
        <v>Census Tract 23.01</v>
      </c>
      <c r="E263">
        <v>0</v>
      </c>
      <c r="K263"/>
      <c r="N263"/>
    </row>
    <row r="264" spans="1:14" x14ac:dyDescent="0.25">
      <c r="A264" t="s">
        <v>266</v>
      </c>
      <c r="B264" s="13">
        <v>18035002302</v>
      </c>
      <c r="C264" s="15" t="str">
        <f>VLOOKUP(Table3[[#This Row],[Full Tract ID]],Table1[[Full Tract ID]:[Census Tract ID]],2,FALSE)</f>
        <v>Delaware</v>
      </c>
      <c r="D264" s="15" t="str">
        <f>VLOOKUP(Table3[[#This Row],[Full Tract ID]],Table1[[Full Tract ID]:[Census Tract ID]],3,FALSE)</f>
        <v>Census Tract 23.02</v>
      </c>
      <c r="E264">
        <v>0</v>
      </c>
      <c r="K264"/>
      <c r="N264"/>
    </row>
    <row r="265" spans="1:14" x14ac:dyDescent="0.25">
      <c r="A265" t="s">
        <v>267</v>
      </c>
      <c r="B265" s="13">
        <v>18035002401</v>
      </c>
      <c r="C265" s="15" t="str">
        <f>VLOOKUP(Table3[[#This Row],[Full Tract ID]],Table1[[Full Tract ID]:[Census Tract ID]],2,FALSE)</f>
        <v>Delaware</v>
      </c>
      <c r="D265" s="15" t="str">
        <f>VLOOKUP(Table3[[#This Row],[Full Tract ID]],Table1[[Full Tract ID]:[Census Tract ID]],3,FALSE)</f>
        <v>Census Tract 24.01</v>
      </c>
      <c r="E265">
        <v>0</v>
      </c>
      <c r="K265"/>
      <c r="N265"/>
    </row>
    <row r="266" spans="1:14" x14ac:dyDescent="0.25">
      <c r="A266" t="s">
        <v>268</v>
      </c>
      <c r="B266" s="13">
        <v>18035002403</v>
      </c>
      <c r="C266" s="15" t="str">
        <f>VLOOKUP(Table3[[#This Row],[Full Tract ID]],Table1[[Full Tract ID]:[Census Tract ID]],2,FALSE)</f>
        <v>Delaware</v>
      </c>
      <c r="D266" s="15" t="str">
        <f>VLOOKUP(Table3[[#This Row],[Full Tract ID]],Table1[[Full Tract ID]:[Census Tract ID]],3,FALSE)</f>
        <v>Census Tract 24.03</v>
      </c>
      <c r="E266">
        <v>0</v>
      </c>
      <c r="K266"/>
      <c r="N266"/>
    </row>
    <row r="267" spans="1:14" x14ac:dyDescent="0.25">
      <c r="A267" t="s">
        <v>269</v>
      </c>
      <c r="B267" s="13">
        <v>18035002404</v>
      </c>
      <c r="C267" s="15" t="str">
        <f>VLOOKUP(Table3[[#This Row],[Full Tract ID]],Table1[[Full Tract ID]:[Census Tract ID]],2,FALSE)</f>
        <v>Delaware</v>
      </c>
      <c r="D267" s="15" t="str">
        <f>VLOOKUP(Table3[[#This Row],[Full Tract ID]],Table1[[Full Tract ID]:[Census Tract ID]],3,FALSE)</f>
        <v>Census Tract 24.04</v>
      </c>
      <c r="E267">
        <v>0</v>
      </c>
      <c r="K267"/>
      <c r="N267"/>
    </row>
    <row r="268" spans="1:14" x14ac:dyDescent="0.25">
      <c r="A268" t="s">
        <v>270</v>
      </c>
      <c r="B268" s="13">
        <v>18035002501</v>
      </c>
      <c r="C268" s="15" t="str">
        <f>VLOOKUP(Table3[[#This Row],[Full Tract ID]],Table1[[Full Tract ID]:[Census Tract ID]],2,FALSE)</f>
        <v>Delaware</v>
      </c>
      <c r="D268" s="15" t="str">
        <f>VLOOKUP(Table3[[#This Row],[Full Tract ID]],Table1[[Full Tract ID]:[Census Tract ID]],3,FALSE)</f>
        <v>Census Tract 25.01</v>
      </c>
      <c r="E268">
        <v>0</v>
      </c>
      <c r="K268"/>
      <c r="N268"/>
    </row>
    <row r="269" spans="1:14" x14ac:dyDescent="0.25">
      <c r="A269" t="s">
        <v>271</v>
      </c>
      <c r="B269" s="13">
        <v>18035002502</v>
      </c>
      <c r="C269" s="15" t="str">
        <f>VLOOKUP(Table3[[#This Row],[Full Tract ID]],Table1[[Full Tract ID]:[Census Tract ID]],2,FALSE)</f>
        <v>Delaware</v>
      </c>
      <c r="D269" s="15" t="str">
        <f>VLOOKUP(Table3[[#This Row],[Full Tract ID]],Table1[[Full Tract ID]:[Census Tract ID]],3,FALSE)</f>
        <v>Census Tract 25.02</v>
      </c>
      <c r="E269">
        <v>0</v>
      </c>
      <c r="K269"/>
      <c r="N269"/>
    </row>
    <row r="270" spans="1:14" x14ac:dyDescent="0.25">
      <c r="A270" t="s">
        <v>272</v>
      </c>
      <c r="B270" s="13">
        <v>18035002602</v>
      </c>
      <c r="C270" s="15" t="str">
        <f>VLOOKUP(Table3[[#This Row],[Full Tract ID]],Table1[[Full Tract ID]:[Census Tract ID]],2,FALSE)</f>
        <v>Delaware</v>
      </c>
      <c r="D270" s="15" t="str">
        <f>VLOOKUP(Table3[[#This Row],[Full Tract ID]],Table1[[Full Tract ID]:[Census Tract ID]],3,FALSE)</f>
        <v>Census Tract 26.02</v>
      </c>
      <c r="E270">
        <v>0</v>
      </c>
      <c r="K270"/>
      <c r="N270"/>
    </row>
    <row r="271" spans="1:14" x14ac:dyDescent="0.25">
      <c r="A271" t="s">
        <v>273</v>
      </c>
      <c r="B271" s="13">
        <v>18035002603</v>
      </c>
      <c r="C271" s="15" t="str">
        <f>VLOOKUP(Table3[[#This Row],[Full Tract ID]],Table1[[Full Tract ID]:[Census Tract ID]],2,FALSE)</f>
        <v>Delaware</v>
      </c>
      <c r="D271" s="15" t="str">
        <f>VLOOKUP(Table3[[#This Row],[Full Tract ID]],Table1[[Full Tract ID]:[Census Tract ID]],3,FALSE)</f>
        <v>Census Tract 26.03</v>
      </c>
      <c r="E271">
        <v>0</v>
      </c>
      <c r="K271"/>
      <c r="N271"/>
    </row>
    <row r="272" spans="1:14" x14ac:dyDescent="0.25">
      <c r="A272" t="s">
        <v>274</v>
      </c>
      <c r="B272" s="13">
        <v>18035002604</v>
      </c>
      <c r="C272" s="15" t="str">
        <f>VLOOKUP(Table3[[#This Row],[Full Tract ID]],Table1[[Full Tract ID]:[Census Tract ID]],2,FALSE)</f>
        <v>Delaware</v>
      </c>
      <c r="D272" s="15" t="str">
        <f>VLOOKUP(Table3[[#This Row],[Full Tract ID]],Table1[[Full Tract ID]:[Census Tract ID]],3,FALSE)</f>
        <v>Census Tract 26.04</v>
      </c>
      <c r="E272">
        <v>0</v>
      </c>
      <c r="K272"/>
      <c r="N272"/>
    </row>
    <row r="273" spans="1:14" x14ac:dyDescent="0.25">
      <c r="A273" t="s">
        <v>275</v>
      </c>
      <c r="B273" s="13">
        <v>18035002700</v>
      </c>
      <c r="C273" s="15" t="str">
        <f>VLOOKUP(Table3[[#This Row],[Full Tract ID]],Table1[[Full Tract ID]:[Census Tract ID]],2,FALSE)</f>
        <v>Delaware</v>
      </c>
      <c r="D273" s="15" t="str">
        <f>VLOOKUP(Table3[[#This Row],[Full Tract ID]],Table1[[Full Tract ID]:[Census Tract ID]],3,FALSE)</f>
        <v>Census Tract 27</v>
      </c>
      <c r="E273">
        <v>0</v>
      </c>
      <c r="K273"/>
      <c r="N273"/>
    </row>
    <row r="274" spans="1:14" x14ac:dyDescent="0.25">
      <c r="A274" t="s">
        <v>276</v>
      </c>
      <c r="B274" s="13">
        <v>18035002800</v>
      </c>
      <c r="C274" s="15" t="str">
        <f>VLOOKUP(Table3[[#This Row],[Full Tract ID]],Table1[[Full Tract ID]:[Census Tract ID]],2,FALSE)</f>
        <v>Delaware</v>
      </c>
      <c r="D274" s="15" t="str">
        <f>VLOOKUP(Table3[[#This Row],[Full Tract ID]],Table1[[Full Tract ID]:[Census Tract ID]],3,FALSE)</f>
        <v>Census Tract 28</v>
      </c>
      <c r="E274" s="14">
        <v>1</v>
      </c>
      <c r="K274"/>
      <c r="N274"/>
    </row>
    <row r="275" spans="1:14" x14ac:dyDescent="0.25">
      <c r="A275" t="s">
        <v>277</v>
      </c>
      <c r="B275" s="13">
        <v>18035002900</v>
      </c>
      <c r="C275" s="15" t="str">
        <f>VLOOKUP(Table3[[#This Row],[Full Tract ID]],Table1[[Full Tract ID]:[Census Tract ID]],2,FALSE)</f>
        <v>Delaware</v>
      </c>
      <c r="D275" s="15" t="str">
        <f>VLOOKUP(Table3[[#This Row],[Full Tract ID]],Table1[[Full Tract ID]:[Census Tract ID]],3,FALSE)</f>
        <v>Census Tract 29</v>
      </c>
      <c r="E275">
        <v>0</v>
      </c>
      <c r="K275"/>
      <c r="N275"/>
    </row>
    <row r="276" spans="1:14" x14ac:dyDescent="0.25">
      <c r="A276" t="s">
        <v>278</v>
      </c>
      <c r="B276" s="13">
        <v>18037953200</v>
      </c>
      <c r="C276" s="15" t="str">
        <f>VLOOKUP(Table3[[#This Row],[Full Tract ID]],Table1[[Full Tract ID]:[Census Tract ID]],2,FALSE)</f>
        <v>Dubois</v>
      </c>
      <c r="D276" s="15" t="str">
        <f>VLOOKUP(Table3[[#This Row],[Full Tract ID]],Table1[[Full Tract ID]:[Census Tract ID]],3,FALSE)</f>
        <v>Census Tract 9532</v>
      </c>
      <c r="E276">
        <v>0</v>
      </c>
      <c r="K276"/>
      <c r="N276"/>
    </row>
    <row r="277" spans="1:14" x14ac:dyDescent="0.25">
      <c r="A277" t="s">
        <v>279</v>
      </c>
      <c r="B277" s="13">
        <v>18037953301</v>
      </c>
      <c r="C277" s="15" t="str">
        <f>VLOOKUP(Table3[[#This Row],[Full Tract ID]],Table1[[Full Tract ID]:[Census Tract ID]],2,FALSE)</f>
        <v>Dubois</v>
      </c>
      <c r="D277" s="15" t="str">
        <f>VLOOKUP(Table3[[#This Row],[Full Tract ID]],Table1[[Full Tract ID]:[Census Tract ID]],3,FALSE)</f>
        <v>Census Tract 9533.01</v>
      </c>
      <c r="E277">
        <v>0</v>
      </c>
      <c r="K277"/>
      <c r="N277"/>
    </row>
    <row r="278" spans="1:14" x14ac:dyDescent="0.25">
      <c r="A278" t="s">
        <v>280</v>
      </c>
      <c r="B278" s="13">
        <v>18037953302</v>
      </c>
      <c r="C278" s="15" t="str">
        <f>VLOOKUP(Table3[[#This Row],[Full Tract ID]],Table1[[Full Tract ID]:[Census Tract ID]],2,FALSE)</f>
        <v>Dubois</v>
      </c>
      <c r="D278" s="15" t="str">
        <f>VLOOKUP(Table3[[#This Row],[Full Tract ID]],Table1[[Full Tract ID]:[Census Tract ID]],3,FALSE)</f>
        <v>Census Tract 9533.02</v>
      </c>
      <c r="E278">
        <v>0</v>
      </c>
      <c r="K278"/>
      <c r="N278"/>
    </row>
    <row r="279" spans="1:14" x14ac:dyDescent="0.25">
      <c r="A279" t="s">
        <v>281</v>
      </c>
      <c r="B279" s="13">
        <v>18037953400</v>
      </c>
      <c r="C279" s="15" t="str">
        <f>VLOOKUP(Table3[[#This Row],[Full Tract ID]],Table1[[Full Tract ID]:[Census Tract ID]],2,FALSE)</f>
        <v>Dubois</v>
      </c>
      <c r="D279" s="15" t="str">
        <f>VLOOKUP(Table3[[#This Row],[Full Tract ID]],Table1[[Full Tract ID]:[Census Tract ID]],3,FALSE)</f>
        <v>Census Tract 9534</v>
      </c>
      <c r="E279">
        <v>0</v>
      </c>
      <c r="K279"/>
      <c r="N279"/>
    </row>
    <row r="280" spans="1:14" x14ac:dyDescent="0.25">
      <c r="A280" t="s">
        <v>282</v>
      </c>
      <c r="B280" s="13">
        <v>18037953500</v>
      </c>
      <c r="C280" s="15" t="str">
        <f>VLOOKUP(Table3[[#This Row],[Full Tract ID]],Table1[[Full Tract ID]:[Census Tract ID]],2,FALSE)</f>
        <v>Dubois</v>
      </c>
      <c r="D280" s="15" t="str">
        <f>VLOOKUP(Table3[[#This Row],[Full Tract ID]],Table1[[Full Tract ID]:[Census Tract ID]],3,FALSE)</f>
        <v>Census Tract 9535</v>
      </c>
      <c r="E280">
        <v>0</v>
      </c>
      <c r="K280"/>
      <c r="N280"/>
    </row>
    <row r="281" spans="1:14" x14ac:dyDescent="0.25">
      <c r="A281" t="s">
        <v>283</v>
      </c>
      <c r="B281" s="13">
        <v>18037953600</v>
      </c>
      <c r="C281" s="15" t="str">
        <f>VLOOKUP(Table3[[#This Row],[Full Tract ID]],Table1[[Full Tract ID]:[Census Tract ID]],2,FALSE)</f>
        <v>Dubois</v>
      </c>
      <c r="D281" s="15" t="str">
        <f>VLOOKUP(Table3[[#This Row],[Full Tract ID]],Table1[[Full Tract ID]:[Census Tract ID]],3,FALSE)</f>
        <v>Census Tract 9536</v>
      </c>
      <c r="E281">
        <v>0</v>
      </c>
      <c r="K281"/>
      <c r="N281"/>
    </row>
    <row r="282" spans="1:14" x14ac:dyDescent="0.25">
      <c r="A282" t="s">
        <v>284</v>
      </c>
      <c r="B282" s="13">
        <v>18037953701</v>
      </c>
      <c r="C282" s="15" t="str">
        <f>VLOOKUP(Table3[[#This Row],[Full Tract ID]],Table1[[Full Tract ID]:[Census Tract ID]],2,FALSE)</f>
        <v>Dubois</v>
      </c>
      <c r="D282" s="15" t="str">
        <f>VLOOKUP(Table3[[#This Row],[Full Tract ID]],Table1[[Full Tract ID]:[Census Tract ID]],3,FALSE)</f>
        <v>Census Tract 9537.01</v>
      </c>
      <c r="E282">
        <v>0</v>
      </c>
      <c r="K282"/>
      <c r="N282"/>
    </row>
    <row r="283" spans="1:14" x14ac:dyDescent="0.25">
      <c r="A283" t="s">
        <v>285</v>
      </c>
      <c r="B283" s="13">
        <v>18037953702</v>
      </c>
      <c r="C283" s="15" t="str">
        <f>VLOOKUP(Table3[[#This Row],[Full Tract ID]],Table1[[Full Tract ID]:[Census Tract ID]],2,FALSE)</f>
        <v>Dubois</v>
      </c>
      <c r="D283" s="15" t="str">
        <f>VLOOKUP(Table3[[#This Row],[Full Tract ID]],Table1[[Full Tract ID]:[Census Tract ID]],3,FALSE)</f>
        <v>Census Tract 9537.02</v>
      </c>
      <c r="E283">
        <v>0</v>
      </c>
      <c r="K283"/>
      <c r="N283"/>
    </row>
    <row r="284" spans="1:14" x14ac:dyDescent="0.25">
      <c r="A284" t="s">
        <v>286</v>
      </c>
      <c r="B284" s="13">
        <v>18037953800</v>
      </c>
      <c r="C284" s="15" t="str">
        <f>VLOOKUP(Table3[[#This Row],[Full Tract ID]],Table1[[Full Tract ID]:[Census Tract ID]],2,FALSE)</f>
        <v>Dubois</v>
      </c>
      <c r="D284" s="15" t="str">
        <f>VLOOKUP(Table3[[#This Row],[Full Tract ID]],Table1[[Full Tract ID]:[Census Tract ID]],3,FALSE)</f>
        <v>Census Tract 9538</v>
      </c>
      <c r="E284">
        <v>0</v>
      </c>
      <c r="K284"/>
      <c r="N284"/>
    </row>
    <row r="285" spans="1:14" x14ac:dyDescent="0.25">
      <c r="A285" t="s">
        <v>287</v>
      </c>
      <c r="B285" s="13">
        <v>18039000100</v>
      </c>
      <c r="C285" s="15" t="str">
        <f>VLOOKUP(Table3[[#This Row],[Full Tract ID]],Table1[[Full Tract ID]:[Census Tract ID]],2,FALSE)</f>
        <v>Elkhart</v>
      </c>
      <c r="D285" s="15" t="str">
        <f>VLOOKUP(Table3[[#This Row],[Full Tract ID]],Table1[[Full Tract ID]:[Census Tract ID]],3,FALSE)</f>
        <v>Census Tract 1</v>
      </c>
      <c r="E285">
        <v>0</v>
      </c>
      <c r="K285"/>
      <c r="N285"/>
    </row>
    <row r="286" spans="1:14" x14ac:dyDescent="0.25">
      <c r="A286" t="s">
        <v>288</v>
      </c>
      <c r="B286" s="13">
        <v>18039000201</v>
      </c>
      <c r="C286" s="15" t="str">
        <f>VLOOKUP(Table3[[#This Row],[Full Tract ID]],Table1[[Full Tract ID]:[Census Tract ID]],2,FALSE)</f>
        <v>Elkhart</v>
      </c>
      <c r="D286" s="15" t="str">
        <f>VLOOKUP(Table3[[#This Row],[Full Tract ID]],Table1[[Full Tract ID]:[Census Tract ID]],3,FALSE)</f>
        <v>Census Tract 2.01</v>
      </c>
      <c r="E286">
        <v>0</v>
      </c>
      <c r="K286"/>
      <c r="N286"/>
    </row>
    <row r="287" spans="1:14" x14ac:dyDescent="0.25">
      <c r="A287" t="s">
        <v>289</v>
      </c>
      <c r="B287" s="13">
        <v>18039000202</v>
      </c>
      <c r="C287" s="15" t="str">
        <f>VLOOKUP(Table3[[#This Row],[Full Tract ID]],Table1[[Full Tract ID]:[Census Tract ID]],2,FALSE)</f>
        <v>Elkhart</v>
      </c>
      <c r="D287" s="15" t="str">
        <f>VLOOKUP(Table3[[#This Row],[Full Tract ID]],Table1[[Full Tract ID]:[Census Tract ID]],3,FALSE)</f>
        <v>Census Tract 2.02</v>
      </c>
      <c r="E287">
        <v>0</v>
      </c>
      <c r="K287"/>
      <c r="N287"/>
    </row>
    <row r="288" spans="1:14" x14ac:dyDescent="0.25">
      <c r="A288" t="s">
        <v>290</v>
      </c>
      <c r="B288" s="13">
        <v>18039000301</v>
      </c>
      <c r="C288" s="15" t="str">
        <f>VLOOKUP(Table3[[#This Row],[Full Tract ID]],Table1[[Full Tract ID]:[Census Tract ID]],2,FALSE)</f>
        <v>Elkhart</v>
      </c>
      <c r="D288" s="15" t="str">
        <f>VLOOKUP(Table3[[#This Row],[Full Tract ID]],Table1[[Full Tract ID]:[Census Tract ID]],3,FALSE)</f>
        <v>Census Tract 3.01</v>
      </c>
      <c r="E288">
        <v>0</v>
      </c>
      <c r="K288"/>
      <c r="N288"/>
    </row>
    <row r="289" spans="1:14" x14ac:dyDescent="0.25">
      <c r="A289" t="s">
        <v>291</v>
      </c>
      <c r="B289" s="13">
        <v>18039000302</v>
      </c>
      <c r="C289" s="15" t="str">
        <f>VLOOKUP(Table3[[#This Row],[Full Tract ID]],Table1[[Full Tract ID]:[Census Tract ID]],2,FALSE)</f>
        <v>Elkhart</v>
      </c>
      <c r="D289" s="15" t="str">
        <f>VLOOKUP(Table3[[#This Row],[Full Tract ID]],Table1[[Full Tract ID]:[Census Tract ID]],3,FALSE)</f>
        <v>Census Tract 3.02</v>
      </c>
      <c r="E289">
        <v>0</v>
      </c>
      <c r="K289"/>
      <c r="N289"/>
    </row>
    <row r="290" spans="1:14" x14ac:dyDescent="0.25">
      <c r="A290" t="s">
        <v>292</v>
      </c>
      <c r="B290" s="13">
        <v>18039000400</v>
      </c>
      <c r="C290" s="15" t="str">
        <f>VLOOKUP(Table3[[#This Row],[Full Tract ID]],Table1[[Full Tract ID]:[Census Tract ID]],2,FALSE)</f>
        <v>Elkhart</v>
      </c>
      <c r="D290" s="15" t="str">
        <f>VLOOKUP(Table3[[#This Row],[Full Tract ID]],Table1[[Full Tract ID]:[Census Tract ID]],3,FALSE)</f>
        <v>Census Tract 4</v>
      </c>
      <c r="E290">
        <v>0</v>
      </c>
      <c r="K290"/>
      <c r="N290"/>
    </row>
    <row r="291" spans="1:14" x14ac:dyDescent="0.25">
      <c r="A291" t="s">
        <v>293</v>
      </c>
      <c r="B291" s="13">
        <v>18039000501</v>
      </c>
      <c r="C291" s="15" t="str">
        <f>VLOOKUP(Table3[[#This Row],[Full Tract ID]],Table1[[Full Tract ID]:[Census Tract ID]],2,FALSE)</f>
        <v>Elkhart</v>
      </c>
      <c r="D291" s="15" t="str">
        <f>VLOOKUP(Table3[[#This Row],[Full Tract ID]],Table1[[Full Tract ID]:[Census Tract ID]],3,FALSE)</f>
        <v>Census Tract 5.01</v>
      </c>
      <c r="E291">
        <v>0</v>
      </c>
      <c r="K291"/>
      <c r="N291"/>
    </row>
    <row r="292" spans="1:14" x14ac:dyDescent="0.25">
      <c r="A292" t="s">
        <v>294</v>
      </c>
      <c r="B292" s="13">
        <v>18039000502</v>
      </c>
      <c r="C292" s="15" t="str">
        <f>VLOOKUP(Table3[[#This Row],[Full Tract ID]],Table1[[Full Tract ID]:[Census Tract ID]],2,FALSE)</f>
        <v>Elkhart</v>
      </c>
      <c r="D292" s="15" t="str">
        <f>VLOOKUP(Table3[[#This Row],[Full Tract ID]],Table1[[Full Tract ID]:[Census Tract ID]],3,FALSE)</f>
        <v>Census Tract 5.02</v>
      </c>
      <c r="E292">
        <v>0</v>
      </c>
      <c r="K292"/>
      <c r="N292"/>
    </row>
    <row r="293" spans="1:14" x14ac:dyDescent="0.25">
      <c r="A293" t="s">
        <v>295</v>
      </c>
      <c r="B293" s="13">
        <v>18039000601</v>
      </c>
      <c r="C293" s="15" t="str">
        <f>VLOOKUP(Table3[[#This Row],[Full Tract ID]],Table1[[Full Tract ID]:[Census Tract ID]],2,FALSE)</f>
        <v>Elkhart</v>
      </c>
      <c r="D293" s="15" t="str">
        <f>VLOOKUP(Table3[[#This Row],[Full Tract ID]],Table1[[Full Tract ID]:[Census Tract ID]],3,FALSE)</f>
        <v>Census Tract 6.01</v>
      </c>
      <c r="E293">
        <v>0</v>
      </c>
      <c r="K293"/>
      <c r="N293"/>
    </row>
    <row r="294" spans="1:14" x14ac:dyDescent="0.25">
      <c r="A294" t="s">
        <v>296</v>
      </c>
      <c r="B294" s="13">
        <v>18039000602</v>
      </c>
      <c r="C294" s="15" t="str">
        <f>VLOOKUP(Table3[[#This Row],[Full Tract ID]],Table1[[Full Tract ID]:[Census Tract ID]],2,FALSE)</f>
        <v>Elkhart</v>
      </c>
      <c r="D294" s="15" t="str">
        <f>VLOOKUP(Table3[[#This Row],[Full Tract ID]],Table1[[Full Tract ID]:[Census Tract ID]],3,FALSE)</f>
        <v>Census Tract 6.02</v>
      </c>
      <c r="E294">
        <v>0</v>
      </c>
      <c r="K294"/>
      <c r="N294"/>
    </row>
    <row r="295" spans="1:14" x14ac:dyDescent="0.25">
      <c r="A295" t="s">
        <v>297</v>
      </c>
      <c r="B295" s="13">
        <v>18039000701</v>
      </c>
      <c r="C295" s="15" t="str">
        <f>VLOOKUP(Table3[[#This Row],[Full Tract ID]],Table1[[Full Tract ID]:[Census Tract ID]],2,FALSE)</f>
        <v>Elkhart</v>
      </c>
      <c r="D295" s="15" t="str">
        <f>VLOOKUP(Table3[[#This Row],[Full Tract ID]],Table1[[Full Tract ID]:[Census Tract ID]],3,FALSE)</f>
        <v>Census Tract 7.01</v>
      </c>
      <c r="E295">
        <v>0</v>
      </c>
      <c r="K295"/>
      <c r="N295"/>
    </row>
    <row r="296" spans="1:14" x14ac:dyDescent="0.25">
      <c r="A296" t="s">
        <v>298</v>
      </c>
      <c r="B296" s="13">
        <v>18039000702</v>
      </c>
      <c r="C296" s="15" t="str">
        <f>VLOOKUP(Table3[[#This Row],[Full Tract ID]],Table1[[Full Tract ID]:[Census Tract ID]],2,FALSE)</f>
        <v>Elkhart</v>
      </c>
      <c r="D296" s="15" t="str">
        <f>VLOOKUP(Table3[[#This Row],[Full Tract ID]],Table1[[Full Tract ID]:[Census Tract ID]],3,FALSE)</f>
        <v>Census Tract 7.02</v>
      </c>
      <c r="E296">
        <v>0</v>
      </c>
      <c r="K296"/>
      <c r="N296"/>
    </row>
    <row r="297" spans="1:14" x14ac:dyDescent="0.25">
      <c r="A297" t="s">
        <v>299</v>
      </c>
      <c r="B297" s="13">
        <v>18039000801</v>
      </c>
      <c r="C297" s="15" t="str">
        <f>VLOOKUP(Table3[[#This Row],[Full Tract ID]],Table1[[Full Tract ID]:[Census Tract ID]],2,FALSE)</f>
        <v>Elkhart</v>
      </c>
      <c r="D297" s="15" t="str">
        <f>VLOOKUP(Table3[[#This Row],[Full Tract ID]],Table1[[Full Tract ID]:[Census Tract ID]],3,FALSE)</f>
        <v>Census Tract 8.01</v>
      </c>
      <c r="E297">
        <v>0</v>
      </c>
      <c r="K297"/>
      <c r="N297"/>
    </row>
    <row r="298" spans="1:14" x14ac:dyDescent="0.25">
      <c r="A298" t="s">
        <v>300</v>
      </c>
      <c r="B298" s="13">
        <v>18039000803</v>
      </c>
      <c r="C298" s="15" t="str">
        <f>VLOOKUP(Table3[[#This Row],[Full Tract ID]],Table1[[Full Tract ID]:[Census Tract ID]],2,FALSE)</f>
        <v>Elkhart</v>
      </c>
      <c r="D298" s="15" t="str">
        <f>VLOOKUP(Table3[[#This Row],[Full Tract ID]],Table1[[Full Tract ID]:[Census Tract ID]],3,FALSE)</f>
        <v>Census Tract 8.03</v>
      </c>
      <c r="E298">
        <v>0</v>
      </c>
      <c r="K298"/>
      <c r="N298"/>
    </row>
    <row r="299" spans="1:14" x14ac:dyDescent="0.25">
      <c r="A299" t="s">
        <v>301</v>
      </c>
      <c r="B299" s="13">
        <v>18039000804</v>
      </c>
      <c r="C299" s="15" t="str">
        <f>VLOOKUP(Table3[[#This Row],[Full Tract ID]],Table1[[Full Tract ID]:[Census Tract ID]],2,FALSE)</f>
        <v>Elkhart</v>
      </c>
      <c r="D299" s="15" t="str">
        <f>VLOOKUP(Table3[[#This Row],[Full Tract ID]],Table1[[Full Tract ID]:[Census Tract ID]],3,FALSE)</f>
        <v>Census Tract 8.04</v>
      </c>
      <c r="E299">
        <v>0</v>
      </c>
      <c r="K299"/>
      <c r="N299"/>
    </row>
    <row r="300" spans="1:14" x14ac:dyDescent="0.25">
      <c r="A300" t="s">
        <v>302</v>
      </c>
      <c r="B300" s="13">
        <v>18039000901</v>
      </c>
      <c r="C300" s="15" t="str">
        <f>VLOOKUP(Table3[[#This Row],[Full Tract ID]],Table1[[Full Tract ID]:[Census Tract ID]],2,FALSE)</f>
        <v>Elkhart</v>
      </c>
      <c r="D300" s="15" t="str">
        <f>VLOOKUP(Table3[[#This Row],[Full Tract ID]],Table1[[Full Tract ID]:[Census Tract ID]],3,FALSE)</f>
        <v>Census Tract 9.01</v>
      </c>
      <c r="E300">
        <v>0</v>
      </c>
      <c r="K300"/>
      <c r="N300"/>
    </row>
    <row r="301" spans="1:14" x14ac:dyDescent="0.25">
      <c r="A301" t="s">
        <v>303</v>
      </c>
      <c r="B301" s="13">
        <v>18039000902</v>
      </c>
      <c r="C301" s="15" t="str">
        <f>VLOOKUP(Table3[[#This Row],[Full Tract ID]],Table1[[Full Tract ID]:[Census Tract ID]],2,FALSE)</f>
        <v>Elkhart</v>
      </c>
      <c r="D301" s="15" t="str">
        <f>VLOOKUP(Table3[[#This Row],[Full Tract ID]],Table1[[Full Tract ID]:[Census Tract ID]],3,FALSE)</f>
        <v>Census Tract 9.02</v>
      </c>
      <c r="E301">
        <v>0</v>
      </c>
      <c r="K301"/>
      <c r="N301"/>
    </row>
    <row r="302" spans="1:14" x14ac:dyDescent="0.25">
      <c r="A302" t="s">
        <v>304</v>
      </c>
      <c r="B302" s="13">
        <v>18039001000</v>
      </c>
      <c r="C302" s="15" t="str">
        <f>VLOOKUP(Table3[[#This Row],[Full Tract ID]],Table1[[Full Tract ID]:[Census Tract ID]],2,FALSE)</f>
        <v>Elkhart</v>
      </c>
      <c r="D302" s="15" t="str">
        <f>VLOOKUP(Table3[[#This Row],[Full Tract ID]],Table1[[Full Tract ID]:[Census Tract ID]],3,FALSE)</f>
        <v>Census Tract 10</v>
      </c>
      <c r="E302">
        <v>0</v>
      </c>
      <c r="K302"/>
      <c r="N302"/>
    </row>
    <row r="303" spans="1:14" x14ac:dyDescent="0.25">
      <c r="A303" t="s">
        <v>305</v>
      </c>
      <c r="B303" s="13">
        <v>18039001100</v>
      </c>
      <c r="C303" s="15" t="str">
        <f>VLOOKUP(Table3[[#This Row],[Full Tract ID]],Table1[[Full Tract ID]:[Census Tract ID]],2,FALSE)</f>
        <v>Elkhart</v>
      </c>
      <c r="D303" s="15" t="str">
        <f>VLOOKUP(Table3[[#This Row],[Full Tract ID]],Table1[[Full Tract ID]:[Census Tract ID]],3,FALSE)</f>
        <v>Census Tract 11</v>
      </c>
      <c r="E303">
        <v>0</v>
      </c>
      <c r="K303"/>
      <c r="N303"/>
    </row>
    <row r="304" spans="1:14" x14ac:dyDescent="0.25">
      <c r="A304" t="s">
        <v>306</v>
      </c>
      <c r="B304" s="13">
        <v>18039001200</v>
      </c>
      <c r="C304" s="15" t="str">
        <f>VLOOKUP(Table3[[#This Row],[Full Tract ID]],Table1[[Full Tract ID]:[Census Tract ID]],2,FALSE)</f>
        <v>Elkhart</v>
      </c>
      <c r="D304" s="15" t="str">
        <f>VLOOKUP(Table3[[#This Row],[Full Tract ID]],Table1[[Full Tract ID]:[Census Tract ID]],3,FALSE)</f>
        <v>Census Tract 12</v>
      </c>
      <c r="E304">
        <v>0</v>
      </c>
      <c r="K304"/>
      <c r="N304"/>
    </row>
    <row r="305" spans="1:14" x14ac:dyDescent="0.25">
      <c r="A305" t="s">
        <v>307</v>
      </c>
      <c r="B305" s="13">
        <v>18039001301</v>
      </c>
      <c r="C305" s="15" t="str">
        <f>VLOOKUP(Table3[[#This Row],[Full Tract ID]],Table1[[Full Tract ID]:[Census Tract ID]],2,FALSE)</f>
        <v>Elkhart</v>
      </c>
      <c r="D305" s="15" t="str">
        <f>VLOOKUP(Table3[[#This Row],[Full Tract ID]],Table1[[Full Tract ID]:[Census Tract ID]],3,FALSE)</f>
        <v>Census Tract 13.01</v>
      </c>
      <c r="E305">
        <v>0</v>
      </c>
      <c r="K305"/>
      <c r="N305"/>
    </row>
    <row r="306" spans="1:14" x14ac:dyDescent="0.25">
      <c r="A306" t="s">
        <v>308</v>
      </c>
      <c r="B306" s="13">
        <v>18039001302</v>
      </c>
      <c r="C306" s="15" t="str">
        <f>VLOOKUP(Table3[[#This Row],[Full Tract ID]],Table1[[Full Tract ID]:[Census Tract ID]],2,FALSE)</f>
        <v>Elkhart</v>
      </c>
      <c r="D306" s="15" t="str">
        <f>VLOOKUP(Table3[[#This Row],[Full Tract ID]],Table1[[Full Tract ID]:[Census Tract ID]],3,FALSE)</f>
        <v>Census Tract 13.02</v>
      </c>
      <c r="E306">
        <v>0</v>
      </c>
      <c r="K306"/>
      <c r="N306"/>
    </row>
    <row r="307" spans="1:14" x14ac:dyDescent="0.25">
      <c r="A307" t="s">
        <v>309</v>
      </c>
      <c r="B307" s="13">
        <v>18039001401</v>
      </c>
      <c r="C307" s="15" t="str">
        <f>VLOOKUP(Table3[[#This Row],[Full Tract ID]],Table1[[Full Tract ID]:[Census Tract ID]],2,FALSE)</f>
        <v>Elkhart</v>
      </c>
      <c r="D307" s="15" t="str">
        <f>VLOOKUP(Table3[[#This Row],[Full Tract ID]],Table1[[Full Tract ID]:[Census Tract ID]],3,FALSE)</f>
        <v>Census Tract 14.01</v>
      </c>
      <c r="E307">
        <v>0</v>
      </c>
      <c r="K307"/>
      <c r="N307"/>
    </row>
    <row r="308" spans="1:14" x14ac:dyDescent="0.25">
      <c r="A308" t="s">
        <v>310</v>
      </c>
      <c r="B308" s="13">
        <v>18039001402</v>
      </c>
      <c r="C308" s="15" t="str">
        <f>VLOOKUP(Table3[[#This Row],[Full Tract ID]],Table1[[Full Tract ID]:[Census Tract ID]],2,FALSE)</f>
        <v>Elkhart</v>
      </c>
      <c r="D308" s="15" t="str">
        <f>VLOOKUP(Table3[[#This Row],[Full Tract ID]],Table1[[Full Tract ID]:[Census Tract ID]],3,FALSE)</f>
        <v>Census Tract 14.02</v>
      </c>
      <c r="E308">
        <v>0</v>
      </c>
      <c r="K308"/>
      <c r="N308"/>
    </row>
    <row r="309" spans="1:14" x14ac:dyDescent="0.25">
      <c r="A309" t="s">
        <v>311</v>
      </c>
      <c r="B309" s="13">
        <v>18039001501</v>
      </c>
      <c r="C309" s="15" t="str">
        <f>VLOOKUP(Table3[[#This Row],[Full Tract ID]],Table1[[Full Tract ID]:[Census Tract ID]],2,FALSE)</f>
        <v>Elkhart</v>
      </c>
      <c r="D309" s="15" t="str">
        <f>VLOOKUP(Table3[[#This Row],[Full Tract ID]],Table1[[Full Tract ID]:[Census Tract ID]],3,FALSE)</f>
        <v>Census Tract 15.01</v>
      </c>
      <c r="E309" s="14">
        <v>1</v>
      </c>
      <c r="K309"/>
      <c r="N309"/>
    </row>
    <row r="310" spans="1:14" x14ac:dyDescent="0.25">
      <c r="A310" t="s">
        <v>312</v>
      </c>
      <c r="B310" s="13">
        <v>18039001502</v>
      </c>
      <c r="C310" s="15" t="str">
        <f>VLOOKUP(Table3[[#This Row],[Full Tract ID]],Table1[[Full Tract ID]:[Census Tract ID]],2,FALSE)</f>
        <v>Elkhart</v>
      </c>
      <c r="D310" s="15" t="str">
        <f>VLOOKUP(Table3[[#This Row],[Full Tract ID]],Table1[[Full Tract ID]:[Census Tract ID]],3,FALSE)</f>
        <v>Census Tract 15.02</v>
      </c>
      <c r="E310">
        <v>0</v>
      </c>
      <c r="K310"/>
      <c r="N310"/>
    </row>
    <row r="311" spans="1:14" x14ac:dyDescent="0.25">
      <c r="A311" t="s">
        <v>313</v>
      </c>
      <c r="B311" s="13">
        <v>18039001601</v>
      </c>
      <c r="C311" s="15" t="str">
        <f>VLOOKUP(Table3[[#This Row],[Full Tract ID]],Table1[[Full Tract ID]:[Census Tract ID]],2,FALSE)</f>
        <v>Elkhart</v>
      </c>
      <c r="D311" s="15" t="str">
        <f>VLOOKUP(Table3[[#This Row],[Full Tract ID]],Table1[[Full Tract ID]:[Census Tract ID]],3,FALSE)</f>
        <v>Census Tract 16.01</v>
      </c>
      <c r="E311">
        <v>0</v>
      </c>
      <c r="K311"/>
      <c r="N311"/>
    </row>
    <row r="312" spans="1:14" x14ac:dyDescent="0.25">
      <c r="A312" t="s">
        <v>314</v>
      </c>
      <c r="B312" s="13">
        <v>18039001602</v>
      </c>
      <c r="C312" s="15" t="str">
        <f>VLOOKUP(Table3[[#This Row],[Full Tract ID]],Table1[[Full Tract ID]:[Census Tract ID]],2,FALSE)</f>
        <v>Elkhart</v>
      </c>
      <c r="D312" s="15" t="str">
        <f>VLOOKUP(Table3[[#This Row],[Full Tract ID]],Table1[[Full Tract ID]:[Census Tract ID]],3,FALSE)</f>
        <v>Census Tract 16.02</v>
      </c>
      <c r="E312">
        <v>0</v>
      </c>
      <c r="K312"/>
      <c r="N312"/>
    </row>
    <row r="313" spans="1:14" x14ac:dyDescent="0.25">
      <c r="A313" t="s">
        <v>315</v>
      </c>
      <c r="B313" s="13">
        <v>18039001701</v>
      </c>
      <c r="C313" s="15" t="str">
        <f>VLOOKUP(Table3[[#This Row],[Full Tract ID]],Table1[[Full Tract ID]:[Census Tract ID]],2,FALSE)</f>
        <v>Elkhart</v>
      </c>
      <c r="D313" s="15" t="str">
        <f>VLOOKUP(Table3[[#This Row],[Full Tract ID]],Table1[[Full Tract ID]:[Census Tract ID]],3,FALSE)</f>
        <v>Census Tract 17.01</v>
      </c>
      <c r="E313">
        <v>0</v>
      </c>
      <c r="K313"/>
      <c r="N313"/>
    </row>
    <row r="314" spans="1:14" x14ac:dyDescent="0.25">
      <c r="A314" t="s">
        <v>316</v>
      </c>
      <c r="B314" s="13">
        <v>18039001702</v>
      </c>
      <c r="C314" s="15" t="str">
        <f>VLOOKUP(Table3[[#This Row],[Full Tract ID]],Table1[[Full Tract ID]:[Census Tract ID]],2,FALSE)</f>
        <v>Elkhart</v>
      </c>
      <c r="D314" s="15" t="str">
        <f>VLOOKUP(Table3[[#This Row],[Full Tract ID]],Table1[[Full Tract ID]:[Census Tract ID]],3,FALSE)</f>
        <v>Census Tract 17.02</v>
      </c>
      <c r="E314">
        <v>0</v>
      </c>
      <c r="K314"/>
      <c r="N314"/>
    </row>
    <row r="315" spans="1:14" x14ac:dyDescent="0.25">
      <c r="A315" t="s">
        <v>317</v>
      </c>
      <c r="B315" s="13">
        <v>18039001801</v>
      </c>
      <c r="C315" s="15" t="str">
        <f>VLOOKUP(Table3[[#This Row],[Full Tract ID]],Table1[[Full Tract ID]:[Census Tract ID]],2,FALSE)</f>
        <v>Elkhart</v>
      </c>
      <c r="D315" s="15" t="str">
        <f>VLOOKUP(Table3[[#This Row],[Full Tract ID]],Table1[[Full Tract ID]:[Census Tract ID]],3,FALSE)</f>
        <v>Census Tract 18.01</v>
      </c>
      <c r="E315">
        <v>0</v>
      </c>
      <c r="K315"/>
      <c r="N315"/>
    </row>
    <row r="316" spans="1:14" x14ac:dyDescent="0.25">
      <c r="A316" t="s">
        <v>318</v>
      </c>
      <c r="B316" s="13">
        <v>18039001802</v>
      </c>
      <c r="C316" s="15" t="str">
        <f>VLOOKUP(Table3[[#This Row],[Full Tract ID]],Table1[[Full Tract ID]:[Census Tract ID]],2,FALSE)</f>
        <v>Elkhart</v>
      </c>
      <c r="D316" s="15" t="str">
        <f>VLOOKUP(Table3[[#This Row],[Full Tract ID]],Table1[[Full Tract ID]:[Census Tract ID]],3,FALSE)</f>
        <v>Census Tract 18.02</v>
      </c>
      <c r="E316">
        <v>0</v>
      </c>
      <c r="K316"/>
      <c r="N316"/>
    </row>
    <row r="317" spans="1:14" x14ac:dyDescent="0.25">
      <c r="A317" t="s">
        <v>319</v>
      </c>
      <c r="B317" s="13">
        <v>18039001901</v>
      </c>
      <c r="C317" s="15" t="str">
        <f>VLOOKUP(Table3[[#This Row],[Full Tract ID]],Table1[[Full Tract ID]:[Census Tract ID]],2,FALSE)</f>
        <v>Elkhart</v>
      </c>
      <c r="D317" s="15" t="str">
        <f>VLOOKUP(Table3[[#This Row],[Full Tract ID]],Table1[[Full Tract ID]:[Census Tract ID]],3,FALSE)</f>
        <v>Census Tract 19.01</v>
      </c>
      <c r="E317">
        <v>0</v>
      </c>
      <c r="K317"/>
      <c r="N317"/>
    </row>
    <row r="318" spans="1:14" x14ac:dyDescent="0.25">
      <c r="A318" t="s">
        <v>320</v>
      </c>
      <c r="B318" s="13">
        <v>18039001902</v>
      </c>
      <c r="C318" s="15" t="str">
        <f>VLOOKUP(Table3[[#This Row],[Full Tract ID]],Table1[[Full Tract ID]:[Census Tract ID]],2,FALSE)</f>
        <v>Elkhart</v>
      </c>
      <c r="D318" s="15" t="str">
        <f>VLOOKUP(Table3[[#This Row],[Full Tract ID]],Table1[[Full Tract ID]:[Census Tract ID]],3,FALSE)</f>
        <v>Census Tract 19.02</v>
      </c>
      <c r="E318">
        <v>0</v>
      </c>
      <c r="K318"/>
      <c r="N318"/>
    </row>
    <row r="319" spans="1:14" x14ac:dyDescent="0.25">
      <c r="A319" t="s">
        <v>321</v>
      </c>
      <c r="B319" s="13">
        <v>18039002001</v>
      </c>
      <c r="C319" s="15" t="str">
        <f>VLOOKUP(Table3[[#This Row],[Full Tract ID]],Table1[[Full Tract ID]:[Census Tract ID]],2,FALSE)</f>
        <v>Elkhart</v>
      </c>
      <c r="D319" s="15" t="str">
        <f>VLOOKUP(Table3[[#This Row],[Full Tract ID]],Table1[[Full Tract ID]:[Census Tract ID]],3,FALSE)</f>
        <v>Census Tract 20.01</v>
      </c>
      <c r="E319">
        <v>0</v>
      </c>
      <c r="K319"/>
      <c r="N319"/>
    </row>
    <row r="320" spans="1:14" x14ac:dyDescent="0.25">
      <c r="A320" t="s">
        <v>322</v>
      </c>
      <c r="B320" s="13">
        <v>18039002002</v>
      </c>
      <c r="C320" s="15" t="str">
        <f>VLOOKUP(Table3[[#This Row],[Full Tract ID]],Table1[[Full Tract ID]:[Census Tract ID]],2,FALSE)</f>
        <v>Elkhart</v>
      </c>
      <c r="D320" s="15" t="str">
        <f>VLOOKUP(Table3[[#This Row],[Full Tract ID]],Table1[[Full Tract ID]:[Census Tract ID]],3,FALSE)</f>
        <v>Census Tract 20.02</v>
      </c>
      <c r="E320">
        <v>0</v>
      </c>
      <c r="K320"/>
      <c r="N320"/>
    </row>
    <row r="321" spans="1:14" x14ac:dyDescent="0.25">
      <c r="A321" t="s">
        <v>323</v>
      </c>
      <c r="B321" s="13">
        <v>18039002101</v>
      </c>
      <c r="C321" s="15" t="str">
        <f>VLOOKUP(Table3[[#This Row],[Full Tract ID]],Table1[[Full Tract ID]:[Census Tract ID]],2,FALSE)</f>
        <v>Elkhart</v>
      </c>
      <c r="D321" s="15" t="str">
        <f>VLOOKUP(Table3[[#This Row],[Full Tract ID]],Table1[[Full Tract ID]:[Census Tract ID]],3,FALSE)</f>
        <v>Census Tract 21.01</v>
      </c>
      <c r="E321">
        <v>0</v>
      </c>
      <c r="K321"/>
      <c r="N321"/>
    </row>
    <row r="322" spans="1:14" x14ac:dyDescent="0.25">
      <c r="A322" t="s">
        <v>324</v>
      </c>
      <c r="B322" s="13">
        <v>18039002102</v>
      </c>
      <c r="C322" s="15" t="str">
        <f>VLOOKUP(Table3[[#This Row],[Full Tract ID]],Table1[[Full Tract ID]:[Census Tract ID]],2,FALSE)</f>
        <v>Elkhart</v>
      </c>
      <c r="D322" s="15" t="str">
        <f>VLOOKUP(Table3[[#This Row],[Full Tract ID]],Table1[[Full Tract ID]:[Census Tract ID]],3,FALSE)</f>
        <v>Census Tract 21.02</v>
      </c>
      <c r="E322" s="14">
        <v>1</v>
      </c>
      <c r="K322"/>
      <c r="N322"/>
    </row>
    <row r="323" spans="1:14" x14ac:dyDescent="0.25">
      <c r="A323" t="s">
        <v>325</v>
      </c>
      <c r="B323" s="13">
        <v>18039002201</v>
      </c>
      <c r="C323" s="15" t="str">
        <f>VLOOKUP(Table3[[#This Row],[Full Tract ID]],Table1[[Full Tract ID]:[Census Tract ID]],2,FALSE)</f>
        <v>Elkhart</v>
      </c>
      <c r="D323" s="15" t="str">
        <f>VLOOKUP(Table3[[#This Row],[Full Tract ID]],Table1[[Full Tract ID]:[Census Tract ID]],3,FALSE)</f>
        <v>Census Tract 22.01</v>
      </c>
      <c r="E323">
        <v>0</v>
      </c>
      <c r="K323"/>
      <c r="N323"/>
    </row>
    <row r="324" spans="1:14" x14ac:dyDescent="0.25">
      <c r="A324" t="s">
        <v>326</v>
      </c>
      <c r="B324" s="13">
        <v>18039002202</v>
      </c>
      <c r="C324" s="15" t="str">
        <f>VLOOKUP(Table3[[#This Row],[Full Tract ID]],Table1[[Full Tract ID]:[Census Tract ID]],2,FALSE)</f>
        <v>Elkhart</v>
      </c>
      <c r="D324" s="15" t="str">
        <f>VLOOKUP(Table3[[#This Row],[Full Tract ID]],Table1[[Full Tract ID]:[Census Tract ID]],3,FALSE)</f>
        <v>Census Tract 22.02</v>
      </c>
      <c r="E324">
        <v>0</v>
      </c>
      <c r="K324"/>
      <c r="N324"/>
    </row>
    <row r="325" spans="1:14" x14ac:dyDescent="0.25">
      <c r="A325" t="s">
        <v>327</v>
      </c>
      <c r="B325" s="13">
        <v>18039002300</v>
      </c>
      <c r="C325" s="15" t="str">
        <f>VLOOKUP(Table3[[#This Row],[Full Tract ID]],Table1[[Full Tract ID]:[Census Tract ID]],2,FALSE)</f>
        <v>Elkhart</v>
      </c>
      <c r="D325" s="15" t="str">
        <f>VLOOKUP(Table3[[#This Row],[Full Tract ID]],Table1[[Full Tract ID]:[Census Tract ID]],3,FALSE)</f>
        <v>Census Tract 23</v>
      </c>
      <c r="E325" s="14">
        <v>1</v>
      </c>
      <c r="K325"/>
      <c r="N325"/>
    </row>
    <row r="326" spans="1:14" x14ac:dyDescent="0.25">
      <c r="A326" t="s">
        <v>328</v>
      </c>
      <c r="B326" s="13">
        <v>18039002400</v>
      </c>
      <c r="C326" s="15" t="str">
        <f>VLOOKUP(Table3[[#This Row],[Full Tract ID]],Table1[[Full Tract ID]:[Census Tract ID]],2,FALSE)</f>
        <v>Elkhart</v>
      </c>
      <c r="D326" s="15" t="str">
        <f>VLOOKUP(Table3[[#This Row],[Full Tract ID]],Table1[[Full Tract ID]:[Census Tract ID]],3,FALSE)</f>
        <v>Census Tract 24</v>
      </c>
      <c r="E326">
        <v>0</v>
      </c>
      <c r="K326"/>
      <c r="N326"/>
    </row>
    <row r="327" spans="1:14" x14ac:dyDescent="0.25">
      <c r="A327" t="s">
        <v>329</v>
      </c>
      <c r="B327" s="13">
        <v>18039002600</v>
      </c>
      <c r="C327" s="15" t="str">
        <f>VLOOKUP(Table3[[#This Row],[Full Tract ID]],Table1[[Full Tract ID]:[Census Tract ID]],2,FALSE)</f>
        <v>Elkhart</v>
      </c>
      <c r="D327" s="15" t="str">
        <f>VLOOKUP(Table3[[#This Row],[Full Tract ID]],Table1[[Full Tract ID]:[Census Tract ID]],3,FALSE)</f>
        <v>Census Tract 26</v>
      </c>
      <c r="E327" s="14">
        <v>1</v>
      </c>
      <c r="K327"/>
      <c r="N327"/>
    </row>
    <row r="328" spans="1:14" x14ac:dyDescent="0.25">
      <c r="A328" t="s">
        <v>330</v>
      </c>
      <c r="B328" s="13">
        <v>18039002700</v>
      </c>
      <c r="C328" s="15" t="str">
        <f>VLOOKUP(Table3[[#This Row],[Full Tract ID]],Table1[[Full Tract ID]:[Census Tract ID]],2,FALSE)</f>
        <v>Elkhart</v>
      </c>
      <c r="D328" s="15" t="str">
        <f>VLOOKUP(Table3[[#This Row],[Full Tract ID]],Table1[[Full Tract ID]:[Census Tract ID]],3,FALSE)</f>
        <v>Census Tract 27</v>
      </c>
      <c r="E328" s="14">
        <v>1</v>
      </c>
      <c r="K328"/>
      <c r="N328"/>
    </row>
    <row r="329" spans="1:14" x14ac:dyDescent="0.25">
      <c r="A329" t="s">
        <v>331</v>
      </c>
      <c r="B329" s="13">
        <v>18039002900</v>
      </c>
      <c r="C329" s="15" t="str">
        <f>VLOOKUP(Table3[[#This Row],[Full Tract ID]],Table1[[Full Tract ID]:[Census Tract ID]],2,FALSE)</f>
        <v>Elkhart</v>
      </c>
      <c r="D329" s="15" t="str">
        <f>VLOOKUP(Table3[[#This Row],[Full Tract ID]],Table1[[Full Tract ID]:[Census Tract ID]],3,FALSE)</f>
        <v>Census Tract 29</v>
      </c>
      <c r="E329">
        <v>0</v>
      </c>
      <c r="K329"/>
      <c r="N329"/>
    </row>
    <row r="330" spans="1:14" x14ac:dyDescent="0.25">
      <c r="A330" t="s">
        <v>332</v>
      </c>
      <c r="B330" s="13">
        <v>18041954000</v>
      </c>
      <c r="C330" s="15" t="str">
        <f>VLOOKUP(Table3[[#This Row],[Full Tract ID]],Table1[[Full Tract ID]:[Census Tract ID]],2,FALSE)</f>
        <v>Fayette</v>
      </c>
      <c r="D330" s="15" t="str">
        <f>VLOOKUP(Table3[[#This Row],[Full Tract ID]],Table1[[Full Tract ID]:[Census Tract ID]],3,FALSE)</f>
        <v>Census Tract 9540</v>
      </c>
      <c r="E330">
        <v>0</v>
      </c>
      <c r="K330"/>
      <c r="N330"/>
    </row>
    <row r="331" spans="1:14" x14ac:dyDescent="0.25">
      <c r="A331" t="s">
        <v>333</v>
      </c>
      <c r="B331" s="13">
        <v>18041954100</v>
      </c>
      <c r="C331" s="15" t="str">
        <f>VLOOKUP(Table3[[#This Row],[Full Tract ID]],Table1[[Full Tract ID]:[Census Tract ID]],2,FALSE)</f>
        <v>Fayette</v>
      </c>
      <c r="D331" s="15" t="str">
        <f>VLOOKUP(Table3[[#This Row],[Full Tract ID]],Table1[[Full Tract ID]:[Census Tract ID]],3,FALSE)</f>
        <v>Census Tract 9541</v>
      </c>
      <c r="E331" s="14">
        <v>1</v>
      </c>
      <c r="K331"/>
      <c r="N331"/>
    </row>
    <row r="332" spans="1:14" x14ac:dyDescent="0.25">
      <c r="A332" t="s">
        <v>334</v>
      </c>
      <c r="B332" s="13">
        <v>18041954200</v>
      </c>
      <c r="C332" s="15" t="str">
        <f>VLOOKUP(Table3[[#This Row],[Full Tract ID]],Table1[[Full Tract ID]:[Census Tract ID]],2,FALSE)</f>
        <v>Fayette</v>
      </c>
      <c r="D332" s="15" t="str">
        <f>VLOOKUP(Table3[[#This Row],[Full Tract ID]],Table1[[Full Tract ID]:[Census Tract ID]],3,FALSE)</f>
        <v>Census Tract 9542</v>
      </c>
      <c r="E332">
        <v>0</v>
      </c>
      <c r="K332"/>
      <c r="N332"/>
    </row>
    <row r="333" spans="1:14" x14ac:dyDescent="0.25">
      <c r="A333" t="s">
        <v>335</v>
      </c>
      <c r="B333" s="13">
        <v>18041954300</v>
      </c>
      <c r="C333" s="15" t="str">
        <f>VLOOKUP(Table3[[#This Row],[Full Tract ID]],Table1[[Full Tract ID]:[Census Tract ID]],2,FALSE)</f>
        <v>Fayette</v>
      </c>
      <c r="D333" s="15" t="str">
        <f>VLOOKUP(Table3[[#This Row],[Full Tract ID]],Table1[[Full Tract ID]:[Census Tract ID]],3,FALSE)</f>
        <v>Census Tract 9543</v>
      </c>
      <c r="E333">
        <v>0</v>
      </c>
      <c r="K333"/>
      <c r="N333"/>
    </row>
    <row r="334" spans="1:14" x14ac:dyDescent="0.25">
      <c r="A334" t="s">
        <v>336</v>
      </c>
      <c r="B334" s="13">
        <v>18041954400</v>
      </c>
      <c r="C334" s="15" t="str">
        <f>VLOOKUP(Table3[[#This Row],[Full Tract ID]],Table1[[Full Tract ID]:[Census Tract ID]],2,FALSE)</f>
        <v>Fayette</v>
      </c>
      <c r="D334" s="15" t="str">
        <f>VLOOKUP(Table3[[#This Row],[Full Tract ID]],Table1[[Full Tract ID]:[Census Tract ID]],3,FALSE)</f>
        <v>Census Tract 9544</v>
      </c>
      <c r="E334" s="14">
        <v>1</v>
      </c>
      <c r="K334"/>
      <c r="N334"/>
    </row>
    <row r="335" spans="1:14" x14ac:dyDescent="0.25">
      <c r="A335" t="s">
        <v>337</v>
      </c>
      <c r="B335" s="13">
        <v>18041954500</v>
      </c>
      <c r="C335" s="15" t="str">
        <f>VLOOKUP(Table3[[#This Row],[Full Tract ID]],Table1[[Full Tract ID]:[Census Tract ID]],2,FALSE)</f>
        <v>Fayette</v>
      </c>
      <c r="D335" s="15" t="str">
        <f>VLOOKUP(Table3[[#This Row],[Full Tract ID]],Table1[[Full Tract ID]:[Census Tract ID]],3,FALSE)</f>
        <v>Census Tract 9545</v>
      </c>
      <c r="E335">
        <v>0</v>
      </c>
      <c r="K335"/>
      <c r="N335"/>
    </row>
    <row r="336" spans="1:14" x14ac:dyDescent="0.25">
      <c r="A336" t="s">
        <v>338</v>
      </c>
      <c r="B336" s="13">
        <v>18041954600</v>
      </c>
      <c r="C336" s="15" t="str">
        <f>VLOOKUP(Table3[[#This Row],[Full Tract ID]],Table1[[Full Tract ID]:[Census Tract ID]],2,FALSE)</f>
        <v>Fayette</v>
      </c>
      <c r="D336" s="15" t="str">
        <f>VLOOKUP(Table3[[#This Row],[Full Tract ID]],Table1[[Full Tract ID]:[Census Tract ID]],3,FALSE)</f>
        <v>Census Tract 9546</v>
      </c>
      <c r="E336">
        <v>0</v>
      </c>
      <c r="K336"/>
      <c r="N336"/>
    </row>
    <row r="337" spans="1:14" x14ac:dyDescent="0.25">
      <c r="A337" t="s">
        <v>339</v>
      </c>
      <c r="B337" s="13">
        <v>18043070200</v>
      </c>
      <c r="C337" s="15" t="str">
        <f>VLOOKUP(Table3[[#This Row],[Full Tract ID]],Table1[[Full Tract ID]:[Census Tract ID]],2,FALSE)</f>
        <v>Floyd</v>
      </c>
      <c r="D337" s="15" t="str">
        <f>VLOOKUP(Table3[[#This Row],[Full Tract ID]],Table1[[Full Tract ID]:[Census Tract ID]],3,FALSE)</f>
        <v>Census Tract 702</v>
      </c>
      <c r="E337">
        <v>0</v>
      </c>
      <c r="K337"/>
      <c r="N337"/>
    </row>
    <row r="338" spans="1:14" x14ac:dyDescent="0.25">
      <c r="A338" t="s">
        <v>340</v>
      </c>
      <c r="B338" s="13">
        <v>18043070301</v>
      </c>
      <c r="C338" s="15" t="str">
        <f>VLOOKUP(Table3[[#This Row],[Full Tract ID]],Table1[[Full Tract ID]:[Census Tract ID]],2,FALSE)</f>
        <v>Floyd</v>
      </c>
      <c r="D338" s="15" t="str">
        <f>VLOOKUP(Table3[[#This Row],[Full Tract ID]],Table1[[Full Tract ID]:[Census Tract ID]],3,FALSE)</f>
        <v>Census Tract 703.01</v>
      </c>
      <c r="E338">
        <v>0</v>
      </c>
      <c r="K338"/>
      <c r="N338"/>
    </row>
    <row r="339" spans="1:14" x14ac:dyDescent="0.25">
      <c r="A339" t="s">
        <v>341</v>
      </c>
      <c r="B339" s="13">
        <v>18043070302</v>
      </c>
      <c r="C339" s="15" t="str">
        <f>VLOOKUP(Table3[[#This Row],[Full Tract ID]],Table1[[Full Tract ID]:[Census Tract ID]],2,FALSE)</f>
        <v>Floyd</v>
      </c>
      <c r="D339" s="15" t="str">
        <f>VLOOKUP(Table3[[#This Row],[Full Tract ID]],Table1[[Full Tract ID]:[Census Tract ID]],3,FALSE)</f>
        <v>Census Tract 703.02</v>
      </c>
      <c r="E339">
        <v>0</v>
      </c>
      <c r="K339"/>
      <c r="N339"/>
    </row>
    <row r="340" spans="1:14" x14ac:dyDescent="0.25">
      <c r="A340" t="s">
        <v>342</v>
      </c>
      <c r="B340" s="13">
        <v>18043070400</v>
      </c>
      <c r="C340" s="15" t="str">
        <f>VLOOKUP(Table3[[#This Row],[Full Tract ID]],Table1[[Full Tract ID]:[Census Tract ID]],2,FALSE)</f>
        <v>Floyd</v>
      </c>
      <c r="D340" s="15" t="str">
        <f>VLOOKUP(Table3[[#This Row],[Full Tract ID]],Table1[[Full Tract ID]:[Census Tract ID]],3,FALSE)</f>
        <v>Census Tract 704</v>
      </c>
      <c r="E340" s="14">
        <v>1</v>
      </c>
      <c r="K340"/>
      <c r="N340"/>
    </row>
    <row r="341" spans="1:14" x14ac:dyDescent="0.25">
      <c r="A341" t="s">
        <v>343</v>
      </c>
      <c r="B341" s="13">
        <v>18043070500</v>
      </c>
      <c r="C341" s="15" t="str">
        <f>VLOOKUP(Table3[[#This Row],[Full Tract ID]],Table1[[Full Tract ID]:[Census Tract ID]],2,FALSE)</f>
        <v>Floyd</v>
      </c>
      <c r="D341" s="15" t="str">
        <f>VLOOKUP(Table3[[#This Row],[Full Tract ID]],Table1[[Full Tract ID]:[Census Tract ID]],3,FALSE)</f>
        <v>Census Tract 705</v>
      </c>
      <c r="E341" s="14">
        <v>1</v>
      </c>
      <c r="K341"/>
      <c r="N341"/>
    </row>
    <row r="342" spans="1:14" x14ac:dyDescent="0.25">
      <c r="A342" t="s">
        <v>344</v>
      </c>
      <c r="B342" s="13">
        <v>18043070600</v>
      </c>
      <c r="C342" s="15" t="str">
        <f>VLOOKUP(Table3[[#This Row],[Full Tract ID]],Table1[[Full Tract ID]:[Census Tract ID]],2,FALSE)</f>
        <v>Floyd</v>
      </c>
      <c r="D342" s="15" t="str">
        <f>VLOOKUP(Table3[[#This Row],[Full Tract ID]],Table1[[Full Tract ID]:[Census Tract ID]],3,FALSE)</f>
        <v>Census Tract 706</v>
      </c>
      <c r="E342">
        <v>0</v>
      </c>
      <c r="K342"/>
      <c r="N342"/>
    </row>
    <row r="343" spans="1:14" x14ac:dyDescent="0.25">
      <c r="A343" t="s">
        <v>345</v>
      </c>
      <c r="B343" s="13">
        <v>18043070700</v>
      </c>
      <c r="C343" s="15" t="str">
        <f>VLOOKUP(Table3[[#This Row],[Full Tract ID]],Table1[[Full Tract ID]:[Census Tract ID]],2,FALSE)</f>
        <v>Floyd</v>
      </c>
      <c r="D343" s="15" t="str">
        <f>VLOOKUP(Table3[[#This Row],[Full Tract ID]],Table1[[Full Tract ID]:[Census Tract ID]],3,FALSE)</f>
        <v>Census Tract 707</v>
      </c>
      <c r="E343">
        <v>0</v>
      </c>
      <c r="K343"/>
      <c r="N343"/>
    </row>
    <row r="344" spans="1:14" x14ac:dyDescent="0.25">
      <c r="A344" t="s">
        <v>346</v>
      </c>
      <c r="B344" s="13">
        <v>18043070801</v>
      </c>
      <c r="C344" s="15" t="str">
        <f>VLOOKUP(Table3[[#This Row],[Full Tract ID]],Table1[[Full Tract ID]:[Census Tract ID]],2,FALSE)</f>
        <v>Floyd</v>
      </c>
      <c r="D344" s="15" t="str">
        <f>VLOOKUP(Table3[[#This Row],[Full Tract ID]],Table1[[Full Tract ID]:[Census Tract ID]],3,FALSE)</f>
        <v>Census Tract 708.01</v>
      </c>
      <c r="E344" s="14">
        <v>1</v>
      </c>
      <c r="K344"/>
      <c r="N344"/>
    </row>
    <row r="345" spans="1:14" x14ac:dyDescent="0.25">
      <c r="A345" t="s">
        <v>347</v>
      </c>
      <c r="B345" s="13">
        <v>18043070802</v>
      </c>
      <c r="C345" s="15" t="str">
        <f>VLOOKUP(Table3[[#This Row],[Full Tract ID]],Table1[[Full Tract ID]:[Census Tract ID]],2,FALSE)</f>
        <v>Floyd</v>
      </c>
      <c r="D345" s="15" t="str">
        <f>VLOOKUP(Table3[[#This Row],[Full Tract ID]],Table1[[Full Tract ID]:[Census Tract ID]],3,FALSE)</f>
        <v>Census Tract 708.02</v>
      </c>
      <c r="E345">
        <v>0</v>
      </c>
      <c r="K345"/>
      <c r="N345"/>
    </row>
    <row r="346" spans="1:14" x14ac:dyDescent="0.25">
      <c r="A346" t="s">
        <v>348</v>
      </c>
      <c r="B346" s="13">
        <v>18043070901</v>
      </c>
      <c r="C346" s="15" t="str">
        <f>VLOOKUP(Table3[[#This Row],[Full Tract ID]],Table1[[Full Tract ID]:[Census Tract ID]],2,FALSE)</f>
        <v>Floyd</v>
      </c>
      <c r="D346" s="15" t="str">
        <f>VLOOKUP(Table3[[#This Row],[Full Tract ID]],Table1[[Full Tract ID]:[Census Tract ID]],3,FALSE)</f>
        <v>Census Tract 709.01</v>
      </c>
      <c r="E346">
        <v>0</v>
      </c>
      <c r="K346"/>
      <c r="N346"/>
    </row>
    <row r="347" spans="1:14" x14ac:dyDescent="0.25">
      <c r="A347" t="s">
        <v>349</v>
      </c>
      <c r="B347" s="13">
        <v>18043070902</v>
      </c>
      <c r="C347" s="15" t="str">
        <f>VLOOKUP(Table3[[#This Row],[Full Tract ID]],Table1[[Full Tract ID]:[Census Tract ID]],2,FALSE)</f>
        <v>Floyd</v>
      </c>
      <c r="D347" s="15" t="str">
        <f>VLOOKUP(Table3[[#This Row],[Full Tract ID]],Table1[[Full Tract ID]:[Census Tract ID]],3,FALSE)</f>
        <v>Census Tract 709.02</v>
      </c>
      <c r="E347" s="14">
        <v>1</v>
      </c>
      <c r="K347"/>
      <c r="N347"/>
    </row>
    <row r="348" spans="1:14" x14ac:dyDescent="0.25">
      <c r="A348" t="s">
        <v>350</v>
      </c>
      <c r="B348" s="13">
        <v>18043071003</v>
      </c>
      <c r="C348" s="15" t="str">
        <f>VLOOKUP(Table3[[#This Row],[Full Tract ID]],Table1[[Full Tract ID]:[Census Tract ID]],2,FALSE)</f>
        <v>Floyd</v>
      </c>
      <c r="D348" s="15" t="str">
        <f>VLOOKUP(Table3[[#This Row],[Full Tract ID]],Table1[[Full Tract ID]:[Census Tract ID]],3,FALSE)</f>
        <v>Census Tract 710.03</v>
      </c>
      <c r="E348">
        <v>0</v>
      </c>
      <c r="K348"/>
      <c r="N348"/>
    </row>
    <row r="349" spans="1:14" x14ac:dyDescent="0.25">
      <c r="A349" t="s">
        <v>351</v>
      </c>
      <c r="B349" s="13">
        <v>18043071004</v>
      </c>
      <c r="C349" s="15" t="str">
        <f>VLOOKUP(Table3[[#This Row],[Full Tract ID]],Table1[[Full Tract ID]:[Census Tract ID]],2,FALSE)</f>
        <v>Floyd</v>
      </c>
      <c r="D349" s="15" t="str">
        <f>VLOOKUP(Table3[[#This Row],[Full Tract ID]],Table1[[Full Tract ID]:[Census Tract ID]],3,FALSE)</f>
        <v>Census Tract 710.04</v>
      </c>
      <c r="E349">
        <v>0</v>
      </c>
      <c r="K349"/>
      <c r="N349"/>
    </row>
    <row r="350" spans="1:14" x14ac:dyDescent="0.25">
      <c r="A350" t="s">
        <v>352</v>
      </c>
      <c r="B350" s="13">
        <v>18043071005</v>
      </c>
      <c r="C350" s="15" t="str">
        <f>VLOOKUP(Table3[[#This Row],[Full Tract ID]],Table1[[Full Tract ID]:[Census Tract ID]],2,FALSE)</f>
        <v>Floyd</v>
      </c>
      <c r="D350" s="15" t="str">
        <f>VLOOKUP(Table3[[#This Row],[Full Tract ID]],Table1[[Full Tract ID]:[Census Tract ID]],3,FALSE)</f>
        <v>Census Tract 710.05</v>
      </c>
      <c r="E350">
        <v>0</v>
      </c>
      <c r="K350"/>
      <c r="N350"/>
    </row>
    <row r="351" spans="1:14" x14ac:dyDescent="0.25">
      <c r="A351" t="s">
        <v>353</v>
      </c>
      <c r="B351" s="13">
        <v>18043071006</v>
      </c>
      <c r="C351" s="15" t="str">
        <f>VLOOKUP(Table3[[#This Row],[Full Tract ID]],Table1[[Full Tract ID]:[Census Tract ID]],2,FALSE)</f>
        <v>Floyd</v>
      </c>
      <c r="D351" s="15" t="str">
        <f>VLOOKUP(Table3[[#This Row],[Full Tract ID]],Table1[[Full Tract ID]:[Census Tract ID]],3,FALSE)</f>
        <v>Census Tract 710.06</v>
      </c>
      <c r="E351">
        <v>0</v>
      </c>
      <c r="K351"/>
      <c r="N351"/>
    </row>
    <row r="352" spans="1:14" x14ac:dyDescent="0.25">
      <c r="A352" t="s">
        <v>354</v>
      </c>
      <c r="B352" s="13">
        <v>18043071007</v>
      </c>
      <c r="C352" s="15" t="str">
        <f>VLOOKUP(Table3[[#This Row],[Full Tract ID]],Table1[[Full Tract ID]:[Census Tract ID]],2,FALSE)</f>
        <v>Floyd</v>
      </c>
      <c r="D352" s="15" t="str">
        <f>VLOOKUP(Table3[[#This Row],[Full Tract ID]],Table1[[Full Tract ID]:[Census Tract ID]],3,FALSE)</f>
        <v>Census Tract 710.07</v>
      </c>
      <c r="E352">
        <v>0</v>
      </c>
      <c r="K352"/>
      <c r="N352"/>
    </row>
    <row r="353" spans="1:14" x14ac:dyDescent="0.25">
      <c r="A353" t="s">
        <v>355</v>
      </c>
      <c r="B353" s="13">
        <v>18043071101</v>
      </c>
      <c r="C353" s="15" t="str">
        <f>VLOOKUP(Table3[[#This Row],[Full Tract ID]],Table1[[Full Tract ID]:[Census Tract ID]],2,FALSE)</f>
        <v>Floyd</v>
      </c>
      <c r="D353" s="15" t="str">
        <f>VLOOKUP(Table3[[#This Row],[Full Tract ID]],Table1[[Full Tract ID]:[Census Tract ID]],3,FALSE)</f>
        <v>Census Tract 711.01</v>
      </c>
      <c r="E353">
        <v>0</v>
      </c>
      <c r="K353"/>
      <c r="N353"/>
    </row>
    <row r="354" spans="1:14" x14ac:dyDescent="0.25">
      <c r="A354" t="s">
        <v>356</v>
      </c>
      <c r="B354" s="13">
        <v>18043071103</v>
      </c>
      <c r="C354" s="15" t="str">
        <f>VLOOKUP(Table3[[#This Row],[Full Tract ID]],Table1[[Full Tract ID]:[Census Tract ID]],2,FALSE)</f>
        <v>Floyd</v>
      </c>
      <c r="D354" s="15" t="str">
        <f>VLOOKUP(Table3[[#This Row],[Full Tract ID]],Table1[[Full Tract ID]:[Census Tract ID]],3,FALSE)</f>
        <v>Census Tract 711.03</v>
      </c>
      <c r="E354">
        <v>0</v>
      </c>
      <c r="K354"/>
      <c r="N354"/>
    </row>
    <row r="355" spans="1:14" x14ac:dyDescent="0.25">
      <c r="A355" t="s">
        <v>357</v>
      </c>
      <c r="B355" s="13">
        <v>18043071104</v>
      </c>
      <c r="C355" s="15" t="str">
        <f>VLOOKUP(Table3[[#This Row],[Full Tract ID]],Table1[[Full Tract ID]:[Census Tract ID]],2,FALSE)</f>
        <v>Floyd</v>
      </c>
      <c r="D355" s="15" t="str">
        <f>VLOOKUP(Table3[[#This Row],[Full Tract ID]],Table1[[Full Tract ID]:[Census Tract ID]],3,FALSE)</f>
        <v>Census Tract 711.04</v>
      </c>
      <c r="E355">
        <v>0</v>
      </c>
      <c r="K355"/>
      <c r="N355"/>
    </row>
    <row r="356" spans="1:14" x14ac:dyDescent="0.25">
      <c r="A356" t="s">
        <v>358</v>
      </c>
      <c r="B356" s="13">
        <v>18043071200</v>
      </c>
      <c r="C356" s="15" t="str">
        <f>VLOOKUP(Table3[[#This Row],[Full Tract ID]],Table1[[Full Tract ID]:[Census Tract ID]],2,FALSE)</f>
        <v>Floyd</v>
      </c>
      <c r="D356" s="15" t="str">
        <f>VLOOKUP(Table3[[#This Row],[Full Tract ID]],Table1[[Full Tract ID]:[Census Tract ID]],3,FALSE)</f>
        <v>Census Tract 712</v>
      </c>
      <c r="E356">
        <v>0</v>
      </c>
      <c r="K356"/>
      <c r="N356"/>
    </row>
    <row r="357" spans="1:14" x14ac:dyDescent="0.25">
      <c r="A357" t="s">
        <v>359</v>
      </c>
      <c r="B357" s="13">
        <v>18045957600</v>
      </c>
      <c r="C357" s="15" t="str">
        <f>VLOOKUP(Table3[[#This Row],[Full Tract ID]],Table1[[Full Tract ID]:[Census Tract ID]],2,FALSE)</f>
        <v>Fountain</v>
      </c>
      <c r="D357" s="15" t="str">
        <f>VLOOKUP(Table3[[#This Row],[Full Tract ID]],Table1[[Full Tract ID]:[Census Tract ID]],3,FALSE)</f>
        <v>Census Tract 9576</v>
      </c>
      <c r="E357">
        <v>0</v>
      </c>
      <c r="K357"/>
      <c r="N357"/>
    </row>
    <row r="358" spans="1:14" x14ac:dyDescent="0.25">
      <c r="A358" t="s">
        <v>360</v>
      </c>
      <c r="B358" s="13">
        <v>18045957700</v>
      </c>
      <c r="C358" s="15" t="str">
        <f>VLOOKUP(Table3[[#This Row],[Full Tract ID]],Table1[[Full Tract ID]:[Census Tract ID]],2,FALSE)</f>
        <v>Fountain</v>
      </c>
      <c r="D358" s="15" t="str">
        <f>VLOOKUP(Table3[[#This Row],[Full Tract ID]],Table1[[Full Tract ID]:[Census Tract ID]],3,FALSE)</f>
        <v>Census Tract 9577</v>
      </c>
      <c r="E358">
        <v>0</v>
      </c>
      <c r="K358"/>
      <c r="N358"/>
    </row>
    <row r="359" spans="1:14" x14ac:dyDescent="0.25">
      <c r="A359" t="s">
        <v>361</v>
      </c>
      <c r="B359" s="13">
        <v>18045957800</v>
      </c>
      <c r="C359" s="15" t="str">
        <f>VLOOKUP(Table3[[#This Row],[Full Tract ID]],Table1[[Full Tract ID]:[Census Tract ID]],2,FALSE)</f>
        <v>Fountain</v>
      </c>
      <c r="D359" s="15" t="str">
        <f>VLOOKUP(Table3[[#This Row],[Full Tract ID]],Table1[[Full Tract ID]:[Census Tract ID]],3,FALSE)</f>
        <v>Census Tract 9578</v>
      </c>
      <c r="E359">
        <v>0</v>
      </c>
      <c r="K359"/>
      <c r="N359"/>
    </row>
    <row r="360" spans="1:14" x14ac:dyDescent="0.25">
      <c r="A360" t="s">
        <v>362</v>
      </c>
      <c r="B360" s="13">
        <v>18045957900</v>
      </c>
      <c r="C360" s="15" t="str">
        <f>VLOOKUP(Table3[[#This Row],[Full Tract ID]],Table1[[Full Tract ID]:[Census Tract ID]],2,FALSE)</f>
        <v>Fountain</v>
      </c>
      <c r="D360" s="15" t="str">
        <f>VLOOKUP(Table3[[#This Row],[Full Tract ID]],Table1[[Full Tract ID]:[Census Tract ID]],3,FALSE)</f>
        <v>Census Tract 9579</v>
      </c>
      <c r="E360">
        <v>0</v>
      </c>
      <c r="K360"/>
      <c r="N360"/>
    </row>
    <row r="361" spans="1:14" x14ac:dyDescent="0.25">
      <c r="A361" t="s">
        <v>363</v>
      </c>
      <c r="B361" s="13">
        <v>18045958000</v>
      </c>
      <c r="C361" s="15" t="str">
        <f>VLOOKUP(Table3[[#This Row],[Full Tract ID]],Table1[[Full Tract ID]:[Census Tract ID]],2,FALSE)</f>
        <v>Fountain</v>
      </c>
      <c r="D361" s="15" t="str">
        <f>VLOOKUP(Table3[[#This Row],[Full Tract ID]],Table1[[Full Tract ID]:[Census Tract ID]],3,FALSE)</f>
        <v>Census Tract 9580</v>
      </c>
      <c r="E361">
        <v>0</v>
      </c>
      <c r="K361"/>
      <c r="N361"/>
    </row>
    <row r="362" spans="1:14" x14ac:dyDescent="0.25">
      <c r="A362" t="s">
        <v>364</v>
      </c>
      <c r="B362" s="13">
        <v>18047960100</v>
      </c>
      <c r="C362" s="15" t="str">
        <f>VLOOKUP(Table3[[#This Row],[Full Tract ID]],Table1[[Full Tract ID]:[Census Tract ID]],2,FALSE)</f>
        <v>Franklin</v>
      </c>
      <c r="D362" s="15" t="str">
        <f>VLOOKUP(Table3[[#This Row],[Full Tract ID]],Table1[[Full Tract ID]:[Census Tract ID]],3,FALSE)</f>
        <v>Census Tract 9601</v>
      </c>
      <c r="E362">
        <v>0</v>
      </c>
      <c r="K362"/>
      <c r="N362"/>
    </row>
    <row r="363" spans="1:14" x14ac:dyDescent="0.25">
      <c r="A363" t="s">
        <v>365</v>
      </c>
      <c r="B363" s="13">
        <v>18047969600</v>
      </c>
      <c r="C363" s="15" t="str">
        <f>VLOOKUP(Table3[[#This Row],[Full Tract ID]],Table1[[Full Tract ID]:[Census Tract ID]],2,FALSE)</f>
        <v>Franklin</v>
      </c>
      <c r="D363" s="15" t="str">
        <f>VLOOKUP(Table3[[#This Row],[Full Tract ID]],Table1[[Full Tract ID]:[Census Tract ID]],3,FALSE)</f>
        <v>Census Tract 9696</v>
      </c>
      <c r="E363">
        <v>0</v>
      </c>
      <c r="K363"/>
      <c r="N363"/>
    </row>
    <row r="364" spans="1:14" x14ac:dyDescent="0.25">
      <c r="A364" t="s">
        <v>366</v>
      </c>
      <c r="B364" s="13">
        <v>18047969700</v>
      </c>
      <c r="C364" s="15" t="str">
        <f>VLOOKUP(Table3[[#This Row],[Full Tract ID]],Table1[[Full Tract ID]:[Census Tract ID]],2,FALSE)</f>
        <v>Franklin</v>
      </c>
      <c r="D364" s="15" t="str">
        <f>VLOOKUP(Table3[[#This Row],[Full Tract ID]],Table1[[Full Tract ID]:[Census Tract ID]],3,FALSE)</f>
        <v>Census Tract 9697</v>
      </c>
      <c r="E364">
        <v>0</v>
      </c>
      <c r="K364"/>
      <c r="N364"/>
    </row>
    <row r="365" spans="1:14" x14ac:dyDescent="0.25">
      <c r="A365" t="s">
        <v>367</v>
      </c>
      <c r="B365" s="13">
        <v>18047969800</v>
      </c>
      <c r="C365" s="15" t="str">
        <f>VLOOKUP(Table3[[#This Row],[Full Tract ID]],Table1[[Full Tract ID]:[Census Tract ID]],2,FALSE)</f>
        <v>Franklin</v>
      </c>
      <c r="D365" s="15" t="str">
        <f>VLOOKUP(Table3[[#This Row],[Full Tract ID]],Table1[[Full Tract ID]:[Census Tract ID]],3,FALSE)</f>
        <v>Census Tract 9698</v>
      </c>
      <c r="E365">
        <v>0</v>
      </c>
      <c r="K365"/>
      <c r="N365"/>
    </row>
    <row r="366" spans="1:14" x14ac:dyDescent="0.25">
      <c r="A366" t="s">
        <v>368</v>
      </c>
      <c r="B366" s="13">
        <v>18047969900</v>
      </c>
      <c r="C366" s="15" t="str">
        <f>VLOOKUP(Table3[[#This Row],[Full Tract ID]],Table1[[Full Tract ID]:[Census Tract ID]],2,FALSE)</f>
        <v>Franklin</v>
      </c>
      <c r="D366" s="15" t="str">
        <f>VLOOKUP(Table3[[#This Row],[Full Tract ID]],Table1[[Full Tract ID]:[Census Tract ID]],3,FALSE)</f>
        <v>Census Tract 9699</v>
      </c>
      <c r="E366">
        <v>0</v>
      </c>
      <c r="K366"/>
      <c r="N366"/>
    </row>
    <row r="367" spans="1:14" x14ac:dyDescent="0.25">
      <c r="A367" t="s">
        <v>369</v>
      </c>
      <c r="B367" s="13">
        <v>18049953000</v>
      </c>
      <c r="C367" s="15" t="str">
        <f>VLOOKUP(Table3[[#This Row],[Full Tract ID]],Table1[[Full Tract ID]:[Census Tract ID]],2,FALSE)</f>
        <v>Fulton</v>
      </c>
      <c r="D367" s="15" t="str">
        <f>VLOOKUP(Table3[[#This Row],[Full Tract ID]],Table1[[Full Tract ID]:[Census Tract ID]],3,FALSE)</f>
        <v>Census Tract 9530</v>
      </c>
      <c r="E367">
        <v>0</v>
      </c>
      <c r="K367"/>
      <c r="N367"/>
    </row>
    <row r="368" spans="1:14" x14ac:dyDescent="0.25">
      <c r="A368" t="s">
        <v>370</v>
      </c>
      <c r="B368" s="13">
        <v>18049953100</v>
      </c>
      <c r="C368" s="15" t="str">
        <f>VLOOKUP(Table3[[#This Row],[Full Tract ID]],Table1[[Full Tract ID]:[Census Tract ID]],2,FALSE)</f>
        <v>Fulton</v>
      </c>
      <c r="D368" s="15" t="str">
        <f>VLOOKUP(Table3[[#This Row],[Full Tract ID]],Table1[[Full Tract ID]:[Census Tract ID]],3,FALSE)</f>
        <v>Census Tract 9531</v>
      </c>
      <c r="E368">
        <v>0</v>
      </c>
      <c r="K368"/>
      <c r="N368"/>
    </row>
    <row r="369" spans="1:14" x14ac:dyDescent="0.25">
      <c r="A369" t="s">
        <v>371</v>
      </c>
      <c r="B369" s="13">
        <v>18049953200</v>
      </c>
      <c r="C369" s="15" t="str">
        <f>VLOOKUP(Table3[[#This Row],[Full Tract ID]],Table1[[Full Tract ID]:[Census Tract ID]],2,FALSE)</f>
        <v>Fulton</v>
      </c>
      <c r="D369" s="15" t="str">
        <f>VLOOKUP(Table3[[#This Row],[Full Tract ID]],Table1[[Full Tract ID]:[Census Tract ID]],3,FALSE)</f>
        <v>Census Tract 9532</v>
      </c>
      <c r="E369">
        <v>0</v>
      </c>
      <c r="K369"/>
      <c r="N369"/>
    </row>
    <row r="370" spans="1:14" x14ac:dyDescent="0.25">
      <c r="A370" t="s">
        <v>372</v>
      </c>
      <c r="B370" s="13">
        <v>18049953300</v>
      </c>
      <c r="C370" s="15" t="str">
        <f>VLOOKUP(Table3[[#This Row],[Full Tract ID]],Table1[[Full Tract ID]:[Census Tract ID]],2,FALSE)</f>
        <v>Fulton</v>
      </c>
      <c r="D370" s="15" t="str">
        <f>VLOOKUP(Table3[[#This Row],[Full Tract ID]],Table1[[Full Tract ID]:[Census Tract ID]],3,FALSE)</f>
        <v>Census Tract 9533</v>
      </c>
      <c r="E370">
        <v>0</v>
      </c>
      <c r="K370"/>
      <c r="N370"/>
    </row>
    <row r="371" spans="1:14" x14ac:dyDescent="0.25">
      <c r="A371" t="s">
        <v>373</v>
      </c>
      <c r="B371" s="13">
        <v>18049953400</v>
      </c>
      <c r="C371" s="15" t="str">
        <f>VLOOKUP(Table3[[#This Row],[Full Tract ID]],Table1[[Full Tract ID]:[Census Tract ID]],2,FALSE)</f>
        <v>Fulton</v>
      </c>
      <c r="D371" s="15" t="str">
        <f>VLOOKUP(Table3[[#This Row],[Full Tract ID]],Table1[[Full Tract ID]:[Census Tract ID]],3,FALSE)</f>
        <v>Census Tract 9534</v>
      </c>
      <c r="E371">
        <v>0</v>
      </c>
      <c r="K371"/>
      <c r="N371"/>
    </row>
    <row r="372" spans="1:14" x14ac:dyDescent="0.25">
      <c r="A372" t="s">
        <v>374</v>
      </c>
      <c r="B372" s="13">
        <v>18049953500</v>
      </c>
      <c r="C372" s="15" t="str">
        <f>VLOOKUP(Table3[[#This Row],[Full Tract ID]],Table1[[Full Tract ID]:[Census Tract ID]],2,FALSE)</f>
        <v>Fulton</v>
      </c>
      <c r="D372" s="15" t="str">
        <f>VLOOKUP(Table3[[#This Row],[Full Tract ID]],Table1[[Full Tract ID]:[Census Tract ID]],3,FALSE)</f>
        <v>Census Tract 9535</v>
      </c>
      <c r="E372">
        <v>0</v>
      </c>
      <c r="K372"/>
      <c r="N372"/>
    </row>
    <row r="373" spans="1:14" x14ac:dyDescent="0.25">
      <c r="A373" t="s">
        <v>375</v>
      </c>
      <c r="B373" s="13">
        <v>18051050100</v>
      </c>
      <c r="C373" s="15" t="str">
        <f>VLOOKUP(Table3[[#This Row],[Full Tract ID]],Table1[[Full Tract ID]:[Census Tract ID]],2,FALSE)</f>
        <v>Gibson</v>
      </c>
      <c r="D373" s="15" t="str">
        <f>VLOOKUP(Table3[[#This Row],[Full Tract ID]],Table1[[Full Tract ID]:[Census Tract ID]],3,FALSE)</f>
        <v>Census Tract 501</v>
      </c>
      <c r="E373">
        <v>0</v>
      </c>
      <c r="K373"/>
      <c r="N373"/>
    </row>
    <row r="374" spans="1:14" x14ac:dyDescent="0.25">
      <c r="A374" t="s">
        <v>376</v>
      </c>
      <c r="B374" s="13">
        <v>18051050201</v>
      </c>
      <c r="C374" s="15" t="str">
        <f>VLOOKUP(Table3[[#This Row],[Full Tract ID]],Table1[[Full Tract ID]:[Census Tract ID]],2,FALSE)</f>
        <v>Gibson</v>
      </c>
      <c r="D374" s="15" t="str">
        <f>VLOOKUP(Table3[[#This Row],[Full Tract ID]],Table1[[Full Tract ID]:[Census Tract ID]],3,FALSE)</f>
        <v>Census Tract 502.01</v>
      </c>
      <c r="E374">
        <v>0</v>
      </c>
      <c r="K374"/>
      <c r="N374"/>
    </row>
    <row r="375" spans="1:14" x14ac:dyDescent="0.25">
      <c r="A375" t="s">
        <v>377</v>
      </c>
      <c r="B375" s="13">
        <v>18051050202</v>
      </c>
      <c r="C375" s="15" t="str">
        <f>VLOOKUP(Table3[[#This Row],[Full Tract ID]],Table1[[Full Tract ID]:[Census Tract ID]],2,FALSE)</f>
        <v>Gibson</v>
      </c>
      <c r="D375" s="15" t="str">
        <f>VLOOKUP(Table3[[#This Row],[Full Tract ID]],Table1[[Full Tract ID]:[Census Tract ID]],3,FALSE)</f>
        <v>Census Tract 502.02</v>
      </c>
      <c r="E375">
        <v>0</v>
      </c>
      <c r="K375"/>
      <c r="N375"/>
    </row>
    <row r="376" spans="1:14" x14ac:dyDescent="0.25">
      <c r="A376" t="s">
        <v>378</v>
      </c>
      <c r="B376" s="13">
        <v>18051050300</v>
      </c>
      <c r="C376" s="15" t="str">
        <f>VLOOKUP(Table3[[#This Row],[Full Tract ID]],Table1[[Full Tract ID]:[Census Tract ID]],2,FALSE)</f>
        <v>Gibson</v>
      </c>
      <c r="D376" s="15" t="str">
        <f>VLOOKUP(Table3[[#This Row],[Full Tract ID]],Table1[[Full Tract ID]:[Census Tract ID]],3,FALSE)</f>
        <v>Census Tract 503</v>
      </c>
      <c r="E376">
        <v>0</v>
      </c>
      <c r="K376"/>
      <c r="N376"/>
    </row>
    <row r="377" spans="1:14" x14ac:dyDescent="0.25">
      <c r="A377" t="s">
        <v>379</v>
      </c>
      <c r="B377" s="13">
        <v>18051050401</v>
      </c>
      <c r="C377" s="15" t="str">
        <f>VLOOKUP(Table3[[#This Row],[Full Tract ID]],Table1[[Full Tract ID]:[Census Tract ID]],2,FALSE)</f>
        <v>Gibson</v>
      </c>
      <c r="D377" s="15" t="str">
        <f>VLOOKUP(Table3[[#This Row],[Full Tract ID]],Table1[[Full Tract ID]:[Census Tract ID]],3,FALSE)</f>
        <v>Census Tract 504.01</v>
      </c>
      <c r="E377">
        <v>0</v>
      </c>
      <c r="K377"/>
      <c r="N377"/>
    </row>
    <row r="378" spans="1:14" x14ac:dyDescent="0.25">
      <c r="A378" t="s">
        <v>380</v>
      </c>
      <c r="B378" s="13">
        <v>18051050402</v>
      </c>
      <c r="C378" s="15" t="str">
        <f>VLOOKUP(Table3[[#This Row],[Full Tract ID]],Table1[[Full Tract ID]:[Census Tract ID]],2,FALSE)</f>
        <v>Gibson</v>
      </c>
      <c r="D378" s="15" t="str">
        <f>VLOOKUP(Table3[[#This Row],[Full Tract ID]],Table1[[Full Tract ID]:[Census Tract ID]],3,FALSE)</f>
        <v>Census Tract 504.02</v>
      </c>
      <c r="E378">
        <v>0</v>
      </c>
      <c r="K378"/>
      <c r="N378"/>
    </row>
    <row r="379" spans="1:14" x14ac:dyDescent="0.25">
      <c r="A379" t="s">
        <v>381</v>
      </c>
      <c r="B379" s="13">
        <v>18051050501</v>
      </c>
      <c r="C379" s="15" t="str">
        <f>VLOOKUP(Table3[[#This Row],[Full Tract ID]],Table1[[Full Tract ID]:[Census Tract ID]],2,FALSE)</f>
        <v>Gibson</v>
      </c>
      <c r="D379" s="15" t="str">
        <f>VLOOKUP(Table3[[#This Row],[Full Tract ID]],Table1[[Full Tract ID]:[Census Tract ID]],3,FALSE)</f>
        <v>Census Tract 505.01</v>
      </c>
      <c r="E379">
        <v>0</v>
      </c>
      <c r="K379"/>
      <c r="N379"/>
    </row>
    <row r="380" spans="1:14" x14ac:dyDescent="0.25">
      <c r="A380" t="s">
        <v>382</v>
      </c>
      <c r="B380" s="13">
        <v>18051050502</v>
      </c>
      <c r="C380" s="15" t="str">
        <f>VLOOKUP(Table3[[#This Row],[Full Tract ID]],Table1[[Full Tract ID]:[Census Tract ID]],2,FALSE)</f>
        <v>Gibson</v>
      </c>
      <c r="D380" s="15" t="str">
        <f>VLOOKUP(Table3[[#This Row],[Full Tract ID]],Table1[[Full Tract ID]:[Census Tract ID]],3,FALSE)</f>
        <v>Census Tract 505.02</v>
      </c>
      <c r="E380">
        <v>0</v>
      </c>
      <c r="K380"/>
      <c r="N380"/>
    </row>
    <row r="381" spans="1:14" x14ac:dyDescent="0.25">
      <c r="A381" t="s">
        <v>383</v>
      </c>
      <c r="B381" s="13">
        <v>18053000100</v>
      </c>
      <c r="C381" s="15" t="str">
        <f>VLOOKUP(Table3[[#This Row],[Full Tract ID]],Table1[[Full Tract ID]:[Census Tract ID]],2,FALSE)</f>
        <v>Grant</v>
      </c>
      <c r="D381" s="15" t="str">
        <f>VLOOKUP(Table3[[#This Row],[Full Tract ID]],Table1[[Full Tract ID]:[Census Tract ID]],3,FALSE)</f>
        <v>Census Tract 1</v>
      </c>
      <c r="E381" s="14">
        <v>1</v>
      </c>
      <c r="K381"/>
      <c r="N381"/>
    </row>
    <row r="382" spans="1:14" x14ac:dyDescent="0.25">
      <c r="A382" t="s">
        <v>384</v>
      </c>
      <c r="B382" s="13">
        <v>18053000200</v>
      </c>
      <c r="C382" s="15" t="str">
        <f>VLOOKUP(Table3[[#This Row],[Full Tract ID]],Table1[[Full Tract ID]:[Census Tract ID]],2,FALSE)</f>
        <v>Grant</v>
      </c>
      <c r="D382" s="15" t="str">
        <f>VLOOKUP(Table3[[#This Row],[Full Tract ID]],Table1[[Full Tract ID]:[Census Tract ID]],3,FALSE)</f>
        <v>Census Tract 2</v>
      </c>
      <c r="E382" s="14">
        <v>1</v>
      </c>
      <c r="K382"/>
      <c r="N382"/>
    </row>
    <row r="383" spans="1:14" x14ac:dyDescent="0.25">
      <c r="A383" t="s">
        <v>385</v>
      </c>
      <c r="B383" s="13">
        <v>18053000400</v>
      </c>
      <c r="C383" s="15" t="str">
        <f>VLOOKUP(Table3[[#This Row],[Full Tract ID]],Table1[[Full Tract ID]:[Census Tract ID]],2,FALSE)</f>
        <v>Grant</v>
      </c>
      <c r="D383" s="15" t="str">
        <f>VLOOKUP(Table3[[#This Row],[Full Tract ID]],Table1[[Full Tract ID]:[Census Tract ID]],3,FALSE)</f>
        <v>Census Tract 4</v>
      </c>
      <c r="E383" s="14">
        <v>1</v>
      </c>
      <c r="K383"/>
      <c r="N383"/>
    </row>
    <row r="384" spans="1:14" x14ac:dyDescent="0.25">
      <c r="A384" t="s">
        <v>386</v>
      </c>
      <c r="B384" s="13">
        <v>18053000500</v>
      </c>
      <c r="C384" s="15" t="str">
        <f>VLOOKUP(Table3[[#This Row],[Full Tract ID]],Table1[[Full Tract ID]:[Census Tract ID]],2,FALSE)</f>
        <v>Grant</v>
      </c>
      <c r="D384" s="15" t="str">
        <f>VLOOKUP(Table3[[#This Row],[Full Tract ID]],Table1[[Full Tract ID]:[Census Tract ID]],3,FALSE)</f>
        <v>Census Tract 5</v>
      </c>
      <c r="E384">
        <v>0</v>
      </c>
      <c r="K384"/>
      <c r="N384"/>
    </row>
    <row r="385" spans="1:14" x14ac:dyDescent="0.25">
      <c r="A385" t="s">
        <v>387</v>
      </c>
      <c r="B385" s="13">
        <v>18053000600</v>
      </c>
      <c r="C385" s="15" t="str">
        <f>VLOOKUP(Table3[[#This Row],[Full Tract ID]],Table1[[Full Tract ID]:[Census Tract ID]],2,FALSE)</f>
        <v>Grant</v>
      </c>
      <c r="D385" s="15" t="str">
        <f>VLOOKUP(Table3[[#This Row],[Full Tract ID]],Table1[[Full Tract ID]:[Census Tract ID]],3,FALSE)</f>
        <v>Census Tract 6</v>
      </c>
      <c r="E385">
        <v>0</v>
      </c>
      <c r="K385"/>
      <c r="N385"/>
    </row>
    <row r="386" spans="1:14" x14ac:dyDescent="0.25">
      <c r="A386" t="s">
        <v>388</v>
      </c>
      <c r="B386" s="13">
        <v>18053000700</v>
      </c>
      <c r="C386" s="15" t="str">
        <f>VLOOKUP(Table3[[#This Row],[Full Tract ID]],Table1[[Full Tract ID]:[Census Tract ID]],2,FALSE)</f>
        <v>Grant</v>
      </c>
      <c r="D386" s="15" t="str">
        <f>VLOOKUP(Table3[[#This Row],[Full Tract ID]],Table1[[Full Tract ID]:[Census Tract ID]],3,FALSE)</f>
        <v>Census Tract 7</v>
      </c>
      <c r="E386" s="14">
        <v>1</v>
      </c>
      <c r="K386"/>
      <c r="N386"/>
    </row>
    <row r="387" spans="1:14" x14ac:dyDescent="0.25">
      <c r="A387" t="s">
        <v>389</v>
      </c>
      <c r="B387" s="13">
        <v>18053000800</v>
      </c>
      <c r="C387" s="15" t="str">
        <f>VLOOKUP(Table3[[#This Row],[Full Tract ID]],Table1[[Full Tract ID]:[Census Tract ID]],2,FALSE)</f>
        <v>Grant</v>
      </c>
      <c r="D387" s="15" t="str">
        <f>VLOOKUP(Table3[[#This Row],[Full Tract ID]],Table1[[Full Tract ID]:[Census Tract ID]],3,FALSE)</f>
        <v>Census Tract 8</v>
      </c>
      <c r="E387" s="14">
        <v>1</v>
      </c>
      <c r="K387"/>
      <c r="N387"/>
    </row>
    <row r="388" spans="1:14" x14ac:dyDescent="0.25">
      <c r="A388" t="s">
        <v>390</v>
      </c>
      <c r="B388" s="13">
        <v>18053000900</v>
      </c>
      <c r="C388" s="15" t="str">
        <f>VLOOKUP(Table3[[#This Row],[Full Tract ID]],Table1[[Full Tract ID]:[Census Tract ID]],2,FALSE)</f>
        <v>Grant</v>
      </c>
      <c r="D388" s="15" t="str">
        <f>VLOOKUP(Table3[[#This Row],[Full Tract ID]],Table1[[Full Tract ID]:[Census Tract ID]],3,FALSE)</f>
        <v>Census Tract 9</v>
      </c>
      <c r="E388" s="14">
        <v>1</v>
      </c>
      <c r="K388"/>
      <c r="N388"/>
    </row>
    <row r="389" spans="1:14" x14ac:dyDescent="0.25">
      <c r="A389" t="s">
        <v>391</v>
      </c>
      <c r="B389" s="13">
        <v>18053010100</v>
      </c>
      <c r="C389" s="15" t="str">
        <f>VLOOKUP(Table3[[#This Row],[Full Tract ID]],Table1[[Full Tract ID]:[Census Tract ID]],2,FALSE)</f>
        <v>Grant</v>
      </c>
      <c r="D389" s="15" t="str">
        <f>VLOOKUP(Table3[[#This Row],[Full Tract ID]],Table1[[Full Tract ID]:[Census Tract ID]],3,FALSE)</f>
        <v>Census Tract 101</v>
      </c>
      <c r="E389">
        <v>0</v>
      </c>
      <c r="K389"/>
      <c r="N389"/>
    </row>
    <row r="390" spans="1:14" x14ac:dyDescent="0.25">
      <c r="A390" t="s">
        <v>392</v>
      </c>
      <c r="B390" s="13">
        <v>18053010200</v>
      </c>
      <c r="C390" s="15" t="str">
        <f>VLOOKUP(Table3[[#This Row],[Full Tract ID]],Table1[[Full Tract ID]:[Census Tract ID]],2,FALSE)</f>
        <v>Grant</v>
      </c>
      <c r="D390" s="15" t="str">
        <f>VLOOKUP(Table3[[#This Row],[Full Tract ID]],Table1[[Full Tract ID]:[Census Tract ID]],3,FALSE)</f>
        <v>Census Tract 102</v>
      </c>
      <c r="E390">
        <v>0</v>
      </c>
      <c r="K390"/>
      <c r="N390"/>
    </row>
    <row r="391" spans="1:14" x14ac:dyDescent="0.25">
      <c r="A391" t="s">
        <v>393</v>
      </c>
      <c r="B391" s="13">
        <v>18053010300</v>
      </c>
      <c r="C391" s="15" t="str">
        <f>VLOOKUP(Table3[[#This Row],[Full Tract ID]],Table1[[Full Tract ID]:[Census Tract ID]],2,FALSE)</f>
        <v>Grant</v>
      </c>
      <c r="D391" s="15" t="str">
        <f>VLOOKUP(Table3[[#This Row],[Full Tract ID]],Table1[[Full Tract ID]:[Census Tract ID]],3,FALSE)</f>
        <v>Census Tract 103</v>
      </c>
      <c r="E391">
        <v>0</v>
      </c>
      <c r="K391"/>
      <c r="N391"/>
    </row>
    <row r="392" spans="1:14" x14ac:dyDescent="0.25">
      <c r="A392" t="s">
        <v>394</v>
      </c>
      <c r="B392" s="13">
        <v>18053010400</v>
      </c>
      <c r="C392" s="15" t="str">
        <f>VLOOKUP(Table3[[#This Row],[Full Tract ID]],Table1[[Full Tract ID]:[Census Tract ID]],2,FALSE)</f>
        <v>Grant</v>
      </c>
      <c r="D392" s="15" t="str">
        <f>VLOOKUP(Table3[[#This Row],[Full Tract ID]],Table1[[Full Tract ID]:[Census Tract ID]],3,FALSE)</f>
        <v>Census Tract 104</v>
      </c>
      <c r="E392">
        <v>0</v>
      </c>
      <c r="K392"/>
      <c r="N392"/>
    </row>
    <row r="393" spans="1:14" x14ac:dyDescent="0.25">
      <c r="A393" t="s">
        <v>395</v>
      </c>
      <c r="B393" s="13">
        <v>18053010500</v>
      </c>
      <c r="C393" s="15" t="str">
        <f>VLOOKUP(Table3[[#This Row],[Full Tract ID]],Table1[[Full Tract ID]:[Census Tract ID]],2,FALSE)</f>
        <v>Grant</v>
      </c>
      <c r="D393" s="15" t="str">
        <f>VLOOKUP(Table3[[#This Row],[Full Tract ID]],Table1[[Full Tract ID]:[Census Tract ID]],3,FALSE)</f>
        <v>Census Tract 105</v>
      </c>
      <c r="E393">
        <v>0</v>
      </c>
      <c r="K393"/>
      <c r="N393"/>
    </row>
    <row r="394" spans="1:14" x14ac:dyDescent="0.25">
      <c r="A394" t="s">
        <v>396</v>
      </c>
      <c r="B394" s="13">
        <v>18053010600</v>
      </c>
      <c r="C394" s="15" t="str">
        <f>VLOOKUP(Table3[[#This Row],[Full Tract ID]],Table1[[Full Tract ID]:[Census Tract ID]],2,FALSE)</f>
        <v>Grant</v>
      </c>
      <c r="D394" s="15" t="str">
        <f>VLOOKUP(Table3[[#This Row],[Full Tract ID]],Table1[[Full Tract ID]:[Census Tract ID]],3,FALSE)</f>
        <v>Census Tract 106</v>
      </c>
      <c r="E394">
        <v>0</v>
      </c>
      <c r="K394"/>
      <c r="N394"/>
    </row>
    <row r="395" spans="1:14" x14ac:dyDescent="0.25">
      <c r="A395" t="s">
        <v>397</v>
      </c>
      <c r="B395" s="13">
        <v>18053010700</v>
      </c>
      <c r="C395" s="15" t="str">
        <f>VLOOKUP(Table3[[#This Row],[Full Tract ID]],Table1[[Full Tract ID]:[Census Tract ID]],2,FALSE)</f>
        <v>Grant</v>
      </c>
      <c r="D395" s="15" t="str">
        <f>VLOOKUP(Table3[[#This Row],[Full Tract ID]],Table1[[Full Tract ID]:[Census Tract ID]],3,FALSE)</f>
        <v>Census Tract 107</v>
      </c>
      <c r="E395">
        <v>0</v>
      </c>
      <c r="K395"/>
      <c r="N395"/>
    </row>
    <row r="396" spans="1:14" x14ac:dyDescent="0.25">
      <c r="A396" t="s">
        <v>398</v>
      </c>
      <c r="B396" s="13">
        <v>18053010800</v>
      </c>
      <c r="C396" s="15" t="str">
        <f>VLOOKUP(Table3[[#This Row],[Full Tract ID]],Table1[[Full Tract ID]:[Census Tract ID]],2,FALSE)</f>
        <v>Grant</v>
      </c>
      <c r="D396" s="15" t="str">
        <f>VLOOKUP(Table3[[#This Row],[Full Tract ID]],Table1[[Full Tract ID]:[Census Tract ID]],3,FALSE)</f>
        <v>Census Tract 108</v>
      </c>
      <c r="E396">
        <v>0</v>
      </c>
      <c r="K396"/>
      <c r="N396"/>
    </row>
    <row r="397" spans="1:14" x14ac:dyDescent="0.25">
      <c r="A397" t="s">
        <v>399</v>
      </c>
      <c r="B397" s="13">
        <v>18055954701</v>
      </c>
      <c r="C397" s="15" t="str">
        <f>VLOOKUP(Table3[[#This Row],[Full Tract ID]],Table1[[Full Tract ID]:[Census Tract ID]],2,FALSE)</f>
        <v>Greene</v>
      </c>
      <c r="D397" s="15" t="str">
        <f>VLOOKUP(Table3[[#This Row],[Full Tract ID]],Table1[[Full Tract ID]:[Census Tract ID]],3,FALSE)</f>
        <v>Census Tract 9547.01</v>
      </c>
      <c r="E397">
        <v>0</v>
      </c>
      <c r="K397"/>
      <c r="N397"/>
    </row>
    <row r="398" spans="1:14" x14ac:dyDescent="0.25">
      <c r="A398" t="s">
        <v>400</v>
      </c>
      <c r="B398" s="13">
        <v>18055954702</v>
      </c>
      <c r="C398" s="15" t="str">
        <f>VLOOKUP(Table3[[#This Row],[Full Tract ID]],Table1[[Full Tract ID]:[Census Tract ID]],2,FALSE)</f>
        <v>Greene</v>
      </c>
      <c r="D398" s="15" t="str">
        <f>VLOOKUP(Table3[[#This Row],[Full Tract ID]],Table1[[Full Tract ID]:[Census Tract ID]],3,FALSE)</f>
        <v>Census Tract 9547.02</v>
      </c>
      <c r="E398">
        <v>0</v>
      </c>
      <c r="K398"/>
      <c r="N398"/>
    </row>
    <row r="399" spans="1:14" x14ac:dyDescent="0.25">
      <c r="A399" t="s">
        <v>401</v>
      </c>
      <c r="B399" s="13">
        <v>18055954800</v>
      </c>
      <c r="C399" s="15" t="str">
        <f>VLOOKUP(Table3[[#This Row],[Full Tract ID]],Table1[[Full Tract ID]:[Census Tract ID]],2,FALSE)</f>
        <v>Greene</v>
      </c>
      <c r="D399" s="15" t="str">
        <f>VLOOKUP(Table3[[#This Row],[Full Tract ID]],Table1[[Full Tract ID]:[Census Tract ID]],3,FALSE)</f>
        <v>Census Tract 9548</v>
      </c>
      <c r="E399">
        <v>0</v>
      </c>
      <c r="K399"/>
      <c r="N399"/>
    </row>
    <row r="400" spans="1:14" x14ac:dyDescent="0.25">
      <c r="A400" t="s">
        <v>402</v>
      </c>
      <c r="B400" s="13">
        <v>18055954900</v>
      </c>
      <c r="C400" s="15" t="str">
        <f>VLOOKUP(Table3[[#This Row],[Full Tract ID]],Table1[[Full Tract ID]:[Census Tract ID]],2,FALSE)</f>
        <v>Greene</v>
      </c>
      <c r="D400" s="15" t="str">
        <f>VLOOKUP(Table3[[#This Row],[Full Tract ID]],Table1[[Full Tract ID]:[Census Tract ID]],3,FALSE)</f>
        <v>Census Tract 9549</v>
      </c>
      <c r="E400">
        <v>0</v>
      </c>
      <c r="K400"/>
      <c r="N400"/>
    </row>
    <row r="401" spans="1:14" x14ac:dyDescent="0.25">
      <c r="A401" t="s">
        <v>403</v>
      </c>
      <c r="B401" s="13">
        <v>18055955000</v>
      </c>
      <c r="C401" s="15" t="str">
        <f>VLOOKUP(Table3[[#This Row],[Full Tract ID]],Table1[[Full Tract ID]:[Census Tract ID]],2,FALSE)</f>
        <v>Greene</v>
      </c>
      <c r="D401" s="15" t="str">
        <f>VLOOKUP(Table3[[#This Row],[Full Tract ID]],Table1[[Full Tract ID]:[Census Tract ID]],3,FALSE)</f>
        <v>Census Tract 9550</v>
      </c>
      <c r="E401">
        <v>0</v>
      </c>
      <c r="K401"/>
      <c r="N401"/>
    </row>
    <row r="402" spans="1:14" x14ac:dyDescent="0.25">
      <c r="A402" t="s">
        <v>404</v>
      </c>
      <c r="B402" s="13">
        <v>18055955100</v>
      </c>
      <c r="C402" s="15" t="str">
        <f>VLOOKUP(Table3[[#This Row],[Full Tract ID]],Table1[[Full Tract ID]:[Census Tract ID]],2,FALSE)</f>
        <v>Greene</v>
      </c>
      <c r="D402" s="15" t="str">
        <f>VLOOKUP(Table3[[#This Row],[Full Tract ID]],Table1[[Full Tract ID]:[Census Tract ID]],3,FALSE)</f>
        <v>Census Tract 9551</v>
      </c>
      <c r="E402">
        <v>0</v>
      </c>
      <c r="K402"/>
      <c r="N402"/>
    </row>
    <row r="403" spans="1:14" x14ac:dyDescent="0.25">
      <c r="A403" t="s">
        <v>405</v>
      </c>
      <c r="B403" s="13">
        <v>18055955200</v>
      </c>
      <c r="C403" s="15" t="str">
        <f>VLOOKUP(Table3[[#This Row],[Full Tract ID]],Table1[[Full Tract ID]:[Census Tract ID]],2,FALSE)</f>
        <v>Greene</v>
      </c>
      <c r="D403" s="15" t="str">
        <f>VLOOKUP(Table3[[#This Row],[Full Tract ID]],Table1[[Full Tract ID]:[Census Tract ID]],3,FALSE)</f>
        <v>Census Tract 9552</v>
      </c>
      <c r="E403">
        <v>0</v>
      </c>
      <c r="K403"/>
      <c r="N403"/>
    </row>
    <row r="404" spans="1:14" x14ac:dyDescent="0.25">
      <c r="A404" t="s">
        <v>406</v>
      </c>
      <c r="B404" s="13">
        <v>18055955300</v>
      </c>
      <c r="C404" s="15" t="str">
        <f>VLOOKUP(Table3[[#This Row],[Full Tract ID]],Table1[[Full Tract ID]:[Census Tract ID]],2,FALSE)</f>
        <v>Greene</v>
      </c>
      <c r="D404" s="15" t="str">
        <f>VLOOKUP(Table3[[#This Row],[Full Tract ID]],Table1[[Full Tract ID]:[Census Tract ID]],3,FALSE)</f>
        <v>Census Tract 9553</v>
      </c>
      <c r="E404">
        <v>0</v>
      </c>
      <c r="K404"/>
      <c r="N404"/>
    </row>
    <row r="405" spans="1:14" x14ac:dyDescent="0.25">
      <c r="A405" t="s">
        <v>407</v>
      </c>
      <c r="B405" s="13">
        <v>18055955400</v>
      </c>
      <c r="C405" s="15" t="str">
        <f>VLOOKUP(Table3[[#This Row],[Full Tract ID]],Table1[[Full Tract ID]:[Census Tract ID]],2,FALSE)</f>
        <v>Greene</v>
      </c>
      <c r="D405" s="15" t="str">
        <f>VLOOKUP(Table3[[#This Row],[Full Tract ID]],Table1[[Full Tract ID]:[Census Tract ID]],3,FALSE)</f>
        <v>Census Tract 9554</v>
      </c>
      <c r="E405">
        <v>0</v>
      </c>
      <c r="K405"/>
      <c r="N405"/>
    </row>
    <row r="406" spans="1:14" x14ac:dyDescent="0.25">
      <c r="A406" t="s">
        <v>408</v>
      </c>
      <c r="B406" s="13">
        <v>18057110101</v>
      </c>
      <c r="C406" s="15" t="str">
        <f>VLOOKUP(Table3[[#This Row],[Full Tract ID]],Table1[[Full Tract ID]:[Census Tract ID]],2,FALSE)</f>
        <v>Hamilton</v>
      </c>
      <c r="D406" s="15" t="str">
        <f>VLOOKUP(Table3[[#This Row],[Full Tract ID]],Table1[[Full Tract ID]:[Census Tract ID]],3,FALSE)</f>
        <v>Census Tract 1101.01</v>
      </c>
      <c r="E406">
        <v>0</v>
      </c>
      <c r="K406"/>
      <c r="N406"/>
    </row>
    <row r="407" spans="1:14" x14ac:dyDescent="0.25">
      <c r="A407" t="s">
        <v>409</v>
      </c>
      <c r="B407" s="13">
        <v>18057110102</v>
      </c>
      <c r="C407" s="15" t="str">
        <f>VLOOKUP(Table3[[#This Row],[Full Tract ID]],Table1[[Full Tract ID]:[Census Tract ID]],2,FALSE)</f>
        <v>Hamilton</v>
      </c>
      <c r="D407" s="15" t="str">
        <f>VLOOKUP(Table3[[#This Row],[Full Tract ID]],Table1[[Full Tract ID]:[Census Tract ID]],3,FALSE)</f>
        <v>Census Tract 1101.02</v>
      </c>
      <c r="E407">
        <v>0</v>
      </c>
      <c r="K407"/>
      <c r="N407"/>
    </row>
    <row r="408" spans="1:14" x14ac:dyDescent="0.25">
      <c r="A408" t="s">
        <v>410</v>
      </c>
      <c r="B408" s="13">
        <v>18057110201</v>
      </c>
      <c r="C408" s="15" t="str">
        <f>VLOOKUP(Table3[[#This Row],[Full Tract ID]],Table1[[Full Tract ID]:[Census Tract ID]],2,FALSE)</f>
        <v>Hamilton</v>
      </c>
      <c r="D408" s="15" t="str">
        <f>VLOOKUP(Table3[[#This Row],[Full Tract ID]],Table1[[Full Tract ID]:[Census Tract ID]],3,FALSE)</f>
        <v>Census Tract 1102.01</v>
      </c>
      <c r="E408">
        <v>0</v>
      </c>
      <c r="K408"/>
      <c r="N408"/>
    </row>
    <row r="409" spans="1:14" x14ac:dyDescent="0.25">
      <c r="A409" t="s">
        <v>411</v>
      </c>
      <c r="B409" s="13">
        <v>18057110202</v>
      </c>
      <c r="C409" s="15" t="str">
        <f>VLOOKUP(Table3[[#This Row],[Full Tract ID]],Table1[[Full Tract ID]:[Census Tract ID]],2,FALSE)</f>
        <v>Hamilton</v>
      </c>
      <c r="D409" s="15" t="str">
        <f>VLOOKUP(Table3[[#This Row],[Full Tract ID]],Table1[[Full Tract ID]:[Census Tract ID]],3,FALSE)</f>
        <v>Census Tract 1102.02</v>
      </c>
      <c r="E409">
        <v>0</v>
      </c>
      <c r="K409"/>
      <c r="N409"/>
    </row>
    <row r="410" spans="1:14" x14ac:dyDescent="0.25">
      <c r="A410" t="s">
        <v>412</v>
      </c>
      <c r="B410" s="13">
        <v>18057110301</v>
      </c>
      <c r="C410" s="15" t="str">
        <f>VLOOKUP(Table3[[#This Row],[Full Tract ID]],Table1[[Full Tract ID]:[Census Tract ID]],2,FALSE)</f>
        <v>Hamilton</v>
      </c>
      <c r="D410" s="15" t="str">
        <f>VLOOKUP(Table3[[#This Row],[Full Tract ID]],Table1[[Full Tract ID]:[Census Tract ID]],3,FALSE)</f>
        <v>Census Tract 1103.01</v>
      </c>
      <c r="E410">
        <v>0</v>
      </c>
      <c r="K410"/>
      <c r="N410"/>
    </row>
    <row r="411" spans="1:14" x14ac:dyDescent="0.25">
      <c r="A411" t="s">
        <v>413</v>
      </c>
      <c r="B411" s="13">
        <v>18057110302</v>
      </c>
      <c r="C411" s="15" t="str">
        <f>VLOOKUP(Table3[[#This Row],[Full Tract ID]],Table1[[Full Tract ID]:[Census Tract ID]],2,FALSE)</f>
        <v>Hamilton</v>
      </c>
      <c r="D411" s="15" t="str">
        <f>VLOOKUP(Table3[[#This Row],[Full Tract ID]],Table1[[Full Tract ID]:[Census Tract ID]],3,FALSE)</f>
        <v>Census Tract 1103.02</v>
      </c>
      <c r="E411">
        <v>0</v>
      </c>
      <c r="K411"/>
      <c r="N411"/>
    </row>
    <row r="412" spans="1:14" x14ac:dyDescent="0.25">
      <c r="A412" t="s">
        <v>414</v>
      </c>
      <c r="B412" s="13">
        <v>18057110303</v>
      </c>
      <c r="C412" s="15" t="str">
        <f>VLOOKUP(Table3[[#This Row],[Full Tract ID]],Table1[[Full Tract ID]:[Census Tract ID]],2,FALSE)</f>
        <v>Hamilton</v>
      </c>
      <c r="D412" s="15" t="str">
        <f>VLOOKUP(Table3[[#This Row],[Full Tract ID]],Table1[[Full Tract ID]:[Census Tract ID]],3,FALSE)</f>
        <v>Census Tract 1103.03</v>
      </c>
      <c r="E412">
        <v>0</v>
      </c>
      <c r="K412"/>
      <c r="N412"/>
    </row>
    <row r="413" spans="1:14" x14ac:dyDescent="0.25">
      <c r="A413" t="s">
        <v>415</v>
      </c>
      <c r="B413" s="13">
        <v>18057110401</v>
      </c>
      <c r="C413" s="15" t="str">
        <f>VLOOKUP(Table3[[#This Row],[Full Tract ID]],Table1[[Full Tract ID]:[Census Tract ID]],2,FALSE)</f>
        <v>Hamilton</v>
      </c>
      <c r="D413" s="15" t="str">
        <f>VLOOKUP(Table3[[#This Row],[Full Tract ID]],Table1[[Full Tract ID]:[Census Tract ID]],3,FALSE)</f>
        <v>Census Tract 1104.01</v>
      </c>
      <c r="E413">
        <v>0</v>
      </c>
      <c r="K413"/>
      <c r="N413"/>
    </row>
    <row r="414" spans="1:14" x14ac:dyDescent="0.25">
      <c r="A414" t="s">
        <v>416</v>
      </c>
      <c r="B414" s="13">
        <v>18057110404</v>
      </c>
      <c r="C414" s="15" t="str">
        <f>VLOOKUP(Table3[[#This Row],[Full Tract ID]],Table1[[Full Tract ID]:[Census Tract ID]],2,FALSE)</f>
        <v>Hamilton</v>
      </c>
      <c r="D414" s="15" t="str">
        <f>VLOOKUP(Table3[[#This Row],[Full Tract ID]],Table1[[Full Tract ID]:[Census Tract ID]],3,FALSE)</f>
        <v>Census Tract 1104.04</v>
      </c>
      <c r="E414">
        <v>0</v>
      </c>
      <c r="K414"/>
      <c r="N414"/>
    </row>
    <row r="415" spans="1:14" x14ac:dyDescent="0.25">
      <c r="A415" t="s">
        <v>417</v>
      </c>
      <c r="B415" s="13">
        <v>18057110405</v>
      </c>
      <c r="C415" s="15" t="str">
        <f>VLOOKUP(Table3[[#This Row],[Full Tract ID]],Table1[[Full Tract ID]:[Census Tract ID]],2,FALSE)</f>
        <v>Hamilton</v>
      </c>
      <c r="D415" s="15" t="str">
        <f>VLOOKUP(Table3[[#This Row],[Full Tract ID]],Table1[[Full Tract ID]:[Census Tract ID]],3,FALSE)</f>
        <v>Census Tract 1104.05</v>
      </c>
      <c r="E415">
        <v>0</v>
      </c>
      <c r="K415"/>
      <c r="N415"/>
    </row>
    <row r="416" spans="1:14" x14ac:dyDescent="0.25">
      <c r="A416" t="s">
        <v>418</v>
      </c>
      <c r="B416" s="13">
        <v>18057110406</v>
      </c>
      <c r="C416" s="15" t="str">
        <f>VLOOKUP(Table3[[#This Row],[Full Tract ID]],Table1[[Full Tract ID]:[Census Tract ID]],2,FALSE)</f>
        <v>Hamilton</v>
      </c>
      <c r="D416" s="15" t="str">
        <f>VLOOKUP(Table3[[#This Row],[Full Tract ID]],Table1[[Full Tract ID]:[Census Tract ID]],3,FALSE)</f>
        <v>Census Tract 1104.06</v>
      </c>
      <c r="E416">
        <v>0</v>
      </c>
      <c r="K416"/>
      <c r="N416"/>
    </row>
    <row r="417" spans="1:14" x14ac:dyDescent="0.25">
      <c r="A417" t="s">
        <v>419</v>
      </c>
      <c r="B417" s="13">
        <v>18057110505</v>
      </c>
      <c r="C417" s="15" t="str">
        <f>VLOOKUP(Table3[[#This Row],[Full Tract ID]],Table1[[Full Tract ID]:[Census Tract ID]],2,FALSE)</f>
        <v>Hamilton</v>
      </c>
      <c r="D417" s="15" t="str">
        <f>VLOOKUP(Table3[[#This Row],[Full Tract ID]],Table1[[Full Tract ID]:[Census Tract ID]],3,FALSE)</f>
        <v>Census Tract 1105.05</v>
      </c>
      <c r="E417">
        <v>0</v>
      </c>
      <c r="K417"/>
      <c r="N417"/>
    </row>
    <row r="418" spans="1:14" x14ac:dyDescent="0.25">
      <c r="A418" t="s">
        <v>420</v>
      </c>
      <c r="B418" s="13">
        <v>18057110509</v>
      </c>
      <c r="C418" s="15" t="str">
        <f>VLOOKUP(Table3[[#This Row],[Full Tract ID]],Table1[[Full Tract ID]:[Census Tract ID]],2,FALSE)</f>
        <v>Hamilton</v>
      </c>
      <c r="D418" s="15" t="str">
        <f>VLOOKUP(Table3[[#This Row],[Full Tract ID]],Table1[[Full Tract ID]:[Census Tract ID]],3,FALSE)</f>
        <v>Census Tract 1105.09</v>
      </c>
      <c r="E418">
        <v>0</v>
      </c>
      <c r="K418"/>
      <c r="N418"/>
    </row>
    <row r="419" spans="1:14" x14ac:dyDescent="0.25">
      <c r="A419" t="s">
        <v>421</v>
      </c>
      <c r="B419" s="13">
        <v>18057110511</v>
      </c>
      <c r="C419" s="15" t="str">
        <f>VLOOKUP(Table3[[#This Row],[Full Tract ID]],Table1[[Full Tract ID]:[Census Tract ID]],2,FALSE)</f>
        <v>Hamilton</v>
      </c>
      <c r="D419" s="15" t="str">
        <f>VLOOKUP(Table3[[#This Row],[Full Tract ID]],Table1[[Full Tract ID]:[Census Tract ID]],3,FALSE)</f>
        <v>Census Tract 1105.11</v>
      </c>
      <c r="E419">
        <v>0</v>
      </c>
      <c r="K419"/>
      <c r="N419"/>
    </row>
    <row r="420" spans="1:14" x14ac:dyDescent="0.25">
      <c r="A420" t="s">
        <v>422</v>
      </c>
      <c r="B420" s="13">
        <v>18057110512</v>
      </c>
      <c r="C420" s="15" t="str">
        <f>VLOOKUP(Table3[[#This Row],[Full Tract ID]],Table1[[Full Tract ID]:[Census Tract ID]],2,FALSE)</f>
        <v>Hamilton</v>
      </c>
      <c r="D420" s="15" t="str">
        <f>VLOOKUP(Table3[[#This Row],[Full Tract ID]],Table1[[Full Tract ID]:[Census Tract ID]],3,FALSE)</f>
        <v>Census Tract 1105.12</v>
      </c>
      <c r="E420">
        <v>0</v>
      </c>
      <c r="K420"/>
      <c r="N420"/>
    </row>
    <row r="421" spans="1:14" x14ac:dyDescent="0.25">
      <c r="A421" t="s">
        <v>423</v>
      </c>
      <c r="B421" s="13">
        <v>18057110513</v>
      </c>
      <c r="C421" s="15" t="str">
        <f>VLOOKUP(Table3[[#This Row],[Full Tract ID]],Table1[[Full Tract ID]:[Census Tract ID]],2,FALSE)</f>
        <v>Hamilton</v>
      </c>
      <c r="D421" s="15" t="str">
        <f>VLOOKUP(Table3[[#This Row],[Full Tract ID]],Table1[[Full Tract ID]:[Census Tract ID]],3,FALSE)</f>
        <v>Census Tract 1105.13</v>
      </c>
      <c r="E421">
        <v>0</v>
      </c>
      <c r="K421"/>
      <c r="N421"/>
    </row>
    <row r="422" spans="1:14" x14ac:dyDescent="0.25">
      <c r="A422" t="s">
        <v>424</v>
      </c>
      <c r="B422" s="13">
        <v>18057110514</v>
      </c>
      <c r="C422" s="15" t="str">
        <f>VLOOKUP(Table3[[#This Row],[Full Tract ID]],Table1[[Full Tract ID]:[Census Tract ID]],2,FALSE)</f>
        <v>Hamilton</v>
      </c>
      <c r="D422" s="15" t="str">
        <f>VLOOKUP(Table3[[#This Row],[Full Tract ID]],Table1[[Full Tract ID]:[Census Tract ID]],3,FALSE)</f>
        <v>Census Tract 1105.14</v>
      </c>
      <c r="E422">
        <v>0</v>
      </c>
      <c r="K422"/>
      <c r="N422"/>
    </row>
    <row r="423" spans="1:14" x14ac:dyDescent="0.25">
      <c r="A423" t="s">
        <v>425</v>
      </c>
      <c r="B423" s="13">
        <v>18057110515</v>
      </c>
      <c r="C423" s="15" t="str">
        <f>VLOOKUP(Table3[[#This Row],[Full Tract ID]],Table1[[Full Tract ID]:[Census Tract ID]],2,FALSE)</f>
        <v>Hamilton</v>
      </c>
      <c r="D423" s="15" t="str">
        <f>VLOOKUP(Table3[[#This Row],[Full Tract ID]],Table1[[Full Tract ID]:[Census Tract ID]],3,FALSE)</f>
        <v>Census Tract 1105.15</v>
      </c>
      <c r="E423">
        <v>0</v>
      </c>
      <c r="K423"/>
      <c r="N423"/>
    </row>
    <row r="424" spans="1:14" x14ac:dyDescent="0.25">
      <c r="A424" t="s">
        <v>426</v>
      </c>
      <c r="B424" s="13">
        <v>18057110516</v>
      </c>
      <c r="C424" s="15" t="str">
        <f>VLOOKUP(Table3[[#This Row],[Full Tract ID]],Table1[[Full Tract ID]:[Census Tract ID]],2,FALSE)</f>
        <v>Hamilton</v>
      </c>
      <c r="D424" s="15" t="str">
        <f>VLOOKUP(Table3[[#This Row],[Full Tract ID]],Table1[[Full Tract ID]:[Census Tract ID]],3,FALSE)</f>
        <v>Census Tract 1105.16</v>
      </c>
      <c r="E424">
        <v>0</v>
      </c>
      <c r="K424"/>
      <c r="N424"/>
    </row>
    <row r="425" spans="1:14" x14ac:dyDescent="0.25">
      <c r="A425" t="s">
        <v>427</v>
      </c>
      <c r="B425" s="13">
        <v>18057110517</v>
      </c>
      <c r="C425" s="15" t="str">
        <f>VLOOKUP(Table3[[#This Row],[Full Tract ID]],Table1[[Full Tract ID]:[Census Tract ID]],2,FALSE)</f>
        <v>Hamilton</v>
      </c>
      <c r="D425" s="15" t="str">
        <f>VLOOKUP(Table3[[#This Row],[Full Tract ID]],Table1[[Full Tract ID]:[Census Tract ID]],3,FALSE)</f>
        <v>Census Tract 1105.17</v>
      </c>
      <c r="E425">
        <v>0</v>
      </c>
      <c r="K425"/>
      <c r="N425"/>
    </row>
    <row r="426" spans="1:14" x14ac:dyDescent="0.25">
      <c r="A426" t="s">
        <v>428</v>
      </c>
      <c r="B426" s="13">
        <v>18057110518</v>
      </c>
      <c r="C426" s="15" t="str">
        <f>VLOOKUP(Table3[[#This Row],[Full Tract ID]],Table1[[Full Tract ID]:[Census Tract ID]],2,FALSE)</f>
        <v>Hamilton</v>
      </c>
      <c r="D426" s="15" t="str">
        <f>VLOOKUP(Table3[[#This Row],[Full Tract ID]],Table1[[Full Tract ID]:[Census Tract ID]],3,FALSE)</f>
        <v>Census Tract 1105.18</v>
      </c>
      <c r="E426">
        <v>0</v>
      </c>
      <c r="K426"/>
      <c r="N426"/>
    </row>
    <row r="427" spans="1:14" x14ac:dyDescent="0.25">
      <c r="A427" t="s">
        <v>429</v>
      </c>
      <c r="B427" s="13">
        <v>18057110600</v>
      </c>
      <c r="C427" s="15" t="str">
        <f>VLOOKUP(Table3[[#This Row],[Full Tract ID]],Table1[[Full Tract ID]:[Census Tract ID]],2,FALSE)</f>
        <v>Hamilton</v>
      </c>
      <c r="D427" s="15" t="str">
        <f>VLOOKUP(Table3[[#This Row],[Full Tract ID]],Table1[[Full Tract ID]:[Census Tract ID]],3,FALSE)</f>
        <v>Census Tract 1106</v>
      </c>
      <c r="E427">
        <v>0</v>
      </c>
      <c r="K427"/>
      <c r="N427"/>
    </row>
    <row r="428" spans="1:14" x14ac:dyDescent="0.25">
      <c r="A428" t="s">
        <v>430</v>
      </c>
      <c r="B428" s="13">
        <v>18057110700</v>
      </c>
      <c r="C428" s="15" t="str">
        <f>VLOOKUP(Table3[[#This Row],[Full Tract ID]],Table1[[Full Tract ID]:[Census Tract ID]],2,FALSE)</f>
        <v>Hamilton</v>
      </c>
      <c r="D428" s="15" t="str">
        <f>VLOOKUP(Table3[[#This Row],[Full Tract ID]],Table1[[Full Tract ID]:[Census Tract ID]],3,FALSE)</f>
        <v>Census Tract 1107</v>
      </c>
      <c r="E428">
        <v>0</v>
      </c>
      <c r="K428"/>
      <c r="N428"/>
    </row>
    <row r="429" spans="1:14" x14ac:dyDescent="0.25">
      <c r="A429" t="s">
        <v>431</v>
      </c>
      <c r="B429" s="13">
        <v>18057110805</v>
      </c>
      <c r="C429" s="15" t="str">
        <f>VLOOKUP(Table3[[#This Row],[Full Tract ID]],Table1[[Full Tract ID]:[Census Tract ID]],2,FALSE)</f>
        <v>Hamilton</v>
      </c>
      <c r="D429" s="15" t="str">
        <f>VLOOKUP(Table3[[#This Row],[Full Tract ID]],Table1[[Full Tract ID]:[Census Tract ID]],3,FALSE)</f>
        <v>Census Tract 1108.05</v>
      </c>
      <c r="E429">
        <v>0</v>
      </c>
      <c r="K429"/>
      <c r="N429"/>
    </row>
    <row r="430" spans="1:14" x14ac:dyDescent="0.25">
      <c r="A430" t="s">
        <v>432</v>
      </c>
      <c r="B430" s="13">
        <v>18057110807</v>
      </c>
      <c r="C430" s="15" t="str">
        <f>VLOOKUP(Table3[[#This Row],[Full Tract ID]],Table1[[Full Tract ID]:[Census Tract ID]],2,FALSE)</f>
        <v>Hamilton</v>
      </c>
      <c r="D430" s="15" t="str">
        <f>VLOOKUP(Table3[[#This Row],[Full Tract ID]],Table1[[Full Tract ID]:[Census Tract ID]],3,FALSE)</f>
        <v>Census Tract 1108.07</v>
      </c>
      <c r="E430">
        <v>0</v>
      </c>
      <c r="K430"/>
      <c r="N430"/>
    </row>
    <row r="431" spans="1:14" x14ac:dyDescent="0.25">
      <c r="A431" t="s">
        <v>433</v>
      </c>
      <c r="B431" s="13">
        <v>18057110810</v>
      </c>
      <c r="C431" s="15" t="str">
        <f>VLOOKUP(Table3[[#This Row],[Full Tract ID]],Table1[[Full Tract ID]:[Census Tract ID]],2,FALSE)</f>
        <v>Hamilton</v>
      </c>
      <c r="D431" s="15" t="str">
        <f>VLOOKUP(Table3[[#This Row],[Full Tract ID]],Table1[[Full Tract ID]:[Census Tract ID]],3,FALSE)</f>
        <v>Census Tract 1108.10</v>
      </c>
      <c r="E431">
        <v>0</v>
      </c>
      <c r="K431"/>
      <c r="N431"/>
    </row>
    <row r="432" spans="1:14" x14ac:dyDescent="0.25">
      <c r="A432" t="s">
        <v>434</v>
      </c>
      <c r="B432" s="13">
        <v>18057110811</v>
      </c>
      <c r="C432" s="15" t="str">
        <f>VLOOKUP(Table3[[#This Row],[Full Tract ID]],Table1[[Full Tract ID]:[Census Tract ID]],2,FALSE)</f>
        <v>Hamilton</v>
      </c>
      <c r="D432" s="15" t="str">
        <f>VLOOKUP(Table3[[#This Row],[Full Tract ID]],Table1[[Full Tract ID]:[Census Tract ID]],3,FALSE)</f>
        <v>Census Tract 1108.11</v>
      </c>
      <c r="E432">
        <v>0</v>
      </c>
      <c r="K432"/>
      <c r="N432"/>
    </row>
    <row r="433" spans="1:14" x14ac:dyDescent="0.25">
      <c r="A433" t="s">
        <v>435</v>
      </c>
      <c r="B433" s="13">
        <v>18057110812</v>
      </c>
      <c r="C433" s="15" t="str">
        <f>VLOOKUP(Table3[[#This Row],[Full Tract ID]],Table1[[Full Tract ID]:[Census Tract ID]],2,FALSE)</f>
        <v>Hamilton</v>
      </c>
      <c r="D433" s="15" t="str">
        <f>VLOOKUP(Table3[[#This Row],[Full Tract ID]],Table1[[Full Tract ID]:[Census Tract ID]],3,FALSE)</f>
        <v>Census Tract 1108.12</v>
      </c>
      <c r="E433">
        <v>0</v>
      </c>
      <c r="K433"/>
      <c r="N433"/>
    </row>
    <row r="434" spans="1:14" x14ac:dyDescent="0.25">
      <c r="A434" t="s">
        <v>436</v>
      </c>
      <c r="B434" s="13">
        <v>18057110813</v>
      </c>
      <c r="C434" s="15" t="str">
        <f>VLOOKUP(Table3[[#This Row],[Full Tract ID]],Table1[[Full Tract ID]:[Census Tract ID]],2,FALSE)</f>
        <v>Hamilton</v>
      </c>
      <c r="D434" s="15" t="str">
        <f>VLOOKUP(Table3[[#This Row],[Full Tract ID]],Table1[[Full Tract ID]:[Census Tract ID]],3,FALSE)</f>
        <v>Census Tract 1108.13</v>
      </c>
      <c r="E434">
        <v>0</v>
      </c>
      <c r="K434"/>
      <c r="N434"/>
    </row>
    <row r="435" spans="1:14" x14ac:dyDescent="0.25">
      <c r="A435" t="s">
        <v>437</v>
      </c>
      <c r="B435" s="13">
        <v>18057110814</v>
      </c>
      <c r="C435" s="15" t="str">
        <f>VLOOKUP(Table3[[#This Row],[Full Tract ID]],Table1[[Full Tract ID]:[Census Tract ID]],2,FALSE)</f>
        <v>Hamilton</v>
      </c>
      <c r="D435" s="15" t="str">
        <f>VLOOKUP(Table3[[#This Row],[Full Tract ID]],Table1[[Full Tract ID]:[Census Tract ID]],3,FALSE)</f>
        <v>Census Tract 1108.14</v>
      </c>
      <c r="E435">
        <v>0</v>
      </c>
      <c r="K435"/>
      <c r="N435"/>
    </row>
    <row r="436" spans="1:14" x14ac:dyDescent="0.25">
      <c r="A436" t="s">
        <v>438</v>
      </c>
      <c r="B436" s="13">
        <v>18057110815</v>
      </c>
      <c r="C436" s="15" t="str">
        <f>VLOOKUP(Table3[[#This Row],[Full Tract ID]],Table1[[Full Tract ID]:[Census Tract ID]],2,FALSE)</f>
        <v>Hamilton</v>
      </c>
      <c r="D436" s="15" t="str">
        <f>VLOOKUP(Table3[[#This Row],[Full Tract ID]],Table1[[Full Tract ID]:[Census Tract ID]],3,FALSE)</f>
        <v>Census Tract 1108.15</v>
      </c>
      <c r="E436">
        <v>0</v>
      </c>
      <c r="K436"/>
      <c r="N436"/>
    </row>
    <row r="437" spans="1:14" x14ac:dyDescent="0.25">
      <c r="A437" t="s">
        <v>439</v>
      </c>
      <c r="B437" s="13">
        <v>18057110816</v>
      </c>
      <c r="C437" s="15" t="str">
        <f>VLOOKUP(Table3[[#This Row],[Full Tract ID]],Table1[[Full Tract ID]:[Census Tract ID]],2,FALSE)</f>
        <v>Hamilton</v>
      </c>
      <c r="D437" s="15" t="str">
        <f>VLOOKUP(Table3[[#This Row],[Full Tract ID]],Table1[[Full Tract ID]:[Census Tract ID]],3,FALSE)</f>
        <v>Census Tract 1108.16</v>
      </c>
      <c r="E437">
        <v>0</v>
      </c>
      <c r="K437"/>
      <c r="N437"/>
    </row>
    <row r="438" spans="1:14" x14ac:dyDescent="0.25">
      <c r="A438" t="s">
        <v>440</v>
      </c>
      <c r="B438" s="13">
        <v>18057110817</v>
      </c>
      <c r="C438" s="15" t="str">
        <f>VLOOKUP(Table3[[#This Row],[Full Tract ID]],Table1[[Full Tract ID]:[Census Tract ID]],2,FALSE)</f>
        <v>Hamilton</v>
      </c>
      <c r="D438" s="15" t="str">
        <f>VLOOKUP(Table3[[#This Row],[Full Tract ID]],Table1[[Full Tract ID]:[Census Tract ID]],3,FALSE)</f>
        <v>Census Tract 1108.17</v>
      </c>
      <c r="E438">
        <v>0</v>
      </c>
      <c r="K438"/>
      <c r="N438"/>
    </row>
    <row r="439" spans="1:14" x14ac:dyDescent="0.25">
      <c r="A439" t="s">
        <v>441</v>
      </c>
      <c r="B439" s="13">
        <v>18057110818</v>
      </c>
      <c r="C439" s="15" t="str">
        <f>VLOOKUP(Table3[[#This Row],[Full Tract ID]],Table1[[Full Tract ID]:[Census Tract ID]],2,FALSE)</f>
        <v>Hamilton</v>
      </c>
      <c r="D439" s="15" t="str">
        <f>VLOOKUP(Table3[[#This Row],[Full Tract ID]],Table1[[Full Tract ID]:[Census Tract ID]],3,FALSE)</f>
        <v>Census Tract 1108.18</v>
      </c>
      <c r="E439">
        <v>0</v>
      </c>
      <c r="K439"/>
      <c r="N439"/>
    </row>
    <row r="440" spans="1:14" x14ac:dyDescent="0.25">
      <c r="A440" t="s">
        <v>442</v>
      </c>
      <c r="B440" s="13">
        <v>18057110819</v>
      </c>
      <c r="C440" s="15" t="str">
        <f>VLOOKUP(Table3[[#This Row],[Full Tract ID]],Table1[[Full Tract ID]:[Census Tract ID]],2,FALSE)</f>
        <v>Hamilton</v>
      </c>
      <c r="D440" s="15" t="str">
        <f>VLOOKUP(Table3[[#This Row],[Full Tract ID]],Table1[[Full Tract ID]:[Census Tract ID]],3,FALSE)</f>
        <v>Census Tract 1108.19</v>
      </c>
      <c r="E440">
        <v>0</v>
      </c>
      <c r="K440"/>
      <c r="N440"/>
    </row>
    <row r="441" spans="1:14" x14ac:dyDescent="0.25">
      <c r="A441" t="s">
        <v>443</v>
      </c>
      <c r="B441" s="13">
        <v>18057110820</v>
      </c>
      <c r="C441" s="15" t="str">
        <f>VLOOKUP(Table3[[#This Row],[Full Tract ID]],Table1[[Full Tract ID]:[Census Tract ID]],2,FALSE)</f>
        <v>Hamilton</v>
      </c>
      <c r="D441" s="15" t="str">
        <f>VLOOKUP(Table3[[#This Row],[Full Tract ID]],Table1[[Full Tract ID]:[Census Tract ID]],3,FALSE)</f>
        <v>Census Tract 1108.20</v>
      </c>
      <c r="E441">
        <v>0</v>
      </c>
      <c r="K441"/>
      <c r="N441"/>
    </row>
    <row r="442" spans="1:14" x14ac:dyDescent="0.25">
      <c r="A442" t="s">
        <v>444</v>
      </c>
      <c r="B442" s="13">
        <v>18057110821</v>
      </c>
      <c r="C442" s="15" t="str">
        <f>VLOOKUP(Table3[[#This Row],[Full Tract ID]],Table1[[Full Tract ID]:[Census Tract ID]],2,FALSE)</f>
        <v>Hamilton</v>
      </c>
      <c r="D442" s="15" t="str">
        <f>VLOOKUP(Table3[[#This Row],[Full Tract ID]],Table1[[Full Tract ID]:[Census Tract ID]],3,FALSE)</f>
        <v>Census Tract 1108.21</v>
      </c>
      <c r="E442">
        <v>0</v>
      </c>
      <c r="K442"/>
      <c r="N442"/>
    </row>
    <row r="443" spans="1:14" x14ac:dyDescent="0.25">
      <c r="A443" t="s">
        <v>445</v>
      </c>
      <c r="B443" s="13">
        <v>18057110822</v>
      </c>
      <c r="C443" s="15" t="str">
        <f>VLOOKUP(Table3[[#This Row],[Full Tract ID]],Table1[[Full Tract ID]:[Census Tract ID]],2,FALSE)</f>
        <v>Hamilton</v>
      </c>
      <c r="D443" s="15" t="str">
        <f>VLOOKUP(Table3[[#This Row],[Full Tract ID]],Table1[[Full Tract ID]:[Census Tract ID]],3,FALSE)</f>
        <v>Census Tract 1108.22</v>
      </c>
      <c r="E443">
        <v>0</v>
      </c>
      <c r="K443"/>
      <c r="N443"/>
    </row>
    <row r="444" spans="1:14" x14ac:dyDescent="0.25">
      <c r="A444" t="s">
        <v>446</v>
      </c>
      <c r="B444" s="13">
        <v>18057110904</v>
      </c>
      <c r="C444" s="15" t="str">
        <f>VLOOKUP(Table3[[#This Row],[Full Tract ID]],Table1[[Full Tract ID]:[Census Tract ID]],2,FALSE)</f>
        <v>Hamilton</v>
      </c>
      <c r="D444" s="15" t="str">
        <f>VLOOKUP(Table3[[#This Row],[Full Tract ID]],Table1[[Full Tract ID]:[Census Tract ID]],3,FALSE)</f>
        <v>Census Tract 1109.04</v>
      </c>
      <c r="E444">
        <v>0</v>
      </c>
      <c r="K444"/>
      <c r="N444"/>
    </row>
    <row r="445" spans="1:14" x14ac:dyDescent="0.25">
      <c r="A445" t="s">
        <v>447</v>
      </c>
      <c r="B445" s="13">
        <v>18057110905</v>
      </c>
      <c r="C445" s="15" t="str">
        <f>VLOOKUP(Table3[[#This Row],[Full Tract ID]],Table1[[Full Tract ID]:[Census Tract ID]],2,FALSE)</f>
        <v>Hamilton</v>
      </c>
      <c r="D445" s="15" t="str">
        <f>VLOOKUP(Table3[[#This Row],[Full Tract ID]],Table1[[Full Tract ID]:[Census Tract ID]],3,FALSE)</f>
        <v>Census Tract 1109.05</v>
      </c>
      <c r="E445">
        <v>0</v>
      </c>
      <c r="K445"/>
      <c r="N445"/>
    </row>
    <row r="446" spans="1:14" x14ac:dyDescent="0.25">
      <c r="A446" t="s">
        <v>448</v>
      </c>
      <c r="B446" s="13">
        <v>18057110906</v>
      </c>
      <c r="C446" s="15" t="str">
        <f>VLOOKUP(Table3[[#This Row],[Full Tract ID]],Table1[[Full Tract ID]:[Census Tract ID]],2,FALSE)</f>
        <v>Hamilton</v>
      </c>
      <c r="D446" s="15" t="str">
        <f>VLOOKUP(Table3[[#This Row],[Full Tract ID]],Table1[[Full Tract ID]:[Census Tract ID]],3,FALSE)</f>
        <v>Census Tract 1109.06</v>
      </c>
      <c r="E446">
        <v>0</v>
      </c>
      <c r="K446"/>
      <c r="N446"/>
    </row>
    <row r="447" spans="1:14" x14ac:dyDescent="0.25">
      <c r="A447" t="s">
        <v>449</v>
      </c>
      <c r="B447" s="13">
        <v>18057110907</v>
      </c>
      <c r="C447" s="15" t="str">
        <f>VLOOKUP(Table3[[#This Row],[Full Tract ID]],Table1[[Full Tract ID]:[Census Tract ID]],2,FALSE)</f>
        <v>Hamilton</v>
      </c>
      <c r="D447" s="15" t="str">
        <f>VLOOKUP(Table3[[#This Row],[Full Tract ID]],Table1[[Full Tract ID]:[Census Tract ID]],3,FALSE)</f>
        <v>Census Tract 1109.07</v>
      </c>
      <c r="E447">
        <v>0</v>
      </c>
      <c r="K447"/>
      <c r="N447"/>
    </row>
    <row r="448" spans="1:14" x14ac:dyDescent="0.25">
      <c r="A448" t="s">
        <v>450</v>
      </c>
      <c r="B448" s="13">
        <v>18057110909</v>
      </c>
      <c r="C448" s="15" t="str">
        <f>VLOOKUP(Table3[[#This Row],[Full Tract ID]],Table1[[Full Tract ID]:[Census Tract ID]],2,FALSE)</f>
        <v>Hamilton</v>
      </c>
      <c r="D448" s="15" t="str">
        <f>VLOOKUP(Table3[[#This Row],[Full Tract ID]],Table1[[Full Tract ID]:[Census Tract ID]],3,FALSE)</f>
        <v>Census Tract 1109.09</v>
      </c>
      <c r="E448">
        <v>0</v>
      </c>
      <c r="K448"/>
      <c r="N448"/>
    </row>
    <row r="449" spans="1:14" x14ac:dyDescent="0.25">
      <c r="A449" t="s">
        <v>451</v>
      </c>
      <c r="B449" s="13">
        <v>18057110910</v>
      </c>
      <c r="C449" s="15" t="str">
        <f>VLOOKUP(Table3[[#This Row],[Full Tract ID]],Table1[[Full Tract ID]:[Census Tract ID]],2,FALSE)</f>
        <v>Hamilton</v>
      </c>
      <c r="D449" s="15" t="str">
        <f>VLOOKUP(Table3[[#This Row],[Full Tract ID]],Table1[[Full Tract ID]:[Census Tract ID]],3,FALSE)</f>
        <v>Census Tract 1109.10</v>
      </c>
      <c r="E449">
        <v>0</v>
      </c>
      <c r="K449"/>
      <c r="N449"/>
    </row>
    <row r="450" spans="1:14" x14ac:dyDescent="0.25">
      <c r="A450" t="s">
        <v>452</v>
      </c>
      <c r="B450" s="13">
        <v>18057110911</v>
      </c>
      <c r="C450" s="15" t="str">
        <f>VLOOKUP(Table3[[#This Row],[Full Tract ID]],Table1[[Full Tract ID]:[Census Tract ID]],2,FALSE)</f>
        <v>Hamilton</v>
      </c>
      <c r="D450" s="15" t="str">
        <f>VLOOKUP(Table3[[#This Row],[Full Tract ID]],Table1[[Full Tract ID]:[Census Tract ID]],3,FALSE)</f>
        <v>Census Tract 1109.11</v>
      </c>
      <c r="E450">
        <v>0</v>
      </c>
      <c r="K450"/>
      <c r="N450"/>
    </row>
    <row r="451" spans="1:14" x14ac:dyDescent="0.25">
      <c r="A451" t="s">
        <v>453</v>
      </c>
      <c r="B451" s="13">
        <v>18057110912</v>
      </c>
      <c r="C451" s="15" t="str">
        <f>VLOOKUP(Table3[[#This Row],[Full Tract ID]],Table1[[Full Tract ID]:[Census Tract ID]],2,FALSE)</f>
        <v>Hamilton</v>
      </c>
      <c r="D451" s="15" t="str">
        <f>VLOOKUP(Table3[[#This Row],[Full Tract ID]],Table1[[Full Tract ID]:[Census Tract ID]],3,FALSE)</f>
        <v>Census Tract 1109.12</v>
      </c>
      <c r="E451">
        <v>0</v>
      </c>
      <c r="K451"/>
      <c r="N451"/>
    </row>
    <row r="452" spans="1:14" x14ac:dyDescent="0.25">
      <c r="A452" t="s">
        <v>454</v>
      </c>
      <c r="B452" s="13">
        <v>18057111003</v>
      </c>
      <c r="C452" s="15" t="str">
        <f>VLOOKUP(Table3[[#This Row],[Full Tract ID]],Table1[[Full Tract ID]:[Census Tract ID]],2,FALSE)</f>
        <v>Hamilton</v>
      </c>
      <c r="D452" s="15" t="str">
        <f>VLOOKUP(Table3[[#This Row],[Full Tract ID]],Table1[[Full Tract ID]:[Census Tract ID]],3,FALSE)</f>
        <v>Census Tract 1110.03</v>
      </c>
      <c r="E452">
        <v>0</v>
      </c>
      <c r="K452"/>
      <c r="N452"/>
    </row>
    <row r="453" spans="1:14" x14ac:dyDescent="0.25">
      <c r="A453" t="s">
        <v>455</v>
      </c>
      <c r="B453" s="13">
        <v>18057111004</v>
      </c>
      <c r="C453" s="15" t="str">
        <f>VLOOKUP(Table3[[#This Row],[Full Tract ID]],Table1[[Full Tract ID]:[Census Tract ID]],2,FALSE)</f>
        <v>Hamilton</v>
      </c>
      <c r="D453" s="15" t="str">
        <f>VLOOKUP(Table3[[#This Row],[Full Tract ID]],Table1[[Full Tract ID]:[Census Tract ID]],3,FALSE)</f>
        <v>Census Tract 1110.04</v>
      </c>
      <c r="E453">
        <v>0</v>
      </c>
      <c r="K453"/>
      <c r="N453"/>
    </row>
    <row r="454" spans="1:14" x14ac:dyDescent="0.25">
      <c r="A454" t="s">
        <v>456</v>
      </c>
      <c r="B454" s="13">
        <v>18057111006</v>
      </c>
      <c r="C454" s="15" t="str">
        <f>VLOOKUP(Table3[[#This Row],[Full Tract ID]],Table1[[Full Tract ID]:[Census Tract ID]],2,FALSE)</f>
        <v>Hamilton</v>
      </c>
      <c r="D454" s="15" t="str">
        <f>VLOOKUP(Table3[[#This Row],[Full Tract ID]],Table1[[Full Tract ID]:[Census Tract ID]],3,FALSE)</f>
        <v>Census Tract 1110.06</v>
      </c>
      <c r="E454">
        <v>0</v>
      </c>
      <c r="K454"/>
      <c r="N454"/>
    </row>
    <row r="455" spans="1:14" x14ac:dyDescent="0.25">
      <c r="A455" t="s">
        <v>457</v>
      </c>
      <c r="B455" s="13">
        <v>18057111007</v>
      </c>
      <c r="C455" s="15" t="str">
        <f>VLOOKUP(Table3[[#This Row],[Full Tract ID]],Table1[[Full Tract ID]:[Census Tract ID]],2,FALSE)</f>
        <v>Hamilton</v>
      </c>
      <c r="D455" s="15" t="str">
        <f>VLOOKUP(Table3[[#This Row],[Full Tract ID]],Table1[[Full Tract ID]:[Census Tract ID]],3,FALSE)</f>
        <v>Census Tract 1110.07</v>
      </c>
      <c r="E455">
        <v>0</v>
      </c>
      <c r="K455"/>
      <c r="N455"/>
    </row>
    <row r="456" spans="1:14" x14ac:dyDescent="0.25">
      <c r="A456" t="s">
        <v>458</v>
      </c>
      <c r="B456" s="13">
        <v>18057111009</v>
      </c>
      <c r="C456" s="15" t="str">
        <f>VLOOKUP(Table3[[#This Row],[Full Tract ID]],Table1[[Full Tract ID]:[Census Tract ID]],2,FALSE)</f>
        <v>Hamilton</v>
      </c>
      <c r="D456" s="15" t="str">
        <f>VLOOKUP(Table3[[#This Row],[Full Tract ID]],Table1[[Full Tract ID]:[Census Tract ID]],3,FALSE)</f>
        <v>Census Tract 1110.09</v>
      </c>
      <c r="E456">
        <v>0</v>
      </c>
      <c r="K456"/>
      <c r="N456"/>
    </row>
    <row r="457" spans="1:14" x14ac:dyDescent="0.25">
      <c r="A457" t="s">
        <v>459</v>
      </c>
      <c r="B457" s="13">
        <v>18057111010</v>
      </c>
      <c r="C457" s="15" t="str">
        <f>VLOOKUP(Table3[[#This Row],[Full Tract ID]],Table1[[Full Tract ID]:[Census Tract ID]],2,FALSE)</f>
        <v>Hamilton</v>
      </c>
      <c r="D457" s="15" t="str">
        <f>VLOOKUP(Table3[[#This Row],[Full Tract ID]],Table1[[Full Tract ID]:[Census Tract ID]],3,FALSE)</f>
        <v>Census Tract 1110.10</v>
      </c>
      <c r="E457">
        <v>0</v>
      </c>
      <c r="K457"/>
      <c r="N457"/>
    </row>
    <row r="458" spans="1:14" x14ac:dyDescent="0.25">
      <c r="A458" t="s">
        <v>460</v>
      </c>
      <c r="B458" s="13">
        <v>18057111011</v>
      </c>
      <c r="C458" s="15" t="str">
        <f>VLOOKUP(Table3[[#This Row],[Full Tract ID]],Table1[[Full Tract ID]:[Census Tract ID]],2,FALSE)</f>
        <v>Hamilton</v>
      </c>
      <c r="D458" s="15" t="str">
        <f>VLOOKUP(Table3[[#This Row],[Full Tract ID]],Table1[[Full Tract ID]:[Census Tract ID]],3,FALSE)</f>
        <v>Census Tract 1110.11</v>
      </c>
      <c r="E458">
        <v>0</v>
      </c>
      <c r="K458"/>
      <c r="N458"/>
    </row>
    <row r="459" spans="1:14" x14ac:dyDescent="0.25">
      <c r="A459" t="s">
        <v>461</v>
      </c>
      <c r="B459" s="13">
        <v>18057111012</v>
      </c>
      <c r="C459" s="15" t="str">
        <f>VLOOKUP(Table3[[#This Row],[Full Tract ID]],Table1[[Full Tract ID]:[Census Tract ID]],2,FALSE)</f>
        <v>Hamilton</v>
      </c>
      <c r="D459" s="15" t="str">
        <f>VLOOKUP(Table3[[#This Row],[Full Tract ID]],Table1[[Full Tract ID]:[Census Tract ID]],3,FALSE)</f>
        <v>Census Tract 1110.12</v>
      </c>
      <c r="E459">
        <v>0</v>
      </c>
      <c r="K459"/>
      <c r="N459"/>
    </row>
    <row r="460" spans="1:14" x14ac:dyDescent="0.25">
      <c r="A460" t="s">
        <v>462</v>
      </c>
      <c r="B460" s="13">
        <v>18057111101</v>
      </c>
      <c r="C460" s="15" t="str">
        <f>VLOOKUP(Table3[[#This Row],[Full Tract ID]],Table1[[Full Tract ID]:[Census Tract ID]],2,FALSE)</f>
        <v>Hamilton</v>
      </c>
      <c r="D460" s="15" t="str">
        <f>VLOOKUP(Table3[[#This Row],[Full Tract ID]],Table1[[Full Tract ID]:[Census Tract ID]],3,FALSE)</f>
        <v>Census Tract 1111.01</v>
      </c>
      <c r="E460">
        <v>0</v>
      </c>
      <c r="K460"/>
      <c r="N460"/>
    </row>
    <row r="461" spans="1:14" x14ac:dyDescent="0.25">
      <c r="A461" t="s">
        <v>463</v>
      </c>
      <c r="B461" s="13">
        <v>18057111103</v>
      </c>
      <c r="C461" s="15" t="str">
        <f>VLOOKUP(Table3[[#This Row],[Full Tract ID]],Table1[[Full Tract ID]:[Census Tract ID]],2,FALSE)</f>
        <v>Hamilton</v>
      </c>
      <c r="D461" s="15" t="str">
        <f>VLOOKUP(Table3[[#This Row],[Full Tract ID]],Table1[[Full Tract ID]:[Census Tract ID]],3,FALSE)</f>
        <v>Census Tract 1111.03</v>
      </c>
      <c r="E461">
        <v>0</v>
      </c>
      <c r="K461"/>
      <c r="N461"/>
    </row>
    <row r="462" spans="1:14" x14ac:dyDescent="0.25">
      <c r="A462" t="s">
        <v>464</v>
      </c>
      <c r="B462" s="13">
        <v>18057111104</v>
      </c>
      <c r="C462" s="15" t="str">
        <f>VLOOKUP(Table3[[#This Row],[Full Tract ID]],Table1[[Full Tract ID]:[Census Tract ID]],2,FALSE)</f>
        <v>Hamilton</v>
      </c>
      <c r="D462" s="15" t="str">
        <f>VLOOKUP(Table3[[#This Row],[Full Tract ID]],Table1[[Full Tract ID]:[Census Tract ID]],3,FALSE)</f>
        <v>Census Tract 1111.04</v>
      </c>
      <c r="E462">
        <v>0</v>
      </c>
      <c r="K462"/>
      <c r="N462"/>
    </row>
    <row r="463" spans="1:14" x14ac:dyDescent="0.25">
      <c r="A463" t="s">
        <v>465</v>
      </c>
      <c r="B463" s="13">
        <v>18059410100</v>
      </c>
      <c r="C463" s="15" t="str">
        <f>VLOOKUP(Table3[[#This Row],[Full Tract ID]],Table1[[Full Tract ID]:[Census Tract ID]],2,FALSE)</f>
        <v>Hancock</v>
      </c>
      <c r="D463" s="15" t="str">
        <f>VLOOKUP(Table3[[#This Row],[Full Tract ID]],Table1[[Full Tract ID]:[Census Tract ID]],3,FALSE)</f>
        <v>Census Tract 4101</v>
      </c>
      <c r="E463">
        <v>0</v>
      </c>
      <c r="K463"/>
      <c r="N463"/>
    </row>
    <row r="464" spans="1:14" x14ac:dyDescent="0.25">
      <c r="A464" t="s">
        <v>466</v>
      </c>
      <c r="B464" s="13">
        <v>18059410201</v>
      </c>
      <c r="C464" s="15" t="str">
        <f>VLOOKUP(Table3[[#This Row],[Full Tract ID]],Table1[[Full Tract ID]:[Census Tract ID]],2,FALSE)</f>
        <v>Hancock</v>
      </c>
      <c r="D464" s="15" t="str">
        <f>VLOOKUP(Table3[[#This Row],[Full Tract ID]],Table1[[Full Tract ID]:[Census Tract ID]],3,FALSE)</f>
        <v>Census Tract 4102.01</v>
      </c>
      <c r="E464">
        <v>0</v>
      </c>
      <c r="K464"/>
      <c r="N464"/>
    </row>
    <row r="465" spans="1:14" x14ac:dyDescent="0.25">
      <c r="A465" t="s">
        <v>467</v>
      </c>
      <c r="B465" s="13">
        <v>18059410202</v>
      </c>
      <c r="C465" s="15" t="str">
        <f>VLOOKUP(Table3[[#This Row],[Full Tract ID]],Table1[[Full Tract ID]:[Census Tract ID]],2,FALSE)</f>
        <v>Hancock</v>
      </c>
      <c r="D465" s="15" t="str">
        <f>VLOOKUP(Table3[[#This Row],[Full Tract ID]],Table1[[Full Tract ID]:[Census Tract ID]],3,FALSE)</f>
        <v>Census Tract 4102.02</v>
      </c>
      <c r="E465">
        <v>0</v>
      </c>
      <c r="K465"/>
      <c r="N465"/>
    </row>
    <row r="466" spans="1:14" x14ac:dyDescent="0.25">
      <c r="A466" t="s">
        <v>468</v>
      </c>
      <c r="B466" s="13">
        <v>18059410301</v>
      </c>
      <c r="C466" s="15" t="str">
        <f>VLOOKUP(Table3[[#This Row],[Full Tract ID]],Table1[[Full Tract ID]:[Census Tract ID]],2,FALSE)</f>
        <v>Hancock</v>
      </c>
      <c r="D466" s="15" t="str">
        <f>VLOOKUP(Table3[[#This Row],[Full Tract ID]],Table1[[Full Tract ID]:[Census Tract ID]],3,FALSE)</f>
        <v>Census Tract 4103.01</v>
      </c>
      <c r="E466">
        <v>0</v>
      </c>
      <c r="K466"/>
      <c r="N466"/>
    </row>
    <row r="467" spans="1:14" x14ac:dyDescent="0.25">
      <c r="A467" t="s">
        <v>469</v>
      </c>
      <c r="B467" s="13">
        <v>18059410302</v>
      </c>
      <c r="C467" s="15" t="str">
        <f>VLOOKUP(Table3[[#This Row],[Full Tract ID]],Table1[[Full Tract ID]:[Census Tract ID]],2,FALSE)</f>
        <v>Hancock</v>
      </c>
      <c r="D467" s="15" t="str">
        <f>VLOOKUP(Table3[[#This Row],[Full Tract ID]],Table1[[Full Tract ID]:[Census Tract ID]],3,FALSE)</f>
        <v>Census Tract 4103.02</v>
      </c>
      <c r="E467">
        <v>0</v>
      </c>
      <c r="K467"/>
      <c r="N467"/>
    </row>
    <row r="468" spans="1:14" x14ac:dyDescent="0.25">
      <c r="A468" t="s">
        <v>470</v>
      </c>
      <c r="B468" s="13">
        <v>18059410401</v>
      </c>
      <c r="C468" s="15" t="str">
        <f>VLOOKUP(Table3[[#This Row],[Full Tract ID]],Table1[[Full Tract ID]:[Census Tract ID]],2,FALSE)</f>
        <v>Hancock</v>
      </c>
      <c r="D468" s="15" t="str">
        <f>VLOOKUP(Table3[[#This Row],[Full Tract ID]],Table1[[Full Tract ID]:[Census Tract ID]],3,FALSE)</f>
        <v>Census Tract 4104.01</v>
      </c>
      <c r="E468">
        <v>0</v>
      </c>
      <c r="K468"/>
      <c r="N468"/>
    </row>
    <row r="469" spans="1:14" x14ac:dyDescent="0.25">
      <c r="A469" t="s">
        <v>471</v>
      </c>
      <c r="B469" s="13">
        <v>18059410402</v>
      </c>
      <c r="C469" s="15" t="str">
        <f>VLOOKUP(Table3[[#This Row],[Full Tract ID]],Table1[[Full Tract ID]:[Census Tract ID]],2,FALSE)</f>
        <v>Hancock</v>
      </c>
      <c r="D469" s="15" t="str">
        <f>VLOOKUP(Table3[[#This Row],[Full Tract ID]],Table1[[Full Tract ID]:[Census Tract ID]],3,FALSE)</f>
        <v>Census Tract 4104.02</v>
      </c>
      <c r="E469">
        <v>0</v>
      </c>
      <c r="K469"/>
      <c r="N469"/>
    </row>
    <row r="470" spans="1:14" x14ac:dyDescent="0.25">
      <c r="A470" t="s">
        <v>472</v>
      </c>
      <c r="B470" s="13">
        <v>18059410500</v>
      </c>
      <c r="C470" s="15" t="str">
        <f>VLOOKUP(Table3[[#This Row],[Full Tract ID]],Table1[[Full Tract ID]:[Census Tract ID]],2,FALSE)</f>
        <v>Hancock</v>
      </c>
      <c r="D470" s="15" t="str">
        <f>VLOOKUP(Table3[[#This Row],[Full Tract ID]],Table1[[Full Tract ID]:[Census Tract ID]],3,FALSE)</f>
        <v>Census Tract 4105</v>
      </c>
      <c r="E470">
        <v>0</v>
      </c>
      <c r="K470"/>
      <c r="N470"/>
    </row>
    <row r="471" spans="1:14" x14ac:dyDescent="0.25">
      <c r="A471" t="s">
        <v>473</v>
      </c>
      <c r="B471" s="13">
        <v>18059410600</v>
      </c>
      <c r="C471" s="15" t="str">
        <f>VLOOKUP(Table3[[#This Row],[Full Tract ID]],Table1[[Full Tract ID]:[Census Tract ID]],2,FALSE)</f>
        <v>Hancock</v>
      </c>
      <c r="D471" s="15" t="str">
        <f>VLOOKUP(Table3[[#This Row],[Full Tract ID]],Table1[[Full Tract ID]:[Census Tract ID]],3,FALSE)</f>
        <v>Census Tract 4106</v>
      </c>
      <c r="E471">
        <v>0</v>
      </c>
      <c r="K471"/>
      <c r="N471"/>
    </row>
    <row r="472" spans="1:14" x14ac:dyDescent="0.25">
      <c r="A472" t="s">
        <v>474</v>
      </c>
      <c r="B472" s="13">
        <v>18059410700</v>
      </c>
      <c r="C472" s="15" t="str">
        <f>VLOOKUP(Table3[[#This Row],[Full Tract ID]],Table1[[Full Tract ID]:[Census Tract ID]],2,FALSE)</f>
        <v>Hancock</v>
      </c>
      <c r="D472" s="15" t="str">
        <f>VLOOKUP(Table3[[#This Row],[Full Tract ID]],Table1[[Full Tract ID]:[Census Tract ID]],3,FALSE)</f>
        <v>Census Tract 4107</v>
      </c>
      <c r="E472">
        <v>0</v>
      </c>
      <c r="K472"/>
      <c r="N472"/>
    </row>
    <row r="473" spans="1:14" x14ac:dyDescent="0.25">
      <c r="A473" t="s">
        <v>475</v>
      </c>
      <c r="B473" s="13">
        <v>18059410801</v>
      </c>
      <c r="C473" s="15" t="str">
        <f>VLOOKUP(Table3[[#This Row],[Full Tract ID]],Table1[[Full Tract ID]:[Census Tract ID]],2,FALSE)</f>
        <v>Hancock</v>
      </c>
      <c r="D473" s="15" t="str">
        <f>VLOOKUP(Table3[[#This Row],[Full Tract ID]],Table1[[Full Tract ID]:[Census Tract ID]],3,FALSE)</f>
        <v>Census Tract 4108.01</v>
      </c>
      <c r="E473">
        <v>0</v>
      </c>
      <c r="K473"/>
      <c r="N473"/>
    </row>
    <row r="474" spans="1:14" x14ac:dyDescent="0.25">
      <c r="A474" t="s">
        <v>476</v>
      </c>
      <c r="B474" s="13">
        <v>18059410802</v>
      </c>
      <c r="C474" s="15" t="str">
        <f>VLOOKUP(Table3[[#This Row],[Full Tract ID]],Table1[[Full Tract ID]:[Census Tract ID]],2,FALSE)</f>
        <v>Hancock</v>
      </c>
      <c r="D474" s="15" t="str">
        <f>VLOOKUP(Table3[[#This Row],[Full Tract ID]],Table1[[Full Tract ID]:[Census Tract ID]],3,FALSE)</f>
        <v>Census Tract 4108.02</v>
      </c>
      <c r="E474">
        <v>0</v>
      </c>
      <c r="K474"/>
      <c r="N474"/>
    </row>
    <row r="475" spans="1:14" x14ac:dyDescent="0.25">
      <c r="A475" t="s">
        <v>477</v>
      </c>
      <c r="B475" s="13">
        <v>18059410901</v>
      </c>
      <c r="C475" s="15" t="str">
        <f>VLOOKUP(Table3[[#This Row],[Full Tract ID]],Table1[[Full Tract ID]:[Census Tract ID]],2,FALSE)</f>
        <v>Hancock</v>
      </c>
      <c r="D475" s="15" t="str">
        <f>VLOOKUP(Table3[[#This Row],[Full Tract ID]],Table1[[Full Tract ID]:[Census Tract ID]],3,FALSE)</f>
        <v>Census Tract 4109.01</v>
      </c>
      <c r="E475">
        <v>0</v>
      </c>
      <c r="K475"/>
      <c r="N475"/>
    </row>
    <row r="476" spans="1:14" x14ac:dyDescent="0.25">
      <c r="A476" t="s">
        <v>478</v>
      </c>
      <c r="B476" s="13">
        <v>18059410902</v>
      </c>
      <c r="C476" s="15" t="str">
        <f>VLOOKUP(Table3[[#This Row],[Full Tract ID]],Table1[[Full Tract ID]:[Census Tract ID]],2,FALSE)</f>
        <v>Hancock</v>
      </c>
      <c r="D476" s="15" t="str">
        <f>VLOOKUP(Table3[[#This Row],[Full Tract ID]],Table1[[Full Tract ID]:[Census Tract ID]],3,FALSE)</f>
        <v>Census Tract 4109.02</v>
      </c>
      <c r="E476">
        <v>0</v>
      </c>
      <c r="K476"/>
      <c r="N476"/>
    </row>
    <row r="477" spans="1:14" x14ac:dyDescent="0.25">
      <c r="A477" t="s">
        <v>479</v>
      </c>
      <c r="B477" s="13">
        <v>18059411000</v>
      </c>
      <c r="C477" s="15" t="str">
        <f>VLOOKUP(Table3[[#This Row],[Full Tract ID]],Table1[[Full Tract ID]:[Census Tract ID]],2,FALSE)</f>
        <v>Hancock</v>
      </c>
      <c r="D477" s="15" t="str">
        <f>VLOOKUP(Table3[[#This Row],[Full Tract ID]],Table1[[Full Tract ID]:[Census Tract ID]],3,FALSE)</f>
        <v>Census Tract 4110</v>
      </c>
      <c r="E477">
        <v>0</v>
      </c>
      <c r="K477"/>
      <c r="N477"/>
    </row>
    <row r="478" spans="1:14" x14ac:dyDescent="0.25">
      <c r="A478" t="s">
        <v>480</v>
      </c>
      <c r="B478" s="13">
        <v>18061060100</v>
      </c>
      <c r="C478" s="15" t="str">
        <f>VLOOKUP(Table3[[#This Row],[Full Tract ID]],Table1[[Full Tract ID]:[Census Tract ID]],2,FALSE)</f>
        <v>Harrison</v>
      </c>
      <c r="D478" s="15" t="str">
        <f>VLOOKUP(Table3[[#This Row],[Full Tract ID]],Table1[[Full Tract ID]:[Census Tract ID]],3,FALSE)</f>
        <v>Census Tract 601</v>
      </c>
      <c r="E478">
        <v>0</v>
      </c>
      <c r="K478"/>
      <c r="N478"/>
    </row>
    <row r="479" spans="1:14" x14ac:dyDescent="0.25">
      <c r="A479" t="s">
        <v>481</v>
      </c>
      <c r="B479" s="13">
        <v>18061060201</v>
      </c>
      <c r="C479" s="15" t="str">
        <f>VLOOKUP(Table3[[#This Row],[Full Tract ID]],Table1[[Full Tract ID]:[Census Tract ID]],2,FALSE)</f>
        <v>Harrison</v>
      </c>
      <c r="D479" s="15" t="str">
        <f>VLOOKUP(Table3[[#This Row],[Full Tract ID]],Table1[[Full Tract ID]:[Census Tract ID]],3,FALSE)</f>
        <v>Census Tract 602.01</v>
      </c>
      <c r="E479">
        <v>0</v>
      </c>
      <c r="K479"/>
      <c r="N479"/>
    </row>
    <row r="480" spans="1:14" x14ac:dyDescent="0.25">
      <c r="A480" t="s">
        <v>482</v>
      </c>
      <c r="B480" s="13">
        <v>18061060202</v>
      </c>
      <c r="C480" s="15" t="str">
        <f>VLOOKUP(Table3[[#This Row],[Full Tract ID]],Table1[[Full Tract ID]:[Census Tract ID]],2,FALSE)</f>
        <v>Harrison</v>
      </c>
      <c r="D480" s="15" t="str">
        <f>VLOOKUP(Table3[[#This Row],[Full Tract ID]],Table1[[Full Tract ID]:[Census Tract ID]],3,FALSE)</f>
        <v>Census Tract 602.02</v>
      </c>
      <c r="E480">
        <v>0</v>
      </c>
      <c r="K480"/>
      <c r="N480"/>
    </row>
    <row r="481" spans="1:14" x14ac:dyDescent="0.25">
      <c r="A481" t="s">
        <v>483</v>
      </c>
      <c r="B481" s="13">
        <v>18061060300</v>
      </c>
      <c r="C481" s="15" t="str">
        <f>VLOOKUP(Table3[[#This Row],[Full Tract ID]],Table1[[Full Tract ID]:[Census Tract ID]],2,FALSE)</f>
        <v>Harrison</v>
      </c>
      <c r="D481" s="15" t="str">
        <f>VLOOKUP(Table3[[#This Row],[Full Tract ID]],Table1[[Full Tract ID]:[Census Tract ID]],3,FALSE)</f>
        <v>Census Tract 603</v>
      </c>
      <c r="E481">
        <v>0</v>
      </c>
      <c r="K481"/>
      <c r="N481"/>
    </row>
    <row r="482" spans="1:14" x14ac:dyDescent="0.25">
      <c r="A482" t="s">
        <v>484</v>
      </c>
      <c r="B482" s="13">
        <v>18061060401</v>
      </c>
      <c r="C482" s="15" t="str">
        <f>VLOOKUP(Table3[[#This Row],[Full Tract ID]],Table1[[Full Tract ID]:[Census Tract ID]],2,FALSE)</f>
        <v>Harrison</v>
      </c>
      <c r="D482" s="15" t="str">
        <f>VLOOKUP(Table3[[#This Row],[Full Tract ID]],Table1[[Full Tract ID]:[Census Tract ID]],3,FALSE)</f>
        <v>Census Tract 604.01</v>
      </c>
      <c r="E482">
        <v>0</v>
      </c>
      <c r="K482"/>
      <c r="N482"/>
    </row>
    <row r="483" spans="1:14" x14ac:dyDescent="0.25">
      <c r="A483" t="s">
        <v>485</v>
      </c>
      <c r="B483" s="13">
        <v>18061060402</v>
      </c>
      <c r="C483" s="15" t="str">
        <f>VLOOKUP(Table3[[#This Row],[Full Tract ID]],Table1[[Full Tract ID]:[Census Tract ID]],2,FALSE)</f>
        <v>Harrison</v>
      </c>
      <c r="D483" s="15" t="str">
        <f>VLOOKUP(Table3[[#This Row],[Full Tract ID]],Table1[[Full Tract ID]:[Census Tract ID]],3,FALSE)</f>
        <v>Census Tract 604.02</v>
      </c>
      <c r="E483">
        <v>0</v>
      </c>
      <c r="K483"/>
      <c r="N483"/>
    </row>
    <row r="484" spans="1:14" x14ac:dyDescent="0.25">
      <c r="A484" t="s">
        <v>486</v>
      </c>
      <c r="B484" s="13">
        <v>18061060500</v>
      </c>
      <c r="C484" s="15" t="str">
        <f>VLOOKUP(Table3[[#This Row],[Full Tract ID]],Table1[[Full Tract ID]:[Census Tract ID]],2,FALSE)</f>
        <v>Harrison</v>
      </c>
      <c r="D484" s="15" t="str">
        <f>VLOOKUP(Table3[[#This Row],[Full Tract ID]],Table1[[Full Tract ID]:[Census Tract ID]],3,FALSE)</f>
        <v>Census Tract 605</v>
      </c>
      <c r="E484">
        <v>0</v>
      </c>
      <c r="K484"/>
      <c r="N484"/>
    </row>
    <row r="485" spans="1:14" x14ac:dyDescent="0.25">
      <c r="A485" t="s">
        <v>487</v>
      </c>
      <c r="B485" s="13">
        <v>18061060601</v>
      </c>
      <c r="C485" s="15" t="str">
        <f>VLOOKUP(Table3[[#This Row],[Full Tract ID]],Table1[[Full Tract ID]:[Census Tract ID]],2,FALSE)</f>
        <v>Harrison</v>
      </c>
      <c r="D485" s="15" t="str">
        <f>VLOOKUP(Table3[[#This Row],[Full Tract ID]],Table1[[Full Tract ID]:[Census Tract ID]],3,FALSE)</f>
        <v>Census Tract 606.01</v>
      </c>
      <c r="E485">
        <v>0</v>
      </c>
      <c r="K485"/>
      <c r="N485"/>
    </row>
    <row r="486" spans="1:14" x14ac:dyDescent="0.25">
      <c r="A486" t="s">
        <v>488</v>
      </c>
      <c r="B486" s="13">
        <v>18061060602</v>
      </c>
      <c r="C486" s="15" t="str">
        <f>VLOOKUP(Table3[[#This Row],[Full Tract ID]],Table1[[Full Tract ID]:[Census Tract ID]],2,FALSE)</f>
        <v>Harrison</v>
      </c>
      <c r="D486" s="15" t="str">
        <f>VLOOKUP(Table3[[#This Row],[Full Tract ID]],Table1[[Full Tract ID]:[Census Tract ID]],3,FALSE)</f>
        <v>Census Tract 606.02</v>
      </c>
      <c r="E486">
        <v>0</v>
      </c>
      <c r="K486"/>
      <c r="N486"/>
    </row>
    <row r="487" spans="1:14" x14ac:dyDescent="0.25">
      <c r="A487" t="s">
        <v>489</v>
      </c>
      <c r="B487" s="13">
        <v>18063210103</v>
      </c>
      <c r="C487" s="15" t="str">
        <f>VLOOKUP(Table3[[#This Row],[Full Tract ID]],Table1[[Full Tract ID]:[Census Tract ID]],2,FALSE)</f>
        <v>Hendricks</v>
      </c>
      <c r="D487" s="15" t="str">
        <f>VLOOKUP(Table3[[#This Row],[Full Tract ID]],Table1[[Full Tract ID]:[Census Tract ID]],3,FALSE)</f>
        <v>Census Tract 2101.03</v>
      </c>
      <c r="E487">
        <v>0</v>
      </c>
      <c r="K487"/>
      <c r="N487"/>
    </row>
    <row r="488" spans="1:14" x14ac:dyDescent="0.25">
      <c r="A488" t="s">
        <v>490</v>
      </c>
      <c r="B488" s="13">
        <v>18063210105</v>
      </c>
      <c r="C488" s="15" t="str">
        <f>VLOOKUP(Table3[[#This Row],[Full Tract ID]],Table1[[Full Tract ID]:[Census Tract ID]],2,FALSE)</f>
        <v>Hendricks</v>
      </c>
      <c r="D488" s="15" t="str">
        <f>VLOOKUP(Table3[[#This Row],[Full Tract ID]],Table1[[Full Tract ID]:[Census Tract ID]],3,FALSE)</f>
        <v>Census Tract 2101.05</v>
      </c>
      <c r="E488">
        <v>0</v>
      </c>
      <c r="K488"/>
      <c r="N488"/>
    </row>
    <row r="489" spans="1:14" x14ac:dyDescent="0.25">
      <c r="A489" t="s">
        <v>491</v>
      </c>
      <c r="B489" s="13">
        <v>18063210106</v>
      </c>
      <c r="C489" s="15" t="str">
        <f>VLOOKUP(Table3[[#This Row],[Full Tract ID]],Table1[[Full Tract ID]:[Census Tract ID]],2,FALSE)</f>
        <v>Hendricks</v>
      </c>
      <c r="D489" s="15" t="str">
        <f>VLOOKUP(Table3[[#This Row],[Full Tract ID]],Table1[[Full Tract ID]:[Census Tract ID]],3,FALSE)</f>
        <v>Census Tract 2101.06</v>
      </c>
      <c r="E489">
        <v>0</v>
      </c>
      <c r="K489"/>
      <c r="N489"/>
    </row>
    <row r="490" spans="1:14" x14ac:dyDescent="0.25">
      <c r="A490" t="s">
        <v>492</v>
      </c>
      <c r="B490" s="13">
        <v>18063210107</v>
      </c>
      <c r="C490" s="15" t="str">
        <f>VLOOKUP(Table3[[#This Row],[Full Tract ID]],Table1[[Full Tract ID]:[Census Tract ID]],2,FALSE)</f>
        <v>Hendricks</v>
      </c>
      <c r="D490" s="15" t="str">
        <f>VLOOKUP(Table3[[#This Row],[Full Tract ID]],Table1[[Full Tract ID]:[Census Tract ID]],3,FALSE)</f>
        <v>Census Tract 2101.07</v>
      </c>
      <c r="E490">
        <v>0</v>
      </c>
      <c r="K490"/>
      <c r="N490"/>
    </row>
    <row r="491" spans="1:14" x14ac:dyDescent="0.25">
      <c r="A491" t="s">
        <v>493</v>
      </c>
      <c r="B491" s="13">
        <v>18063210108</v>
      </c>
      <c r="C491" s="15" t="str">
        <f>VLOOKUP(Table3[[#This Row],[Full Tract ID]],Table1[[Full Tract ID]:[Census Tract ID]],2,FALSE)</f>
        <v>Hendricks</v>
      </c>
      <c r="D491" s="15" t="str">
        <f>VLOOKUP(Table3[[#This Row],[Full Tract ID]],Table1[[Full Tract ID]:[Census Tract ID]],3,FALSE)</f>
        <v>Census Tract 2101.08</v>
      </c>
      <c r="E491">
        <v>0</v>
      </c>
      <c r="K491"/>
      <c r="N491"/>
    </row>
    <row r="492" spans="1:14" x14ac:dyDescent="0.25">
      <c r="A492" t="s">
        <v>494</v>
      </c>
      <c r="B492" s="13">
        <v>18063210109</v>
      </c>
      <c r="C492" s="15" t="str">
        <f>VLOOKUP(Table3[[#This Row],[Full Tract ID]],Table1[[Full Tract ID]:[Census Tract ID]],2,FALSE)</f>
        <v>Hendricks</v>
      </c>
      <c r="D492" s="15" t="str">
        <f>VLOOKUP(Table3[[#This Row],[Full Tract ID]],Table1[[Full Tract ID]:[Census Tract ID]],3,FALSE)</f>
        <v>Census Tract 2101.09</v>
      </c>
      <c r="E492">
        <v>0</v>
      </c>
      <c r="K492"/>
      <c r="N492"/>
    </row>
    <row r="493" spans="1:14" x14ac:dyDescent="0.25">
      <c r="A493" t="s">
        <v>495</v>
      </c>
      <c r="B493" s="13">
        <v>18063210201</v>
      </c>
      <c r="C493" s="15" t="str">
        <f>VLOOKUP(Table3[[#This Row],[Full Tract ID]],Table1[[Full Tract ID]:[Census Tract ID]],2,FALSE)</f>
        <v>Hendricks</v>
      </c>
      <c r="D493" s="15" t="str">
        <f>VLOOKUP(Table3[[#This Row],[Full Tract ID]],Table1[[Full Tract ID]:[Census Tract ID]],3,FALSE)</f>
        <v>Census Tract 2102.01</v>
      </c>
      <c r="E493">
        <v>0</v>
      </c>
      <c r="K493"/>
      <c r="N493"/>
    </row>
    <row r="494" spans="1:14" x14ac:dyDescent="0.25">
      <c r="A494" t="s">
        <v>496</v>
      </c>
      <c r="B494" s="13">
        <v>18063210203</v>
      </c>
      <c r="C494" s="15" t="str">
        <f>VLOOKUP(Table3[[#This Row],[Full Tract ID]],Table1[[Full Tract ID]:[Census Tract ID]],2,FALSE)</f>
        <v>Hendricks</v>
      </c>
      <c r="D494" s="15" t="str">
        <f>VLOOKUP(Table3[[#This Row],[Full Tract ID]],Table1[[Full Tract ID]:[Census Tract ID]],3,FALSE)</f>
        <v>Census Tract 2102.03</v>
      </c>
      <c r="E494">
        <v>0</v>
      </c>
      <c r="K494"/>
      <c r="N494"/>
    </row>
    <row r="495" spans="1:14" x14ac:dyDescent="0.25">
      <c r="A495" t="s">
        <v>497</v>
      </c>
      <c r="B495" s="13">
        <v>18063210204</v>
      </c>
      <c r="C495" s="15" t="str">
        <f>VLOOKUP(Table3[[#This Row],[Full Tract ID]],Table1[[Full Tract ID]:[Census Tract ID]],2,FALSE)</f>
        <v>Hendricks</v>
      </c>
      <c r="D495" s="15" t="str">
        <f>VLOOKUP(Table3[[#This Row],[Full Tract ID]],Table1[[Full Tract ID]:[Census Tract ID]],3,FALSE)</f>
        <v>Census Tract 2102.04</v>
      </c>
      <c r="E495">
        <v>0</v>
      </c>
      <c r="K495"/>
      <c r="N495"/>
    </row>
    <row r="496" spans="1:14" x14ac:dyDescent="0.25">
      <c r="A496" t="s">
        <v>498</v>
      </c>
      <c r="B496" s="13">
        <v>18063210300</v>
      </c>
      <c r="C496" s="15" t="str">
        <f>VLOOKUP(Table3[[#This Row],[Full Tract ID]],Table1[[Full Tract ID]:[Census Tract ID]],2,FALSE)</f>
        <v>Hendricks</v>
      </c>
      <c r="D496" s="15" t="str">
        <f>VLOOKUP(Table3[[#This Row],[Full Tract ID]],Table1[[Full Tract ID]:[Census Tract ID]],3,FALSE)</f>
        <v>Census Tract 2103</v>
      </c>
      <c r="E496">
        <v>0</v>
      </c>
      <c r="K496"/>
      <c r="N496"/>
    </row>
    <row r="497" spans="1:14" x14ac:dyDescent="0.25">
      <c r="A497" t="s">
        <v>499</v>
      </c>
      <c r="B497" s="13">
        <v>18063210400</v>
      </c>
      <c r="C497" s="15" t="str">
        <f>VLOOKUP(Table3[[#This Row],[Full Tract ID]],Table1[[Full Tract ID]:[Census Tract ID]],2,FALSE)</f>
        <v>Hendricks</v>
      </c>
      <c r="D497" s="15" t="str">
        <f>VLOOKUP(Table3[[#This Row],[Full Tract ID]],Table1[[Full Tract ID]:[Census Tract ID]],3,FALSE)</f>
        <v>Census Tract 2104</v>
      </c>
      <c r="E497">
        <v>0</v>
      </c>
      <c r="K497"/>
      <c r="N497"/>
    </row>
    <row r="498" spans="1:14" x14ac:dyDescent="0.25">
      <c r="A498" t="s">
        <v>500</v>
      </c>
      <c r="B498" s="13">
        <v>18063210501</v>
      </c>
      <c r="C498" s="15" t="str">
        <f>VLOOKUP(Table3[[#This Row],[Full Tract ID]],Table1[[Full Tract ID]:[Census Tract ID]],2,FALSE)</f>
        <v>Hendricks</v>
      </c>
      <c r="D498" s="15" t="str">
        <f>VLOOKUP(Table3[[#This Row],[Full Tract ID]],Table1[[Full Tract ID]:[Census Tract ID]],3,FALSE)</f>
        <v>Census Tract 2105.01</v>
      </c>
      <c r="E498">
        <v>0</v>
      </c>
      <c r="K498"/>
      <c r="N498"/>
    </row>
    <row r="499" spans="1:14" x14ac:dyDescent="0.25">
      <c r="A499" t="s">
        <v>501</v>
      </c>
      <c r="B499" s="13">
        <v>18063210502</v>
      </c>
      <c r="C499" s="15" t="str">
        <f>VLOOKUP(Table3[[#This Row],[Full Tract ID]],Table1[[Full Tract ID]:[Census Tract ID]],2,FALSE)</f>
        <v>Hendricks</v>
      </c>
      <c r="D499" s="15" t="str">
        <f>VLOOKUP(Table3[[#This Row],[Full Tract ID]],Table1[[Full Tract ID]:[Census Tract ID]],3,FALSE)</f>
        <v>Census Tract 2105.02</v>
      </c>
      <c r="E499">
        <v>0</v>
      </c>
      <c r="K499"/>
      <c r="N499"/>
    </row>
    <row r="500" spans="1:14" x14ac:dyDescent="0.25">
      <c r="A500" t="s">
        <v>502</v>
      </c>
      <c r="B500" s="13">
        <v>18063210607</v>
      </c>
      <c r="C500" s="15" t="str">
        <f>VLOOKUP(Table3[[#This Row],[Full Tract ID]],Table1[[Full Tract ID]:[Census Tract ID]],2,FALSE)</f>
        <v>Hendricks</v>
      </c>
      <c r="D500" s="15" t="str">
        <f>VLOOKUP(Table3[[#This Row],[Full Tract ID]],Table1[[Full Tract ID]:[Census Tract ID]],3,FALSE)</f>
        <v>Census Tract 2106.07</v>
      </c>
      <c r="E500">
        <v>0</v>
      </c>
      <c r="K500"/>
      <c r="N500"/>
    </row>
    <row r="501" spans="1:14" x14ac:dyDescent="0.25">
      <c r="A501" t="s">
        <v>503</v>
      </c>
      <c r="B501" s="13">
        <v>18063210608</v>
      </c>
      <c r="C501" s="15" t="str">
        <f>VLOOKUP(Table3[[#This Row],[Full Tract ID]],Table1[[Full Tract ID]:[Census Tract ID]],2,FALSE)</f>
        <v>Hendricks</v>
      </c>
      <c r="D501" s="15" t="str">
        <f>VLOOKUP(Table3[[#This Row],[Full Tract ID]],Table1[[Full Tract ID]:[Census Tract ID]],3,FALSE)</f>
        <v>Census Tract 2106.08</v>
      </c>
      <c r="E501">
        <v>0</v>
      </c>
      <c r="K501"/>
      <c r="N501"/>
    </row>
    <row r="502" spans="1:14" x14ac:dyDescent="0.25">
      <c r="A502" t="s">
        <v>504</v>
      </c>
      <c r="B502" s="13">
        <v>18063210609</v>
      </c>
      <c r="C502" s="15" t="str">
        <f>VLOOKUP(Table3[[#This Row],[Full Tract ID]],Table1[[Full Tract ID]:[Census Tract ID]],2,FALSE)</f>
        <v>Hendricks</v>
      </c>
      <c r="D502" s="15" t="str">
        <f>VLOOKUP(Table3[[#This Row],[Full Tract ID]],Table1[[Full Tract ID]:[Census Tract ID]],3,FALSE)</f>
        <v>Census Tract 2106.09</v>
      </c>
      <c r="E502">
        <v>0</v>
      </c>
      <c r="K502"/>
      <c r="N502"/>
    </row>
    <row r="503" spans="1:14" x14ac:dyDescent="0.25">
      <c r="A503" t="s">
        <v>505</v>
      </c>
      <c r="B503" s="13">
        <v>18063210610</v>
      </c>
      <c r="C503" s="15" t="str">
        <f>VLOOKUP(Table3[[#This Row],[Full Tract ID]],Table1[[Full Tract ID]:[Census Tract ID]],2,FALSE)</f>
        <v>Hendricks</v>
      </c>
      <c r="D503" s="15" t="str">
        <f>VLOOKUP(Table3[[#This Row],[Full Tract ID]],Table1[[Full Tract ID]:[Census Tract ID]],3,FALSE)</f>
        <v>Census Tract 2106.10</v>
      </c>
      <c r="E503">
        <v>0</v>
      </c>
      <c r="K503"/>
      <c r="N503"/>
    </row>
    <row r="504" spans="1:14" x14ac:dyDescent="0.25">
      <c r="A504" t="s">
        <v>506</v>
      </c>
      <c r="B504" s="13">
        <v>18063210611</v>
      </c>
      <c r="C504" s="15" t="str">
        <f>VLOOKUP(Table3[[#This Row],[Full Tract ID]],Table1[[Full Tract ID]:[Census Tract ID]],2,FALSE)</f>
        <v>Hendricks</v>
      </c>
      <c r="D504" s="15" t="str">
        <f>VLOOKUP(Table3[[#This Row],[Full Tract ID]],Table1[[Full Tract ID]:[Census Tract ID]],3,FALSE)</f>
        <v>Census Tract 2106.11</v>
      </c>
      <c r="E504">
        <v>0</v>
      </c>
      <c r="K504"/>
      <c r="N504"/>
    </row>
    <row r="505" spans="1:14" x14ac:dyDescent="0.25">
      <c r="A505" t="s">
        <v>507</v>
      </c>
      <c r="B505" s="13">
        <v>18063210612</v>
      </c>
      <c r="C505" s="15" t="str">
        <f>VLOOKUP(Table3[[#This Row],[Full Tract ID]],Table1[[Full Tract ID]:[Census Tract ID]],2,FALSE)</f>
        <v>Hendricks</v>
      </c>
      <c r="D505" s="15" t="str">
        <f>VLOOKUP(Table3[[#This Row],[Full Tract ID]],Table1[[Full Tract ID]:[Census Tract ID]],3,FALSE)</f>
        <v>Census Tract 2106.12</v>
      </c>
      <c r="E505">
        <v>0</v>
      </c>
      <c r="K505"/>
      <c r="N505"/>
    </row>
    <row r="506" spans="1:14" x14ac:dyDescent="0.25">
      <c r="A506" t="s">
        <v>508</v>
      </c>
      <c r="B506" s="13">
        <v>18063210613</v>
      </c>
      <c r="C506" s="15" t="str">
        <f>VLOOKUP(Table3[[#This Row],[Full Tract ID]],Table1[[Full Tract ID]:[Census Tract ID]],2,FALSE)</f>
        <v>Hendricks</v>
      </c>
      <c r="D506" s="15" t="str">
        <f>VLOOKUP(Table3[[#This Row],[Full Tract ID]],Table1[[Full Tract ID]:[Census Tract ID]],3,FALSE)</f>
        <v>Census Tract 2106.13</v>
      </c>
      <c r="E506">
        <v>0</v>
      </c>
      <c r="K506"/>
      <c r="N506"/>
    </row>
    <row r="507" spans="1:14" x14ac:dyDescent="0.25">
      <c r="A507" t="s">
        <v>509</v>
      </c>
      <c r="B507" s="13">
        <v>18063210614</v>
      </c>
      <c r="C507" s="15" t="str">
        <f>VLOOKUP(Table3[[#This Row],[Full Tract ID]],Table1[[Full Tract ID]:[Census Tract ID]],2,FALSE)</f>
        <v>Hendricks</v>
      </c>
      <c r="D507" s="15" t="str">
        <f>VLOOKUP(Table3[[#This Row],[Full Tract ID]],Table1[[Full Tract ID]:[Census Tract ID]],3,FALSE)</f>
        <v>Census Tract 2106.14</v>
      </c>
      <c r="E507">
        <v>0</v>
      </c>
      <c r="K507"/>
      <c r="N507"/>
    </row>
    <row r="508" spans="1:14" x14ac:dyDescent="0.25">
      <c r="A508" t="s">
        <v>510</v>
      </c>
      <c r="B508" s="13">
        <v>18063210615</v>
      </c>
      <c r="C508" s="15" t="str">
        <f>VLOOKUP(Table3[[#This Row],[Full Tract ID]],Table1[[Full Tract ID]:[Census Tract ID]],2,FALSE)</f>
        <v>Hendricks</v>
      </c>
      <c r="D508" s="15" t="str">
        <f>VLOOKUP(Table3[[#This Row],[Full Tract ID]],Table1[[Full Tract ID]:[Census Tract ID]],3,FALSE)</f>
        <v>Census Tract 2106.15</v>
      </c>
      <c r="E508">
        <v>0</v>
      </c>
      <c r="K508"/>
      <c r="N508"/>
    </row>
    <row r="509" spans="1:14" x14ac:dyDescent="0.25">
      <c r="A509" t="s">
        <v>511</v>
      </c>
      <c r="B509" s="13">
        <v>18063210616</v>
      </c>
      <c r="C509" s="15" t="str">
        <f>VLOOKUP(Table3[[#This Row],[Full Tract ID]],Table1[[Full Tract ID]:[Census Tract ID]],2,FALSE)</f>
        <v>Hendricks</v>
      </c>
      <c r="D509" s="15" t="str">
        <f>VLOOKUP(Table3[[#This Row],[Full Tract ID]],Table1[[Full Tract ID]:[Census Tract ID]],3,FALSE)</f>
        <v>Census Tract 2106.16</v>
      </c>
      <c r="E509">
        <v>0</v>
      </c>
      <c r="K509"/>
      <c r="N509"/>
    </row>
    <row r="510" spans="1:14" x14ac:dyDescent="0.25">
      <c r="A510" t="s">
        <v>512</v>
      </c>
      <c r="B510" s="13">
        <v>18063210617</v>
      </c>
      <c r="C510" s="15" t="str">
        <f>VLOOKUP(Table3[[#This Row],[Full Tract ID]],Table1[[Full Tract ID]:[Census Tract ID]],2,FALSE)</f>
        <v>Hendricks</v>
      </c>
      <c r="D510" s="15" t="str">
        <f>VLOOKUP(Table3[[#This Row],[Full Tract ID]],Table1[[Full Tract ID]:[Census Tract ID]],3,FALSE)</f>
        <v>Census Tract 2106.17</v>
      </c>
      <c r="E510">
        <v>0</v>
      </c>
      <c r="K510"/>
      <c r="N510"/>
    </row>
    <row r="511" spans="1:14" x14ac:dyDescent="0.25">
      <c r="A511" t="s">
        <v>513</v>
      </c>
      <c r="B511" s="13">
        <v>18063210701</v>
      </c>
      <c r="C511" s="15" t="str">
        <f>VLOOKUP(Table3[[#This Row],[Full Tract ID]],Table1[[Full Tract ID]:[Census Tract ID]],2,FALSE)</f>
        <v>Hendricks</v>
      </c>
      <c r="D511" s="15" t="str">
        <f>VLOOKUP(Table3[[#This Row],[Full Tract ID]],Table1[[Full Tract ID]:[Census Tract ID]],3,FALSE)</f>
        <v>Census Tract 2107.01</v>
      </c>
      <c r="E511">
        <v>0</v>
      </c>
      <c r="K511"/>
      <c r="N511"/>
    </row>
    <row r="512" spans="1:14" x14ac:dyDescent="0.25">
      <c r="A512" t="s">
        <v>514</v>
      </c>
      <c r="B512" s="13">
        <v>18063210702</v>
      </c>
      <c r="C512" s="15" t="str">
        <f>VLOOKUP(Table3[[#This Row],[Full Tract ID]],Table1[[Full Tract ID]:[Census Tract ID]],2,FALSE)</f>
        <v>Hendricks</v>
      </c>
      <c r="D512" s="15" t="str">
        <f>VLOOKUP(Table3[[#This Row],[Full Tract ID]],Table1[[Full Tract ID]:[Census Tract ID]],3,FALSE)</f>
        <v>Census Tract 2107.02</v>
      </c>
      <c r="E512">
        <v>0</v>
      </c>
      <c r="K512"/>
      <c r="N512"/>
    </row>
    <row r="513" spans="1:14" x14ac:dyDescent="0.25">
      <c r="A513" t="s">
        <v>515</v>
      </c>
      <c r="B513" s="13">
        <v>18063210801</v>
      </c>
      <c r="C513" s="15" t="str">
        <f>VLOOKUP(Table3[[#This Row],[Full Tract ID]],Table1[[Full Tract ID]:[Census Tract ID]],2,FALSE)</f>
        <v>Hendricks</v>
      </c>
      <c r="D513" s="15" t="str">
        <f>VLOOKUP(Table3[[#This Row],[Full Tract ID]],Table1[[Full Tract ID]:[Census Tract ID]],3,FALSE)</f>
        <v>Census Tract 2108.01</v>
      </c>
      <c r="E513">
        <v>0</v>
      </c>
      <c r="K513"/>
      <c r="N513"/>
    </row>
    <row r="514" spans="1:14" x14ac:dyDescent="0.25">
      <c r="A514" t="s">
        <v>516</v>
      </c>
      <c r="B514" s="13">
        <v>18063210802</v>
      </c>
      <c r="C514" s="15" t="str">
        <f>VLOOKUP(Table3[[#This Row],[Full Tract ID]],Table1[[Full Tract ID]:[Census Tract ID]],2,FALSE)</f>
        <v>Hendricks</v>
      </c>
      <c r="D514" s="15" t="str">
        <f>VLOOKUP(Table3[[#This Row],[Full Tract ID]],Table1[[Full Tract ID]:[Census Tract ID]],3,FALSE)</f>
        <v>Census Tract 2108.02</v>
      </c>
      <c r="E514">
        <v>0</v>
      </c>
      <c r="K514"/>
      <c r="N514"/>
    </row>
    <row r="515" spans="1:14" x14ac:dyDescent="0.25">
      <c r="A515" t="s">
        <v>517</v>
      </c>
      <c r="B515" s="13">
        <v>18063210900</v>
      </c>
      <c r="C515" s="15" t="str">
        <f>VLOOKUP(Table3[[#This Row],[Full Tract ID]],Table1[[Full Tract ID]:[Census Tract ID]],2,FALSE)</f>
        <v>Hendricks</v>
      </c>
      <c r="D515" s="15" t="str">
        <f>VLOOKUP(Table3[[#This Row],[Full Tract ID]],Table1[[Full Tract ID]:[Census Tract ID]],3,FALSE)</f>
        <v>Census Tract 2109</v>
      </c>
      <c r="E515">
        <v>0</v>
      </c>
      <c r="K515"/>
      <c r="N515"/>
    </row>
    <row r="516" spans="1:14" x14ac:dyDescent="0.25">
      <c r="A516" t="s">
        <v>518</v>
      </c>
      <c r="B516" s="13">
        <v>18063211000</v>
      </c>
      <c r="C516" s="15" t="str">
        <f>VLOOKUP(Table3[[#This Row],[Full Tract ID]],Table1[[Full Tract ID]:[Census Tract ID]],2,FALSE)</f>
        <v>Hendricks</v>
      </c>
      <c r="D516" s="15" t="str">
        <f>VLOOKUP(Table3[[#This Row],[Full Tract ID]],Table1[[Full Tract ID]:[Census Tract ID]],3,FALSE)</f>
        <v>Census Tract 2110</v>
      </c>
      <c r="E516">
        <v>0</v>
      </c>
      <c r="K516"/>
      <c r="N516"/>
    </row>
    <row r="517" spans="1:14" x14ac:dyDescent="0.25">
      <c r="A517" t="s">
        <v>519</v>
      </c>
      <c r="B517" s="13">
        <v>18063211100</v>
      </c>
      <c r="C517" s="15" t="str">
        <f>VLOOKUP(Table3[[#This Row],[Full Tract ID]],Table1[[Full Tract ID]:[Census Tract ID]],2,FALSE)</f>
        <v>Hendricks</v>
      </c>
      <c r="D517" s="15" t="str">
        <f>VLOOKUP(Table3[[#This Row],[Full Tract ID]],Table1[[Full Tract ID]:[Census Tract ID]],3,FALSE)</f>
        <v>Census Tract 2111</v>
      </c>
      <c r="E517">
        <v>0</v>
      </c>
      <c r="K517"/>
      <c r="N517"/>
    </row>
    <row r="518" spans="1:14" x14ac:dyDescent="0.25">
      <c r="A518" t="s">
        <v>520</v>
      </c>
      <c r="B518" s="13">
        <v>18065975500</v>
      </c>
      <c r="C518" s="15" t="str">
        <f>VLOOKUP(Table3[[#This Row],[Full Tract ID]],Table1[[Full Tract ID]:[Census Tract ID]],2,FALSE)</f>
        <v>Henry</v>
      </c>
      <c r="D518" s="15" t="str">
        <f>VLOOKUP(Table3[[#This Row],[Full Tract ID]],Table1[[Full Tract ID]:[Census Tract ID]],3,FALSE)</f>
        <v>Census Tract 9755</v>
      </c>
      <c r="E518">
        <v>0</v>
      </c>
      <c r="K518"/>
      <c r="N518"/>
    </row>
    <row r="519" spans="1:14" x14ac:dyDescent="0.25">
      <c r="A519" t="s">
        <v>521</v>
      </c>
      <c r="B519" s="13">
        <v>18065975600</v>
      </c>
      <c r="C519" s="15" t="str">
        <f>VLOOKUP(Table3[[#This Row],[Full Tract ID]],Table1[[Full Tract ID]:[Census Tract ID]],2,FALSE)</f>
        <v>Henry</v>
      </c>
      <c r="D519" s="15" t="str">
        <f>VLOOKUP(Table3[[#This Row],[Full Tract ID]],Table1[[Full Tract ID]:[Census Tract ID]],3,FALSE)</f>
        <v>Census Tract 9756</v>
      </c>
      <c r="E519">
        <v>0</v>
      </c>
      <c r="K519"/>
      <c r="N519"/>
    </row>
    <row r="520" spans="1:14" x14ac:dyDescent="0.25">
      <c r="A520" t="s">
        <v>522</v>
      </c>
      <c r="B520" s="13">
        <v>18065975700</v>
      </c>
      <c r="C520" s="15" t="str">
        <f>VLOOKUP(Table3[[#This Row],[Full Tract ID]],Table1[[Full Tract ID]:[Census Tract ID]],2,FALSE)</f>
        <v>Henry</v>
      </c>
      <c r="D520" s="15" t="str">
        <f>VLOOKUP(Table3[[#This Row],[Full Tract ID]],Table1[[Full Tract ID]:[Census Tract ID]],3,FALSE)</f>
        <v>Census Tract 9757</v>
      </c>
      <c r="E520">
        <v>0</v>
      </c>
      <c r="K520"/>
      <c r="N520"/>
    </row>
    <row r="521" spans="1:14" x14ac:dyDescent="0.25">
      <c r="A521" t="s">
        <v>523</v>
      </c>
      <c r="B521" s="13">
        <v>18065975800</v>
      </c>
      <c r="C521" s="15" t="str">
        <f>VLOOKUP(Table3[[#This Row],[Full Tract ID]],Table1[[Full Tract ID]:[Census Tract ID]],2,FALSE)</f>
        <v>Henry</v>
      </c>
      <c r="D521" s="15" t="str">
        <f>VLOOKUP(Table3[[#This Row],[Full Tract ID]],Table1[[Full Tract ID]:[Census Tract ID]],3,FALSE)</f>
        <v>Census Tract 9758</v>
      </c>
      <c r="E521">
        <v>0</v>
      </c>
      <c r="K521"/>
      <c r="N521"/>
    </row>
    <row r="522" spans="1:14" x14ac:dyDescent="0.25">
      <c r="A522" t="s">
        <v>524</v>
      </c>
      <c r="B522" s="13">
        <v>18065975900</v>
      </c>
      <c r="C522" s="15" t="str">
        <f>VLOOKUP(Table3[[#This Row],[Full Tract ID]],Table1[[Full Tract ID]:[Census Tract ID]],2,FALSE)</f>
        <v>Henry</v>
      </c>
      <c r="D522" s="15" t="str">
        <f>VLOOKUP(Table3[[#This Row],[Full Tract ID]],Table1[[Full Tract ID]:[Census Tract ID]],3,FALSE)</f>
        <v>Census Tract 9759</v>
      </c>
      <c r="E522">
        <v>0</v>
      </c>
      <c r="K522"/>
      <c r="N522"/>
    </row>
    <row r="523" spans="1:14" x14ac:dyDescent="0.25">
      <c r="A523" t="s">
        <v>525</v>
      </c>
      <c r="B523" s="13">
        <v>18065976000</v>
      </c>
      <c r="C523" s="15" t="str">
        <f>VLOOKUP(Table3[[#This Row],[Full Tract ID]],Table1[[Full Tract ID]:[Census Tract ID]],2,FALSE)</f>
        <v>Henry</v>
      </c>
      <c r="D523" s="15" t="str">
        <f>VLOOKUP(Table3[[#This Row],[Full Tract ID]],Table1[[Full Tract ID]:[Census Tract ID]],3,FALSE)</f>
        <v>Census Tract 9760</v>
      </c>
      <c r="E523">
        <v>0</v>
      </c>
      <c r="K523"/>
      <c r="N523"/>
    </row>
    <row r="524" spans="1:14" x14ac:dyDescent="0.25">
      <c r="A524" t="s">
        <v>526</v>
      </c>
      <c r="B524" s="13">
        <v>18065976100</v>
      </c>
      <c r="C524" s="15" t="str">
        <f>VLOOKUP(Table3[[#This Row],[Full Tract ID]],Table1[[Full Tract ID]:[Census Tract ID]],2,FALSE)</f>
        <v>Henry</v>
      </c>
      <c r="D524" s="15" t="str">
        <f>VLOOKUP(Table3[[#This Row],[Full Tract ID]],Table1[[Full Tract ID]:[Census Tract ID]],3,FALSE)</f>
        <v>Census Tract 9761</v>
      </c>
      <c r="E524" s="14">
        <v>1</v>
      </c>
      <c r="K524"/>
      <c r="N524"/>
    </row>
    <row r="525" spans="1:14" x14ac:dyDescent="0.25">
      <c r="A525" t="s">
        <v>527</v>
      </c>
      <c r="B525" s="13">
        <v>18065976300</v>
      </c>
      <c r="C525" s="15" t="str">
        <f>VLOOKUP(Table3[[#This Row],[Full Tract ID]],Table1[[Full Tract ID]:[Census Tract ID]],2,FALSE)</f>
        <v>Henry</v>
      </c>
      <c r="D525" s="15" t="str">
        <f>VLOOKUP(Table3[[#This Row],[Full Tract ID]],Table1[[Full Tract ID]:[Census Tract ID]],3,FALSE)</f>
        <v>Census Tract 9763</v>
      </c>
      <c r="E525" s="14">
        <v>1</v>
      </c>
      <c r="K525"/>
      <c r="N525"/>
    </row>
    <row r="526" spans="1:14" x14ac:dyDescent="0.25">
      <c r="A526" t="s">
        <v>528</v>
      </c>
      <c r="B526" s="13">
        <v>18065976400</v>
      </c>
      <c r="C526" s="15" t="str">
        <f>VLOOKUP(Table3[[#This Row],[Full Tract ID]],Table1[[Full Tract ID]:[Census Tract ID]],2,FALSE)</f>
        <v>Henry</v>
      </c>
      <c r="D526" s="15" t="str">
        <f>VLOOKUP(Table3[[#This Row],[Full Tract ID]],Table1[[Full Tract ID]:[Census Tract ID]],3,FALSE)</f>
        <v>Census Tract 9764</v>
      </c>
      <c r="E526">
        <v>0</v>
      </c>
      <c r="K526"/>
      <c r="N526"/>
    </row>
    <row r="527" spans="1:14" x14ac:dyDescent="0.25">
      <c r="A527" t="s">
        <v>529</v>
      </c>
      <c r="B527" s="13">
        <v>18065976500</v>
      </c>
      <c r="C527" s="15" t="str">
        <f>VLOOKUP(Table3[[#This Row],[Full Tract ID]],Table1[[Full Tract ID]:[Census Tract ID]],2,FALSE)</f>
        <v>Henry</v>
      </c>
      <c r="D527" s="15" t="str">
        <f>VLOOKUP(Table3[[#This Row],[Full Tract ID]],Table1[[Full Tract ID]:[Census Tract ID]],3,FALSE)</f>
        <v>Census Tract 9765</v>
      </c>
      <c r="E527" s="14">
        <v>1</v>
      </c>
      <c r="K527"/>
      <c r="N527"/>
    </row>
    <row r="528" spans="1:14" x14ac:dyDescent="0.25">
      <c r="A528" t="s">
        <v>530</v>
      </c>
      <c r="B528" s="13">
        <v>18065976600</v>
      </c>
      <c r="C528" s="15" t="str">
        <f>VLOOKUP(Table3[[#This Row],[Full Tract ID]],Table1[[Full Tract ID]:[Census Tract ID]],2,FALSE)</f>
        <v>Henry</v>
      </c>
      <c r="D528" s="15" t="str">
        <f>VLOOKUP(Table3[[#This Row],[Full Tract ID]],Table1[[Full Tract ID]:[Census Tract ID]],3,FALSE)</f>
        <v>Census Tract 9766</v>
      </c>
      <c r="E528">
        <v>0</v>
      </c>
      <c r="K528"/>
      <c r="N528"/>
    </row>
    <row r="529" spans="1:14" x14ac:dyDescent="0.25">
      <c r="A529" t="s">
        <v>531</v>
      </c>
      <c r="B529" s="13">
        <v>18065976700</v>
      </c>
      <c r="C529" s="15" t="str">
        <f>VLOOKUP(Table3[[#This Row],[Full Tract ID]],Table1[[Full Tract ID]:[Census Tract ID]],2,FALSE)</f>
        <v>Henry</v>
      </c>
      <c r="D529" s="15" t="str">
        <f>VLOOKUP(Table3[[#This Row],[Full Tract ID]],Table1[[Full Tract ID]:[Census Tract ID]],3,FALSE)</f>
        <v>Census Tract 9767</v>
      </c>
      <c r="E529">
        <v>0</v>
      </c>
      <c r="K529"/>
      <c r="N529"/>
    </row>
    <row r="530" spans="1:14" x14ac:dyDescent="0.25">
      <c r="A530" t="s">
        <v>532</v>
      </c>
      <c r="B530" s="13">
        <v>18065976800</v>
      </c>
      <c r="C530" s="15" t="str">
        <f>VLOOKUP(Table3[[#This Row],[Full Tract ID]],Table1[[Full Tract ID]:[Census Tract ID]],2,FALSE)</f>
        <v>Henry</v>
      </c>
      <c r="D530" s="15" t="str">
        <f>VLOOKUP(Table3[[#This Row],[Full Tract ID]],Table1[[Full Tract ID]:[Census Tract ID]],3,FALSE)</f>
        <v>Census Tract 9768</v>
      </c>
      <c r="E530">
        <v>0</v>
      </c>
      <c r="K530"/>
      <c r="N530"/>
    </row>
    <row r="531" spans="1:14" x14ac:dyDescent="0.25">
      <c r="A531" t="s">
        <v>533</v>
      </c>
      <c r="B531" s="13">
        <v>18067000200</v>
      </c>
      <c r="C531" s="15" t="str">
        <f>VLOOKUP(Table3[[#This Row],[Full Tract ID]],Table1[[Full Tract ID]:[Census Tract ID]],2,FALSE)</f>
        <v>Howard</v>
      </c>
      <c r="D531" s="15" t="str">
        <f>VLOOKUP(Table3[[#This Row],[Full Tract ID]],Table1[[Full Tract ID]:[Census Tract ID]],3,FALSE)</f>
        <v>Census Tract 2</v>
      </c>
      <c r="E531" s="14">
        <v>1</v>
      </c>
      <c r="K531"/>
      <c r="N531"/>
    </row>
    <row r="532" spans="1:14" x14ac:dyDescent="0.25">
      <c r="A532" t="s">
        <v>534</v>
      </c>
      <c r="B532" s="13">
        <v>18067000300</v>
      </c>
      <c r="C532" s="15" t="str">
        <f>VLOOKUP(Table3[[#This Row],[Full Tract ID]],Table1[[Full Tract ID]:[Census Tract ID]],2,FALSE)</f>
        <v>Howard</v>
      </c>
      <c r="D532" s="15" t="str">
        <f>VLOOKUP(Table3[[#This Row],[Full Tract ID]],Table1[[Full Tract ID]:[Census Tract ID]],3,FALSE)</f>
        <v>Census Tract 3</v>
      </c>
      <c r="E532">
        <v>0</v>
      </c>
      <c r="K532"/>
      <c r="N532"/>
    </row>
    <row r="533" spans="1:14" x14ac:dyDescent="0.25">
      <c r="A533" t="s">
        <v>535</v>
      </c>
      <c r="B533" s="13">
        <v>18067000400</v>
      </c>
      <c r="C533" s="15" t="str">
        <f>VLOOKUP(Table3[[#This Row],[Full Tract ID]],Table1[[Full Tract ID]:[Census Tract ID]],2,FALSE)</f>
        <v>Howard</v>
      </c>
      <c r="D533" s="15" t="str">
        <f>VLOOKUP(Table3[[#This Row],[Full Tract ID]],Table1[[Full Tract ID]:[Census Tract ID]],3,FALSE)</f>
        <v>Census Tract 4</v>
      </c>
      <c r="E533" s="14">
        <v>1</v>
      </c>
      <c r="K533"/>
      <c r="N533"/>
    </row>
    <row r="534" spans="1:14" x14ac:dyDescent="0.25">
      <c r="A534" t="s">
        <v>536</v>
      </c>
      <c r="B534" s="13">
        <v>18067000500</v>
      </c>
      <c r="C534" s="15" t="str">
        <f>VLOOKUP(Table3[[#This Row],[Full Tract ID]],Table1[[Full Tract ID]:[Census Tract ID]],2,FALSE)</f>
        <v>Howard</v>
      </c>
      <c r="D534" s="15" t="str">
        <f>VLOOKUP(Table3[[#This Row],[Full Tract ID]],Table1[[Full Tract ID]:[Census Tract ID]],3,FALSE)</f>
        <v>Census Tract 5</v>
      </c>
      <c r="E534">
        <v>0</v>
      </c>
      <c r="K534"/>
      <c r="N534"/>
    </row>
    <row r="535" spans="1:14" x14ac:dyDescent="0.25">
      <c r="A535" t="s">
        <v>537</v>
      </c>
      <c r="B535" s="13">
        <v>18067000600</v>
      </c>
      <c r="C535" s="15" t="str">
        <f>VLOOKUP(Table3[[#This Row],[Full Tract ID]],Table1[[Full Tract ID]:[Census Tract ID]],2,FALSE)</f>
        <v>Howard</v>
      </c>
      <c r="D535" s="15" t="str">
        <f>VLOOKUP(Table3[[#This Row],[Full Tract ID]],Table1[[Full Tract ID]:[Census Tract ID]],3,FALSE)</f>
        <v>Census Tract 6</v>
      </c>
      <c r="E535">
        <v>0</v>
      </c>
      <c r="K535"/>
      <c r="N535"/>
    </row>
    <row r="536" spans="1:14" x14ac:dyDescent="0.25">
      <c r="A536" t="s">
        <v>538</v>
      </c>
      <c r="B536" s="13">
        <v>18067000700</v>
      </c>
      <c r="C536" s="15" t="str">
        <f>VLOOKUP(Table3[[#This Row],[Full Tract ID]],Table1[[Full Tract ID]:[Census Tract ID]],2,FALSE)</f>
        <v>Howard</v>
      </c>
      <c r="D536" s="15" t="str">
        <f>VLOOKUP(Table3[[#This Row],[Full Tract ID]],Table1[[Full Tract ID]:[Census Tract ID]],3,FALSE)</f>
        <v>Census Tract 7</v>
      </c>
      <c r="E536">
        <v>0</v>
      </c>
      <c r="K536"/>
      <c r="N536"/>
    </row>
    <row r="537" spans="1:14" x14ac:dyDescent="0.25">
      <c r="A537" t="s">
        <v>539</v>
      </c>
      <c r="B537" s="13">
        <v>18067000800</v>
      </c>
      <c r="C537" s="15" t="str">
        <f>VLOOKUP(Table3[[#This Row],[Full Tract ID]],Table1[[Full Tract ID]:[Census Tract ID]],2,FALSE)</f>
        <v>Howard</v>
      </c>
      <c r="D537" s="15" t="str">
        <f>VLOOKUP(Table3[[#This Row],[Full Tract ID]],Table1[[Full Tract ID]:[Census Tract ID]],3,FALSE)</f>
        <v>Census Tract 8</v>
      </c>
      <c r="E537">
        <v>0</v>
      </c>
      <c r="K537"/>
      <c r="N537"/>
    </row>
    <row r="538" spans="1:14" x14ac:dyDescent="0.25">
      <c r="A538" t="s">
        <v>540</v>
      </c>
      <c r="B538" s="13">
        <v>18067000900</v>
      </c>
      <c r="C538" s="15" t="str">
        <f>VLOOKUP(Table3[[#This Row],[Full Tract ID]],Table1[[Full Tract ID]:[Census Tract ID]],2,FALSE)</f>
        <v>Howard</v>
      </c>
      <c r="D538" s="15" t="str">
        <f>VLOOKUP(Table3[[#This Row],[Full Tract ID]],Table1[[Full Tract ID]:[Census Tract ID]],3,FALSE)</f>
        <v>Census Tract 9</v>
      </c>
      <c r="E538" s="14">
        <v>1</v>
      </c>
      <c r="K538"/>
      <c r="N538"/>
    </row>
    <row r="539" spans="1:14" x14ac:dyDescent="0.25">
      <c r="A539" t="s">
        <v>541</v>
      </c>
      <c r="B539" s="13">
        <v>18067001000</v>
      </c>
      <c r="C539" s="15" t="str">
        <f>VLOOKUP(Table3[[#This Row],[Full Tract ID]],Table1[[Full Tract ID]:[Census Tract ID]],2,FALSE)</f>
        <v>Howard</v>
      </c>
      <c r="D539" s="15" t="str">
        <f>VLOOKUP(Table3[[#This Row],[Full Tract ID]],Table1[[Full Tract ID]:[Census Tract ID]],3,FALSE)</f>
        <v>Census Tract 10</v>
      </c>
      <c r="E539">
        <v>0</v>
      </c>
      <c r="K539"/>
      <c r="N539"/>
    </row>
    <row r="540" spans="1:14" x14ac:dyDescent="0.25">
      <c r="A540" t="s">
        <v>542</v>
      </c>
      <c r="B540" s="13">
        <v>18067001100</v>
      </c>
      <c r="C540" s="15" t="str">
        <f>VLOOKUP(Table3[[#This Row],[Full Tract ID]],Table1[[Full Tract ID]:[Census Tract ID]],2,FALSE)</f>
        <v>Howard</v>
      </c>
      <c r="D540" s="15" t="str">
        <f>VLOOKUP(Table3[[#This Row],[Full Tract ID]],Table1[[Full Tract ID]:[Census Tract ID]],3,FALSE)</f>
        <v>Census Tract 11</v>
      </c>
      <c r="E540">
        <v>0</v>
      </c>
      <c r="K540"/>
      <c r="N540"/>
    </row>
    <row r="541" spans="1:14" x14ac:dyDescent="0.25">
      <c r="A541" t="s">
        <v>543</v>
      </c>
      <c r="B541" s="13">
        <v>18067001200</v>
      </c>
      <c r="C541" s="15" t="str">
        <f>VLOOKUP(Table3[[#This Row],[Full Tract ID]],Table1[[Full Tract ID]:[Census Tract ID]],2,FALSE)</f>
        <v>Howard</v>
      </c>
      <c r="D541" s="15" t="str">
        <f>VLOOKUP(Table3[[#This Row],[Full Tract ID]],Table1[[Full Tract ID]:[Census Tract ID]],3,FALSE)</f>
        <v>Census Tract 12</v>
      </c>
      <c r="E541" s="14">
        <v>1</v>
      </c>
      <c r="K541"/>
      <c r="N541"/>
    </row>
    <row r="542" spans="1:14" x14ac:dyDescent="0.25">
      <c r="A542" t="s">
        <v>544</v>
      </c>
      <c r="B542" s="13">
        <v>18067001300</v>
      </c>
      <c r="C542" s="15" t="str">
        <f>VLOOKUP(Table3[[#This Row],[Full Tract ID]],Table1[[Full Tract ID]:[Census Tract ID]],2,FALSE)</f>
        <v>Howard</v>
      </c>
      <c r="D542" s="15" t="str">
        <f>VLOOKUP(Table3[[#This Row],[Full Tract ID]],Table1[[Full Tract ID]:[Census Tract ID]],3,FALSE)</f>
        <v>Census Tract 13</v>
      </c>
      <c r="E542">
        <v>0</v>
      </c>
      <c r="K542"/>
      <c r="N542"/>
    </row>
    <row r="543" spans="1:14" x14ac:dyDescent="0.25">
      <c r="A543" t="s">
        <v>545</v>
      </c>
      <c r="B543" s="13">
        <v>18067001400</v>
      </c>
      <c r="C543" s="15" t="str">
        <f>VLOOKUP(Table3[[#This Row],[Full Tract ID]],Table1[[Full Tract ID]:[Census Tract ID]],2,FALSE)</f>
        <v>Howard</v>
      </c>
      <c r="D543" s="15" t="str">
        <f>VLOOKUP(Table3[[#This Row],[Full Tract ID]],Table1[[Full Tract ID]:[Census Tract ID]],3,FALSE)</f>
        <v>Census Tract 14</v>
      </c>
      <c r="E543">
        <v>0</v>
      </c>
      <c r="K543"/>
      <c r="N543"/>
    </row>
    <row r="544" spans="1:14" x14ac:dyDescent="0.25">
      <c r="A544" t="s">
        <v>546</v>
      </c>
      <c r="B544" s="13">
        <v>18067001500</v>
      </c>
      <c r="C544" s="15" t="str">
        <f>VLOOKUP(Table3[[#This Row],[Full Tract ID]],Table1[[Full Tract ID]:[Census Tract ID]],2,FALSE)</f>
        <v>Howard</v>
      </c>
      <c r="D544" s="15" t="str">
        <f>VLOOKUP(Table3[[#This Row],[Full Tract ID]],Table1[[Full Tract ID]:[Census Tract ID]],3,FALSE)</f>
        <v>Census Tract 15</v>
      </c>
      <c r="E544">
        <v>0</v>
      </c>
      <c r="K544"/>
      <c r="N544"/>
    </row>
    <row r="545" spans="1:14" x14ac:dyDescent="0.25">
      <c r="A545" t="s">
        <v>547</v>
      </c>
      <c r="B545" s="13">
        <v>18067010100</v>
      </c>
      <c r="C545" s="15" t="str">
        <f>VLOOKUP(Table3[[#This Row],[Full Tract ID]],Table1[[Full Tract ID]:[Census Tract ID]],2,FALSE)</f>
        <v>Howard</v>
      </c>
      <c r="D545" s="15" t="str">
        <f>VLOOKUP(Table3[[#This Row],[Full Tract ID]],Table1[[Full Tract ID]:[Census Tract ID]],3,FALSE)</f>
        <v>Census Tract 101</v>
      </c>
      <c r="E545">
        <v>0</v>
      </c>
      <c r="K545"/>
      <c r="N545"/>
    </row>
    <row r="546" spans="1:14" x14ac:dyDescent="0.25">
      <c r="A546" t="s">
        <v>548</v>
      </c>
      <c r="B546" s="13">
        <v>18067010201</v>
      </c>
      <c r="C546" s="15" t="str">
        <f>VLOOKUP(Table3[[#This Row],[Full Tract ID]],Table1[[Full Tract ID]:[Census Tract ID]],2,FALSE)</f>
        <v>Howard</v>
      </c>
      <c r="D546" s="15" t="str">
        <f>VLOOKUP(Table3[[#This Row],[Full Tract ID]],Table1[[Full Tract ID]:[Census Tract ID]],3,FALSE)</f>
        <v>Census Tract 102.01</v>
      </c>
      <c r="E546">
        <v>0</v>
      </c>
      <c r="K546"/>
      <c r="N546"/>
    </row>
    <row r="547" spans="1:14" x14ac:dyDescent="0.25">
      <c r="A547" t="s">
        <v>549</v>
      </c>
      <c r="B547" s="13">
        <v>18067010202</v>
      </c>
      <c r="C547" s="15" t="str">
        <f>VLOOKUP(Table3[[#This Row],[Full Tract ID]],Table1[[Full Tract ID]:[Census Tract ID]],2,FALSE)</f>
        <v>Howard</v>
      </c>
      <c r="D547" s="15" t="str">
        <f>VLOOKUP(Table3[[#This Row],[Full Tract ID]],Table1[[Full Tract ID]:[Census Tract ID]],3,FALSE)</f>
        <v>Census Tract 102.02</v>
      </c>
      <c r="E547">
        <v>0</v>
      </c>
      <c r="K547"/>
      <c r="N547"/>
    </row>
    <row r="548" spans="1:14" x14ac:dyDescent="0.25">
      <c r="A548" t="s">
        <v>550</v>
      </c>
      <c r="B548" s="13">
        <v>18067010300</v>
      </c>
      <c r="C548" s="15" t="str">
        <f>VLOOKUP(Table3[[#This Row],[Full Tract ID]],Table1[[Full Tract ID]:[Census Tract ID]],2,FALSE)</f>
        <v>Howard</v>
      </c>
      <c r="D548" s="15" t="str">
        <f>VLOOKUP(Table3[[#This Row],[Full Tract ID]],Table1[[Full Tract ID]:[Census Tract ID]],3,FALSE)</f>
        <v>Census Tract 103</v>
      </c>
      <c r="E548">
        <v>0</v>
      </c>
      <c r="K548"/>
      <c r="N548"/>
    </row>
    <row r="549" spans="1:14" x14ac:dyDescent="0.25">
      <c r="A549" t="s">
        <v>551</v>
      </c>
      <c r="B549" s="13">
        <v>18067010400</v>
      </c>
      <c r="C549" s="15" t="str">
        <f>VLOOKUP(Table3[[#This Row],[Full Tract ID]],Table1[[Full Tract ID]:[Census Tract ID]],2,FALSE)</f>
        <v>Howard</v>
      </c>
      <c r="D549" s="15" t="str">
        <f>VLOOKUP(Table3[[#This Row],[Full Tract ID]],Table1[[Full Tract ID]:[Census Tract ID]],3,FALSE)</f>
        <v>Census Tract 104</v>
      </c>
      <c r="E549">
        <v>0</v>
      </c>
      <c r="K549"/>
      <c r="N549"/>
    </row>
    <row r="550" spans="1:14" x14ac:dyDescent="0.25">
      <c r="A550" t="s">
        <v>552</v>
      </c>
      <c r="B550" s="13">
        <v>18067010500</v>
      </c>
      <c r="C550" s="15" t="str">
        <f>VLOOKUP(Table3[[#This Row],[Full Tract ID]],Table1[[Full Tract ID]:[Census Tract ID]],2,FALSE)</f>
        <v>Howard</v>
      </c>
      <c r="D550" s="15" t="str">
        <f>VLOOKUP(Table3[[#This Row],[Full Tract ID]],Table1[[Full Tract ID]:[Census Tract ID]],3,FALSE)</f>
        <v>Census Tract 105</v>
      </c>
      <c r="E550">
        <v>0</v>
      </c>
      <c r="K550"/>
      <c r="N550"/>
    </row>
    <row r="551" spans="1:14" x14ac:dyDescent="0.25">
      <c r="A551" t="s">
        <v>553</v>
      </c>
      <c r="B551" s="13">
        <v>18067010600</v>
      </c>
      <c r="C551" s="15" t="str">
        <f>VLOOKUP(Table3[[#This Row],[Full Tract ID]],Table1[[Full Tract ID]:[Census Tract ID]],2,FALSE)</f>
        <v>Howard</v>
      </c>
      <c r="D551" s="15" t="str">
        <f>VLOOKUP(Table3[[#This Row],[Full Tract ID]],Table1[[Full Tract ID]:[Census Tract ID]],3,FALSE)</f>
        <v>Census Tract 106</v>
      </c>
      <c r="E551">
        <v>0</v>
      </c>
      <c r="K551"/>
      <c r="N551"/>
    </row>
    <row r="552" spans="1:14" x14ac:dyDescent="0.25">
      <c r="A552" t="s">
        <v>554</v>
      </c>
      <c r="B552" s="13">
        <v>18069961300</v>
      </c>
      <c r="C552" s="15" t="str">
        <f>VLOOKUP(Table3[[#This Row],[Full Tract ID]],Table1[[Full Tract ID]:[Census Tract ID]],2,FALSE)</f>
        <v>Huntington</v>
      </c>
      <c r="D552" s="15" t="str">
        <f>VLOOKUP(Table3[[#This Row],[Full Tract ID]],Table1[[Full Tract ID]:[Census Tract ID]],3,FALSE)</f>
        <v>Census Tract 9613</v>
      </c>
      <c r="E552">
        <v>0</v>
      </c>
      <c r="K552"/>
      <c r="N552"/>
    </row>
    <row r="553" spans="1:14" x14ac:dyDescent="0.25">
      <c r="A553" t="s">
        <v>555</v>
      </c>
      <c r="B553" s="13">
        <v>18069961400</v>
      </c>
      <c r="C553" s="15" t="str">
        <f>VLOOKUP(Table3[[#This Row],[Full Tract ID]],Table1[[Full Tract ID]:[Census Tract ID]],2,FALSE)</f>
        <v>Huntington</v>
      </c>
      <c r="D553" s="15" t="str">
        <f>VLOOKUP(Table3[[#This Row],[Full Tract ID]],Table1[[Full Tract ID]:[Census Tract ID]],3,FALSE)</f>
        <v>Census Tract 9614</v>
      </c>
      <c r="E553">
        <v>0</v>
      </c>
      <c r="K553"/>
      <c r="N553"/>
    </row>
    <row r="554" spans="1:14" x14ac:dyDescent="0.25">
      <c r="A554" t="s">
        <v>556</v>
      </c>
      <c r="B554" s="13">
        <v>18069961500</v>
      </c>
      <c r="C554" s="15" t="str">
        <f>VLOOKUP(Table3[[#This Row],[Full Tract ID]],Table1[[Full Tract ID]:[Census Tract ID]],2,FALSE)</f>
        <v>Huntington</v>
      </c>
      <c r="D554" s="15" t="str">
        <f>VLOOKUP(Table3[[#This Row],[Full Tract ID]],Table1[[Full Tract ID]:[Census Tract ID]],3,FALSE)</f>
        <v>Census Tract 9615</v>
      </c>
      <c r="E554">
        <v>0</v>
      </c>
      <c r="K554"/>
      <c r="N554"/>
    </row>
    <row r="555" spans="1:14" x14ac:dyDescent="0.25">
      <c r="A555" t="s">
        <v>557</v>
      </c>
      <c r="B555" s="13">
        <v>18069961600</v>
      </c>
      <c r="C555" s="15" t="str">
        <f>VLOOKUP(Table3[[#This Row],[Full Tract ID]],Table1[[Full Tract ID]:[Census Tract ID]],2,FALSE)</f>
        <v>Huntington</v>
      </c>
      <c r="D555" s="15" t="str">
        <f>VLOOKUP(Table3[[#This Row],[Full Tract ID]],Table1[[Full Tract ID]:[Census Tract ID]],3,FALSE)</f>
        <v>Census Tract 9616</v>
      </c>
      <c r="E555">
        <v>0</v>
      </c>
      <c r="K555"/>
      <c r="N555"/>
    </row>
    <row r="556" spans="1:14" x14ac:dyDescent="0.25">
      <c r="A556" t="s">
        <v>558</v>
      </c>
      <c r="B556" s="13">
        <v>18069961700</v>
      </c>
      <c r="C556" s="15" t="str">
        <f>VLOOKUP(Table3[[#This Row],[Full Tract ID]],Table1[[Full Tract ID]:[Census Tract ID]],2,FALSE)</f>
        <v>Huntington</v>
      </c>
      <c r="D556" s="15" t="str">
        <f>VLOOKUP(Table3[[#This Row],[Full Tract ID]],Table1[[Full Tract ID]:[Census Tract ID]],3,FALSE)</f>
        <v>Census Tract 9617</v>
      </c>
      <c r="E556">
        <v>0</v>
      </c>
      <c r="K556"/>
      <c r="N556"/>
    </row>
    <row r="557" spans="1:14" x14ac:dyDescent="0.25">
      <c r="A557" t="s">
        <v>559</v>
      </c>
      <c r="B557" s="13">
        <v>18069961800</v>
      </c>
      <c r="C557" s="15" t="str">
        <f>VLOOKUP(Table3[[#This Row],[Full Tract ID]],Table1[[Full Tract ID]:[Census Tract ID]],2,FALSE)</f>
        <v>Huntington</v>
      </c>
      <c r="D557" s="15" t="str">
        <f>VLOOKUP(Table3[[#This Row],[Full Tract ID]],Table1[[Full Tract ID]:[Census Tract ID]],3,FALSE)</f>
        <v>Census Tract 9618</v>
      </c>
      <c r="E557">
        <v>0</v>
      </c>
      <c r="K557"/>
      <c r="N557"/>
    </row>
    <row r="558" spans="1:14" x14ac:dyDescent="0.25">
      <c r="A558" t="s">
        <v>560</v>
      </c>
      <c r="B558" s="13">
        <v>18069961900</v>
      </c>
      <c r="C558" s="15" t="str">
        <f>VLOOKUP(Table3[[#This Row],[Full Tract ID]],Table1[[Full Tract ID]:[Census Tract ID]],2,FALSE)</f>
        <v>Huntington</v>
      </c>
      <c r="D558" s="15" t="str">
        <f>VLOOKUP(Table3[[#This Row],[Full Tract ID]],Table1[[Full Tract ID]:[Census Tract ID]],3,FALSE)</f>
        <v>Census Tract 9619</v>
      </c>
      <c r="E558">
        <v>0</v>
      </c>
      <c r="K558"/>
      <c r="N558"/>
    </row>
    <row r="559" spans="1:14" x14ac:dyDescent="0.25">
      <c r="A559" t="s">
        <v>561</v>
      </c>
      <c r="B559" s="13">
        <v>18069962000</v>
      </c>
      <c r="C559" s="15" t="str">
        <f>VLOOKUP(Table3[[#This Row],[Full Tract ID]],Table1[[Full Tract ID]:[Census Tract ID]],2,FALSE)</f>
        <v>Huntington</v>
      </c>
      <c r="D559" s="15" t="str">
        <f>VLOOKUP(Table3[[#This Row],[Full Tract ID]],Table1[[Full Tract ID]:[Census Tract ID]],3,FALSE)</f>
        <v>Census Tract 9620</v>
      </c>
      <c r="E559">
        <v>0</v>
      </c>
      <c r="K559"/>
      <c r="N559"/>
    </row>
    <row r="560" spans="1:14" x14ac:dyDescent="0.25">
      <c r="A560" t="s">
        <v>562</v>
      </c>
      <c r="B560" s="13">
        <v>18069962100</v>
      </c>
      <c r="C560" s="15" t="str">
        <f>VLOOKUP(Table3[[#This Row],[Full Tract ID]],Table1[[Full Tract ID]:[Census Tract ID]],2,FALSE)</f>
        <v>Huntington</v>
      </c>
      <c r="D560" s="15" t="str">
        <f>VLOOKUP(Table3[[#This Row],[Full Tract ID]],Table1[[Full Tract ID]:[Census Tract ID]],3,FALSE)</f>
        <v>Census Tract 9621</v>
      </c>
      <c r="E560">
        <v>0</v>
      </c>
      <c r="K560"/>
      <c r="N560"/>
    </row>
    <row r="561" spans="1:14" x14ac:dyDescent="0.25">
      <c r="A561" t="s">
        <v>563</v>
      </c>
      <c r="B561" s="13">
        <v>18071967501</v>
      </c>
      <c r="C561" s="15" t="str">
        <f>VLOOKUP(Table3[[#This Row],[Full Tract ID]],Table1[[Full Tract ID]:[Census Tract ID]],2,FALSE)</f>
        <v>Jackson</v>
      </c>
      <c r="D561" s="15" t="str">
        <f>VLOOKUP(Table3[[#This Row],[Full Tract ID]],Table1[[Full Tract ID]:[Census Tract ID]],3,FALSE)</f>
        <v>Census Tract 9675.01</v>
      </c>
      <c r="E561">
        <v>0</v>
      </c>
      <c r="K561"/>
      <c r="N561"/>
    </row>
    <row r="562" spans="1:14" x14ac:dyDescent="0.25">
      <c r="A562" t="s">
        <v>564</v>
      </c>
      <c r="B562" s="13">
        <v>18071967502</v>
      </c>
      <c r="C562" s="15" t="str">
        <f>VLOOKUP(Table3[[#This Row],[Full Tract ID]],Table1[[Full Tract ID]:[Census Tract ID]],2,FALSE)</f>
        <v>Jackson</v>
      </c>
      <c r="D562" s="15" t="str">
        <f>VLOOKUP(Table3[[#This Row],[Full Tract ID]],Table1[[Full Tract ID]:[Census Tract ID]],3,FALSE)</f>
        <v>Census Tract 9675.02</v>
      </c>
      <c r="E562">
        <v>0</v>
      </c>
      <c r="K562"/>
      <c r="N562"/>
    </row>
    <row r="563" spans="1:14" x14ac:dyDescent="0.25">
      <c r="A563" t="s">
        <v>565</v>
      </c>
      <c r="B563" s="13">
        <v>18071967600</v>
      </c>
      <c r="C563" s="15" t="str">
        <f>VLOOKUP(Table3[[#This Row],[Full Tract ID]],Table1[[Full Tract ID]:[Census Tract ID]],2,FALSE)</f>
        <v>Jackson</v>
      </c>
      <c r="D563" s="15" t="str">
        <f>VLOOKUP(Table3[[#This Row],[Full Tract ID]],Table1[[Full Tract ID]:[Census Tract ID]],3,FALSE)</f>
        <v>Census Tract 9676</v>
      </c>
      <c r="E563">
        <v>0</v>
      </c>
      <c r="K563"/>
      <c r="N563"/>
    </row>
    <row r="564" spans="1:14" x14ac:dyDescent="0.25">
      <c r="A564" t="s">
        <v>566</v>
      </c>
      <c r="B564" s="13">
        <v>18071967700</v>
      </c>
      <c r="C564" s="15" t="str">
        <f>VLOOKUP(Table3[[#This Row],[Full Tract ID]],Table1[[Full Tract ID]:[Census Tract ID]],2,FALSE)</f>
        <v>Jackson</v>
      </c>
      <c r="D564" s="15" t="str">
        <f>VLOOKUP(Table3[[#This Row],[Full Tract ID]],Table1[[Full Tract ID]:[Census Tract ID]],3,FALSE)</f>
        <v>Census Tract 9677</v>
      </c>
      <c r="E564">
        <v>0</v>
      </c>
      <c r="K564"/>
      <c r="N564"/>
    </row>
    <row r="565" spans="1:14" x14ac:dyDescent="0.25">
      <c r="A565" t="s">
        <v>567</v>
      </c>
      <c r="B565" s="13">
        <v>18071967800</v>
      </c>
      <c r="C565" s="15" t="str">
        <f>VLOOKUP(Table3[[#This Row],[Full Tract ID]],Table1[[Full Tract ID]:[Census Tract ID]],2,FALSE)</f>
        <v>Jackson</v>
      </c>
      <c r="D565" s="15" t="str">
        <f>VLOOKUP(Table3[[#This Row],[Full Tract ID]],Table1[[Full Tract ID]:[Census Tract ID]],3,FALSE)</f>
        <v>Census Tract 9678</v>
      </c>
      <c r="E565" s="14">
        <v>1</v>
      </c>
      <c r="K565"/>
      <c r="N565"/>
    </row>
    <row r="566" spans="1:14" x14ac:dyDescent="0.25">
      <c r="A566" t="s">
        <v>568</v>
      </c>
      <c r="B566" s="13">
        <v>18071967901</v>
      </c>
      <c r="C566" s="15" t="str">
        <f>VLOOKUP(Table3[[#This Row],[Full Tract ID]],Table1[[Full Tract ID]:[Census Tract ID]],2,FALSE)</f>
        <v>Jackson</v>
      </c>
      <c r="D566" s="15" t="str">
        <f>VLOOKUP(Table3[[#This Row],[Full Tract ID]],Table1[[Full Tract ID]:[Census Tract ID]],3,FALSE)</f>
        <v>Census Tract 9679.01</v>
      </c>
      <c r="E566" s="14">
        <v>1</v>
      </c>
      <c r="K566"/>
      <c r="N566"/>
    </row>
    <row r="567" spans="1:14" x14ac:dyDescent="0.25">
      <c r="A567" t="s">
        <v>569</v>
      </c>
      <c r="B567" s="13">
        <v>18071967902</v>
      </c>
      <c r="C567" s="15" t="str">
        <f>VLOOKUP(Table3[[#This Row],[Full Tract ID]],Table1[[Full Tract ID]:[Census Tract ID]],2,FALSE)</f>
        <v>Jackson</v>
      </c>
      <c r="D567" s="15" t="str">
        <f>VLOOKUP(Table3[[#This Row],[Full Tract ID]],Table1[[Full Tract ID]:[Census Tract ID]],3,FALSE)</f>
        <v>Census Tract 9679.02</v>
      </c>
      <c r="E567">
        <v>0</v>
      </c>
      <c r="K567"/>
      <c r="N567"/>
    </row>
    <row r="568" spans="1:14" x14ac:dyDescent="0.25">
      <c r="A568" t="s">
        <v>570</v>
      </c>
      <c r="B568" s="13">
        <v>18071968000</v>
      </c>
      <c r="C568" s="15" t="str">
        <f>VLOOKUP(Table3[[#This Row],[Full Tract ID]],Table1[[Full Tract ID]:[Census Tract ID]],2,FALSE)</f>
        <v>Jackson</v>
      </c>
      <c r="D568" s="15" t="str">
        <f>VLOOKUP(Table3[[#This Row],[Full Tract ID]],Table1[[Full Tract ID]:[Census Tract ID]],3,FALSE)</f>
        <v>Census Tract 9680</v>
      </c>
      <c r="E568">
        <v>0</v>
      </c>
      <c r="K568"/>
      <c r="N568"/>
    </row>
    <row r="569" spans="1:14" x14ac:dyDescent="0.25">
      <c r="A569" t="s">
        <v>571</v>
      </c>
      <c r="B569" s="13">
        <v>18071968100</v>
      </c>
      <c r="C569" s="15" t="str">
        <f>VLOOKUP(Table3[[#This Row],[Full Tract ID]],Table1[[Full Tract ID]:[Census Tract ID]],2,FALSE)</f>
        <v>Jackson</v>
      </c>
      <c r="D569" s="15" t="str">
        <f>VLOOKUP(Table3[[#This Row],[Full Tract ID]],Table1[[Full Tract ID]:[Census Tract ID]],3,FALSE)</f>
        <v>Census Tract 9681</v>
      </c>
      <c r="E569">
        <v>0</v>
      </c>
      <c r="K569"/>
      <c r="N569"/>
    </row>
    <row r="570" spans="1:14" x14ac:dyDescent="0.25">
      <c r="A570" t="s">
        <v>572</v>
      </c>
      <c r="B570" s="13">
        <v>18071968200</v>
      </c>
      <c r="C570" s="15" t="str">
        <f>VLOOKUP(Table3[[#This Row],[Full Tract ID]],Table1[[Full Tract ID]:[Census Tract ID]],2,FALSE)</f>
        <v>Jackson</v>
      </c>
      <c r="D570" s="15" t="str">
        <f>VLOOKUP(Table3[[#This Row],[Full Tract ID]],Table1[[Full Tract ID]:[Census Tract ID]],3,FALSE)</f>
        <v>Census Tract 9682</v>
      </c>
      <c r="E570">
        <v>0</v>
      </c>
      <c r="K570"/>
      <c r="N570"/>
    </row>
    <row r="571" spans="1:14" x14ac:dyDescent="0.25">
      <c r="A571" t="s">
        <v>573</v>
      </c>
      <c r="B571" s="13">
        <v>18071968300</v>
      </c>
      <c r="C571" s="15" t="str">
        <f>VLOOKUP(Table3[[#This Row],[Full Tract ID]],Table1[[Full Tract ID]:[Census Tract ID]],2,FALSE)</f>
        <v>Jackson</v>
      </c>
      <c r="D571" s="15" t="str">
        <f>VLOOKUP(Table3[[#This Row],[Full Tract ID]],Table1[[Full Tract ID]:[Census Tract ID]],3,FALSE)</f>
        <v>Census Tract 9683</v>
      </c>
      <c r="E571">
        <v>0</v>
      </c>
      <c r="K571"/>
      <c r="N571"/>
    </row>
    <row r="572" spans="1:14" x14ac:dyDescent="0.25">
      <c r="A572" t="s">
        <v>574</v>
      </c>
      <c r="B572" s="13">
        <v>18073100400</v>
      </c>
      <c r="C572" s="15" t="str">
        <f>VLOOKUP(Table3[[#This Row],[Full Tract ID]],Table1[[Full Tract ID]:[Census Tract ID]],2,FALSE)</f>
        <v>Jasper</v>
      </c>
      <c r="D572" s="15" t="str">
        <f>VLOOKUP(Table3[[#This Row],[Full Tract ID]],Table1[[Full Tract ID]:[Census Tract ID]],3,FALSE)</f>
        <v>Census Tract 1004</v>
      </c>
      <c r="E572">
        <v>0</v>
      </c>
      <c r="K572"/>
      <c r="N572"/>
    </row>
    <row r="573" spans="1:14" x14ac:dyDescent="0.25">
      <c r="A573" t="s">
        <v>575</v>
      </c>
      <c r="B573" s="13">
        <v>18073100800</v>
      </c>
      <c r="C573" s="15" t="str">
        <f>VLOOKUP(Table3[[#This Row],[Full Tract ID]],Table1[[Full Tract ID]:[Census Tract ID]],2,FALSE)</f>
        <v>Jasper</v>
      </c>
      <c r="D573" s="15" t="str">
        <f>VLOOKUP(Table3[[#This Row],[Full Tract ID]],Table1[[Full Tract ID]:[Census Tract ID]],3,FALSE)</f>
        <v>Census Tract 1008</v>
      </c>
      <c r="E573">
        <v>0</v>
      </c>
      <c r="K573"/>
      <c r="N573"/>
    </row>
    <row r="574" spans="1:14" x14ac:dyDescent="0.25">
      <c r="A574" t="s">
        <v>576</v>
      </c>
      <c r="B574" s="13">
        <v>18073100901</v>
      </c>
      <c r="C574" s="15" t="str">
        <f>VLOOKUP(Table3[[#This Row],[Full Tract ID]],Table1[[Full Tract ID]:[Census Tract ID]],2,FALSE)</f>
        <v>Jasper</v>
      </c>
      <c r="D574" s="15" t="str">
        <f>VLOOKUP(Table3[[#This Row],[Full Tract ID]],Table1[[Full Tract ID]:[Census Tract ID]],3,FALSE)</f>
        <v>Census Tract 1009.01</v>
      </c>
      <c r="E574">
        <v>0</v>
      </c>
      <c r="K574"/>
      <c r="N574"/>
    </row>
    <row r="575" spans="1:14" x14ac:dyDescent="0.25">
      <c r="A575" t="s">
        <v>577</v>
      </c>
      <c r="B575" s="13">
        <v>18073100902</v>
      </c>
      <c r="C575" s="15" t="str">
        <f>VLOOKUP(Table3[[#This Row],[Full Tract ID]],Table1[[Full Tract ID]:[Census Tract ID]],2,FALSE)</f>
        <v>Jasper</v>
      </c>
      <c r="D575" s="15" t="str">
        <f>VLOOKUP(Table3[[#This Row],[Full Tract ID]],Table1[[Full Tract ID]:[Census Tract ID]],3,FALSE)</f>
        <v>Census Tract 1009.02</v>
      </c>
      <c r="E575">
        <v>0</v>
      </c>
      <c r="K575"/>
      <c r="N575"/>
    </row>
    <row r="576" spans="1:14" x14ac:dyDescent="0.25">
      <c r="A576" t="s">
        <v>578</v>
      </c>
      <c r="B576" s="13">
        <v>18073101000</v>
      </c>
      <c r="C576" s="15" t="str">
        <f>VLOOKUP(Table3[[#This Row],[Full Tract ID]],Table1[[Full Tract ID]:[Census Tract ID]],2,FALSE)</f>
        <v>Jasper</v>
      </c>
      <c r="D576" s="15" t="str">
        <f>VLOOKUP(Table3[[#This Row],[Full Tract ID]],Table1[[Full Tract ID]:[Census Tract ID]],3,FALSE)</f>
        <v>Census Tract 1010</v>
      </c>
      <c r="E576">
        <v>0</v>
      </c>
      <c r="K576"/>
      <c r="N576"/>
    </row>
    <row r="577" spans="1:14" x14ac:dyDescent="0.25">
      <c r="A577" t="s">
        <v>579</v>
      </c>
      <c r="B577" s="13">
        <v>18073101100</v>
      </c>
      <c r="C577" s="15" t="str">
        <f>VLOOKUP(Table3[[#This Row],[Full Tract ID]],Table1[[Full Tract ID]:[Census Tract ID]],2,FALSE)</f>
        <v>Jasper</v>
      </c>
      <c r="D577" s="15" t="str">
        <f>VLOOKUP(Table3[[#This Row],[Full Tract ID]],Table1[[Full Tract ID]:[Census Tract ID]],3,FALSE)</f>
        <v>Census Tract 1011</v>
      </c>
      <c r="E577">
        <v>0</v>
      </c>
      <c r="K577"/>
      <c r="N577"/>
    </row>
    <row r="578" spans="1:14" x14ac:dyDescent="0.25">
      <c r="A578" t="s">
        <v>580</v>
      </c>
      <c r="B578" s="13">
        <v>18073101200</v>
      </c>
      <c r="C578" s="15" t="str">
        <f>VLOOKUP(Table3[[#This Row],[Full Tract ID]],Table1[[Full Tract ID]:[Census Tract ID]],2,FALSE)</f>
        <v>Jasper</v>
      </c>
      <c r="D578" s="15" t="str">
        <f>VLOOKUP(Table3[[#This Row],[Full Tract ID]],Table1[[Full Tract ID]:[Census Tract ID]],3,FALSE)</f>
        <v>Census Tract 1012</v>
      </c>
      <c r="E578">
        <v>0</v>
      </c>
      <c r="K578"/>
      <c r="N578"/>
    </row>
    <row r="579" spans="1:14" x14ac:dyDescent="0.25">
      <c r="A579" t="s">
        <v>581</v>
      </c>
      <c r="B579" s="13">
        <v>18073101300</v>
      </c>
      <c r="C579" s="15" t="str">
        <f>VLOOKUP(Table3[[#This Row],[Full Tract ID]],Table1[[Full Tract ID]:[Census Tract ID]],2,FALSE)</f>
        <v>Jasper</v>
      </c>
      <c r="D579" s="15" t="str">
        <f>VLOOKUP(Table3[[#This Row],[Full Tract ID]],Table1[[Full Tract ID]:[Census Tract ID]],3,FALSE)</f>
        <v>Census Tract 1013</v>
      </c>
      <c r="E579">
        <v>0</v>
      </c>
      <c r="K579"/>
      <c r="N579"/>
    </row>
    <row r="580" spans="1:14" x14ac:dyDescent="0.25">
      <c r="A580" t="s">
        <v>582</v>
      </c>
      <c r="B580" s="13">
        <v>18075962700</v>
      </c>
      <c r="C580" s="15" t="str">
        <f>VLOOKUP(Table3[[#This Row],[Full Tract ID]],Table1[[Full Tract ID]:[Census Tract ID]],2,FALSE)</f>
        <v>Jay</v>
      </c>
      <c r="D580" s="15" t="str">
        <f>VLOOKUP(Table3[[#This Row],[Full Tract ID]],Table1[[Full Tract ID]:[Census Tract ID]],3,FALSE)</f>
        <v>Census Tract 9627</v>
      </c>
      <c r="E580">
        <v>0</v>
      </c>
      <c r="K580"/>
      <c r="N580"/>
    </row>
    <row r="581" spans="1:14" x14ac:dyDescent="0.25">
      <c r="A581" t="s">
        <v>583</v>
      </c>
      <c r="B581" s="13">
        <v>18075962800</v>
      </c>
      <c r="C581" s="15" t="str">
        <f>VLOOKUP(Table3[[#This Row],[Full Tract ID]],Table1[[Full Tract ID]:[Census Tract ID]],2,FALSE)</f>
        <v>Jay</v>
      </c>
      <c r="D581" s="15" t="str">
        <f>VLOOKUP(Table3[[#This Row],[Full Tract ID]],Table1[[Full Tract ID]:[Census Tract ID]],3,FALSE)</f>
        <v>Census Tract 9628</v>
      </c>
      <c r="E581" s="14">
        <v>1</v>
      </c>
      <c r="K581"/>
      <c r="N581"/>
    </row>
    <row r="582" spans="1:14" x14ac:dyDescent="0.25">
      <c r="A582" t="s">
        <v>584</v>
      </c>
      <c r="B582" s="13">
        <v>18075962900</v>
      </c>
      <c r="C582" s="15" t="str">
        <f>VLOOKUP(Table3[[#This Row],[Full Tract ID]],Table1[[Full Tract ID]:[Census Tract ID]],2,FALSE)</f>
        <v>Jay</v>
      </c>
      <c r="D582" s="15" t="str">
        <f>VLOOKUP(Table3[[#This Row],[Full Tract ID]],Table1[[Full Tract ID]:[Census Tract ID]],3,FALSE)</f>
        <v>Census Tract 9629</v>
      </c>
      <c r="E582">
        <v>0</v>
      </c>
      <c r="K582"/>
      <c r="N582"/>
    </row>
    <row r="583" spans="1:14" x14ac:dyDescent="0.25">
      <c r="A583" t="s">
        <v>585</v>
      </c>
      <c r="B583" s="13">
        <v>18075963000</v>
      </c>
      <c r="C583" s="15" t="str">
        <f>VLOOKUP(Table3[[#This Row],[Full Tract ID]],Table1[[Full Tract ID]:[Census Tract ID]],2,FALSE)</f>
        <v>Jay</v>
      </c>
      <c r="D583" s="15" t="str">
        <f>VLOOKUP(Table3[[#This Row],[Full Tract ID]],Table1[[Full Tract ID]:[Census Tract ID]],3,FALSE)</f>
        <v>Census Tract 9630</v>
      </c>
      <c r="E583">
        <v>0</v>
      </c>
      <c r="K583"/>
      <c r="N583"/>
    </row>
    <row r="584" spans="1:14" x14ac:dyDescent="0.25">
      <c r="A584" t="s">
        <v>586</v>
      </c>
      <c r="B584" s="13">
        <v>18075963100</v>
      </c>
      <c r="C584" s="15" t="str">
        <f>VLOOKUP(Table3[[#This Row],[Full Tract ID]],Table1[[Full Tract ID]:[Census Tract ID]],2,FALSE)</f>
        <v>Jay</v>
      </c>
      <c r="D584" s="15" t="str">
        <f>VLOOKUP(Table3[[#This Row],[Full Tract ID]],Table1[[Full Tract ID]:[Census Tract ID]],3,FALSE)</f>
        <v>Census Tract 9631</v>
      </c>
      <c r="E584">
        <v>0</v>
      </c>
      <c r="K584"/>
      <c r="N584"/>
    </row>
    <row r="585" spans="1:14" x14ac:dyDescent="0.25">
      <c r="A585" t="s">
        <v>587</v>
      </c>
      <c r="B585" s="13">
        <v>18075963200</v>
      </c>
      <c r="C585" s="15" t="str">
        <f>VLOOKUP(Table3[[#This Row],[Full Tract ID]],Table1[[Full Tract ID]:[Census Tract ID]],2,FALSE)</f>
        <v>Jay</v>
      </c>
      <c r="D585" s="15" t="str">
        <f>VLOOKUP(Table3[[#This Row],[Full Tract ID]],Table1[[Full Tract ID]:[Census Tract ID]],3,FALSE)</f>
        <v>Census Tract 9632</v>
      </c>
      <c r="E585">
        <v>0</v>
      </c>
      <c r="K585"/>
      <c r="N585"/>
    </row>
    <row r="586" spans="1:14" x14ac:dyDescent="0.25">
      <c r="A586" t="s">
        <v>588</v>
      </c>
      <c r="B586" s="13">
        <v>18075963300</v>
      </c>
      <c r="C586" s="15" t="str">
        <f>VLOOKUP(Table3[[#This Row],[Full Tract ID]],Table1[[Full Tract ID]:[Census Tract ID]],2,FALSE)</f>
        <v>Jay</v>
      </c>
      <c r="D586" s="15" t="str">
        <f>VLOOKUP(Table3[[#This Row],[Full Tract ID]],Table1[[Full Tract ID]:[Census Tract ID]],3,FALSE)</f>
        <v>Census Tract 9633</v>
      </c>
      <c r="E586">
        <v>0</v>
      </c>
      <c r="K586"/>
      <c r="N586"/>
    </row>
    <row r="587" spans="1:14" x14ac:dyDescent="0.25">
      <c r="A587" t="s">
        <v>589</v>
      </c>
      <c r="B587" s="13">
        <v>18077966000</v>
      </c>
      <c r="C587" s="15" t="str">
        <f>VLOOKUP(Table3[[#This Row],[Full Tract ID]],Table1[[Full Tract ID]:[Census Tract ID]],2,FALSE)</f>
        <v>Jefferson</v>
      </c>
      <c r="D587" s="15" t="str">
        <f>VLOOKUP(Table3[[#This Row],[Full Tract ID]],Table1[[Full Tract ID]:[Census Tract ID]],3,FALSE)</f>
        <v>Census Tract 9660</v>
      </c>
      <c r="E587">
        <v>0</v>
      </c>
      <c r="K587"/>
      <c r="N587"/>
    </row>
    <row r="588" spans="1:14" x14ac:dyDescent="0.25">
      <c r="A588" t="s">
        <v>590</v>
      </c>
      <c r="B588" s="13">
        <v>18077966100</v>
      </c>
      <c r="C588" s="15" t="str">
        <f>VLOOKUP(Table3[[#This Row],[Full Tract ID]],Table1[[Full Tract ID]:[Census Tract ID]],2,FALSE)</f>
        <v>Jefferson</v>
      </c>
      <c r="D588" s="15" t="str">
        <f>VLOOKUP(Table3[[#This Row],[Full Tract ID]],Table1[[Full Tract ID]:[Census Tract ID]],3,FALSE)</f>
        <v>Census Tract 9661</v>
      </c>
      <c r="E588">
        <v>0</v>
      </c>
      <c r="K588"/>
      <c r="N588"/>
    </row>
    <row r="589" spans="1:14" x14ac:dyDescent="0.25">
      <c r="A589" t="s">
        <v>591</v>
      </c>
      <c r="B589" s="13">
        <v>18077966200</v>
      </c>
      <c r="C589" s="15" t="str">
        <f>VLOOKUP(Table3[[#This Row],[Full Tract ID]],Table1[[Full Tract ID]:[Census Tract ID]],2,FALSE)</f>
        <v>Jefferson</v>
      </c>
      <c r="D589" s="15" t="str">
        <f>VLOOKUP(Table3[[#This Row],[Full Tract ID]],Table1[[Full Tract ID]:[Census Tract ID]],3,FALSE)</f>
        <v>Census Tract 9662</v>
      </c>
      <c r="E589">
        <v>0</v>
      </c>
      <c r="K589"/>
      <c r="N589"/>
    </row>
    <row r="590" spans="1:14" x14ac:dyDescent="0.25">
      <c r="A590" t="s">
        <v>592</v>
      </c>
      <c r="B590" s="13">
        <v>18077966300</v>
      </c>
      <c r="C590" s="15" t="str">
        <f>VLOOKUP(Table3[[#This Row],[Full Tract ID]],Table1[[Full Tract ID]:[Census Tract ID]],2,FALSE)</f>
        <v>Jefferson</v>
      </c>
      <c r="D590" s="15" t="str">
        <f>VLOOKUP(Table3[[#This Row],[Full Tract ID]],Table1[[Full Tract ID]:[Census Tract ID]],3,FALSE)</f>
        <v>Census Tract 9663</v>
      </c>
      <c r="E590">
        <v>0</v>
      </c>
      <c r="K590"/>
      <c r="N590"/>
    </row>
    <row r="591" spans="1:14" x14ac:dyDescent="0.25">
      <c r="A591" t="s">
        <v>593</v>
      </c>
      <c r="B591" s="13">
        <v>18077966400</v>
      </c>
      <c r="C591" s="15" t="str">
        <f>VLOOKUP(Table3[[#This Row],[Full Tract ID]],Table1[[Full Tract ID]:[Census Tract ID]],2,FALSE)</f>
        <v>Jefferson</v>
      </c>
      <c r="D591" s="15" t="str">
        <f>VLOOKUP(Table3[[#This Row],[Full Tract ID]],Table1[[Full Tract ID]:[Census Tract ID]],3,FALSE)</f>
        <v>Census Tract 9664</v>
      </c>
      <c r="E591">
        <v>0</v>
      </c>
      <c r="K591"/>
      <c r="N591"/>
    </row>
    <row r="592" spans="1:14" x14ac:dyDescent="0.25">
      <c r="A592" t="s">
        <v>594</v>
      </c>
      <c r="B592" s="13">
        <v>18077966500</v>
      </c>
      <c r="C592" s="15" t="str">
        <f>VLOOKUP(Table3[[#This Row],[Full Tract ID]],Table1[[Full Tract ID]:[Census Tract ID]],2,FALSE)</f>
        <v>Jefferson</v>
      </c>
      <c r="D592" s="15" t="str">
        <f>VLOOKUP(Table3[[#This Row],[Full Tract ID]],Table1[[Full Tract ID]:[Census Tract ID]],3,FALSE)</f>
        <v>Census Tract 9665</v>
      </c>
      <c r="E592">
        <v>0</v>
      </c>
      <c r="K592"/>
      <c r="N592"/>
    </row>
    <row r="593" spans="1:14" x14ac:dyDescent="0.25">
      <c r="A593" t="s">
        <v>595</v>
      </c>
      <c r="B593" s="13">
        <v>18077966600</v>
      </c>
      <c r="C593" s="15" t="str">
        <f>VLOOKUP(Table3[[#This Row],[Full Tract ID]],Table1[[Full Tract ID]:[Census Tract ID]],2,FALSE)</f>
        <v>Jefferson</v>
      </c>
      <c r="D593" s="15" t="str">
        <f>VLOOKUP(Table3[[#This Row],[Full Tract ID]],Table1[[Full Tract ID]:[Census Tract ID]],3,FALSE)</f>
        <v>Census Tract 9666</v>
      </c>
      <c r="E593">
        <v>0</v>
      </c>
      <c r="K593"/>
      <c r="N593"/>
    </row>
    <row r="594" spans="1:14" x14ac:dyDescent="0.25">
      <c r="A594" t="s">
        <v>596</v>
      </c>
      <c r="B594" s="13">
        <v>18079960200</v>
      </c>
      <c r="C594" s="15" t="str">
        <f>VLOOKUP(Table3[[#This Row],[Full Tract ID]],Table1[[Full Tract ID]:[Census Tract ID]],2,FALSE)</f>
        <v>Jennings</v>
      </c>
      <c r="D594" s="15" t="str">
        <f>VLOOKUP(Table3[[#This Row],[Full Tract ID]],Table1[[Full Tract ID]:[Census Tract ID]],3,FALSE)</f>
        <v>Census Tract 9602</v>
      </c>
      <c r="E594">
        <v>0</v>
      </c>
      <c r="K594"/>
      <c r="N594"/>
    </row>
    <row r="595" spans="1:14" x14ac:dyDescent="0.25">
      <c r="A595" t="s">
        <v>597</v>
      </c>
      <c r="B595" s="13">
        <v>18079960301</v>
      </c>
      <c r="C595" s="15" t="str">
        <f>VLOOKUP(Table3[[#This Row],[Full Tract ID]],Table1[[Full Tract ID]:[Census Tract ID]],2,FALSE)</f>
        <v>Jennings</v>
      </c>
      <c r="D595" s="15" t="str">
        <f>VLOOKUP(Table3[[#This Row],[Full Tract ID]],Table1[[Full Tract ID]:[Census Tract ID]],3,FALSE)</f>
        <v>Census Tract 9603.01</v>
      </c>
      <c r="E595">
        <v>0</v>
      </c>
      <c r="K595"/>
      <c r="N595"/>
    </row>
    <row r="596" spans="1:14" x14ac:dyDescent="0.25">
      <c r="A596" t="s">
        <v>598</v>
      </c>
      <c r="B596" s="13">
        <v>18079960302</v>
      </c>
      <c r="C596" s="15" t="str">
        <f>VLOOKUP(Table3[[#This Row],[Full Tract ID]],Table1[[Full Tract ID]:[Census Tract ID]],2,FALSE)</f>
        <v>Jennings</v>
      </c>
      <c r="D596" s="15" t="str">
        <f>VLOOKUP(Table3[[#This Row],[Full Tract ID]],Table1[[Full Tract ID]:[Census Tract ID]],3,FALSE)</f>
        <v>Census Tract 9603.02</v>
      </c>
      <c r="E596">
        <v>0</v>
      </c>
      <c r="K596"/>
      <c r="N596"/>
    </row>
    <row r="597" spans="1:14" x14ac:dyDescent="0.25">
      <c r="A597" t="s">
        <v>599</v>
      </c>
      <c r="B597" s="13">
        <v>18079960400</v>
      </c>
      <c r="C597" s="15" t="str">
        <f>VLOOKUP(Table3[[#This Row],[Full Tract ID]],Table1[[Full Tract ID]:[Census Tract ID]],2,FALSE)</f>
        <v>Jennings</v>
      </c>
      <c r="D597" s="15" t="str">
        <f>VLOOKUP(Table3[[#This Row],[Full Tract ID]],Table1[[Full Tract ID]:[Census Tract ID]],3,FALSE)</f>
        <v>Census Tract 9604</v>
      </c>
      <c r="E597">
        <v>0</v>
      </c>
      <c r="K597"/>
      <c r="N597"/>
    </row>
    <row r="598" spans="1:14" x14ac:dyDescent="0.25">
      <c r="A598" t="s">
        <v>600</v>
      </c>
      <c r="B598" s="13">
        <v>18079960500</v>
      </c>
      <c r="C598" s="15" t="str">
        <f>VLOOKUP(Table3[[#This Row],[Full Tract ID]],Table1[[Full Tract ID]:[Census Tract ID]],2,FALSE)</f>
        <v>Jennings</v>
      </c>
      <c r="D598" s="15" t="str">
        <f>VLOOKUP(Table3[[#This Row],[Full Tract ID]],Table1[[Full Tract ID]:[Census Tract ID]],3,FALSE)</f>
        <v>Census Tract 9605</v>
      </c>
      <c r="E598">
        <v>0</v>
      </c>
      <c r="K598"/>
      <c r="N598"/>
    </row>
    <row r="599" spans="1:14" x14ac:dyDescent="0.25">
      <c r="A599" t="s">
        <v>601</v>
      </c>
      <c r="B599" s="13">
        <v>18079960600</v>
      </c>
      <c r="C599" s="15" t="str">
        <f>VLOOKUP(Table3[[#This Row],[Full Tract ID]],Table1[[Full Tract ID]:[Census Tract ID]],2,FALSE)</f>
        <v>Jennings</v>
      </c>
      <c r="D599" s="15" t="str">
        <f>VLOOKUP(Table3[[#This Row],[Full Tract ID]],Table1[[Full Tract ID]:[Census Tract ID]],3,FALSE)</f>
        <v>Census Tract 9606</v>
      </c>
      <c r="E599">
        <v>0</v>
      </c>
      <c r="K599"/>
      <c r="N599"/>
    </row>
    <row r="600" spans="1:14" x14ac:dyDescent="0.25">
      <c r="A600" t="s">
        <v>602</v>
      </c>
      <c r="B600" s="13">
        <v>18081610101</v>
      </c>
      <c r="C600" s="15" t="str">
        <f>VLOOKUP(Table3[[#This Row],[Full Tract ID]],Table1[[Full Tract ID]:[Census Tract ID]],2,FALSE)</f>
        <v>Johnson</v>
      </c>
      <c r="D600" s="15" t="str">
        <f>VLOOKUP(Table3[[#This Row],[Full Tract ID]],Table1[[Full Tract ID]:[Census Tract ID]],3,FALSE)</f>
        <v>Census Tract 6101.01</v>
      </c>
      <c r="E600">
        <v>0</v>
      </c>
      <c r="K600"/>
      <c r="N600"/>
    </row>
    <row r="601" spans="1:14" x14ac:dyDescent="0.25">
      <c r="A601" t="s">
        <v>603</v>
      </c>
      <c r="B601" s="13">
        <v>18081610102</v>
      </c>
      <c r="C601" s="15" t="str">
        <f>VLOOKUP(Table3[[#This Row],[Full Tract ID]],Table1[[Full Tract ID]:[Census Tract ID]],2,FALSE)</f>
        <v>Johnson</v>
      </c>
      <c r="D601" s="15" t="str">
        <f>VLOOKUP(Table3[[#This Row],[Full Tract ID]],Table1[[Full Tract ID]:[Census Tract ID]],3,FALSE)</f>
        <v>Census Tract 6101.02</v>
      </c>
      <c r="E601">
        <v>0</v>
      </c>
      <c r="K601"/>
      <c r="N601"/>
    </row>
    <row r="602" spans="1:14" x14ac:dyDescent="0.25">
      <c r="A602" t="s">
        <v>604</v>
      </c>
      <c r="B602" s="13">
        <v>18081610201</v>
      </c>
      <c r="C602" s="15" t="str">
        <f>VLOOKUP(Table3[[#This Row],[Full Tract ID]],Table1[[Full Tract ID]:[Census Tract ID]],2,FALSE)</f>
        <v>Johnson</v>
      </c>
      <c r="D602" s="15" t="str">
        <f>VLOOKUP(Table3[[#This Row],[Full Tract ID]],Table1[[Full Tract ID]:[Census Tract ID]],3,FALSE)</f>
        <v>Census Tract 6102.01</v>
      </c>
      <c r="E602">
        <v>0</v>
      </c>
      <c r="K602"/>
      <c r="N602"/>
    </row>
    <row r="603" spans="1:14" x14ac:dyDescent="0.25">
      <c r="A603" t="s">
        <v>605</v>
      </c>
      <c r="B603" s="13">
        <v>18081610203</v>
      </c>
      <c r="C603" s="15" t="str">
        <f>VLOOKUP(Table3[[#This Row],[Full Tract ID]],Table1[[Full Tract ID]:[Census Tract ID]],2,FALSE)</f>
        <v>Johnson</v>
      </c>
      <c r="D603" s="15" t="str">
        <f>VLOOKUP(Table3[[#This Row],[Full Tract ID]],Table1[[Full Tract ID]:[Census Tract ID]],3,FALSE)</f>
        <v>Census Tract 6102.03</v>
      </c>
      <c r="E603">
        <v>0</v>
      </c>
      <c r="K603"/>
      <c r="N603"/>
    </row>
    <row r="604" spans="1:14" x14ac:dyDescent="0.25">
      <c r="A604" t="s">
        <v>606</v>
      </c>
      <c r="B604" s="13">
        <v>18081610204</v>
      </c>
      <c r="C604" s="15" t="str">
        <f>VLOOKUP(Table3[[#This Row],[Full Tract ID]],Table1[[Full Tract ID]:[Census Tract ID]],2,FALSE)</f>
        <v>Johnson</v>
      </c>
      <c r="D604" s="15" t="str">
        <f>VLOOKUP(Table3[[#This Row],[Full Tract ID]],Table1[[Full Tract ID]:[Census Tract ID]],3,FALSE)</f>
        <v>Census Tract 6102.04</v>
      </c>
      <c r="E604">
        <v>0</v>
      </c>
      <c r="K604"/>
      <c r="N604"/>
    </row>
    <row r="605" spans="1:14" x14ac:dyDescent="0.25">
      <c r="A605" t="s">
        <v>607</v>
      </c>
      <c r="B605" s="13">
        <v>18081610300</v>
      </c>
      <c r="C605" s="15" t="str">
        <f>VLOOKUP(Table3[[#This Row],[Full Tract ID]],Table1[[Full Tract ID]:[Census Tract ID]],2,FALSE)</f>
        <v>Johnson</v>
      </c>
      <c r="D605" s="15" t="str">
        <f>VLOOKUP(Table3[[#This Row],[Full Tract ID]],Table1[[Full Tract ID]:[Census Tract ID]],3,FALSE)</f>
        <v>Census Tract 6103</v>
      </c>
      <c r="E605">
        <v>0</v>
      </c>
      <c r="K605"/>
      <c r="N605"/>
    </row>
    <row r="606" spans="1:14" x14ac:dyDescent="0.25">
      <c r="A606" t="s">
        <v>608</v>
      </c>
      <c r="B606" s="13">
        <v>18081610401</v>
      </c>
      <c r="C606" s="15" t="str">
        <f>VLOOKUP(Table3[[#This Row],[Full Tract ID]],Table1[[Full Tract ID]:[Census Tract ID]],2,FALSE)</f>
        <v>Johnson</v>
      </c>
      <c r="D606" s="15" t="str">
        <f>VLOOKUP(Table3[[#This Row],[Full Tract ID]],Table1[[Full Tract ID]:[Census Tract ID]],3,FALSE)</f>
        <v>Census Tract 6104.01</v>
      </c>
      <c r="E606">
        <v>0</v>
      </c>
      <c r="K606"/>
      <c r="N606"/>
    </row>
    <row r="607" spans="1:14" x14ac:dyDescent="0.25">
      <c r="A607" t="s">
        <v>609</v>
      </c>
      <c r="B607" s="13">
        <v>18081610403</v>
      </c>
      <c r="C607" s="15" t="str">
        <f>VLOOKUP(Table3[[#This Row],[Full Tract ID]],Table1[[Full Tract ID]:[Census Tract ID]],2,FALSE)</f>
        <v>Johnson</v>
      </c>
      <c r="D607" s="15" t="str">
        <f>VLOOKUP(Table3[[#This Row],[Full Tract ID]],Table1[[Full Tract ID]:[Census Tract ID]],3,FALSE)</f>
        <v>Census Tract 6104.03</v>
      </c>
      <c r="E607">
        <v>0</v>
      </c>
      <c r="K607"/>
      <c r="N607"/>
    </row>
    <row r="608" spans="1:14" x14ac:dyDescent="0.25">
      <c r="A608" t="s">
        <v>610</v>
      </c>
      <c r="B608" s="13">
        <v>18081610404</v>
      </c>
      <c r="C608" s="15" t="str">
        <f>VLOOKUP(Table3[[#This Row],[Full Tract ID]],Table1[[Full Tract ID]:[Census Tract ID]],2,FALSE)</f>
        <v>Johnson</v>
      </c>
      <c r="D608" s="15" t="str">
        <f>VLOOKUP(Table3[[#This Row],[Full Tract ID]],Table1[[Full Tract ID]:[Census Tract ID]],3,FALSE)</f>
        <v>Census Tract 6104.04</v>
      </c>
      <c r="E608">
        <v>0</v>
      </c>
      <c r="K608"/>
      <c r="N608"/>
    </row>
    <row r="609" spans="1:14" x14ac:dyDescent="0.25">
      <c r="A609" t="s">
        <v>611</v>
      </c>
      <c r="B609" s="13">
        <v>18081610501</v>
      </c>
      <c r="C609" s="15" t="str">
        <f>VLOOKUP(Table3[[#This Row],[Full Tract ID]],Table1[[Full Tract ID]:[Census Tract ID]],2,FALSE)</f>
        <v>Johnson</v>
      </c>
      <c r="D609" s="15" t="str">
        <f>VLOOKUP(Table3[[#This Row],[Full Tract ID]],Table1[[Full Tract ID]:[Census Tract ID]],3,FALSE)</f>
        <v>Census Tract 6105.01</v>
      </c>
      <c r="E609">
        <v>0</v>
      </c>
      <c r="K609"/>
      <c r="N609"/>
    </row>
    <row r="610" spans="1:14" x14ac:dyDescent="0.25">
      <c r="A610" t="s">
        <v>612</v>
      </c>
      <c r="B610" s="13">
        <v>18081610502</v>
      </c>
      <c r="C610" s="15" t="str">
        <f>VLOOKUP(Table3[[#This Row],[Full Tract ID]],Table1[[Full Tract ID]:[Census Tract ID]],2,FALSE)</f>
        <v>Johnson</v>
      </c>
      <c r="D610" s="15" t="str">
        <f>VLOOKUP(Table3[[#This Row],[Full Tract ID]],Table1[[Full Tract ID]:[Census Tract ID]],3,FALSE)</f>
        <v>Census Tract 6105.02</v>
      </c>
      <c r="E610">
        <v>0</v>
      </c>
      <c r="K610"/>
      <c r="N610"/>
    </row>
    <row r="611" spans="1:14" x14ac:dyDescent="0.25">
      <c r="A611" t="s">
        <v>613</v>
      </c>
      <c r="B611" s="13">
        <v>18081610603</v>
      </c>
      <c r="C611" s="15" t="str">
        <f>VLOOKUP(Table3[[#This Row],[Full Tract ID]],Table1[[Full Tract ID]:[Census Tract ID]],2,FALSE)</f>
        <v>Johnson</v>
      </c>
      <c r="D611" s="15" t="str">
        <f>VLOOKUP(Table3[[#This Row],[Full Tract ID]],Table1[[Full Tract ID]:[Census Tract ID]],3,FALSE)</f>
        <v>Census Tract 6106.03</v>
      </c>
      <c r="E611">
        <v>0</v>
      </c>
      <c r="K611"/>
      <c r="N611"/>
    </row>
    <row r="612" spans="1:14" x14ac:dyDescent="0.25">
      <c r="A612" t="s">
        <v>614</v>
      </c>
      <c r="B612" s="13">
        <v>18081610605</v>
      </c>
      <c r="C612" s="15" t="str">
        <f>VLOOKUP(Table3[[#This Row],[Full Tract ID]],Table1[[Full Tract ID]:[Census Tract ID]],2,FALSE)</f>
        <v>Johnson</v>
      </c>
      <c r="D612" s="15" t="str">
        <f>VLOOKUP(Table3[[#This Row],[Full Tract ID]],Table1[[Full Tract ID]:[Census Tract ID]],3,FALSE)</f>
        <v>Census Tract 6106.05</v>
      </c>
      <c r="E612">
        <v>0</v>
      </c>
      <c r="K612"/>
      <c r="N612"/>
    </row>
    <row r="613" spans="1:14" x14ac:dyDescent="0.25">
      <c r="A613" t="s">
        <v>615</v>
      </c>
      <c r="B613" s="13">
        <v>18081610606</v>
      </c>
      <c r="C613" s="15" t="str">
        <f>VLOOKUP(Table3[[#This Row],[Full Tract ID]],Table1[[Full Tract ID]:[Census Tract ID]],2,FALSE)</f>
        <v>Johnson</v>
      </c>
      <c r="D613" s="15" t="str">
        <f>VLOOKUP(Table3[[#This Row],[Full Tract ID]],Table1[[Full Tract ID]:[Census Tract ID]],3,FALSE)</f>
        <v>Census Tract 6106.06</v>
      </c>
      <c r="E613">
        <v>0</v>
      </c>
      <c r="K613"/>
      <c r="N613"/>
    </row>
    <row r="614" spans="1:14" x14ac:dyDescent="0.25">
      <c r="A614" t="s">
        <v>616</v>
      </c>
      <c r="B614" s="13">
        <v>18081610607</v>
      </c>
      <c r="C614" s="15" t="str">
        <f>VLOOKUP(Table3[[#This Row],[Full Tract ID]],Table1[[Full Tract ID]:[Census Tract ID]],2,FALSE)</f>
        <v>Johnson</v>
      </c>
      <c r="D614" s="15" t="str">
        <f>VLOOKUP(Table3[[#This Row],[Full Tract ID]],Table1[[Full Tract ID]:[Census Tract ID]],3,FALSE)</f>
        <v>Census Tract 6106.07</v>
      </c>
      <c r="E614">
        <v>0</v>
      </c>
      <c r="K614"/>
      <c r="N614"/>
    </row>
    <row r="615" spans="1:14" x14ac:dyDescent="0.25">
      <c r="A615" t="s">
        <v>617</v>
      </c>
      <c r="B615" s="13">
        <v>18081610608</v>
      </c>
      <c r="C615" s="15" t="str">
        <f>VLOOKUP(Table3[[#This Row],[Full Tract ID]],Table1[[Full Tract ID]:[Census Tract ID]],2,FALSE)</f>
        <v>Johnson</v>
      </c>
      <c r="D615" s="15" t="str">
        <f>VLOOKUP(Table3[[#This Row],[Full Tract ID]],Table1[[Full Tract ID]:[Census Tract ID]],3,FALSE)</f>
        <v>Census Tract 6106.08</v>
      </c>
      <c r="E615">
        <v>0</v>
      </c>
      <c r="K615"/>
      <c r="N615"/>
    </row>
    <row r="616" spans="1:14" x14ac:dyDescent="0.25">
      <c r="A616" t="s">
        <v>618</v>
      </c>
      <c r="B616" s="13">
        <v>18081610703</v>
      </c>
      <c r="C616" s="15" t="str">
        <f>VLOOKUP(Table3[[#This Row],[Full Tract ID]],Table1[[Full Tract ID]:[Census Tract ID]],2,FALSE)</f>
        <v>Johnson</v>
      </c>
      <c r="D616" s="15" t="str">
        <f>VLOOKUP(Table3[[#This Row],[Full Tract ID]],Table1[[Full Tract ID]:[Census Tract ID]],3,FALSE)</f>
        <v>Census Tract 6107.03</v>
      </c>
      <c r="E616">
        <v>0</v>
      </c>
      <c r="K616"/>
      <c r="N616"/>
    </row>
    <row r="617" spans="1:14" x14ac:dyDescent="0.25">
      <c r="A617" t="s">
        <v>619</v>
      </c>
      <c r="B617" s="13">
        <v>18081610704</v>
      </c>
      <c r="C617" s="15" t="str">
        <f>VLOOKUP(Table3[[#This Row],[Full Tract ID]],Table1[[Full Tract ID]:[Census Tract ID]],2,FALSE)</f>
        <v>Johnson</v>
      </c>
      <c r="D617" s="15" t="str">
        <f>VLOOKUP(Table3[[#This Row],[Full Tract ID]],Table1[[Full Tract ID]:[Census Tract ID]],3,FALSE)</f>
        <v>Census Tract 6107.04</v>
      </c>
      <c r="E617">
        <v>0</v>
      </c>
      <c r="K617"/>
      <c r="N617"/>
    </row>
    <row r="618" spans="1:14" x14ac:dyDescent="0.25">
      <c r="A618" t="s">
        <v>620</v>
      </c>
      <c r="B618" s="13">
        <v>18081610705</v>
      </c>
      <c r="C618" s="15" t="str">
        <f>VLOOKUP(Table3[[#This Row],[Full Tract ID]],Table1[[Full Tract ID]:[Census Tract ID]],2,FALSE)</f>
        <v>Johnson</v>
      </c>
      <c r="D618" s="15" t="str">
        <f>VLOOKUP(Table3[[#This Row],[Full Tract ID]],Table1[[Full Tract ID]:[Census Tract ID]],3,FALSE)</f>
        <v>Census Tract 6107.05</v>
      </c>
      <c r="E618">
        <v>0</v>
      </c>
      <c r="K618"/>
      <c r="N618"/>
    </row>
    <row r="619" spans="1:14" x14ac:dyDescent="0.25">
      <c r="A619" t="s">
        <v>621</v>
      </c>
      <c r="B619" s="13">
        <v>18081610706</v>
      </c>
      <c r="C619" s="15" t="str">
        <f>VLOOKUP(Table3[[#This Row],[Full Tract ID]],Table1[[Full Tract ID]:[Census Tract ID]],2,FALSE)</f>
        <v>Johnson</v>
      </c>
      <c r="D619" s="15" t="str">
        <f>VLOOKUP(Table3[[#This Row],[Full Tract ID]],Table1[[Full Tract ID]:[Census Tract ID]],3,FALSE)</f>
        <v>Census Tract 6107.06</v>
      </c>
      <c r="E619">
        <v>0</v>
      </c>
      <c r="K619"/>
      <c r="N619"/>
    </row>
    <row r="620" spans="1:14" x14ac:dyDescent="0.25">
      <c r="A620" t="s">
        <v>622</v>
      </c>
      <c r="B620" s="13">
        <v>18081610801</v>
      </c>
      <c r="C620" s="15" t="str">
        <f>VLOOKUP(Table3[[#This Row],[Full Tract ID]],Table1[[Full Tract ID]:[Census Tract ID]],2,FALSE)</f>
        <v>Johnson</v>
      </c>
      <c r="D620" s="15" t="str">
        <f>VLOOKUP(Table3[[#This Row],[Full Tract ID]],Table1[[Full Tract ID]:[Census Tract ID]],3,FALSE)</f>
        <v>Census Tract 6108.01</v>
      </c>
      <c r="E620">
        <v>0</v>
      </c>
      <c r="K620"/>
      <c r="N620"/>
    </row>
    <row r="621" spans="1:14" x14ac:dyDescent="0.25">
      <c r="A621" t="s">
        <v>623</v>
      </c>
      <c r="B621" s="13">
        <v>18081610802</v>
      </c>
      <c r="C621" s="15" t="str">
        <f>VLOOKUP(Table3[[#This Row],[Full Tract ID]],Table1[[Full Tract ID]:[Census Tract ID]],2,FALSE)</f>
        <v>Johnson</v>
      </c>
      <c r="D621" s="15" t="str">
        <f>VLOOKUP(Table3[[#This Row],[Full Tract ID]],Table1[[Full Tract ID]:[Census Tract ID]],3,FALSE)</f>
        <v>Census Tract 6108.02</v>
      </c>
      <c r="E621">
        <v>0</v>
      </c>
      <c r="K621"/>
      <c r="N621"/>
    </row>
    <row r="622" spans="1:14" x14ac:dyDescent="0.25">
      <c r="A622" t="s">
        <v>624</v>
      </c>
      <c r="B622" s="13">
        <v>18081610900</v>
      </c>
      <c r="C622" s="15" t="str">
        <f>VLOOKUP(Table3[[#This Row],[Full Tract ID]],Table1[[Full Tract ID]:[Census Tract ID]],2,FALSE)</f>
        <v>Johnson</v>
      </c>
      <c r="D622" s="15" t="str">
        <f>VLOOKUP(Table3[[#This Row],[Full Tract ID]],Table1[[Full Tract ID]:[Census Tract ID]],3,FALSE)</f>
        <v>Census Tract 6109</v>
      </c>
      <c r="E622">
        <v>0</v>
      </c>
      <c r="K622"/>
      <c r="N622"/>
    </row>
    <row r="623" spans="1:14" x14ac:dyDescent="0.25">
      <c r="A623" t="s">
        <v>625</v>
      </c>
      <c r="B623" s="13">
        <v>18081611000</v>
      </c>
      <c r="C623" s="15" t="str">
        <f>VLOOKUP(Table3[[#This Row],[Full Tract ID]],Table1[[Full Tract ID]:[Census Tract ID]],2,FALSE)</f>
        <v>Johnson</v>
      </c>
      <c r="D623" s="15" t="str">
        <f>VLOOKUP(Table3[[#This Row],[Full Tract ID]],Table1[[Full Tract ID]:[Census Tract ID]],3,FALSE)</f>
        <v>Census Tract 6110</v>
      </c>
      <c r="E623">
        <v>0</v>
      </c>
      <c r="K623"/>
      <c r="N623"/>
    </row>
    <row r="624" spans="1:14" x14ac:dyDescent="0.25">
      <c r="A624" t="s">
        <v>626</v>
      </c>
      <c r="B624" s="13">
        <v>18081611100</v>
      </c>
      <c r="C624" s="15" t="str">
        <f>VLOOKUP(Table3[[#This Row],[Full Tract ID]],Table1[[Full Tract ID]:[Census Tract ID]],2,FALSE)</f>
        <v>Johnson</v>
      </c>
      <c r="D624" s="15" t="str">
        <f>VLOOKUP(Table3[[#This Row],[Full Tract ID]],Table1[[Full Tract ID]:[Census Tract ID]],3,FALSE)</f>
        <v>Census Tract 6111</v>
      </c>
      <c r="E624">
        <v>0</v>
      </c>
      <c r="K624"/>
      <c r="N624"/>
    </row>
    <row r="625" spans="1:14" x14ac:dyDescent="0.25">
      <c r="A625" t="s">
        <v>627</v>
      </c>
      <c r="B625" s="13">
        <v>18081611200</v>
      </c>
      <c r="C625" s="15" t="str">
        <f>VLOOKUP(Table3[[#This Row],[Full Tract ID]],Table1[[Full Tract ID]:[Census Tract ID]],2,FALSE)</f>
        <v>Johnson</v>
      </c>
      <c r="D625" s="15" t="str">
        <f>VLOOKUP(Table3[[#This Row],[Full Tract ID]],Table1[[Full Tract ID]:[Census Tract ID]],3,FALSE)</f>
        <v>Census Tract 6112</v>
      </c>
      <c r="E625">
        <v>0</v>
      </c>
      <c r="K625"/>
      <c r="N625"/>
    </row>
    <row r="626" spans="1:14" x14ac:dyDescent="0.25">
      <c r="A626" t="s">
        <v>628</v>
      </c>
      <c r="B626" s="13">
        <v>18081611300</v>
      </c>
      <c r="C626" s="15" t="str">
        <f>VLOOKUP(Table3[[#This Row],[Full Tract ID]],Table1[[Full Tract ID]:[Census Tract ID]],2,FALSE)</f>
        <v>Johnson</v>
      </c>
      <c r="D626" s="15" t="str">
        <f>VLOOKUP(Table3[[#This Row],[Full Tract ID]],Table1[[Full Tract ID]:[Census Tract ID]],3,FALSE)</f>
        <v>Census Tract 6113</v>
      </c>
      <c r="E626">
        <v>0</v>
      </c>
      <c r="K626"/>
      <c r="N626"/>
    </row>
    <row r="627" spans="1:14" x14ac:dyDescent="0.25">
      <c r="A627" t="s">
        <v>629</v>
      </c>
      <c r="B627" s="13">
        <v>18081611400</v>
      </c>
      <c r="C627" s="15" t="str">
        <f>VLOOKUP(Table3[[#This Row],[Full Tract ID]],Table1[[Full Tract ID]:[Census Tract ID]],2,FALSE)</f>
        <v>Johnson</v>
      </c>
      <c r="D627" s="15" t="str">
        <f>VLOOKUP(Table3[[#This Row],[Full Tract ID]],Table1[[Full Tract ID]:[Census Tract ID]],3,FALSE)</f>
        <v>Census Tract 6114</v>
      </c>
      <c r="E627">
        <v>0</v>
      </c>
      <c r="K627"/>
      <c r="N627"/>
    </row>
    <row r="628" spans="1:14" x14ac:dyDescent="0.25">
      <c r="A628" t="s">
        <v>630</v>
      </c>
      <c r="B628" s="13">
        <v>18083955000</v>
      </c>
      <c r="C628" s="15" t="str">
        <f>VLOOKUP(Table3[[#This Row],[Full Tract ID]],Table1[[Full Tract ID]:[Census Tract ID]],2,FALSE)</f>
        <v>Knox</v>
      </c>
      <c r="D628" s="15" t="str">
        <f>VLOOKUP(Table3[[#This Row],[Full Tract ID]],Table1[[Full Tract ID]:[Census Tract ID]],3,FALSE)</f>
        <v>Census Tract 9550</v>
      </c>
      <c r="E628">
        <v>0</v>
      </c>
      <c r="K628"/>
      <c r="N628"/>
    </row>
    <row r="629" spans="1:14" x14ac:dyDescent="0.25">
      <c r="A629" t="s">
        <v>631</v>
      </c>
      <c r="B629" s="13">
        <v>18083955100</v>
      </c>
      <c r="C629" s="15" t="str">
        <f>VLOOKUP(Table3[[#This Row],[Full Tract ID]],Table1[[Full Tract ID]:[Census Tract ID]],2,FALSE)</f>
        <v>Knox</v>
      </c>
      <c r="D629" s="15" t="str">
        <f>VLOOKUP(Table3[[#This Row],[Full Tract ID]],Table1[[Full Tract ID]:[Census Tract ID]],3,FALSE)</f>
        <v>Census Tract 9551</v>
      </c>
      <c r="E629">
        <v>0</v>
      </c>
      <c r="K629"/>
      <c r="N629"/>
    </row>
    <row r="630" spans="1:14" x14ac:dyDescent="0.25">
      <c r="A630" t="s">
        <v>632</v>
      </c>
      <c r="B630" s="13">
        <v>18083955201</v>
      </c>
      <c r="C630" s="15" t="str">
        <f>VLOOKUP(Table3[[#This Row],[Full Tract ID]],Table1[[Full Tract ID]:[Census Tract ID]],2,FALSE)</f>
        <v>Knox</v>
      </c>
      <c r="D630" s="15" t="str">
        <f>VLOOKUP(Table3[[#This Row],[Full Tract ID]],Table1[[Full Tract ID]:[Census Tract ID]],3,FALSE)</f>
        <v>Census Tract 9552.01</v>
      </c>
      <c r="E630">
        <v>0</v>
      </c>
      <c r="K630"/>
      <c r="N630"/>
    </row>
    <row r="631" spans="1:14" x14ac:dyDescent="0.25">
      <c r="A631" t="s">
        <v>633</v>
      </c>
      <c r="B631" s="13">
        <v>18083955202</v>
      </c>
      <c r="C631" s="15" t="str">
        <f>VLOOKUP(Table3[[#This Row],[Full Tract ID]],Table1[[Full Tract ID]:[Census Tract ID]],2,FALSE)</f>
        <v>Knox</v>
      </c>
      <c r="D631" s="15" t="str">
        <f>VLOOKUP(Table3[[#This Row],[Full Tract ID]],Table1[[Full Tract ID]:[Census Tract ID]],3,FALSE)</f>
        <v>Census Tract 9552.02</v>
      </c>
      <c r="E631">
        <v>0</v>
      </c>
      <c r="K631"/>
      <c r="N631"/>
    </row>
    <row r="632" spans="1:14" x14ac:dyDescent="0.25">
      <c r="A632" t="s">
        <v>634</v>
      </c>
      <c r="B632" s="13">
        <v>18083955300</v>
      </c>
      <c r="C632" s="15" t="str">
        <f>VLOOKUP(Table3[[#This Row],[Full Tract ID]],Table1[[Full Tract ID]:[Census Tract ID]],2,FALSE)</f>
        <v>Knox</v>
      </c>
      <c r="D632" s="15" t="str">
        <f>VLOOKUP(Table3[[#This Row],[Full Tract ID]],Table1[[Full Tract ID]:[Census Tract ID]],3,FALSE)</f>
        <v>Census Tract 9553</v>
      </c>
      <c r="E632" s="14">
        <v>1</v>
      </c>
      <c r="K632"/>
      <c r="N632"/>
    </row>
    <row r="633" spans="1:14" x14ac:dyDescent="0.25">
      <c r="A633" t="s">
        <v>635</v>
      </c>
      <c r="B633" s="13">
        <v>18083955400</v>
      </c>
      <c r="C633" s="15" t="str">
        <f>VLOOKUP(Table3[[#This Row],[Full Tract ID]],Table1[[Full Tract ID]:[Census Tract ID]],2,FALSE)</f>
        <v>Knox</v>
      </c>
      <c r="D633" s="15" t="str">
        <f>VLOOKUP(Table3[[#This Row],[Full Tract ID]],Table1[[Full Tract ID]:[Census Tract ID]],3,FALSE)</f>
        <v>Census Tract 9554</v>
      </c>
      <c r="E633" s="14">
        <v>1</v>
      </c>
      <c r="K633"/>
      <c r="N633"/>
    </row>
    <row r="634" spans="1:14" x14ac:dyDescent="0.25">
      <c r="A634" t="s">
        <v>636</v>
      </c>
      <c r="B634" s="13">
        <v>18083955500</v>
      </c>
      <c r="C634" s="15" t="str">
        <f>VLOOKUP(Table3[[#This Row],[Full Tract ID]],Table1[[Full Tract ID]:[Census Tract ID]],2,FALSE)</f>
        <v>Knox</v>
      </c>
      <c r="D634" s="15" t="str">
        <f>VLOOKUP(Table3[[#This Row],[Full Tract ID]],Table1[[Full Tract ID]:[Census Tract ID]],3,FALSE)</f>
        <v>Census Tract 9555</v>
      </c>
      <c r="E634">
        <v>0</v>
      </c>
      <c r="K634"/>
      <c r="N634"/>
    </row>
    <row r="635" spans="1:14" x14ac:dyDescent="0.25">
      <c r="A635" t="s">
        <v>637</v>
      </c>
      <c r="B635" s="13">
        <v>18083955600</v>
      </c>
      <c r="C635" s="15" t="str">
        <f>VLOOKUP(Table3[[#This Row],[Full Tract ID]],Table1[[Full Tract ID]:[Census Tract ID]],2,FALSE)</f>
        <v>Knox</v>
      </c>
      <c r="D635" s="15" t="str">
        <f>VLOOKUP(Table3[[#This Row],[Full Tract ID]],Table1[[Full Tract ID]:[Census Tract ID]],3,FALSE)</f>
        <v>Census Tract 9556</v>
      </c>
      <c r="E635">
        <v>0</v>
      </c>
      <c r="K635"/>
      <c r="N635"/>
    </row>
    <row r="636" spans="1:14" x14ac:dyDescent="0.25">
      <c r="A636" t="s">
        <v>638</v>
      </c>
      <c r="B636" s="13">
        <v>18083955700</v>
      </c>
      <c r="C636" s="15" t="str">
        <f>VLOOKUP(Table3[[#This Row],[Full Tract ID]],Table1[[Full Tract ID]:[Census Tract ID]],2,FALSE)</f>
        <v>Knox</v>
      </c>
      <c r="D636" s="15" t="str">
        <f>VLOOKUP(Table3[[#This Row],[Full Tract ID]],Table1[[Full Tract ID]:[Census Tract ID]],3,FALSE)</f>
        <v>Census Tract 9557</v>
      </c>
      <c r="E636">
        <v>0</v>
      </c>
      <c r="K636"/>
      <c r="N636"/>
    </row>
    <row r="637" spans="1:14" x14ac:dyDescent="0.25">
      <c r="A637" t="s">
        <v>639</v>
      </c>
      <c r="B637" s="13">
        <v>18083955800</v>
      </c>
      <c r="C637" s="15" t="str">
        <f>VLOOKUP(Table3[[#This Row],[Full Tract ID]],Table1[[Full Tract ID]:[Census Tract ID]],2,FALSE)</f>
        <v>Knox</v>
      </c>
      <c r="D637" s="15" t="str">
        <f>VLOOKUP(Table3[[#This Row],[Full Tract ID]],Table1[[Full Tract ID]:[Census Tract ID]],3,FALSE)</f>
        <v>Census Tract 9558</v>
      </c>
      <c r="E637">
        <v>0</v>
      </c>
      <c r="K637"/>
      <c r="N637"/>
    </row>
    <row r="638" spans="1:14" x14ac:dyDescent="0.25">
      <c r="A638" t="s">
        <v>640</v>
      </c>
      <c r="B638" s="13">
        <v>18083955900</v>
      </c>
      <c r="C638" s="15" t="str">
        <f>VLOOKUP(Table3[[#This Row],[Full Tract ID]],Table1[[Full Tract ID]:[Census Tract ID]],2,FALSE)</f>
        <v>Knox</v>
      </c>
      <c r="D638" s="15" t="str">
        <f>VLOOKUP(Table3[[#This Row],[Full Tract ID]],Table1[[Full Tract ID]:[Census Tract ID]],3,FALSE)</f>
        <v>Census Tract 9559</v>
      </c>
      <c r="E638">
        <v>0</v>
      </c>
      <c r="K638"/>
      <c r="N638"/>
    </row>
    <row r="639" spans="1:14" x14ac:dyDescent="0.25">
      <c r="A639" t="s">
        <v>641</v>
      </c>
      <c r="B639" s="13">
        <v>18085960900</v>
      </c>
      <c r="C639" s="15" t="str">
        <f>VLOOKUP(Table3[[#This Row],[Full Tract ID]],Table1[[Full Tract ID]:[Census Tract ID]],2,FALSE)</f>
        <v>Kosciusko</v>
      </c>
      <c r="D639" s="15" t="str">
        <f>VLOOKUP(Table3[[#This Row],[Full Tract ID]],Table1[[Full Tract ID]:[Census Tract ID]],3,FALSE)</f>
        <v>Census Tract 9609</v>
      </c>
      <c r="E639">
        <v>0</v>
      </c>
      <c r="K639"/>
      <c r="N639"/>
    </row>
    <row r="640" spans="1:14" x14ac:dyDescent="0.25">
      <c r="A640" t="s">
        <v>642</v>
      </c>
      <c r="B640" s="13">
        <v>18085961001</v>
      </c>
      <c r="C640" s="15" t="str">
        <f>VLOOKUP(Table3[[#This Row],[Full Tract ID]],Table1[[Full Tract ID]:[Census Tract ID]],2,FALSE)</f>
        <v>Kosciusko</v>
      </c>
      <c r="D640" s="15" t="str">
        <f>VLOOKUP(Table3[[#This Row],[Full Tract ID]],Table1[[Full Tract ID]:[Census Tract ID]],3,FALSE)</f>
        <v>Census Tract 9610.01</v>
      </c>
      <c r="E640">
        <v>0</v>
      </c>
      <c r="K640"/>
      <c r="N640"/>
    </row>
    <row r="641" spans="1:14" x14ac:dyDescent="0.25">
      <c r="A641" t="s">
        <v>643</v>
      </c>
      <c r="B641" s="13">
        <v>18085961002</v>
      </c>
      <c r="C641" s="15" t="str">
        <f>VLOOKUP(Table3[[#This Row],[Full Tract ID]],Table1[[Full Tract ID]:[Census Tract ID]],2,FALSE)</f>
        <v>Kosciusko</v>
      </c>
      <c r="D641" s="15" t="str">
        <f>VLOOKUP(Table3[[#This Row],[Full Tract ID]],Table1[[Full Tract ID]:[Census Tract ID]],3,FALSE)</f>
        <v>Census Tract 9610.02</v>
      </c>
      <c r="E641">
        <v>0</v>
      </c>
      <c r="K641"/>
      <c r="N641"/>
    </row>
    <row r="642" spans="1:14" x14ac:dyDescent="0.25">
      <c r="A642" t="s">
        <v>644</v>
      </c>
      <c r="B642" s="13">
        <v>18085961100</v>
      </c>
      <c r="C642" s="15" t="str">
        <f>VLOOKUP(Table3[[#This Row],[Full Tract ID]],Table1[[Full Tract ID]:[Census Tract ID]],2,FALSE)</f>
        <v>Kosciusko</v>
      </c>
      <c r="D642" s="15" t="str">
        <f>VLOOKUP(Table3[[#This Row],[Full Tract ID]],Table1[[Full Tract ID]:[Census Tract ID]],3,FALSE)</f>
        <v>Census Tract 9611</v>
      </c>
      <c r="E642">
        <v>0</v>
      </c>
      <c r="K642"/>
      <c r="N642"/>
    </row>
    <row r="643" spans="1:14" x14ac:dyDescent="0.25">
      <c r="A643" t="s">
        <v>645</v>
      </c>
      <c r="B643" s="13">
        <v>18085961200</v>
      </c>
      <c r="C643" s="15" t="str">
        <f>VLOOKUP(Table3[[#This Row],[Full Tract ID]],Table1[[Full Tract ID]:[Census Tract ID]],2,FALSE)</f>
        <v>Kosciusko</v>
      </c>
      <c r="D643" s="15" t="str">
        <f>VLOOKUP(Table3[[#This Row],[Full Tract ID]],Table1[[Full Tract ID]:[Census Tract ID]],3,FALSE)</f>
        <v>Census Tract 9612</v>
      </c>
      <c r="E643">
        <v>0</v>
      </c>
      <c r="K643"/>
      <c r="N643"/>
    </row>
    <row r="644" spans="1:14" x14ac:dyDescent="0.25">
      <c r="A644" t="s">
        <v>646</v>
      </c>
      <c r="B644" s="13">
        <v>18085961300</v>
      </c>
      <c r="C644" s="15" t="str">
        <f>VLOOKUP(Table3[[#This Row],[Full Tract ID]],Table1[[Full Tract ID]:[Census Tract ID]],2,FALSE)</f>
        <v>Kosciusko</v>
      </c>
      <c r="D644" s="15" t="str">
        <f>VLOOKUP(Table3[[#This Row],[Full Tract ID]],Table1[[Full Tract ID]:[Census Tract ID]],3,FALSE)</f>
        <v>Census Tract 9613</v>
      </c>
      <c r="E644">
        <v>0</v>
      </c>
      <c r="K644"/>
      <c r="N644"/>
    </row>
    <row r="645" spans="1:14" x14ac:dyDescent="0.25">
      <c r="A645" t="s">
        <v>647</v>
      </c>
      <c r="B645" s="13">
        <v>18085961400</v>
      </c>
      <c r="C645" s="15" t="str">
        <f>VLOOKUP(Table3[[#This Row],[Full Tract ID]],Table1[[Full Tract ID]:[Census Tract ID]],2,FALSE)</f>
        <v>Kosciusko</v>
      </c>
      <c r="D645" s="15" t="str">
        <f>VLOOKUP(Table3[[#This Row],[Full Tract ID]],Table1[[Full Tract ID]:[Census Tract ID]],3,FALSE)</f>
        <v>Census Tract 9614</v>
      </c>
      <c r="E645">
        <v>0</v>
      </c>
      <c r="K645"/>
      <c r="N645"/>
    </row>
    <row r="646" spans="1:14" x14ac:dyDescent="0.25">
      <c r="A646" t="s">
        <v>648</v>
      </c>
      <c r="B646" s="13">
        <v>18085961500</v>
      </c>
      <c r="C646" s="15" t="str">
        <f>VLOOKUP(Table3[[#This Row],[Full Tract ID]],Table1[[Full Tract ID]:[Census Tract ID]],2,FALSE)</f>
        <v>Kosciusko</v>
      </c>
      <c r="D646" s="15" t="str">
        <f>VLOOKUP(Table3[[#This Row],[Full Tract ID]],Table1[[Full Tract ID]:[Census Tract ID]],3,FALSE)</f>
        <v>Census Tract 9615</v>
      </c>
      <c r="E646">
        <v>0</v>
      </c>
      <c r="K646"/>
      <c r="N646"/>
    </row>
    <row r="647" spans="1:14" x14ac:dyDescent="0.25">
      <c r="A647" t="s">
        <v>649</v>
      </c>
      <c r="B647" s="13">
        <v>18085961600</v>
      </c>
      <c r="C647" s="15" t="str">
        <f>VLOOKUP(Table3[[#This Row],[Full Tract ID]],Table1[[Full Tract ID]:[Census Tract ID]],2,FALSE)</f>
        <v>Kosciusko</v>
      </c>
      <c r="D647" s="15" t="str">
        <f>VLOOKUP(Table3[[#This Row],[Full Tract ID]],Table1[[Full Tract ID]:[Census Tract ID]],3,FALSE)</f>
        <v>Census Tract 9616</v>
      </c>
      <c r="E647">
        <v>0</v>
      </c>
      <c r="K647"/>
      <c r="N647"/>
    </row>
    <row r="648" spans="1:14" x14ac:dyDescent="0.25">
      <c r="A648" t="s">
        <v>650</v>
      </c>
      <c r="B648" s="13">
        <v>18085961700</v>
      </c>
      <c r="C648" s="15" t="str">
        <f>VLOOKUP(Table3[[#This Row],[Full Tract ID]],Table1[[Full Tract ID]:[Census Tract ID]],2,FALSE)</f>
        <v>Kosciusko</v>
      </c>
      <c r="D648" s="15" t="str">
        <f>VLOOKUP(Table3[[#This Row],[Full Tract ID]],Table1[[Full Tract ID]:[Census Tract ID]],3,FALSE)</f>
        <v>Census Tract 9617</v>
      </c>
      <c r="E648">
        <v>0</v>
      </c>
      <c r="K648"/>
      <c r="N648"/>
    </row>
    <row r="649" spans="1:14" x14ac:dyDescent="0.25">
      <c r="A649" t="s">
        <v>651</v>
      </c>
      <c r="B649" s="13">
        <v>18085961800</v>
      </c>
      <c r="C649" s="15" t="str">
        <f>VLOOKUP(Table3[[#This Row],[Full Tract ID]],Table1[[Full Tract ID]:[Census Tract ID]],2,FALSE)</f>
        <v>Kosciusko</v>
      </c>
      <c r="D649" s="15" t="str">
        <f>VLOOKUP(Table3[[#This Row],[Full Tract ID]],Table1[[Full Tract ID]:[Census Tract ID]],3,FALSE)</f>
        <v>Census Tract 9618</v>
      </c>
      <c r="E649">
        <v>0</v>
      </c>
      <c r="K649"/>
      <c r="N649"/>
    </row>
    <row r="650" spans="1:14" x14ac:dyDescent="0.25">
      <c r="A650" t="s">
        <v>652</v>
      </c>
      <c r="B650" s="13">
        <v>18085961900</v>
      </c>
      <c r="C650" s="15" t="str">
        <f>VLOOKUP(Table3[[#This Row],[Full Tract ID]],Table1[[Full Tract ID]:[Census Tract ID]],2,FALSE)</f>
        <v>Kosciusko</v>
      </c>
      <c r="D650" s="15" t="str">
        <f>VLOOKUP(Table3[[#This Row],[Full Tract ID]],Table1[[Full Tract ID]:[Census Tract ID]],3,FALSE)</f>
        <v>Census Tract 9619</v>
      </c>
      <c r="E650">
        <v>0</v>
      </c>
      <c r="K650"/>
      <c r="N650"/>
    </row>
    <row r="651" spans="1:14" x14ac:dyDescent="0.25">
      <c r="A651" t="s">
        <v>653</v>
      </c>
      <c r="B651" s="13">
        <v>18085962000</v>
      </c>
      <c r="C651" s="15" t="str">
        <f>VLOOKUP(Table3[[#This Row],[Full Tract ID]],Table1[[Full Tract ID]:[Census Tract ID]],2,FALSE)</f>
        <v>Kosciusko</v>
      </c>
      <c r="D651" s="15" t="str">
        <f>VLOOKUP(Table3[[#This Row],[Full Tract ID]],Table1[[Full Tract ID]:[Census Tract ID]],3,FALSE)</f>
        <v>Census Tract 9620</v>
      </c>
      <c r="E651">
        <v>0</v>
      </c>
      <c r="K651"/>
      <c r="N651"/>
    </row>
    <row r="652" spans="1:14" x14ac:dyDescent="0.25">
      <c r="A652" t="s">
        <v>654</v>
      </c>
      <c r="B652" s="13">
        <v>18085962101</v>
      </c>
      <c r="C652" s="15" t="str">
        <f>VLOOKUP(Table3[[#This Row],[Full Tract ID]],Table1[[Full Tract ID]:[Census Tract ID]],2,FALSE)</f>
        <v>Kosciusko</v>
      </c>
      <c r="D652" s="15" t="str">
        <f>VLOOKUP(Table3[[#This Row],[Full Tract ID]],Table1[[Full Tract ID]:[Census Tract ID]],3,FALSE)</f>
        <v>Census Tract 9621.01</v>
      </c>
      <c r="E652">
        <v>0</v>
      </c>
      <c r="K652"/>
      <c r="N652"/>
    </row>
    <row r="653" spans="1:14" x14ac:dyDescent="0.25">
      <c r="A653" t="s">
        <v>655</v>
      </c>
      <c r="B653" s="13">
        <v>18085962102</v>
      </c>
      <c r="C653" s="15" t="str">
        <f>VLOOKUP(Table3[[#This Row],[Full Tract ID]],Table1[[Full Tract ID]:[Census Tract ID]],2,FALSE)</f>
        <v>Kosciusko</v>
      </c>
      <c r="D653" s="15" t="str">
        <f>VLOOKUP(Table3[[#This Row],[Full Tract ID]],Table1[[Full Tract ID]:[Census Tract ID]],3,FALSE)</f>
        <v>Census Tract 9621.02</v>
      </c>
      <c r="E653">
        <v>0</v>
      </c>
      <c r="K653"/>
      <c r="N653"/>
    </row>
    <row r="654" spans="1:14" x14ac:dyDescent="0.25">
      <c r="A654" t="s">
        <v>656</v>
      </c>
      <c r="B654" s="13">
        <v>18085962200</v>
      </c>
      <c r="C654" s="15" t="str">
        <f>VLOOKUP(Table3[[#This Row],[Full Tract ID]],Table1[[Full Tract ID]:[Census Tract ID]],2,FALSE)</f>
        <v>Kosciusko</v>
      </c>
      <c r="D654" s="15" t="str">
        <f>VLOOKUP(Table3[[#This Row],[Full Tract ID]],Table1[[Full Tract ID]:[Census Tract ID]],3,FALSE)</f>
        <v>Census Tract 9622</v>
      </c>
      <c r="E654">
        <v>0</v>
      </c>
      <c r="K654"/>
      <c r="N654"/>
    </row>
    <row r="655" spans="1:14" x14ac:dyDescent="0.25">
      <c r="A655" t="s">
        <v>657</v>
      </c>
      <c r="B655" s="13">
        <v>18085962300</v>
      </c>
      <c r="C655" s="15" t="str">
        <f>VLOOKUP(Table3[[#This Row],[Full Tract ID]],Table1[[Full Tract ID]:[Census Tract ID]],2,FALSE)</f>
        <v>Kosciusko</v>
      </c>
      <c r="D655" s="15" t="str">
        <f>VLOOKUP(Table3[[#This Row],[Full Tract ID]],Table1[[Full Tract ID]:[Census Tract ID]],3,FALSE)</f>
        <v>Census Tract 9623</v>
      </c>
      <c r="E655">
        <v>0</v>
      </c>
      <c r="K655"/>
      <c r="N655"/>
    </row>
    <row r="656" spans="1:14" x14ac:dyDescent="0.25">
      <c r="A656" t="s">
        <v>658</v>
      </c>
      <c r="B656" s="13">
        <v>18085962400</v>
      </c>
      <c r="C656" s="15" t="str">
        <f>VLOOKUP(Table3[[#This Row],[Full Tract ID]],Table1[[Full Tract ID]:[Census Tract ID]],2,FALSE)</f>
        <v>Kosciusko</v>
      </c>
      <c r="D656" s="15" t="str">
        <f>VLOOKUP(Table3[[#This Row],[Full Tract ID]],Table1[[Full Tract ID]:[Census Tract ID]],3,FALSE)</f>
        <v>Census Tract 9624</v>
      </c>
      <c r="E656">
        <v>0</v>
      </c>
      <c r="K656"/>
      <c r="N656"/>
    </row>
    <row r="657" spans="1:14" x14ac:dyDescent="0.25">
      <c r="A657" t="s">
        <v>659</v>
      </c>
      <c r="B657" s="13">
        <v>18085962500</v>
      </c>
      <c r="C657" s="15" t="str">
        <f>VLOOKUP(Table3[[#This Row],[Full Tract ID]],Table1[[Full Tract ID]:[Census Tract ID]],2,FALSE)</f>
        <v>Kosciusko</v>
      </c>
      <c r="D657" s="15" t="str">
        <f>VLOOKUP(Table3[[#This Row],[Full Tract ID]],Table1[[Full Tract ID]:[Census Tract ID]],3,FALSE)</f>
        <v>Census Tract 9625</v>
      </c>
      <c r="E657">
        <v>0</v>
      </c>
      <c r="K657"/>
      <c r="N657"/>
    </row>
    <row r="658" spans="1:14" x14ac:dyDescent="0.25">
      <c r="A658" t="s">
        <v>660</v>
      </c>
      <c r="B658" s="13">
        <v>18085962600</v>
      </c>
      <c r="C658" s="15" t="str">
        <f>VLOOKUP(Table3[[#This Row],[Full Tract ID]],Table1[[Full Tract ID]:[Census Tract ID]],2,FALSE)</f>
        <v>Kosciusko</v>
      </c>
      <c r="D658" s="15" t="str">
        <f>VLOOKUP(Table3[[#This Row],[Full Tract ID]],Table1[[Full Tract ID]:[Census Tract ID]],3,FALSE)</f>
        <v>Census Tract 9626</v>
      </c>
      <c r="E658">
        <v>0</v>
      </c>
      <c r="K658"/>
      <c r="N658"/>
    </row>
    <row r="659" spans="1:14" x14ac:dyDescent="0.25">
      <c r="A659" t="s">
        <v>661</v>
      </c>
      <c r="B659" s="13">
        <v>18085962700</v>
      </c>
      <c r="C659" s="15" t="str">
        <f>VLOOKUP(Table3[[#This Row],[Full Tract ID]],Table1[[Full Tract ID]:[Census Tract ID]],2,FALSE)</f>
        <v>Kosciusko</v>
      </c>
      <c r="D659" s="15" t="str">
        <f>VLOOKUP(Table3[[#This Row],[Full Tract ID]],Table1[[Full Tract ID]:[Census Tract ID]],3,FALSE)</f>
        <v>Census Tract 9627</v>
      </c>
      <c r="E659">
        <v>0</v>
      </c>
      <c r="K659"/>
      <c r="N659"/>
    </row>
    <row r="660" spans="1:14" x14ac:dyDescent="0.25">
      <c r="A660" t="s">
        <v>662</v>
      </c>
      <c r="B660" s="13">
        <v>18087970100</v>
      </c>
      <c r="C660" s="15" t="str">
        <f>VLOOKUP(Table3[[#This Row],[Full Tract ID]],Table1[[Full Tract ID]:[Census Tract ID]],2,FALSE)</f>
        <v>LaGrange</v>
      </c>
      <c r="D660" s="15" t="str">
        <f>VLOOKUP(Table3[[#This Row],[Full Tract ID]],Table1[[Full Tract ID]:[Census Tract ID]],3,FALSE)</f>
        <v>Census Tract 9701</v>
      </c>
      <c r="E660">
        <v>0</v>
      </c>
      <c r="K660"/>
      <c r="N660"/>
    </row>
    <row r="661" spans="1:14" x14ac:dyDescent="0.25">
      <c r="A661" t="s">
        <v>663</v>
      </c>
      <c r="B661" s="13">
        <v>18087970200</v>
      </c>
      <c r="C661" s="15" t="str">
        <f>VLOOKUP(Table3[[#This Row],[Full Tract ID]],Table1[[Full Tract ID]:[Census Tract ID]],2,FALSE)</f>
        <v>LaGrange</v>
      </c>
      <c r="D661" s="15" t="str">
        <f>VLOOKUP(Table3[[#This Row],[Full Tract ID]],Table1[[Full Tract ID]:[Census Tract ID]],3,FALSE)</f>
        <v>Census Tract 9702</v>
      </c>
      <c r="E661">
        <v>0</v>
      </c>
      <c r="K661"/>
      <c r="N661"/>
    </row>
    <row r="662" spans="1:14" x14ac:dyDescent="0.25">
      <c r="A662" t="s">
        <v>664</v>
      </c>
      <c r="B662" s="13">
        <v>18087970301</v>
      </c>
      <c r="C662" s="15" t="str">
        <f>VLOOKUP(Table3[[#This Row],[Full Tract ID]],Table1[[Full Tract ID]:[Census Tract ID]],2,FALSE)</f>
        <v>LaGrange</v>
      </c>
      <c r="D662" s="15" t="str">
        <f>VLOOKUP(Table3[[#This Row],[Full Tract ID]],Table1[[Full Tract ID]:[Census Tract ID]],3,FALSE)</f>
        <v>Census Tract 9703.01</v>
      </c>
      <c r="E662">
        <v>0</v>
      </c>
      <c r="K662"/>
      <c r="N662"/>
    </row>
    <row r="663" spans="1:14" x14ac:dyDescent="0.25">
      <c r="A663" t="s">
        <v>665</v>
      </c>
      <c r="B663" s="13">
        <v>18087970302</v>
      </c>
      <c r="C663" s="15" t="str">
        <f>VLOOKUP(Table3[[#This Row],[Full Tract ID]],Table1[[Full Tract ID]:[Census Tract ID]],2,FALSE)</f>
        <v>LaGrange</v>
      </c>
      <c r="D663" s="15" t="str">
        <f>VLOOKUP(Table3[[#This Row],[Full Tract ID]],Table1[[Full Tract ID]:[Census Tract ID]],3,FALSE)</f>
        <v>Census Tract 9703.02</v>
      </c>
      <c r="E663">
        <v>0</v>
      </c>
      <c r="K663"/>
      <c r="N663"/>
    </row>
    <row r="664" spans="1:14" x14ac:dyDescent="0.25">
      <c r="A664" t="s">
        <v>666</v>
      </c>
      <c r="B664" s="13">
        <v>18087970401</v>
      </c>
      <c r="C664" s="15" t="str">
        <f>VLOOKUP(Table3[[#This Row],[Full Tract ID]],Table1[[Full Tract ID]:[Census Tract ID]],2,FALSE)</f>
        <v>LaGrange</v>
      </c>
      <c r="D664" s="15" t="str">
        <f>VLOOKUP(Table3[[#This Row],[Full Tract ID]],Table1[[Full Tract ID]:[Census Tract ID]],3,FALSE)</f>
        <v>Census Tract 9704.01</v>
      </c>
      <c r="E664">
        <v>0</v>
      </c>
      <c r="K664"/>
      <c r="N664"/>
    </row>
    <row r="665" spans="1:14" x14ac:dyDescent="0.25">
      <c r="A665" t="s">
        <v>667</v>
      </c>
      <c r="B665" s="13">
        <v>18087970402</v>
      </c>
      <c r="C665" s="15" t="str">
        <f>VLOOKUP(Table3[[#This Row],[Full Tract ID]],Table1[[Full Tract ID]:[Census Tract ID]],2,FALSE)</f>
        <v>LaGrange</v>
      </c>
      <c r="D665" s="15" t="str">
        <f>VLOOKUP(Table3[[#This Row],[Full Tract ID]],Table1[[Full Tract ID]:[Census Tract ID]],3,FALSE)</f>
        <v>Census Tract 9704.02</v>
      </c>
      <c r="E665">
        <v>0</v>
      </c>
      <c r="K665"/>
      <c r="N665"/>
    </row>
    <row r="666" spans="1:14" x14ac:dyDescent="0.25">
      <c r="A666" t="s">
        <v>668</v>
      </c>
      <c r="B666" s="13">
        <v>18087970500</v>
      </c>
      <c r="C666" s="15" t="str">
        <f>VLOOKUP(Table3[[#This Row],[Full Tract ID]],Table1[[Full Tract ID]:[Census Tract ID]],2,FALSE)</f>
        <v>LaGrange</v>
      </c>
      <c r="D666" s="15" t="str">
        <f>VLOOKUP(Table3[[#This Row],[Full Tract ID]],Table1[[Full Tract ID]:[Census Tract ID]],3,FALSE)</f>
        <v>Census Tract 9705</v>
      </c>
      <c r="E666">
        <v>0</v>
      </c>
      <c r="K666"/>
      <c r="N666"/>
    </row>
    <row r="667" spans="1:14" x14ac:dyDescent="0.25">
      <c r="A667" t="s">
        <v>669</v>
      </c>
      <c r="B667" s="13">
        <v>18087970600</v>
      </c>
      <c r="C667" s="15" t="str">
        <f>VLOOKUP(Table3[[#This Row],[Full Tract ID]],Table1[[Full Tract ID]:[Census Tract ID]],2,FALSE)</f>
        <v>LaGrange</v>
      </c>
      <c r="D667" s="15" t="str">
        <f>VLOOKUP(Table3[[#This Row],[Full Tract ID]],Table1[[Full Tract ID]:[Census Tract ID]],3,FALSE)</f>
        <v>Census Tract 9706</v>
      </c>
      <c r="E667">
        <v>0</v>
      </c>
      <c r="K667"/>
      <c r="N667"/>
    </row>
    <row r="668" spans="1:14" x14ac:dyDescent="0.25">
      <c r="A668" t="s">
        <v>670</v>
      </c>
      <c r="B668" s="13">
        <v>18087970700</v>
      </c>
      <c r="C668" s="15" t="str">
        <f>VLOOKUP(Table3[[#This Row],[Full Tract ID]],Table1[[Full Tract ID]:[Census Tract ID]],2,FALSE)</f>
        <v>LaGrange</v>
      </c>
      <c r="D668" s="15" t="str">
        <f>VLOOKUP(Table3[[#This Row],[Full Tract ID]],Table1[[Full Tract ID]:[Census Tract ID]],3,FALSE)</f>
        <v>Census Tract 9707</v>
      </c>
      <c r="E668">
        <v>0</v>
      </c>
      <c r="K668"/>
      <c r="N668"/>
    </row>
    <row r="669" spans="1:14" x14ac:dyDescent="0.25">
      <c r="A669" t="s">
        <v>671</v>
      </c>
      <c r="B669" s="13">
        <v>18089010100</v>
      </c>
      <c r="C669" s="15" t="str">
        <f>VLOOKUP(Table3[[#This Row],[Full Tract ID]],Table1[[Full Tract ID]:[Census Tract ID]],2,FALSE)</f>
        <v>Lake</v>
      </c>
      <c r="D669" s="15" t="str">
        <f>VLOOKUP(Table3[[#This Row],[Full Tract ID]],Table1[[Full Tract ID]:[Census Tract ID]],3,FALSE)</f>
        <v>Census Tract 101</v>
      </c>
      <c r="E669">
        <v>0</v>
      </c>
      <c r="K669"/>
      <c r="N669"/>
    </row>
    <row r="670" spans="1:14" x14ac:dyDescent="0.25">
      <c r="A670" t="s">
        <v>672</v>
      </c>
      <c r="B670" s="13">
        <v>18089010203</v>
      </c>
      <c r="C670" s="15" t="str">
        <f>VLOOKUP(Table3[[#This Row],[Full Tract ID]],Table1[[Full Tract ID]:[Census Tract ID]],2,FALSE)</f>
        <v>Lake</v>
      </c>
      <c r="D670" s="15" t="str">
        <f>VLOOKUP(Table3[[#This Row],[Full Tract ID]],Table1[[Full Tract ID]:[Census Tract ID]],3,FALSE)</f>
        <v>Census Tract 102.03</v>
      </c>
      <c r="E670" s="14">
        <v>1</v>
      </c>
      <c r="K670"/>
      <c r="N670"/>
    </row>
    <row r="671" spans="1:14" x14ac:dyDescent="0.25">
      <c r="A671" t="s">
        <v>673</v>
      </c>
      <c r="B671" s="13">
        <v>18089010205</v>
      </c>
      <c r="C671" s="15" t="str">
        <f>VLOOKUP(Table3[[#This Row],[Full Tract ID]],Table1[[Full Tract ID]:[Census Tract ID]],2,FALSE)</f>
        <v>Lake</v>
      </c>
      <c r="D671" s="15" t="str">
        <f>VLOOKUP(Table3[[#This Row],[Full Tract ID]],Table1[[Full Tract ID]:[Census Tract ID]],3,FALSE)</f>
        <v>Census Tract 102.05</v>
      </c>
      <c r="E671" s="14">
        <v>1</v>
      </c>
      <c r="K671"/>
      <c r="N671"/>
    </row>
    <row r="672" spans="1:14" x14ac:dyDescent="0.25">
      <c r="A672" t="s">
        <v>674</v>
      </c>
      <c r="B672" s="13">
        <v>18089010206</v>
      </c>
      <c r="C672" s="15" t="str">
        <f>VLOOKUP(Table3[[#This Row],[Full Tract ID]],Table1[[Full Tract ID]:[Census Tract ID]],2,FALSE)</f>
        <v>Lake</v>
      </c>
      <c r="D672" s="15" t="str">
        <f>VLOOKUP(Table3[[#This Row],[Full Tract ID]],Table1[[Full Tract ID]:[Census Tract ID]],3,FALSE)</f>
        <v>Census Tract 102.06</v>
      </c>
      <c r="E672">
        <v>0</v>
      </c>
      <c r="K672"/>
      <c r="N672"/>
    </row>
    <row r="673" spans="1:14" x14ac:dyDescent="0.25">
      <c r="A673" t="s">
        <v>675</v>
      </c>
      <c r="B673" s="13">
        <v>18089010207</v>
      </c>
      <c r="C673" s="15" t="str">
        <f>VLOOKUP(Table3[[#This Row],[Full Tract ID]],Table1[[Full Tract ID]:[Census Tract ID]],2,FALSE)</f>
        <v>Lake</v>
      </c>
      <c r="D673" s="15" t="str">
        <f>VLOOKUP(Table3[[#This Row],[Full Tract ID]],Table1[[Full Tract ID]:[Census Tract ID]],3,FALSE)</f>
        <v>Census Tract 102.07</v>
      </c>
      <c r="E673" s="14">
        <v>1</v>
      </c>
      <c r="K673"/>
      <c r="N673"/>
    </row>
    <row r="674" spans="1:14" x14ac:dyDescent="0.25">
      <c r="A674" t="s">
        <v>676</v>
      </c>
      <c r="B674" s="13">
        <v>18089010302</v>
      </c>
      <c r="C674" s="15" t="str">
        <f>VLOOKUP(Table3[[#This Row],[Full Tract ID]],Table1[[Full Tract ID]:[Census Tract ID]],2,FALSE)</f>
        <v>Lake</v>
      </c>
      <c r="D674" s="15" t="str">
        <f>VLOOKUP(Table3[[#This Row],[Full Tract ID]],Table1[[Full Tract ID]:[Census Tract ID]],3,FALSE)</f>
        <v>Census Tract 103.02</v>
      </c>
      <c r="E674" s="14">
        <v>1</v>
      </c>
      <c r="K674"/>
      <c r="N674"/>
    </row>
    <row r="675" spans="1:14" x14ac:dyDescent="0.25">
      <c r="A675" t="s">
        <v>677</v>
      </c>
      <c r="B675" s="13">
        <v>18089010304</v>
      </c>
      <c r="C675" s="15" t="str">
        <f>VLOOKUP(Table3[[#This Row],[Full Tract ID]],Table1[[Full Tract ID]:[Census Tract ID]],2,FALSE)</f>
        <v>Lake</v>
      </c>
      <c r="D675" s="15" t="str">
        <f>VLOOKUP(Table3[[#This Row],[Full Tract ID]],Table1[[Full Tract ID]:[Census Tract ID]],3,FALSE)</f>
        <v>Census Tract 103.04</v>
      </c>
      <c r="E675" s="14">
        <v>1</v>
      </c>
      <c r="K675"/>
      <c r="N675"/>
    </row>
    <row r="676" spans="1:14" x14ac:dyDescent="0.25">
      <c r="A676" t="s">
        <v>678</v>
      </c>
      <c r="B676" s="13">
        <v>18089010400</v>
      </c>
      <c r="C676" s="15" t="str">
        <f>VLOOKUP(Table3[[#This Row],[Full Tract ID]],Table1[[Full Tract ID]:[Census Tract ID]],2,FALSE)</f>
        <v>Lake</v>
      </c>
      <c r="D676" s="15" t="str">
        <f>VLOOKUP(Table3[[#This Row],[Full Tract ID]],Table1[[Full Tract ID]:[Census Tract ID]],3,FALSE)</f>
        <v>Census Tract 104</v>
      </c>
      <c r="E676" s="14">
        <v>1</v>
      </c>
      <c r="K676"/>
      <c r="N676"/>
    </row>
    <row r="677" spans="1:14" x14ac:dyDescent="0.25">
      <c r="A677" t="s">
        <v>679</v>
      </c>
      <c r="B677" s="13">
        <v>18089010500</v>
      </c>
      <c r="C677" s="15" t="str">
        <f>VLOOKUP(Table3[[#This Row],[Full Tract ID]],Table1[[Full Tract ID]:[Census Tract ID]],2,FALSE)</f>
        <v>Lake</v>
      </c>
      <c r="D677" s="15" t="str">
        <f>VLOOKUP(Table3[[#This Row],[Full Tract ID]],Table1[[Full Tract ID]:[Census Tract ID]],3,FALSE)</f>
        <v>Census Tract 105</v>
      </c>
      <c r="E677" s="14">
        <v>1</v>
      </c>
      <c r="K677"/>
      <c r="N677"/>
    </row>
    <row r="678" spans="1:14" x14ac:dyDescent="0.25">
      <c r="A678" t="s">
        <v>680</v>
      </c>
      <c r="B678" s="13">
        <v>18089010600</v>
      </c>
      <c r="C678" s="15" t="str">
        <f>VLOOKUP(Table3[[#This Row],[Full Tract ID]],Table1[[Full Tract ID]:[Census Tract ID]],2,FALSE)</f>
        <v>Lake</v>
      </c>
      <c r="D678" s="15" t="str">
        <f>VLOOKUP(Table3[[#This Row],[Full Tract ID]],Table1[[Full Tract ID]:[Census Tract ID]],3,FALSE)</f>
        <v>Census Tract 106</v>
      </c>
      <c r="E678" s="14">
        <v>1</v>
      </c>
      <c r="K678"/>
      <c r="N678"/>
    </row>
    <row r="679" spans="1:14" x14ac:dyDescent="0.25">
      <c r="A679" t="s">
        <v>681</v>
      </c>
      <c r="B679" s="13">
        <v>18089010900</v>
      </c>
      <c r="C679" s="15" t="str">
        <f>VLOOKUP(Table3[[#This Row],[Full Tract ID]],Table1[[Full Tract ID]:[Census Tract ID]],2,FALSE)</f>
        <v>Lake</v>
      </c>
      <c r="D679" s="15" t="str">
        <f>VLOOKUP(Table3[[#This Row],[Full Tract ID]],Table1[[Full Tract ID]:[Census Tract ID]],3,FALSE)</f>
        <v>Census Tract 109</v>
      </c>
      <c r="E679" s="14">
        <v>1</v>
      </c>
      <c r="K679"/>
      <c r="N679"/>
    </row>
    <row r="680" spans="1:14" x14ac:dyDescent="0.25">
      <c r="A680" t="s">
        <v>682</v>
      </c>
      <c r="B680" s="13">
        <v>18089011000</v>
      </c>
      <c r="C680" s="15" t="str">
        <f>VLOOKUP(Table3[[#This Row],[Full Tract ID]],Table1[[Full Tract ID]:[Census Tract ID]],2,FALSE)</f>
        <v>Lake</v>
      </c>
      <c r="D680" s="15" t="str">
        <f>VLOOKUP(Table3[[#This Row],[Full Tract ID]],Table1[[Full Tract ID]:[Census Tract ID]],3,FALSE)</f>
        <v>Census Tract 110</v>
      </c>
      <c r="E680" s="14">
        <v>1</v>
      </c>
      <c r="K680"/>
      <c r="N680"/>
    </row>
    <row r="681" spans="1:14" x14ac:dyDescent="0.25">
      <c r="A681" t="s">
        <v>683</v>
      </c>
      <c r="B681" s="13">
        <v>18089011100</v>
      </c>
      <c r="C681" s="15" t="str">
        <f>VLOOKUP(Table3[[#This Row],[Full Tract ID]],Table1[[Full Tract ID]:[Census Tract ID]],2,FALSE)</f>
        <v>Lake</v>
      </c>
      <c r="D681" s="15" t="str">
        <f>VLOOKUP(Table3[[#This Row],[Full Tract ID]],Table1[[Full Tract ID]:[Census Tract ID]],3,FALSE)</f>
        <v>Census Tract 111</v>
      </c>
      <c r="E681" s="14">
        <v>1</v>
      </c>
      <c r="K681"/>
      <c r="N681"/>
    </row>
    <row r="682" spans="1:14" x14ac:dyDescent="0.25">
      <c r="A682" t="s">
        <v>684</v>
      </c>
      <c r="B682" s="13">
        <v>18089011200</v>
      </c>
      <c r="C682" s="15" t="str">
        <f>VLOOKUP(Table3[[#This Row],[Full Tract ID]],Table1[[Full Tract ID]:[Census Tract ID]],2,FALSE)</f>
        <v>Lake</v>
      </c>
      <c r="D682" s="15" t="str">
        <f>VLOOKUP(Table3[[#This Row],[Full Tract ID]],Table1[[Full Tract ID]:[Census Tract ID]],3,FALSE)</f>
        <v>Census Tract 112</v>
      </c>
      <c r="E682" s="14">
        <v>1</v>
      </c>
      <c r="K682"/>
      <c r="N682"/>
    </row>
    <row r="683" spans="1:14" x14ac:dyDescent="0.25">
      <c r="A683" t="s">
        <v>685</v>
      </c>
      <c r="B683" s="13">
        <v>18089011300</v>
      </c>
      <c r="C683" s="15" t="str">
        <f>VLOOKUP(Table3[[#This Row],[Full Tract ID]],Table1[[Full Tract ID]:[Census Tract ID]],2,FALSE)</f>
        <v>Lake</v>
      </c>
      <c r="D683" s="15" t="str">
        <f>VLOOKUP(Table3[[#This Row],[Full Tract ID]],Table1[[Full Tract ID]:[Census Tract ID]],3,FALSE)</f>
        <v>Census Tract 113</v>
      </c>
      <c r="E683" s="14">
        <v>1</v>
      </c>
      <c r="K683"/>
      <c r="N683"/>
    </row>
    <row r="684" spans="1:14" x14ac:dyDescent="0.25">
      <c r="A684" t="s">
        <v>686</v>
      </c>
      <c r="B684" s="13">
        <v>18089011400</v>
      </c>
      <c r="C684" s="15" t="str">
        <f>VLOOKUP(Table3[[#This Row],[Full Tract ID]],Table1[[Full Tract ID]:[Census Tract ID]],2,FALSE)</f>
        <v>Lake</v>
      </c>
      <c r="D684" s="15" t="str">
        <f>VLOOKUP(Table3[[#This Row],[Full Tract ID]],Table1[[Full Tract ID]:[Census Tract ID]],3,FALSE)</f>
        <v>Census Tract 114</v>
      </c>
      <c r="E684" s="14">
        <v>1</v>
      </c>
      <c r="K684"/>
      <c r="N684"/>
    </row>
    <row r="685" spans="1:14" x14ac:dyDescent="0.25">
      <c r="A685" t="s">
        <v>687</v>
      </c>
      <c r="B685" s="13">
        <v>18089011500</v>
      </c>
      <c r="C685" s="15" t="str">
        <f>VLOOKUP(Table3[[#This Row],[Full Tract ID]],Table1[[Full Tract ID]:[Census Tract ID]],2,FALSE)</f>
        <v>Lake</v>
      </c>
      <c r="D685" s="15" t="str">
        <f>VLOOKUP(Table3[[#This Row],[Full Tract ID]],Table1[[Full Tract ID]:[Census Tract ID]],3,FALSE)</f>
        <v>Census Tract 115</v>
      </c>
      <c r="E685" s="14">
        <v>1</v>
      </c>
      <c r="K685"/>
      <c r="N685"/>
    </row>
    <row r="686" spans="1:14" x14ac:dyDescent="0.25">
      <c r="A686" t="s">
        <v>688</v>
      </c>
      <c r="B686" s="13">
        <v>18089011600</v>
      </c>
      <c r="C686" s="15" t="str">
        <f>VLOOKUP(Table3[[#This Row],[Full Tract ID]],Table1[[Full Tract ID]:[Census Tract ID]],2,FALSE)</f>
        <v>Lake</v>
      </c>
      <c r="D686" s="15" t="str">
        <f>VLOOKUP(Table3[[#This Row],[Full Tract ID]],Table1[[Full Tract ID]:[Census Tract ID]],3,FALSE)</f>
        <v>Census Tract 116</v>
      </c>
      <c r="E686">
        <v>0</v>
      </c>
      <c r="K686"/>
      <c r="N686"/>
    </row>
    <row r="687" spans="1:14" x14ac:dyDescent="0.25">
      <c r="A687" t="s">
        <v>689</v>
      </c>
      <c r="B687" s="13">
        <v>18089011700</v>
      </c>
      <c r="C687" s="15" t="str">
        <f>VLOOKUP(Table3[[#This Row],[Full Tract ID]],Table1[[Full Tract ID]:[Census Tract ID]],2,FALSE)</f>
        <v>Lake</v>
      </c>
      <c r="D687" s="15" t="str">
        <f>VLOOKUP(Table3[[#This Row],[Full Tract ID]],Table1[[Full Tract ID]:[Census Tract ID]],3,FALSE)</f>
        <v>Census Tract 117</v>
      </c>
      <c r="E687" s="14">
        <v>1</v>
      </c>
      <c r="K687"/>
      <c r="N687"/>
    </row>
    <row r="688" spans="1:14" x14ac:dyDescent="0.25">
      <c r="A688" t="s">
        <v>690</v>
      </c>
      <c r="B688" s="13">
        <v>18089011800</v>
      </c>
      <c r="C688" s="15" t="str">
        <f>VLOOKUP(Table3[[#This Row],[Full Tract ID]],Table1[[Full Tract ID]:[Census Tract ID]],2,FALSE)</f>
        <v>Lake</v>
      </c>
      <c r="D688" s="15" t="str">
        <f>VLOOKUP(Table3[[#This Row],[Full Tract ID]],Table1[[Full Tract ID]:[Census Tract ID]],3,FALSE)</f>
        <v>Census Tract 118</v>
      </c>
      <c r="E688" s="14">
        <v>1</v>
      </c>
      <c r="K688"/>
      <c r="N688"/>
    </row>
    <row r="689" spans="1:14" x14ac:dyDescent="0.25">
      <c r="A689" t="s">
        <v>691</v>
      </c>
      <c r="B689" s="13">
        <v>18089011900</v>
      </c>
      <c r="C689" s="15" t="str">
        <f>VLOOKUP(Table3[[#This Row],[Full Tract ID]],Table1[[Full Tract ID]:[Census Tract ID]],2,FALSE)</f>
        <v>Lake</v>
      </c>
      <c r="D689" s="15" t="str">
        <f>VLOOKUP(Table3[[#This Row],[Full Tract ID]],Table1[[Full Tract ID]:[Census Tract ID]],3,FALSE)</f>
        <v>Census Tract 119</v>
      </c>
      <c r="E689" s="14">
        <v>1</v>
      </c>
      <c r="K689"/>
      <c r="N689"/>
    </row>
    <row r="690" spans="1:14" x14ac:dyDescent="0.25">
      <c r="A690" t="s">
        <v>692</v>
      </c>
      <c r="B690" s="13">
        <v>18089012000</v>
      </c>
      <c r="C690" s="15" t="str">
        <f>VLOOKUP(Table3[[#This Row],[Full Tract ID]],Table1[[Full Tract ID]:[Census Tract ID]],2,FALSE)</f>
        <v>Lake</v>
      </c>
      <c r="D690" s="15" t="str">
        <f>VLOOKUP(Table3[[#This Row],[Full Tract ID]],Table1[[Full Tract ID]:[Census Tract ID]],3,FALSE)</f>
        <v>Census Tract 120</v>
      </c>
      <c r="E690" s="14">
        <v>1</v>
      </c>
      <c r="K690"/>
      <c r="N690"/>
    </row>
    <row r="691" spans="1:14" x14ac:dyDescent="0.25">
      <c r="A691" t="s">
        <v>693</v>
      </c>
      <c r="B691" s="13">
        <v>18089012100</v>
      </c>
      <c r="C691" s="15" t="str">
        <f>VLOOKUP(Table3[[#This Row],[Full Tract ID]],Table1[[Full Tract ID]:[Census Tract ID]],2,FALSE)</f>
        <v>Lake</v>
      </c>
      <c r="D691" s="15" t="str">
        <f>VLOOKUP(Table3[[#This Row],[Full Tract ID]],Table1[[Full Tract ID]:[Census Tract ID]],3,FALSE)</f>
        <v>Census Tract 121</v>
      </c>
      <c r="E691" s="14">
        <v>1</v>
      </c>
      <c r="K691"/>
      <c r="N691"/>
    </row>
    <row r="692" spans="1:14" x14ac:dyDescent="0.25">
      <c r="A692" t="s">
        <v>694</v>
      </c>
      <c r="B692" s="13">
        <v>18089012200</v>
      </c>
      <c r="C692" s="15" t="str">
        <f>VLOOKUP(Table3[[#This Row],[Full Tract ID]],Table1[[Full Tract ID]:[Census Tract ID]],2,FALSE)</f>
        <v>Lake</v>
      </c>
      <c r="D692" s="15" t="str">
        <f>VLOOKUP(Table3[[#This Row],[Full Tract ID]],Table1[[Full Tract ID]:[Census Tract ID]],3,FALSE)</f>
        <v>Census Tract 122</v>
      </c>
      <c r="E692" s="14">
        <v>1</v>
      </c>
      <c r="K692"/>
      <c r="N692"/>
    </row>
    <row r="693" spans="1:14" x14ac:dyDescent="0.25">
      <c r="A693" t="s">
        <v>695</v>
      </c>
      <c r="B693" s="13">
        <v>18089012300</v>
      </c>
      <c r="C693" s="15" t="str">
        <f>VLOOKUP(Table3[[#This Row],[Full Tract ID]],Table1[[Full Tract ID]:[Census Tract ID]],2,FALSE)</f>
        <v>Lake</v>
      </c>
      <c r="D693" s="15" t="str">
        <f>VLOOKUP(Table3[[#This Row],[Full Tract ID]],Table1[[Full Tract ID]:[Census Tract ID]],3,FALSE)</f>
        <v>Census Tract 123</v>
      </c>
      <c r="E693" s="14">
        <v>1</v>
      </c>
      <c r="K693"/>
      <c r="N693"/>
    </row>
    <row r="694" spans="1:14" x14ac:dyDescent="0.25">
      <c r="A694" t="s">
        <v>696</v>
      </c>
      <c r="B694" s="13">
        <v>18089012400</v>
      </c>
      <c r="C694" s="15" t="str">
        <f>VLOOKUP(Table3[[#This Row],[Full Tract ID]],Table1[[Full Tract ID]:[Census Tract ID]],2,FALSE)</f>
        <v>Lake</v>
      </c>
      <c r="D694" s="15" t="str">
        <f>VLOOKUP(Table3[[#This Row],[Full Tract ID]],Table1[[Full Tract ID]:[Census Tract ID]],3,FALSE)</f>
        <v>Census Tract 124</v>
      </c>
      <c r="E694" s="14">
        <v>1</v>
      </c>
      <c r="K694"/>
      <c r="N694"/>
    </row>
    <row r="695" spans="1:14" x14ac:dyDescent="0.25">
      <c r="A695" t="s">
        <v>697</v>
      </c>
      <c r="B695" s="13">
        <v>18089012500</v>
      </c>
      <c r="C695" s="15" t="str">
        <f>VLOOKUP(Table3[[#This Row],[Full Tract ID]],Table1[[Full Tract ID]:[Census Tract ID]],2,FALSE)</f>
        <v>Lake</v>
      </c>
      <c r="D695" s="15" t="str">
        <f>VLOOKUP(Table3[[#This Row],[Full Tract ID]],Table1[[Full Tract ID]:[Census Tract ID]],3,FALSE)</f>
        <v>Census Tract 125</v>
      </c>
      <c r="E695" s="14">
        <v>1</v>
      </c>
      <c r="K695"/>
      <c r="N695"/>
    </row>
    <row r="696" spans="1:14" x14ac:dyDescent="0.25">
      <c r="A696" t="s">
        <v>698</v>
      </c>
      <c r="B696" s="13">
        <v>18089012600</v>
      </c>
      <c r="C696" s="15" t="str">
        <f>VLOOKUP(Table3[[#This Row],[Full Tract ID]],Table1[[Full Tract ID]:[Census Tract ID]],2,FALSE)</f>
        <v>Lake</v>
      </c>
      <c r="D696" s="15" t="str">
        <f>VLOOKUP(Table3[[#This Row],[Full Tract ID]],Table1[[Full Tract ID]:[Census Tract ID]],3,FALSE)</f>
        <v>Census Tract 126</v>
      </c>
      <c r="E696" s="14">
        <v>1</v>
      </c>
      <c r="K696"/>
      <c r="N696"/>
    </row>
    <row r="697" spans="1:14" x14ac:dyDescent="0.25">
      <c r="A697" t="s">
        <v>699</v>
      </c>
      <c r="B697" s="13">
        <v>18089012700</v>
      </c>
      <c r="C697" s="15" t="str">
        <f>VLOOKUP(Table3[[#This Row],[Full Tract ID]],Table1[[Full Tract ID]:[Census Tract ID]],2,FALSE)</f>
        <v>Lake</v>
      </c>
      <c r="D697" s="15" t="str">
        <f>VLOOKUP(Table3[[#This Row],[Full Tract ID]],Table1[[Full Tract ID]:[Census Tract ID]],3,FALSE)</f>
        <v>Census Tract 127</v>
      </c>
      <c r="E697" s="14">
        <v>1</v>
      </c>
      <c r="K697"/>
      <c r="N697"/>
    </row>
    <row r="698" spans="1:14" x14ac:dyDescent="0.25">
      <c r="A698" t="s">
        <v>700</v>
      </c>
      <c r="B698" s="13">
        <v>18089012800</v>
      </c>
      <c r="C698" s="15" t="str">
        <f>VLOOKUP(Table3[[#This Row],[Full Tract ID]],Table1[[Full Tract ID]:[Census Tract ID]],2,FALSE)</f>
        <v>Lake</v>
      </c>
      <c r="D698" s="15" t="str">
        <f>VLOOKUP(Table3[[#This Row],[Full Tract ID]],Table1[[Full Tract ID]:[Census Tract ID]],3,FALSE)</f>
        <v>Census Tract 128</v>
      </c>
      <c r="E698" s="14">
        <v>1</v>
      </c>
      <c r="K698"/>
      <c r="N698"/>
    </row>
    <row r="699" spans="1:14" x14ac:dyDescent="0.25">
      <c r="A699" t="s">
        <v>701</v>
      </c>
      <c r="B699" s="13">
        <v>18089020100</v>
      </c>
      <c r="C699" s="15" t="str">
        <f>VLOOKUP(Table3[[#This Row],[Full Tract ID]],Table1[[Full Tract ID]:[Census Tract ID]],2,FALSE)</f>
        <v>Lake</v>
      </c>
      <c r="D699" s="15" t="str">
        <f>VLOOKUP(Table3[[#This Row],[Full Tract ID]],Table1[[Full Tract ID]:[Census Tract ID]],3,FALSE)</f>
        <v>Census Tract 201</v>
      </c>
      <c r="E699">
        <v>0</v>
      </c>
      <c r="K699"/>
      <c r="N699"/>
    </row>
    <row r="700" spans="1:14" x14ac:dyDescent="0.25">
      <c r="A700" t="s">
        <v>702</v>
      </c>
      <c r="B700" s="13">
        <v>18089020200</v>
      </c>
      <c r="C700" s="15" t="str">
        <f>VLOOKUP(Table3[[#This Row],[Full Tract ID]],Table1[[Full Tract ID]:[Census Tract ID]],2,FALSE)</f>
        <v>Lake</v>
      </c>
      <c r="D700" s="15" t="str">
        <f>VLOOKUP(Table3[[#This Row],[Full Tract ID]],Table1[[Full Tract ID]:[Census Tract ID]],3,FALSE)</f>
        <v>Census Tract 202</v>
      </c>
      <c r="E700">
        <v>0</v>
      </c>
      <c r="K700"/>
      <c r="N700"/>
    </row>
    <row r="701" spans="1:14" x14ac:dyDescent="0.25">
      <c r="A701" t="s">
        <v>703</v>
      </c>
      <c r="B701" s="13">
        <v>18089020300</v>
      </c>
      <c r="C701" s="15" t="str">
        <f>VLOOKUP(Table3[[#This Row],[Full Tract ID]],Table1[[Full Tract ID]:[Census Tract ID]],2,FALSE)</f>
        <v>Lake</v>
      </c>
      <c r="D701" s="15" t="str">
        <f>VLOOKUP(Table3[[#This Row],[Full Tract ID]],Table1[[Full Tract ID]:[Census Tract ID]],3,FALSE)</f>
        <v>Census Tract 203</v>
      </c>
      <c r="E701">
        <v>0</v>
      </c>
      <c r="K701"/>
      <c r="N701"/>
    </row>
    <row r="702" spans="1:14" x14ac:dyDescent="0.25">
      <c r="A702" t="s">
        <v>704</v>
      </c>
      <c r="B702" s="13">
        <v>18089020400</v>
      </c>
      <c r="C702" s="15" t="str">
        <f>VLOOKUP(Table3[[#This Row],[Full Tract ID]],Table1[[Full Tract ID]:[Census Tract ID]],2,FALSE)</f>
        <v>Lake</v>
      </c>
      <c r="D702" s="15" t="str">
        <f>VLOOKUP(Table3[[#This Row],[Full Tract ID]],Table1[[Full Tract ID]:[Census Tract ID]],3,FALSE)</f>
        <v>Census Tract 204</v>
      </c>
      <c r="E702" s="14">
        <v>1</v>
      </c>
      <c r="K702"/>
      <c r="N702"/>
    </row>
    <row r="703" spans="1:14" x14ac:dyDescent="0.25">
      <c r="A703" t="s">
        <v>705</v>
      </c>
      <c r="B703" s="13">
        <v>18089020500</v>
      </c>
      <c r="C703" s="15" t="str">
        <f>VLOOKUP(Table3[[#This Row],[Full Tract ID]],Table1[[Full Tract ID]:[Census Tract ID]],2,FALSE)</f>
        <v>Lake</v>
      </c>
      <c r="D703" s="15" t="str">
        <f>VLOOKUP(Table3[[#This Row],[Full Tract ID]],Table1[[Full Tract ID]:[Census Tract ID]],3,FALSE)</f>
        <v>Census Tract 205</v>
      </c>
      <c r="E703">
        <v>0</v>
      </c>
      <c r="K703"/>
      <c r="N703"/>
    </row>
    <row r="704" spans="1:14" x14ac:dyDescent="0.25">
      <c r="A704" t="s">
        <v>706</v>
      </c>
      <c r="B704" s="13">
        <v>18089020600</v>
      </c>
      <c r="C704" s="15" t="str">
        <f>VLOOKUP(Table3[[#This Row],[Full Tract ID]],Table1[[Full Tract ID]:[Census Tract ID]],2,FALSE)</f>
        <v>Lake</v>
      </c>
      <c r="D704" s="15" t="str">
        <f>VLOOKUP(Table3[[#This Row],[Full Tract ID]],Table1[[Full Tract ID]:[Census Tract ID]],3,FALSE)</f>
        <v>Census Tract 206</v>
      </c>
      <c r="E704" s="14">
        <v>1</v>
      </c>
      <c r="K704"/>
      <c r="N704"/>
    </row>
    <row r="705" spans="1:14" x14ac:dyDescent="0.25">
      <c r="A705" t="s">
        <v>707</v>
      </c>
      <c r="B705" s="13">
        <v>18089020700</v>
      </c>
      <c r="C705" s="15" t="str">
        <f>VLOOKUP(Table3[[#This Row],[Full Tract ID]],Table1[[Full Tract ID]:[Census Tract ID]],2,FALSE)</f>
        <v>Lake</v>
      </c>
      <c r="D705" s="15" t="str">
        <f>VLOOKUP(Table3[[#This Row],[Full Tract ID]],Table1[[Full Tract ID]:[Census Tract ID]],3,FALSE)</f>
        <v>Census Tract 207</v>
      </c>
      <c r="E705" s="14">
        <v>1</v>
      </c>
      <c r="K705"/>
      <c r="N705"/>
    </row>
    <row r="706" spans="1:14" x14ac:dyDescent="0.25">
      <c r="A706" t="s">
        <v>708</v>
      </c>
      <c r="B706" s="13">
        <v>18089020800</v>
      </c>
      <c r="C706" s="15" t="str">
        <f>VLOOKUP(Table3[[#This Row],[Full Tract ID]],Table1[[Full Tract ID]:[Census Tract ID]],2,FALSE)</f>
        <v>Lake</v>
      </c>
      <c r="D706" s="15" t="str">
        <f>VLOOKUP(Table3[[#This Row],[Full Tract ID]],Table1[[Full Tract ID]:[Census Tract ID]],3,FALSE)</f>
        <v>Census Tract 208</v>
      </c>
      <c r="E706" s="14">
        <v>1</v>
      </c>
      <c r="K706"/>
      <c r="N706"/>
    </row>
    <row r="707" spans="1:14" x14ac:dyDescent="0.25">
      <c r="A707" t="s">
        <v>709</v>
      </c>
      <c r="B707" s="13">
        <v>18089020900</v>
      </c>
      <c r="C707" s="15" t="str">
        <f>VLOOKUP(Table3[[#This Row],[Full Tract ID]],Table1[[Full Tract ID]:[Census Tract ID]],2,FALSE)</f>
        <v>Lake</v>
      </c>
      <c r="D707" s="15" t="str">
        <f>VLOOKUP(Table3[[#This Row],[Full Tract ID]],Table1[[Full Tract ID]:[Census Tract ID]],3,FALSE)</f>
        <v>Census Tract 209</v>
      </c>
      <c r="E707">
        <v>0</v>
      </c>
      <c r="K707"/>
      <c r="N707"/>
    </row>
    <row r="708" spans="1:14" x14ac:dyDescent="0.25">
      <c r="A708" t="s">
        <v>710</v>
      </c>
      <c r="B708" s="13">
        <v>18089021000</v>
      </c>
      <c r="C708" s="15" t="str">
        <f>VLOOKUP(Table3[[#This Row],[Full Tract ID]],Table1[[Full Tract ID]:[Census Tract ID]],2,FALSE)</f>
        <v>Lake</v>
      </c>
      <c r="D708" s="15" t="str">
        <f>VLOOKUP(Table3[[#This Row],[Full Tract ID]],Table1[[Full Tract ID]:[Census Tract ID]],3,FALSE)</f>
        <v>Census Tract 210</v>
      </c>
      <c r="E708" s="14">
        <v>1</v>
      </c>
      <c r="K708"/>
      <c r="N708"/>
    </row>
    <row r="709" spans="1:14" x14ac:dyDescent="0.25">
      <c r="A709" t="s">
        <v>711</v>
      </c>
      <c r="B709" s="13">
        <v>18089021100</v>
      </c>
      <c r="C709" s="15" t="str">
        <f>VLOOKUP(Table3[[#This Row],[Full Tract ID]],Table1[[Full Tract ID]:[Census Tract ID]],2,FALSE)</f>
        <v>Lake</v>
      </c>
      <c r="D709" s="15" t="str">
        <f>VLOOKUP(Table3[[#This Row],[Full Tract ID]],Table1[[Full Tract ID]:[Census Tract ID]],3,FALSE)</f>
        <v>Census Tract 211</v>
      </c>
      <c r="E709">
        <v>0</v>
      </c>
      <c r="K709"/>
      <c r="N709"/>
    </row>
    <row r="710" spans="1:14" x14ac:dyDescent="0.25">
      <c r="A710" t="s">
        <v>712</v>
      </c>
      <c r="B710" s="13">
        <v>18089021300</v>
      </c>
      <c r="C710" s="15" t="str">
        <f>VLOOKUP(Table3[[#This Row],[Full Tract ID]],Table1[[Full Tract ID]:[Census Tract ID]],2,FALSE)</f>
        <v>Lake</v>
      </c>
      <c r="D710" s="15" t="str">
        <f>VLOOKUP(Table3[[#This Row],[Full Tract ID]],Table1[[Full Tract ID]:[Census Tract ID]],3,FALSE)</f>
        <v>Census Tract 213</v>
      </c>
      <c r="E710">
        <v>0</v>
      </c>
      <c r="K710"/>
      <c r="N710"/>
    </row>
    <row r="711" spans="1:14" x14ac:dyDescent="0.25">
      <c r="A711" t="s">
        <v>713</v>
      </c>
      <c r="B711" s="13">
        <v>18089021400</v>
      </c>
      <c r="C711" s="15" t="str">
        <f>VLOOKUP(Table3[[#This Row],[Full Tract ID]],Table1[[Full Tract ID]:[Census Tract ID]],2,FALSE)</f>
        <v>Lake</v>
      </c>
      <c r="D711" s="15" t="str">
        <f>VLOOKUP(Table3[[#This Row],[Full Tract ID]],Table1[[Full Tract ID]:[Census Tract ID]],3,FALSE)</f>
        <v>Census Tract 214</v>
      </c>
      <c r="E711" s="14">
        <v>1</v>
      </c>
      <c r="K711"/>
      <c r="N711"/>
    </row>
    <row r="712" spans="1:14" x14ac:dyDescent="0.25">
      <c r="A712" t="s">
        <v>714</v>
      </c>
      <c r="B712" s="13">
        <v>18089021500</v>
      </c>
      <c r="C712" s="15" t="str">
        <f>VLOOKUP(Table3[[#This Row],[Full Tract ID]],Table1[[Full Tract ID]:[Census Tract ID]],2,FALSE)</f>
        <v>Lake</v>
      </c>
      <c r="D712" s="15" t="str">
        <f>VLOOKUP(Table3[[#This Row],[Full Tract ID]],Table1[[Full Tract ID]:[Census Tract ID]],3,FALSE)</f>
        <v>Census Tract 215</v>
      </c>
      <c r="E712">
        <v>0</v>
      </c>
      <c r="K712"/>
      <c r="N712"/>
    </row>
    <row r="713" spans="1:14" x14ac:dyDescent="0.25">
      <c r="A713" t="s">
        <v>715</v>
      </c>
      <c r="B713" s="13">
        <v>18089021600</v>
      </c>
      <c r="C713" s="15" t="str">
        <f>VLOOKUP(Table3[[#This Row],[Full Tract ID]],Table1[[Full Tract ID]:[Census Tract ID]],2,FALSE)</f>
        <v>Lake</v>
      </c>
      <c r="D713" s="15" t="str">
        <f>VLOOKUP(Table3[[#This Row],[Full Tract ID]],Table1[[Full Tract ID]:[Census Tract ID]],3,FALSE)</f>
        <v>Census Tract 216</v>
      </c>
      <c r="E713">
        <v>0</v>
      </c>
      <c r="K713"/>
      <c r="N713"/>
    </row>
    <row r="714" spans="1:14" x14ac:dyDescent="0.25">
      <c r="A714" t="s">
        <v>716</v>
      </c>
      <c r="B714" s="13">
        <v>18089021700</v>
      </c>
      <c r="C714" s="15" t="str">
        <f>VLOOKUP(Table3[[#This Row],[Full Tract ID]],Table1[[Full Tract ID]:[Census Tract ID]],2,FALSE)</f>
        <v>Lake</v>
      </c>
      <c r="D714" s="15" t="str">
        <f>VLOOKUP(Table3[[#This Row],[Full Tract ID]],Table1[[Full Tract ID]:[Census Tract ID]],3,FALSE)</f>
        <v>Census Tract 217</v>
      </c>
      <c r="E714">
        <v>0</v>
      </c>
      <c r="K714"/>
      <c r="N714"/>
    </row>
    <row r="715" spans="1:14" x14ac:dyDescent="0.25">
      <c r="A715" t="s">
        <v>717</v>
      </c>
      <c r="B715" s="13">
        <v>18089021800</v>
      </c>
      <c r="C715" s="15" t="str">
        <f>VLOOKUP(Table3[[#This Row],[Full Tract ID]],Table1[[Full Tract ID]:[Census Tract ID]],2,FALSE)</f>
        <v>Lake</v>
      </c>
      <c r="D715" s="15" t="str">
        <f>VLOOKUP(Table3[[#This Row],[Full Tract ID]],Table1[[Full Tract ID]:[Census Tract ID]],3,FALSE)</f>
        <v>Census Tract 218</v>
      </c>
      <c r="E715" s="14">
        <v>1</v>
      </c>
      <c r="K715"/>
      <c r="N715"/>
    </row>
    <row r="716" spans="1:14" x14ac:dyDescent="0.25">
      <c r="A716" t="s">
        <v>718</v>
      </c>
      <c r="B716" s="13">
        <v>18089021900</v>
      </c>
      <c r="C716" s="15" t="str">
        <f>VLOOKUP(Table3[[#This Row],[Full Tract ID]],Table1[[Full Tract ID]:[Census Tract ID]],2,FALSE)</f>
        <v>Lake</v>
      </c>
      <c r="D716" s="15" t="str">
        <f>VLOOKUP(Table3[[#This Row],[Full Tract ID]],Table1[[Full Tract ID]:[Census Tract ID]],3,FALSE)</f>
        <v>Census Tract 219</v>
      </c>
      <c r="E716">
        <v>0</v>
      </c>
      <c r="K716"/>
      <c r="N716"/>
    </row>
    <row r="717" spans="1:14" x14ac:dyDescent="0.25">
      <c r="A717" t="s">
        <v>719</v>
      </c>
      <c r="B717" s="13">
        <v>18089022000</v>
      </c>
      <c r="C717" s="15" t="str">
        <f>VLOOKUP(Table3[[#This Row],[Full Tract ID]],Table1[[Full Tract ID]:[Census Tract ID]],2,FALSE)</f>
        <v>Lake</v>
      </c>
      <c r="D717" s="15" t="str">
        <f>VLOOKUP(Table3[[#This Row],[Full Tract ID]],Table1[[Full Tract ID]:[Census Tract ID]],3,FALSE)</f>
        <v>Census Tract 220</v>
      </c>
      <c r="E717">
        <v>0</v>
      </c>
      <c r="K717"/>
      <c r="N717"/>
    </row>
    <row r="718" spans="1:14" x14ac:dyDescent="0.25">
      <c r="A718" t="s">
        <v>720</v>
      </c>
      <c r="B718" s="13">
        <v>18089030100</v>
      </c>
      <c r="C718" s="15" t="str">
        <f>VLOOKUP(Table3[[#This Row],[Full Tract ID]],Table1[[Full Tract ID]:[Census Tract ID]],2,FALSE)</f>
        <v>Lake</v>
      </c>
      <c r="D718" s="15" t="str">
        <f>VLOOKUP(Table3[[#This Row],[Full Tract ID]],Table1[[Full Tract ID]:[Census Tract ID]],3,FALSE)</f>
        <v>Census Tract 301</v>
      </c>
      <c r="E718" s="14">
        <v>1</v>
      </c>
      <c r="K718"/>
      <c r="N718"/>
    </row>
    <row r="719" spans="1:14" x14ac:dyDescent="0.25">
      <c r="A719" t="s">
        <v>721</v>
      </c>
      <c r="B719" s="13">
        <v>18089030200</v>
      </c>
      <c r="C719" s="15" t="str">
        <f>VLOOKUP(Table3[[#This Row],[Full Tract ID]],Table1[[Full Tract ID]:[Census Tract ID]],2,FALSE)</f>
        <v>Lake</v>
      </c>
      <c r="D719" s="15" t="str">
        <f>VLOOKUP(Table3[[#This Row],[Full Tract ID]],Table1[[Full Tract ID]:[Census Tract ID]],3,FALSE)</f>
        <v>Census Tract 302</v>
      </c>
      <c r="E719" s="14">
        <v>1</v>
      </c>
      <c r="K719"/>
      <c r="N719"/>
    </row>
    <row r="720" spans="1:14" x14ac:dyDescent="0.25">
      <c r="A720" t="s">
        <v>722</v>
      </c>
      <c r="B720" s="13">
        <v>18089030300</v>
      </c>
      <c r="C720" s="15" t="str">
        <f>VLOOKUP(Table3[[#This Row],[Full Tract ID]],Table1[[Full Tract ID]:[Census Tract ID]],2,FALSE)</f>
        <v>Lake</v>
      </c>
      <c r="D720" s="15" t="str">
        <f>VLOOKUP(Table3[[#This Row],[Full Tract ID]],Table1[[Full Tract ID]:[Census Tract ID]],3,FALSE)</f>
        <v>Census Tract 303</v>
      </c>
      <c r="E720" s="14">
        <v>1</v>
      </c>
      <c r="K720"/>
      <c r="N720"/>
    </row>
    <row r="721" spans="1:14" x14ac:dyDescent="0.25">
      <c r="A721" t="s">
        <v>723</v>
      </c>
      <c r="B721" s="13">
        <v>18089030400</v>
      </c>
      <c r="C721" s="15" t="str">
        <f>VLOOKUP(Table3[[#This Row],[Full Tract ID]],Table1[[Full Tract ID]:[Census Tract ID]],2,FALSE)</f>
        <v>Lake</v>
      </c>
      <c r="D721" s="15" t="str">
        <f>VLOOKUP(Table3[[#This Row],[Full Tract ID]],Table1[[Full Tract ID]:[Census Tract ID]],3,FALSE)</f>
        <v>Census Tract 304</v>
      </c>
      <c r="E721" s="14">
        <v>1</v>
      </c>
      <c r="K721"/>
      <c r="N721"/>
    </row>
    <row r="722" spans="1:14" x14ac:dyDescent="0.25">
      <c r="A722" t="s">
        <v>724</v>
      </c>
      <c r="B722" s="13">
        <v>18089030500</v>
      </c>
      <c r="C722" s="15" t="str">
        <f>VLOOKUP(Table3[[#This Row],[Full Tract ID]],Table1[[Full Tract ID]:[Census Tract ID]],2,FALSE)</f>
        <v>Lake</v>
      </c>
      <c r="D722" s="15" t="str">
        <f>VLOOKUP(Table3[[#This Row],[Full Tract ID]],Table1[[Full Tract ID]:[Census Tract ID]],3,FALSE)</f>
        <v>Census Tract 305</v>
      </c>
      <c r="E722" s="14">
        <v>1</v>
      </c>
      <c r="K722"/>
      <c r="N722"/>
    </row>
    <row r="723" spans="1:14" x14ac:dyDescent="0.25">
      <c r="A723" t="s">
        <v>725</v>
      </c>
      <c r="B723" s="13">
        <v>18089030600</v>
      </c>
      <c r="C723" s="15" t="str">
        <f>VLOOKUP(Table3[[#This Row],[Full Tract ID]],Table1[[Full Tract ID]:[Census Tract ID]],2,FALSE)</f>
        <v>Lake</v>
      </c>
      <c r="D723" s="15" t="str">
        <f>VLOOKUP(Table3[[#This Row],[Full Tract ID]],Table1[[Full Tract ID]:[Census Tract ID]],3,FALSE)</f>
        <v>Census Tract 306</v>
      </c>
      <c r="E723" s="14">
        <v>1</v>
      </c>
      <c r="K723"/>
      <c r="N723"/>
    </row>
    <row r="724" spans="1:14" x14ac:dyDescent="0.25">
      <c r="A724" t="s">
        <v>726</v>
      </c>
      <c r="B724" s="13">
        <v>18089030700</v>
      </c>
      <c r="C724" s="15" t="str">
        <f>VLOOKUP(Table3[[#This Row],[Full Tract ID]],Table1[[Full Tract ID]:[Census Tract ID]],2,FALSE)</f>
        <v>Lake</v>
      </c>
      <c r="D724" s="15" t="str">
        <f>VLOOKUP(Table3[[#This Row],[Full Tract ID]],Table1[[Full Tract ID]:[Census Tract ID]],3,FALSE)</f>
        <v>Census Tract 307</v>
      </c>
      <c r="E724">
        <v>0</v>
      </c>
      <c r="K724"/>
      <c r="N724"/>
    </row>
    <row r="725" spans="1:14" x14ac:dyDescent="0.25">
      <c r="A725" t="s">
        <v>727</v>
      </c>
      <c r="B725" s="13">
        <v>18089030800</v>
      </c>
      <c r="C725" s="15" t="str">
        <f>VLOOKUP(Table3[[#This Row],[Full Tract ID]],Table1[[Full Tract ID]:[Census Tract ID]],2,FALSE)</f>
        <v>Lake</v>
      </c>
      <c r="D725" s="15" t="str">
        <f>VLOOKUP(Table3[[#This Row],[Full Tract ID]],Table1[[Full Tract ID]:[Census Tract ID]],3,FALSE)</f>
        <v>Census Tract 308</v>
      </c>
      <c r="E725" s="14">
        <v>1</v>
      </c>
      <c r="K725"/>
      <c r="N725"/>
    </row>
    <row r="726" spans="1:14" x14ac:dyDescent="0.25">
      <c r="A726" t="s">
        <v>728</v>
      </c>
      <c r="B726" s="13">
        <v>18089030900</v>
      </c>
      <c r="C726" s="15" t="str">
        <f>VLOOKUP(Table3[[#This Row],[Full Tract ID]],Table1[[Full Tract ID]:[Census Tract ID]],2,FALSE)</f>
        <v>Lake</v>
      </c>
      <c r="D726" s="15" t="str">
        <f>VLOOKUP(Table3[[#This Row],[Full Tract ID]],Table1[[Full Tract ID]:[Census Tract ID]],3,FALSE)</f>
        <v>Census Tract 309</v>
      </c>
      <c r="E726">
        <v>0</v>
      </c>
      <c r="K726"/>
      <c r="N726"/>
    </row>
    <row r="727" spans="1:14" x14ac:dyDescent="0.25">
      <c r="A727" t="s">
        <v>729</v>
      </c>
      <c r="B727" s="13">
        <v>18089031000</v>
      </c>
      <c r="C727" s="15" t="str">
        <f>VLOOKUP(Table3[[#This Row],[Full Tract ID]],Table1[[Full Tract ID]:[Census Tract ID]],2,FALSE)</f>
        <v>Lake</v>
      </c>
      <c r="D727" s="15" t="str">
        <f>VLOOKUP(Table3[[#This Row],[Full Tract ID]],Table1[[Full Tract ID]:[Census Tract ID]],3,FALSE)</f>
        <v>Census Tract 310</v>
      </c>
      <c r="E727" s="14">
        <v>1</v>
      </c>
      <c r="K727"/>
      <c r="N727"/>
    </row>
    <row r="728" spans="1:14" x14ac:dyDescent="0.25">
      <c r="A728" t="s">
        <v>730</v>
      </c>
      <c r="B728" s="13">
        <v>18089040100</v>
      </c>
      <c r="C728" s="15" t="str">
        <f>VLOOKUP(Table3[[#This Row],[Full Tract ID]],Table1[[Full Tract ID]:[Census Tract ID]],2,FALSE)</f>
        <v>Lake</v>
      </c>
      <c r="D728" s="15" t="str">
        <f>VLOOKUP(Table3[[#This Row],[Full Tract ID]],Table1[[Full Tract ID]:[Census Tract ID]],3,FALSE)</f>
        <v>Census Tract 401</v>
      </c>
      <c r="E728">
        <v>0</v>
      </c>
      <c r="K728"/>
      <c r="N728"/>
    </row>
    <row r="729" spans="1:14" x14ac:dyDescent="0.25">
      <c r="A729" t="s">
        <v>731</v>
      </c>
      <c r="B729" s="13">
        <v>18089040200</v>
      </c>
      <c r="C729" s="15" t="str">
        <f>VLOOKUP(Table3[[#This Row],[Full Tract ID]],Table1[[Full Tract ID]:[Census Tract ID]],2,FALSE)</f>
        <v>Lake</v>
      </c>
      <c r="D729" s="15" t="str">
        <f>VLOOKUP(Table3[[#This Row],[Full Tract ID]],Table1[[Full Tract ID]:[Census Tract ID]],3,FALSE)</f>
        <v>Census Tract 402</v>
      </c>
      <c r="E729">
        <v>0</v>
      </c>
      <c r="K729"/>
      <c r="N729"/>
    </row>
    <row r="730" spans="1:14" x14ac:dyDescent="0.25">
      <c r="A730" t="s">
        <v>732</v>
      </c>
      <c r="B730" s="13">
        <v>18089040301</v>
      </c>
      <c r="C730" s="15" t="str">
        <f>VLOOKUP(Table3[[#This Row],[Full Tract ID]],Table1[[Full Tract ID]:[Census Tract ID]],2,FALSE)</f>
        <v>Lake</v>
      </c>
      <c r="D730" s="15" t="str">
        <f>VLOOKUP(Table3[[#This Row],[Full Tract ID]],Table1[[Full Tract ID]:[Census Tract ID]],3,FALSE)</f>
        <v>Census Tract 403.01</v>
      </c>
      <c r="E730">
        <v>0</v>
      </c>
      <c r="K730"/>
      <c r="N730"/>
    </row>
    <row r="731" spans="1:14" x14ac:dyDescent="0.25">
      <c r="A731" t="s">
        <v>733</v>
      </c>
      <c r="B731" s="13">
        <v>18089040302</v>
      </c>
      <c r="C731" s="15" t="str">
        <f>VLOOKUP(Table3[[#This Row],[Full Tract ID]],Table1[[Full Tract ID]:[Census Tract ID]],2,FALSE)</f>
        <v>Lake</v>
      </c>
      <c r="D731" s="15" t="str">
        <f>VLOOKUP(Table3[[#This Row],[Full Tract ID]],Table1[[Full Tract ID]:[Census Tract ID]],3,FALSE)</f>
        <v>Census Tract 403.02</v>
      </c>
      <c r="E731">
        <v>0</v>
      </c>
      <c r="K731"/>
      <c r="N731"/>
    </row>
    <row r="732" spans="1:14" x14ac:dyDescent="0.25">
      <c r="A732" t="s">
        <v>734</v>
      </c>
      <c r="B732" s="13">
        <v>18089040401</v>
      </c>
      <c r="C732" s="15" t="str">
        <f>VLOOKUP(Table3[[#This Row],[Full Tract ID]],Table1[[Full Tract ID]:[Census Tract ID]],2,FALSE)</f>
        <v>Lake</v>
      </c>
      <c r="D732" s="15" t="str">
        <f>VLOOKUP(Table3[[#This Row],[Full Tract ID]],Table1[[Full Tract ID]:[Census Tract ID]],3,FALSE)</f>
        <v>Census Tract 404.01</v>
      </c>
      <c r="E732">
        <v>0</v>
      </c>
      <c r="K732"/>
      <c r="N732"/>
    </row>
    <row r="733" spans="1:14" x14ac:dyDescent="0.25">
      <c r="A733" t="s">
        <v>735</v>
      </c>
      <c r="B733" s="13">
        <v>18089040402</v>
      </c>
      <c r="C733" s="15" t="str">
        <f>VLOOKUP(Table3[[#This Row],[Full Tract ID]],Table1[[Full Tract ID]:[Census Tract ID]],2,FALSE)</f>
        <v>Lake</v>
      </c>
      <c r="D733" s="15" t="str">
        <f>VLOOKUP(Table3[[#This Row],[Full Tract ID]],Table1[[Full Tract ID]:[Census Tract ID]],3,FALSE)</f>
        <v>Census Tract 404.02</v>
      </c>
      <c r="E733">
        <v>0</v>
      </c>
      <c r="K733"/>
      <c r="N733"/>
    </row>
    <row r="734" spans="1:14" x14ac:dyDescent="0.25">
      <c r="A734" t="s">
        <v>736</v>
      </c>
      <c r="B734" s="13">
        <v>18089040403</v>
      </c>
      <c r="C734" s="15" t="str">
        <f>VLOOKUP(Table3[[#This Row],[Full Tract ID]],Table1[[Full Tract ID]:[Census Tract ID]],2,FALSE)</f>
        <v>Lake</v>
      </c>
      <c r="D734" s="15" t="str">
        <f>VLOOKUP(Table3[[#This Row],[Full Tract ID]],Table1[[Full Tract ID]:[Census Tract ID]],3,FALSE)</f>
        <v>Census Tract 404.03</v>
      </c>
      <c r="E734">
        <v>0</v>
      </c>
      <c r="K734"/>
      <c r="N734"/>
    </row>
    <row r="735" spans="1:14" x14ac:dyDescent="0.25">
      <c r="A735" t="s">
        <v>737</v>
      </c>
      <c r="B735" s="13">
        <v>18089040501</v>
      </c>
      <c r="C735" s="15" t="str">
        <f>VLOOKUP(Table3[[#This Row],[Full Tract ID]],Table1[[Full Tract ID]:[Census Tract ID]],2,FALSE)</f>
        <v>Lake</v>
      </c>
      <c r="D735" s="15" t="str">
        <f>VLOOKUP(Table3[[#This Row],[Full Tract ID]],Table1[[Full Tract ID]:[Census Tract ID]],3,FALSE)</f>
        <v>Census Tract 405.01</v>
      </c>
      <c r="E735">
        <v>0</v>
      </c>
      <c r="K735"/>
      <c r="N735"/>
    </row>
    <row r="736" spans="1:14" x14ac:dyDescent="0.25">
      <c r="A736" t="s">
        <v>738</v>
      </c>
      <c r="B736" s="13">
        <v>18089040502</v>
      </c>
      <c r="C736" s="15" t="str">
        <f>VLOOKUP(Table3[[#This Row],[Full Tract ID]],Table1[[Full Tract ID]:[Census Tract ID]],2,FALSE)</f>
        <v>Lake</v>
      </c>
      <c r="D736" s="15" t="str">
        <f>VLOOKUP(Table3[[#This Row],[Full Tract ID]],Table1[[Full Tract ID]:[Census Tract ID]],3,FALSE)</f>
        <v>Census Tract 405.02</v>
      </c>
      <c r="E736">
        <v>0</v>
      </c>
      <c r="K736"/>
      <c r="N736"/>
    </row>
    <row r="737" spans="1:14" x14ac:dyDescent="0.25">
      <c r="A737" t="s">
        <v>739</v>
      </c>
      <c r="B737" s="13">
        <v>18089040600</v>
      </c>
      <c r="C737" s="15" t="str">
        <f>VLOOKUP(Table3[[#This Row],[Full Tract ID]],Table1[[Full Tract ID]:[Census Tract ID]],2,FALSE)</f>
        <v>Lake</v>
      </c>
      <c r="D737" s="15" t="str">
        <f>VLOOKUP(Table3[[#This Row],[Full Tract ID]],Table1[[Full Tract ID]:[Census Tract ID]],3,FALSE)</f>
        <v>Census Tract 406</v>
      </c>
      <c r="E737">
        <v>0</v>
      </c>
      <c r="K737"/>
      <c r="N737"/>
    </row>
    <row r="738" spans="1:14" x14ac:dyDescent="0.25">
      <c r="A738" t="s">
        <v>740</v>
      </c>
      <c r="B738" s="13">
        <v>18089040700</v>
      </c>
      <c r="C738" s="15" t="str">
        <f>VLOOKUP(Table3[[#This Row],[Full Tract ID]],Table1[[Full Tract ID]:[Census Tract ID]],2,FALSE)</f>
        <v>Lake</v>
      </c>
      <c r="D738" s="15" t="str">
        <f>VLOOKUP(Table3[[#This Row],[Full Tract ID]],Table1[[Full Tract ID]:[Census Tract ID]],3,FALSE)</f>
        <v>Census Tract 407</v>
      </c>
      <c r="E738">
        <v>0</v>
      </c>
      <c r="K738"/>
      <c r="N738"/>
    </row>
    <row r="739" spans="1:14" x14ac:dyDescent="0.25">
      <c r="A739" t="s">
        <v>741</v>
      </c>
      <c r="B739" s="13">
        <v>18089040801</v>
      </c>
      <c r="C739" s="15" t="str">
        <f>VLOOKUP(Table3[[#This Row],[Full Tract ID]],Table1[[Full Tract ID]:[Census Tract ID]],2,FALSE)</f>
        <v>Lake</v>
      </c>
      <c r="D739" s="15" t="str">
        <f>VLOOKUP(Table3[[#This Row],[Full Tract ID]],Table1[[Full Tract ID]:[Census Tract ID]],3,FALSE)</f>
        <v>Census Tract 408.01</v>
      </c>
      <c r="E739">
        <v>0</v>
      </c>
      <c r="K739"/>
      <c r="N739"/>
    </row>
    <row r="740" spans="1:14" x14ac:dyDescent="0.25">
      <c r="A740" t="s">
        <v>742</v>
      </c>
      <c r="B740" s="13">
        <v>18089040802</v>
      </c>
      <c r="C740" s="15" t="str">
        <f>VLOOKUP(Table3[[#This Row],[Full Tract ID]],Table1[[Full Tract ID]:[Census Tract ID]],2,FALSE)</f>
        <v>Lake</v>
      </c>
      <c r="D740" s="15" t="str">
        <f>VLOOKUP(Table3[[#This Row],[Full Tract ID]],Table1[[Full Tract ID]:[Census Tract ID]],3,FALSE)</f>
        <v>Census Tract 408.02</v>
      </c>
      <c r="E740">
        <v>0</v>
      </c>
      <c r="K740"/>
      <c r="N740"/>
    </row>
    <row r="741" spans="1:14" x14ac:dyDescent="0.25">
      <c r="A741" t="s">
        <v>743</v>
      </c>
      <c r="B741" s="13">
        <v>18089040900</v>
      </c>
      <c r="C741" s="15" t="str">
        <f>VLOOKUP(Table3[[#This Row],[Full Tract ID]],Table1[[Full Tract ID]:[Census Tract ID]],2,FALSE)</f>
        <v>Lake</v>
      </c>
      <c r="D741" s="15" t="str">
        <f>VLOOKUP(Table3[[#This Row],[Full Tract ID]],Table1[[Full Tract ID]:[Census Tract ID]],3,FALSE)</f>
        <v>Census Tract 409</v>
      </c>
      <c r="E741">
        <v>0</v>
      </c>
      <c r="K741"/>
      <c r="N741"/>
    </row>
    <row r="742" spans="1:14" x14ac:dyDescent="0.25">
      <c r="A742" t="s">
        <v>744</v>
      </c>
      <c r="B742" s="13">
        <v>18089041001</v>
      </c>
      <c r="C742" s="15" t="str">
        <f>VLOOKUP(Table3[[#This Row],[Full Tract ID]],Table1[[Full Tract ID]:[Census Tract ID]],2,FALSE)</f>
        <v>Lake</v>
      </c>
      <c r="D742" s="15" t="str">
        <f>VLOOKUP(Table3[[#This Row],[Full Tract ID]],Table1[[Full Tract ID]:[Census Tract ID]],3,FALSE)</f>
        <v>Census Tract 410.01</v>
      </c>
      <c r="E742">
        <v>0</v>
      </c>
      <c r="K742"/>
      <c r="N742"/>
    </row>
    <row r="743" spans="1:14" x14ac:dyDescent="0.25">
      <c r="A743" t="s">
        <v>745</v>
      </c>
      <c r="B743" s="13">
        <v>18089041002</v>
      </c>
      <c r="C743" s="15" t="str">
        <f>VLOOKUP(Table3[[#This Row],[Full Tract ID]],Table1[[Full Tract ID]:[Census Tract ID]],2,FALSE)</f>
        <v>Lake</v>
      </c>
      <c r="D743" s="15" t="str">
        <f>VLOOKUP(Table3[[#This Row],[Full Tract ID]],Table1[[Full Tract ID]:[Census Tract ID]],3,FALSE)</f>
        <v>Census Tract 410.02</v>
      </c>
      <c r="E743">
        <v>0</v>
      </c>
      <c r="K743"/>
      <c r="N743"/>
    </row>
    <row r="744" spans="1:14" x14ac:dyDescent="0.25">
      <c r="A744" t="s">
        <v>746</v>
      </c>
      <c r="B744" s="13">
        <v>18089041100</v>
      </c>
      <c r="C744" s="15" t="str">
        <f>VLOOKUP(Table3[[#This Row],[Full Tract ID]],Table1[[Full Tract ID]:[Census Tract ID]],2,FALSE)</f>
        <v>Lake</v>
      </c>
      <c r="D744" s="15" t="str">
        <f>VLOOKUP(Table3[[#This Row],[Full Tract ID]],Table1[[Full Tract ID]:[Census Tract ID]],3,FALSE)</f>
        <v>Census Tract 411</v>
      </c>
      <c r="E744" s="14">
        <v>1</v>
      </c>
      <c r="K744"/>
      <c r="N744"/>
    </row>
    <row r="745" spans="1:14" x14ac:dyDescent="0.25">
      <c r="A745" t="s">
        <v>747</v>
      </c>
      <c r="B745" s="13">
        <v>18089041200</v>
      </c>
      <c r="C745" s="15" t="str">
        <f>VLOOKUP(Table3[[#This Row],[Full Tract ID]],Table1[[Full Tract ID]:[Census Tract ID]],2,FALSE)</f>
        <v>Lake</v>
      </c>
      <c r="D745" s="15" t="str">
        <f>VLOOKUP(Table3[[#This Row],[Full Tract ID]],Table1[[Full Tract ID]:[Census Tract ID]],3,FALSE)</f>
        <v>Census Tract 412</v>
      </c>
      <c r="E745" s="14">
        <v>1</v>
      </c>
      <c r="K745"/>
      <c r="N745"/>
    </row>
    <row r="746" spans="1:14" x14ac:dyDescent="0.25">
      <c r="A746" t="s">
        <v>748</v>
      </c>
      <c r="B746" s="13">
        <v>18089041302</v>
      </c>
      <c r="C746" s="15" t="str">
        <f>VLOOKUP(Table3[[#This Row],[Full Tract ID]],Table1[[Full Tract ID]:[Census Tract ID]],2,FALSE)</f>
        <v>Lake</v>
      </c>
      <c r="D746" s="15" t="str">
        <f>VLOOKUP(Table3[[#This Row],[Full Tract ID]],Table1[[Full Tract ID]:[Census Tract ID]],3,FALSE)</f>
        <v>Census Tract 413.02</v>
      </c>
      <c r="E746">
        <v>0</v>
      </c>
      <c r="K746"/>
      <c r="N746"/>
    </row>
    <row r="747" spans="1:14" x14ac:dyDescent="0.25">
      <c r="A747" t="s">
        <v>749</v>
      </c>
      <c r="B747" s="13">
        <v>18089041400</v>
      </c>
      <c r="C747" s="15" t="str">
        <f>VLOOKUP(Table3[[#This Row],[Full Tract ID]],Table1[[Full Tract ID]:[Census Tract ID]],2,FALSE)</f>
        <v>Lake</v>
      </c>
      <c r="D747" s="15" t="str">
        <f>VLOOKUP(Table3[[#This Row],[Full Tract ID]],Table1[[Full Tract ID]:[Census Tract ID]],3,FALSE)</f>
        <v>Census Tract 414</v>
      </c>
      <c r="E747" s="14">
        <v>1</v>
      </c>
      <c r="K747"/>
      <c r="N747"/>
    </row>
    <row r="748" spans="1:14" x14ac:dyDescent="0.25">
      <c r="A748" t="s">
        <v>750</v>
      </c>
      <c r="B748" s="13">
        <v>18089041500</v>
      </c>
      <c r="C748" s="15" t="str">
        <f>VLOOKUP(Table3[[#This Row],[Full Tract ID]],Table1[[Full Tract ID]:[Census Tract ID]],2,FALSE)</f>
        <v>Lake</v>
      </c>
      <c r="D748" s="15" t="str">
        <f>VLOOKUP(Table3[[#This Row],[Full Tract ID]],Table1[[Full Tract ID]:[Census Tract ID]],3,FALSE)</f>
        <v>Census Tract 415</v>
      </c>
      <c r="E748" s="14">
        <v>1</v>
      </c>
      <c r="K748"/>
      <c r="N748"/>
    </row>
    <row r="749" spans="1:14" x14ac:dyDescent="0.25">
      <c r="A749" t="s">
        <v>751</v>
      </c>
      <c r="B749" s="13">
        <v>18089041600</v>
      </c>
      <c r="C749" s="15" t="str">
        <f>VLOOKUP(Table3[[#This Row],[Full Tract ID]],Table1[[Full Tract ID]:[Census Tract ID]],2,FALSE)</f>
        <v>Lake</v>
      </c>
      <c r="D749" s="15" t="str">
        <f>VLOOKUP(Table3[[#This Row],[Full Tract ID]],Table1[[Full Tract ID]:[Census Tract ID]],3,FALSE)</f>
        <v>Census Tract 416</v>
      </c>
      <c r="E749" s="14">
        <v>1</v>
      </c>
      <c r="K749"/>
      <c r="N749"/>
    </row>
    <row r="750" spans="1:14" x14ac:dyDescent="0.25">
      <c r="A750" t="s">
        <v>752</v>
      </c>
      <c r="B750" s="13">
        <v>18089041700</v>
      </c>
      <c r="C750" s="15" t="str">
        <f>VLOOKUP(Table3[[#This Row],[Full Tract ID]],Table1[[Full Tract ID]:[Census Tract ID]],2,FALSE)</f>
        <v>Lake</v>
      </c>
      <c r="D750" s="15" t="str">
        <f>VLOOKUP(Table3[[#This Row],[Full Tract ID]],Table1[[Full Tract ID]:[Census Tract ID]],3,FALSE)</f>
        <v>Census Tract 417</v>
      </c>
      <c r="E750" s="14">
        <v>1</v>
      </c>
      <c r="K750"/>
      <c r="N750"/>
    </row>
    <row r="751" spans="1:14" x14ac:dyDescent="0.25">
      <c r="A751" t="s">
        <v>753</v>
      </c>
      <c r="B751" s="13">
        <v>18089041800</v>
      </c>
      <c r="C751" s="15" t="str">
        <f>VLOOKUP(Table3[[#This Row],[Full Tract ID]],Table1[[Full Tract ID]:[Census Tract ID]],2,FALSE)</f>
        <v>Lake</v>
      </c>
      <c r="D751" s="15" t="str">
        <f>VLOOKUP(Table3[[#This Row],[Full Tract ID]],Table1[[Full Tract ID]:[Census Tract ID]],3,FALSE)</f>
        <v>Census Tract 418</v>
      </c>
      <c r="E751">
        <v>0</v>
      </c>
      <c r="K751"/>
      <c r="N751"/>
    </row>
    <row r="752" spans="1:14" x14ac:dyDescent="0.25">
      <c r="A752" t="s">
        <v>754</v>
      </c>
      <c r="B752" s="13">
        <v>18089041900</v>
      </c>
      <c r="C752" s="15" t="str">
        <f>VLOOKUP(Table3[[#This Row],[Full Tract ID]],Table1[[Full Tract ID]:[Census Tract ID]],2,FALSE)</f>
        <v>Lake</v>
      </c>
      <c r="D752" s="15" t="str">
        <f>VLOOKUP(Table3[[#This Row],[Full Tract ID]],Table1[[Full Tract ID]:[Census Tract ID]],3,FALSE)</f>
        <v>Census Tract 419</v>
      </c>
      <c r="E752">
        <v>0</v>
      </c>
      <c r="K752"/>
      <c r="N752"/>
    </row>
    <row r="753" spans="1:14" x14ac:dyDescent="0.25">
      <c r="A753" t="s">
        <v>755</v>
      </c>
      <c r="B753" s="13">
        <v>18089042000</v>
      </c>
      <c r="C753" s="15" t="str">
        <f>VLOOKUP(Table3[[#This Row],[Full Tract ID]],Table1[[Full Tract ID]:[Census Tract ID]],2,FALSE)</f>
        <v>Lake</v>
      </c>
      <c r="D753" s="15" t="str">
        <f>VLOOKUP(Table3[[#This Row],[Full Tract ID]],Table1[[Full Tract ID]:[Census Tract ID]],3,FALSE)</f>
        <v>Census Tract 420</v>
      </c>
      <c r="E753">
        <v>0</v>
      </c>
      <c r="K753"/>
      <c r="N753"/>
    </row>
    <row r="754" spans="1:14" x14ac:dyDescent="0.25">
      <c r="A754" t="s">
        <v>756</v>
      </c>
      <c r="B754" s="13">
        <v>18089042100</v>
      </c>
      <c r="C754" s="15" t="str">
        <f>VLOOKUP(Table3[[#This Row],[Full Tract ID]],Table1[[Full Tract ID]:[Census Tract ID]],2,FALSE)</f>
        <v>Lake</v>
      </c>
      <c r="D754" s="15" t="str">
        <f>VLOOKUP(Table3[[#This Row],[Full Tract ID]],Table1[[Full Tract ID]:[Census Tract ID]],3,FALSE)</f>
        <v>Census Tract 421</v>
      </c>
      <c r="E754">
        <v>0</v>
      </c>
      <c r="K754"/>
      <c r="N754"/>
    </row>
    <row r="755" spans="1:14" x14ac:dyDescent="0.25">
      <c r="A755" t="s">
        <v>757</v>
      </c>
      <c r="B755" s="13">
        <v>18089042200</v>
      </c>
      <c r="C755" s="15" t="str">
        <f>VLOOKUP(Table3[[#This Row],[Full Tract ID]],Table1[[Full Tract ID]:[Census Tract ID]],2,FALSE)</f>
        <v>Lake</v>
      </c>
      <c r="D755" s="15" t="str">
        <f>VLOOKUP(Table3[[#This Row],[Full Tract ID]],Table1[[Full Tract ID]:[Census Tract ID]],3,FALSE)</f>
        <v>Census Tract 422</v>
      </c>
      <c r="E755">
        <v>0</v>
      </c>
      <c r="K755"/>
      <c r="N755"/>
    </row>
    <row r="756" spans="1:14" x14ac:dyDescent="0.25">
      <c r="A756" t="s">
        <v>758</v>
      </c>
      <c r="B756" s="13">
        <v>18089042301</v>
      </c>
      <c r="C756" s="15" t="str">
        <f>VLOOKUP(Table3[[#This Row],[Full Tract ID]],Table1[[Full Tract ID]:[Census Tract ID]],2,FALSE)</f>
        <v>Lake</v>
      </c>
      <c r="D756" s="15" t="str">
        <f>VLOOKUP(Table3[[#This Row],[Full Tract ID]],Table1[[Full Tract ID]:[Census Tract ID]],3,FALSE)</f>
        <v>Census Tract 423.01</v>
      </c>
      <c r="E756">
        <v>0</v>
      </c>
      <c r="K756"/>
      <c r="N756"/>
    </row>
    <row r="757" spans="1:14" x14ac:dyDescent="0.25">
      <c r="A757" t="s">
        <v>759</v>
      </c>
      <c r="B757" s="13">
        <v>18089042302</v>
      </c>
      <c r="C757" s="15" t="str">
        <f>VLOOKUP(Table3[[#This Row],[Full Tract ID]],Table1[[Full Tract ID]:[Census Tract ID]],2,FALSE)</f>
        <v>Lake</v>
      </c>
      <c r="D757" s="15" t="str">
        <f>VLOOKUP(Table3[[#This Row],[Full Tract ID]],Table1[[Full Tract ID]:[Census Tract ID]],3,FALSE)</f>
        <v>Census Tract 423.02</v>
      </c>
      <c r="E757">
        <v>0</v>
      </c>
      <c r="K757"/>
      <c r="N757"/>
    </row>
    <row r="758" spans="1:14" x14ac:dyDescent="0.25">
      <c r="A758" t="s">
        <v>760</v>
      </c>
      <c r="B758" s="13">
        <v>18089042401</v>
      </c>
      <c r="C758" s="15" t="str">
        <f>VLOOKUP(Table3[[#This Row],[Full Tract ID]],Table1[[Full Tract ID]:[Census Tract ID]],2,FALSE)</f>
        <v>Lake</v>
      </c>
      <c r="D758" s="15" t="str">
        <f>VLOOKUP(Table3[[#This Row],[Full Tract ID]],Table1[[Full Tract ID]:[Census Tract ID]],3,FALSE)</f>
        <v>Census Tract 424.01</v>
      </c>
      <c r="E758">
        <v>0</v>
      </c>
      <c r="K758"/>
      <c r="N758"/>
    </row>
    <row r="759" spans="1:14" x14ac:dyDescent="0.25">
      <c r="A759" t="s">
        <v>761</v>
      </c>
      <c r="B759" s="13">
        <v>18089042403</v>
      </c>
      <c r="C759" s="15" t="str">
        <f>VLOOKUP(Table3[[#This Row],[Full Tract ID]],Table1[[Full Tract ID]:[Census Tract ID]],2,FALSE)</f>
        <v>Lake</v>
      </c>
      <c r="D759" s="15" t="str">
        <f>VLOOKUP(Table3[[#This Row],[Full Tract ID]],Table1[[Full Tract ID]:[Census Tract ID]],3,FALSE)</f>
        <v>Census Tract 424.03</v>
      </c>
      <c r="E759">
        <v>0</v>
      </c>
      <c r="K759"/>
      <c r="N759"/>
    </row>
    <row r="760" spans="1:14" x14ac:dyDescent="0.25">
      <c r="A760" t="s">
        <v>762</v>
      </c>
      <c r="B760" s="13">
        <v>18089042404</v>
      </c>
      <c r="C760" s="15" t="str">
        <f>VLOOKUP(Table3[[#This Row],[Full Tract ID]],Table1[[Full Tract ID]:[Census Tract ID]],2,FALSE)</f>
        <v>Lake</v>
      </c>
      <c r="D760" s="15" t="str">
        <f>VLOOKUP(Table3[[#This Row],[Full Tract ID]],Table1[[Full Tract ID]:[Census Tract ID]],3,FALSE)</f>
        <v>Census Tract 424.04</v>
      </c>
      <c r="E760">
        <v>0</v>
      </c>
      <c r="K760"/>
      <c r="N760"/>
    </row>
    <row r="761" spans="1:14" x14ac:dyDescent="0.25">
      <c r="A761" t="s">
        <v>763</v>
      </c>
      <c r="B761" s="13">
        <v>18089042405</v>
      </c>
      <c r="C761" s="15" t="str">
        <f>VLOOKUP(Table3[[#This Row],[Full Tract ID]],Table1[[Full Tract ID]:[Census Tract ID]],2,FALSE)</f>
        <v>Lake</v>
      </c>
      <c r="D761" s="15" t="str">
        <f>VLOOKUP(Table3[[#This Row],[Full Tract ID]],Table1[[Full Tract ID]:[Census Tract ID]],3,FALSE)</f>
        <v>Census Tract 424.05</v>
      </c>
      <c r="E761">
        <v>0</v>
      </c>
      <c r="K761"/>
      <c r="N761"/>
    </row>
    <row r="762" spans="1:14" x14ac:dyDescent="0.25">
      <c r="A762" t="s">
        <v>764</v>
      </c>
      <c r="B762" s="13">
        <v>18089042501</v>
      </c>
      <c r="C762" s="15" t="str">
        <f>VLOOKUP(Table3[[#This Row],[Full Tract ID]],Table1[[Full Tract ID]:[Census Tract ID]],2,FALSE)</f>
        <v>Lake</v>
      </c>
      <c r="D762" s="15" t="str">
        <f>VLOOKUP(Table3[[#This Row],[Full Tract ID]],Table1[[Full Tract ID]:[Census Tract ID]],3,FALSE)</f>
        <v>Census Tract 425.01</v>
      </c>
      <c r="E762">
        <v>0</v>
      </c>
      <c r="K762"/>
      <c r="N762"/>
    </row>
    <row r="763" spans="1:14" x14ac:dyDescent="0.25">
      <c r="A763" t="s">
        <v>765</v>
      </c>
      <c r="B763" s="13">
        <v>18089042503</v>
      </c>
      <c r="C763" s="15" t="str">
        <f>VLOOKUP(Table3[[#This Row],[Full Tract ID]],Table1[[Full Tract ID]:[Census Tract ID]],2,FALSE)</f>
        <v>Lake</v>
      </c>
      <c r="D763" s="15" t="str">
        <f>VLOOKUP(Table3[[#This Row],[Full Tract ID]],Table1[[Full Tract ID]:[Census Tract ID]],3,FALSE)</f>
        <v>Census Tract 425.03</v>
      </c>
      <c r="E763">
        <v>0</v>
      </c>
      <c r="K763"/>
      <c r="N763"/>
    </row>
    <row r="764" spans="1:14" x14ac:dyDescent="0.25">
      <c r="A764" t="s">
        <v>766</v>
      </c>
      <c r="B764" s="13">
        <v>18089042506</v>
      </c>
      <c r="C764" s="15" t="str">
        <f>VLOOKUP(Table3[[#This Row],[Full Tract ID]],Table1[[Full Tract ID]:[Census Tract ID]],2,FALSE)</f>
        <v>Lake</v>
      </c>
      <c r="D764" s="15" t="str">
        <f>VLOOKUP(Table3[[#This Row],[Full Tract ID]],Table1[[Full Tract ID]:[Census Tract ID]],3,FALSE)</f>
        <v>Census Tract 425.06</v>
      </c>
      <c r="E764">
        <v>0</v>
      </c>
      <c r="K764"/>
      <c r="N764"/>
    </row>
    <row r="765" spans="1:14" x14ac:dyDescent="0.25">
      <c r="A765" t="s">
        <v>767</v>
      </c>
      <c r="B765" s="13">
        <v>18089042507</v>
      </c>
      <c r="C765" s="15" t="str">
        <f>VLOOKUP(Table3[[#This Row],[Full Tract ID]],Table1[[Full Tract ID]:[Census Tract ID]],2,FALSE)</f>
        <v>Lake</v>
      </c>
      <c r="D765" s="15" t="str">
        <f>VLOOKUP(Table3[[#This Row],[Full Tract ID]],Table1[[Full Tract ID]:[Census Tract ID]],3,FALSE)</f>
        <v>Census Tract 425.07</v>
      </c>
      <c r="E765">
        <v>0</v>
      </c>
      <c r="K765"/>
      <c r="N765"/>
    </row>
    <row r="766" spans="1:14" x14ac:dyDescent="0.25">
      <c r="A766" t="s">
        <v>768</v>
      </c>
      <c r="B766" s="13">
        <v>18089042508</v>
      </c>
      <c r="C766" s="15" t="str">
        <f>VLOOKUP(Table3[[#This Row],[Full Tract ID]],Table1[[Full Tract ID]:[Census Tract ID]],2,FALSE)</f>
        <v>Lake</v>
      </c>
      <c r="D766" s="15" t="str">
        <f>VLOOKUP(Table3[[#This Row],[Full Tract ID]],Table1[[Full Tract ID]:[Census Tract ID]],3,FALSE)</f>
        <v>Census Tract 425.08</v>
      </c>
      <c r="E766">
        <v>0</v>
      </c>
      <c r="K766"/>
      <c r="N766"/>
    </row>
    <row r="767" spans="1:14" x14ac:dyDescent="0.25">
      <c r="A767" t="s">
        <v>769</v>
      </c>
      <c r="B767" s="13">
        <v>18089042509</v>
      </c>
      <c r="C767" s="15" t="str">
        <f>VLOOKUP(Table3[[#This Row],[Full Tract ID]],Table1[[Full Tract ID]:[Census Tract ID]],2,FALSE)</f>
        <v>Lake</v>
      </c>
      <c r="D767" s="15" t="str">
        <f>VLOOKUP(Table3[[#This Row],[Full Tract ID]],Table1[[Full Tract ID]:[Census Tract ID]],3,FALSE)</f>
        <v>Census Tract 425.09</v>
      </c>
      <c r="E767">
        <v>0</v>
      </c>
      <c r="K767"/>
      <c r="N767"/>
    </row>
    <row r="768" spans="1:14" x14ac:dyDescent="0.25">
      <c r="A768" t="s">
        <v>770</v>
      </c>
      <c r="B768" s="13">
        <v>18089042602</v>
      </c>
      <c r="C768" s="15" t="str">
        <f>VLOOKUP(Table3[[#This Row],[Full Tract ID]],Table1[[Full Tract ID]:[Census Tract ID]],2,FALSE)</f>
        <v>Lake</v>
      </c>
      <c r="D768" s="15" t="str">
        <f>VLOOKUP(Table3[[#This Row],[Full Tract ID]],Table1[[Full Tract ID]:[Census Tract ID]],3,FALSE)</f>
        <v>Census Tract 426.02</v>
      </c>
      <c r="E768">
        <v>0</v>
      </c>
      <c r="K768"/>
      <c r="N768"/>
    </row>
    <row r="769" spans="1:14" x14ac:dyDescent="0.25">
      <c r="A769" t="s">
        <v>771</v>
      </c>
      <c r="B769" s="13">
        <v>18089042606</v>
      </c>
      <c r="C769" s="15" t="str">
        <f>VLOOKUP(Table3[[#This Row],[Full Tract ID]],Table1[[Full Tract ID]:[Census Tract ID]],2,FALSE)</f>
        <v>Lake</v>
      </c>
      <c r="D769" s="15" t="str">
        <f>VLOOKUP(Table3[[#This Row],[Full Tract ID]],Table1[[Full Tract ID]:[Census Tract ID]],3,FALSE)</f>
        <v>Census Tract 426.06</v>
      </c>
      <c r="E769">
        <v>0</v>
      </c>
      <c r="K769"/>
      <c r="N769"/>
    </row>
    <row r="770" spans="1:14" x14ac:dyDescent="0.25">
      <c r="A770" t="s">
        <v>772</v>
      </c>
      <c r="B770" s="13">
        <v>18089042607</v>
      </c>
      <c r="C770" s="15" t="str">
        <f>VLOOKUP(Table3[[#This Row],[Full Tract ID]],Table1[[Full Tract ID]:[Census Tract ID]],2,FALSE)</f>
        <v>Lake</v>
      </c>
      <c r="D770" s="15" t="str">
        <f>VLOOKUP(Table3[[#This Row],[Full Tract ID]],Table1[[Full Tract ID]:[Census Tract ID]],3,FALSE)</f>
        <v>Census Tract 426.07</v>
      </c>
      <c r="E770">
        <v>0</v>
      </c>
      <c r="K770"/>
      <c r="N770"/>
    </row>
    <row r="771" spans="1:14" x14ac:dyDescent="0.25">
      <c r="A771" t="s">
        <v>773</v>
      </c>
      <c r="B771" s="13">
        <v>18089042608</v>
      </c>
      <c r="C771" s="15" t="str">
        <f>VLOOKUP(Table3[[#This Row],[Full Tract ID]],Table1[[Full Tract ID]:[Census Tract ID]],2,FALSE)</f>
        <v>Lake</v>
      </c>
      <c r="D771" s="15" t="str">
        <f>VLOOKUP(Table3[[#This Row],[Full Tract ID]],Table1[[Full Tract ID]:[Census Tract ID]],3,FALSE)</f>
        <v>Census Tract 426.08</v>
      </c>
      <c r="E771">
        <v>0</v>
      </c>
      <c r="K771"/>
      <c r="N771"/>
    </row>
    <row r="772" spans="1:14" x14ac:dyDescent="0.25">
      <c r="A772" t="s">
        <v>774</v>
      </c>
      <c r="B772" s="13">
        <v>18089042610</v>
      </c>
      <c r="C772" s="15" t="str">
        <f>VLOOKUP(Table3[[#This Row],[Full Tract ID]],Table1[[Full Tract ID]:[Census Tract ID]],2,FALSE)</f>
        <v>Lake</v>
      </c>
      <c r="D772" s="15" t="str">
        <f>VLOOKUP(Table3[[#This Row],[Full Tract ID]],Table1[[Full Tract ID]:[Census Tract ID]],3,FALSE)</f>
        <v>Census Tract 426.10</v>
      </c>
      <c r="E772">
        <v>0</v>
      </c>
      <c r="K772"/>
      <c r="N772"/>
    </row>
    <row r="773" spans="1:14" x14ac:dyDescent="0.25">
      <c r="A773" t="s">
        <v>775</v>
      </c>
      <c r="B773" s="13">
        <v>18089042611</v>
      </c>
      <c r="C773" s="15" t="str">
        <f>VLOOKUP(Table3[[#This Row],[Full Tract ID]],Table1[[Full Tract ID]:[Census Tract ID]],2,FALSE)</f>
        <v>Lake</v>
      </c>
      <c r="D773" s="15" t="str">
        <f>VLOOKUP(Table3[[#This Row],[Full Tract ID]],Table1[[Full Tract ID]:[Census Tract ID]],3,FALSE)</f>
        <v>Census Tract 426.11</v>
      </c>
      <c r="E773">
        <v>0</v>
      </c>
      <c r="K773"/>
      <c r="N773"/>
    </row>
    <row r="774" spans="1:14" x14ac:dyDescent="0.25">
      <c r="A774" t="s">
        <v>776</v>
      </c>
      <c r="B774" s="13">
        <v>18089042612</v>
      </c>
      <c r="C774" s="15" t="str">
        <f>VLOOKUP(Table3[[#This Row],[Full Tract ID]],Table1[[Full Tract ID]:[Census Tract ID]],2,FALSE)</f>
        <v>Lake</v>
      </c>
      <c r="D774" s="15" t="str">
        <f>VLOOKUP(Table3[[#This Row],[Full Tract ID]],Table1[[Full Tract ID]:[Census Tract ID]],3,FALSE)</f>
        <v>Census Tract 426.12</v>
      </c>
      <c r="E774">
        <v>0</v>
      </c>
      <c r="K774"/>
      <c r="N774"/>
    </row>
    <row r="775" spans="1:14" x14ac:dyDescent="0.25">
      <c r="A775" t="s">
        <v>777</v>
      </c>
      <c r="B775" s="13">
        <v>18089042613</v>
      </c>
      <c r="C775" s="15" t="str">
        <f>VLOOKUP(Table3[[#This Row],[Full Tract ID]],Table1[[Full Tract ID]:[Census Tract ID]],2,FALSE)</f>
        <v>Lake</v>
      </c>
      <c r="D775" s="15" t="str">
        <f>VLOOKUP(Table3[[#This Row],[Full Tract ID]],Table1[[Full Tract ID]:[Census Tract ID]],3,FALSE)</f>
        <v>Census Tract 426.13</v>
      </c>
      <c r="E775">
        <v>0</v>
      </c>
      <c r="K775"/>
      <c r="N775"/>
    </row>
    <row r="776" spans="1:14" x14ac:dyDescent="0.25">
      <c r="A776" t="s">
        <v>778</v>
      </c>
      <c r="B776" s="13">
        <v>18089042702</v>
      </c>
      <c r="C776" s="15" t="str">
        <f>VLOOKUP(Table3[[#This Row],[Full Tract ID]],Table1[[Full Tract ID]:[Census Tract ID]],2,FALSE)</f>
        <v>Lake</v>
      </c>
      <c r="D776" s="15" t="str">
        <f>VLOOKUP(Table3[[#This Row],[Full Tract ID]],Table1[[Full Tract ID]:[Census Tract ID]],3,FALSE)</f>
        <v>Census Tract 427.02</v>
      </c>
      <c r="E776">
        <v>0</v>
      </c>
      <c r="K776"/>
      <c r="N776"/>
    </row>
    <row r="777" spans="1:14" x14ac:dyDescent="0.25">
      <c r="A777" t="s">
        <v>779</v>
      </c>
      <c r="B777" s="13">
        <v>18089042703</v>
      </c>
      <c r="C777" s="15" t="str">
        <f>VLOOKUP(Table3[[#This Row],[Full Tract ID]],Table1[[Full Tract ID]:[Census Tract ID]],2,FALSE)</f>
        <v>Lake</v>
      </c>
      <c r="D777" s="15" t="str">
        <f>VLOOKUP(Table3[[#This Row],[Full Tract ID]],Table1[[Full Tract ID]:[Census Tract ID]],3,FALSE)</f>
        <v>Census Tract 427.03</v>
      </c>
      <c r="E777">
        <v>0</v>
      </c>
      <c r="K777"/>
      <c r="N777"/>
    </row>
    <row r="778" spans="1:14" x14ac:dyDescent="0.25">
      <c r="A778" t="s">
        <v>780</v>
      </c>
      <c r="B778" s="13">
        <v>18089042704</v>
      </c>
      <c r="C778" s="15" t="str">
        <f>VLOOKUP(Table3[[#This Row],[Full Tract ID]],Table1[[Full Tract ID]:[Census Tract ID]],2,FALSE)</f>
        <v>Lake</v>
      </c>
      <c r="D778" s="15" t="str">
        <f>VLOOKUP(Table3[[#This Row],[Full Tract ID]],Table1[[Full Tract ID]:[Census Tract ID]],3,FALSE)</f>
        <v>Census Tract 427.04</v>
      </c>
      <c r="E778">
        <v>0</v>
      </c>
      <c r="K778"/>
      <c r="N778"/>
    </row>
    <row r="779" spans="1:14" x14ac:dyDescent="0.25">
      <c r="A779" t="s">
        <v>781</v>
      </c>
      <c r="B779" s="13">
        <v>18089042802</v>
      </c>
      <c r="C779" s="15" t="str">
        <f>VLOOKUP(Table3[[#This Row],[Full Tract ID]],Table1[[Full Tract ID]:[Census Tract ID]],2,FALSE)</f>
        <v>Lake</v>
      </c>
      <c r="D779" s="15" t="str">
        <f>VLOOKUP(Table3[[#This Row],[Full Tract ID]],Table1[[Full Tract ID]:[Census Tract ID]],3,FALSE)</f>
        <v>Census Tract 428.02</v>
      </c>
      <c r="E779">
        <v>0</v>
      </c>
      <c r="K779"/>
      <c r="N779"/>
    </row>
    <row r="780" spans="1:14" x14ac:dyDescent="0.25">
      <c r="A780" t="s">
        <v>782</v>
      </c>
      <c r="B780" s="13">
        <v>18089042803</v>
      </c>
      <c r="C780" s="15" t="str">
        <f>VLOOKUP(Table3[[#This Row],[Full Tract ID]],Table1[[Full Tract ID]:[Census Tract ID]],2,FALSE)</f>
        <v>Lake</v>
      </c>
      <c r="D780" s="15" t="str">
        <f>VLOOKUP(Table3[[#This Row],[Full Tract ID]],Table1[[Full Tract ID]:[Census Tract ID]],3,FALSE)</f>
        <v>Census Tract 428.03</v>
      </c>
      <c r="E780">
        <v>0</v>
      </c>
      <c r="K780"/>
      <c r="N780"/>
    </row>
    <row r="781" spans="1:14" x14ac:dyDescent="0.25">
      <c r="A781" t="s">
        <v>783</v>
      </c>
      <c r="B781" s="13">
        <v>18089042804</v>
      </c>
      <c r="C781" s="15" t="str">
        <f>VLOOKUP(Table3[[#This Row],[Full Tract ID]],Table1[[Full Tract ID]:[Census Tract ID]],2,FALSE)</f>
        <v>Lake</v>
      </c>
      <c r="D781" s="15" t="str">
        <f>VLOOKUP(Table3[[#This Row],[Full Tract ID]],Table1[[Full Tract ID]:[Census Tract ID]],3,FALSE)</f>
        <v>Census Tract 428.04</v>
      </c>
      <c r="E781">
        <v>0</v>
      </c>
      <c r="K781"/>
      <c r="N781"/>
    </row>
    <row r="782" spans="1:14" x14ac:dyDescent="0.25">
      <c r="A782" t="s">
        <v>784</v>
      </c>
      <c r="B782" s="13">
        <v>18089042901</v>
      </c>
      <c r="C782" s="15" t="str">
        <f>VLOOKUP(Table3[[#This Row],[Full Tract ID]],Table1[[Full Tract ID]:[Census Tract ID]],2,FALSE)</f>
        <v>Lake</v>
      </c>
      <c r="D782" s="15" t="str">
        <f>VLOOKUP(Table3[[#This Row],[Full Tract ID]],Table1[[Full Tract ID]:[Census Tract ID]],3,FALSE)</f>
        <v>Census Tract 429.01</v>
      </c>
      <c r="E782">
        <v>0</v>
      </c>
      <c r="K782"/>
      <c r="N782"/>
    </row>
    <row r="783" spans="1:14" x14ac:dyDescent="0.25">
      <c r="A783" t="s">
        <v>785</v>
      </c>
      <c r="B783" s="13">
        <v>18089042903</v>
      </c>
      <c r="C783" s="15" t="str">
        <f>VLOOKUP(Table3[[#This Row],[Full Tract ID]],Table1[[Full Tract ID]:[Census Tract ID]],2,FALSE)</f>
        <v>Lake</v>
      </c>
      <c r="D783" s="15" t="str">
        <f>VLOOKUP(Table3[[#This Row],[Full Tract ID]],Table1[[Full Tract ID]:[Census Tract ID]],3,FALSE)</f>
        <v>Census Tract 429.03</v>
      </c>
      <c r="E783">
        <v>0</v>
      </c>
      <c r="K783"/>
      <c r="N783"/>
    </row>
    <row r="784" spans="1:14" x14ac:dyDescent="0.25">
      <c r="A784" t="s">
        <v>786</v>
      </c>
      <c r="B784" s="13">
        <v>18089042904</v>
      </c>
      <c r="C784" s="15" t="str">
        <f>VLOOKUP(Table3[[#This Row],[Full Tract ID]],Table1[[Full Tract ID]:[Census Tract ID]],2,FALSE)</f>
        <v>Lake</v>
      </c>
      <c r="D784" s="15" t="str">
        <f>VLOOKUP(Table3[[#This Row],[Full Tract ID]],Table1[[Full Tract ID]:[Census Tract ID]],3,FALSE)</f>
        <v>Census Tract 429.04</v>
      </c>
      <c r="E784">
        <v>0</v>
      </c>
      <c r="K784"/>
      <c r="N784"/>
    </row>
    <row r="785" spans="1:14" x14ac:dyDescent="0.25">
      <c r="A785" t="s">
        <v>787</v>
      </c>
      <c r="B785" s="13">
        <v>18089043001</v>
      </c>
      <c r="C785" s="15" t="str">
        <f>VLOOKUP(Table3[[#This Row],[Full Tract ID]],Table1[[Full Tract ID]:[Census Tract ID]],2,FALSE)</f>
        <v>Lake</v>
      </c>
      <c r="D785" s="15" t="str">
        <f>VLOOKUP(Table3[[#This Row],[Full Tract ID]],Table1[[Full Tract ID]:[Census Tract ID]],3,FALSE)</f>
        <v>Census Tract 430.01</v>
      </c>
      <c r="E785">
        <v>0</v>
      </c>
      <c r="K785"/>
      <c r="N785"/>
    </row>
    <row r="786" spans="1:14" x14ac:dyDescent="0.25">
      <c r="A786" t="s">
        <v>788</v>
      </c>
      <c r="B786" s="13">
        <v>18089043003</v>
      </c>
      <c r="C786" s="15" t="str">
        <f>VLOOKUP(Table3[[#This Row],[Full Tract ID]],Table1[[Full Tract ID]:[Census Tract ID]],2,FALSE)</f>
        <v>Lake</v>
      </c>
      <c r="D786" s="15" t="str">
        <f>VLOOKUP(Table3[[#This Row],[Full Tract ID]],Table1[[Full Tract ID]:[Census Tract ID]],3,FALSE)</f>
        <v>Census Tract 430.03</v>
      </c>
      <c r="E786">
        <v>0</v>
      </c>
      <c r="K786"/>
      <c r="N786"/>
    </row>
    <row r="787" spans="1:14" x14ac:dyDescent="0.25">
      <c r="A787" t="s">
        <v>789</v>
      </c>
      <c r="B787" s="13">
        <v>18089043004</v>
      </c>
      <c r="C787" s="15" t="str">
        <f>VLOOKUP(Table3[[#This Row],[Full Tract ID]],Table1[[Full Tract ID]:[Census Tract ID]],2,FALSE)</f>
        <v>Lake</v>
      </c>
      <c r="D787" s="15" t="str">
        <f>VLOOKUP(Table3[[#This Row],[Full Tract ID]],Table1[[Full Tract ID]:[Census Tract ID]],3,FALSE)</f>
        <v>Census Tract 430.04</v>
      </c>
      <c r="E787">
        <v>0</v>
      </c>
      <c r="K787"/>
      <c r="N787"/>
    </row>
    <row r="788" spans="1:14" x14ac:dyDescent="0.25">
      <c r="A788" t="s">
        <v>790</v>
      </c>
      <c r="B788" s="13">
        <v>18089043101</v>
      </c>
      <c r="C788" s="15" t="str">
        <f>VLOOKUP(Table3[[#This Row],[Full Tract ID]],Table1[[Full Tract ID]:[Census Tract ID]],2,FALSE)</f>
        <v>Lake</v>
      </c>
      <c r="D788" s="15" t="str">
        <f>VLOOKUP(Table3[[#This Row],[Full Tract ID]],Table1[[Full Tract ID]:[Census Tract ID]],3,FALSE)</f>
        <v>Census Tract 431.01</v>
      </c>
      <c r="E788">
        <v>0</v>
      </c>
      <c r="K788"/>
      <c r="N788"/>
    </row>
    <row r="789" spans="1:14" x14ac:dyDescent="0.25">
      <c r="A789" t="s">
        <v>791</v>
      </c>
      <c r="B789" s="13">
        <v>18089043103</v>
      </c>
      <c r="C789" s="15" t="str">
        <f>VLOOKUP(Table3[[#This Row],[Full Tract ID]],Table1[[Full Tract ID]:[Census Tract ID]],2,FALSE)</f>
        <v>Lake</v>
      </c>
      <c r="D789" s="15" t="str">
        <f>VLOOKUP(Table3[[#This Row],[Full Tract ID]],Table1[[Full Tract ID]:[Census Tract ID]],3,FALSE)</f>
        <v>Census Tract 431.03</v>
      </c>
      <c r="E789">
        <v>0</v>
      </c>
      <c r="K789"/>
      <c r="N789"/>
    </row>
    <row r="790" spans="1:14" x14ac:dyDescent="0.25">
      <c r="A790" t="s">
        <v>792</v>
      </c>
      <c r="B790" s="13">
        <v>18089043104</v>
      </c>
      <c r="C790" s="15" t="str">
        <f>VLOOKUP(Table3[[#This Row],[Full Tract ID]],Table1[[Full Tract ID]:[Census Tract ID]],2,FALSE)</f>
        <v>Lake</v>
      </c>
      <c r="D790" s="15" t="str">
        <f>VLOOKUP(Table3[[#This Row],[Full Tract ID]],Table1[[Full Tract ID]:[Census Tract ID]],3,FALSE)</f>
        <v>Census Tract 431.04</v>
      </c>
      <c r="E790">
        <v>0</v>
      </c>
      <c r="K790"/>
      <c r="N790"/>
    </row>
    <row r="791" spans="1:14" x14ac:dyDescent="0.25">
      <c r="A791" t="s">
        <v>793</v>
      </c>
      <c r="B791" s="13">
        <v>18089043201</v>
      </c>
      <c r="C791" s="15" t="str">
        <f>VLOOKUP(Table3[[#This Row],[Full Tract ID]],Table1[[Full Tract ID]:[Census Tract ID]],2,FALSE)</f>
        <v>Lake</v>
      </c>
      <c r="D791" s="15" t="str">
        <f>VLOOKUP(Table3[[#This Row],[Full Tract ID]],Table1[[Full Tract ID]:[Census Tract ID]],3,FALSE)</f>
        <v>Census Tract 432.01</v>
      </c>
      <c r="E791">
        <v>0</v>
      </c>
      <c r="K791"/>
      <c r="N791"/>
    </row>
    <row r="792" spans="1:14" x14ac:dyDescent="0.25">
      <c r="A792" t="s">
        <v>794</v>
      </c>
      <c r="B792" s="13">
        <v>18089043203</v>
      </c>
      <c r="C792" s="15" t="str">
        <f>VLOOKUP(Table3[[#This Row],[Full Tract ID]],Table1[[Full Tract ID]:[Census Tract ID]],2,FALSE)</f>
        <v>Lake</v>
      </c>
      <c r="D792" s="15" t="str">
        <f>VLOOKUP(Table3[[#This Row],[Full Tract ID]],Table1[[Full Tract ID]:[Census Tract ID]],3,FALSE)</f>
        <v>Census Tract 432.03</v>
      </c>
      <c r="E792">
        <v>0</v>
      </c>
      <c r="K792"/>
      <c r="N792"/>
    </row>
    <row r="793" spans="1:14" x14ac:dyDescent="0.25">
      <c r="A793" t="s">
        <v>795</v>
      </c>
      <c r="B793" s="13">
        <v>18089043204</v>
      </c>
      <c r="C793" s="15" t="str">
        <f>VLOOKUP(Table3[[#This Row],[Full Tract ID]],Table1[[Full Tract ID]:[Census Tract ID]],2,FALSE)</f>
        <v>Lake</v>
      </c>
      <c r="D793" s="15" t="str">
        <f>VLOOKUP(Table3[[#This Row],[Full Tract ID]],Table1[[Full Tract ID]:[Census Tract ID]],3,FALSE)</f>
        <v>Census Tract 432.04</v>
      </c>
      <c r="E793">
        <v>0</v>
      </c>
      <c r="K793"/>
      <c r="N793"/>
    </row>
    <row r="794" spans="1:14" x14ac:dyDescent="0.25">
      <c r="A794" t="s">
        <v>796</v>
      </c>
      <c r="B794" s="13">
        <v>18089043301</v>
      </c>
      <c r="C794" s="15" t="str">
        <f>VLOOKUP(Table3[[#This Row],[Full Tract ID]],Table1[[Full Tract ID]:[Census Tract ID]],2,FALSE)</f>
        <v>Lake</v>
      </c>
      <c r="D794" s="15" t="str">
        <f>VLOOKUP(Table3[[#This Row],[Full Tract ID]],Table1[[Full Tract ID]:[Census Tract ID]],3,FALSE)</f>
        <v>Census Tract 433.01</v>
      </c>
      <c r="E794">
        <v>0</v>
      </c>
      <c r="K794"/>
      <c r="N794"/>
    </row>
    <row r="795" spans="1:14" x14ac:dyDescent="0.25">
      <c r="A795" t="s">
        <v>797</v>
      </c>
      <c r="B795" s="13">
        <v>18089043302</v>
      </c>
      <c r="C795" s="15" t="str">
        <f>VLOOKUP(Table3[[#This Row],[Full Tract ID]],Table1[[Full Tract ID]:[Census Tract ID]],2,FALSE)</f>
        <v>Lake</v>
      </c>
      <c r="D795" s="15" t="str">
        <f>VLOOKUP(Table3[[#This Row],[Full Tract ID]],Table1[[Full Tract ID]:[Census Tract ID]],3,FALSE)</f>
        <v>Census Tract 433.02</v>
      </c>
      <c r="E795">
        <v>0</v>
      </c>
      <c r="K795"/>
      <c r="N795"/>
    </row>
    <row r="796" spans="1:14" x14ac:dyDescent="0.25">
      <c r="A796" t="s">
        <v>798</v>
      </c>
      <c r="B796" s="13">
        <v>18089043401</v>
      </c>
      <c r="C796" s="15" t="str">
        <f>VLOOKUP(Table3[[#This Row],[Full Tract ID]],Table1[[Full Tract ID]:[Census Tract ID]],2,FALSE)</f>
        <v>Lake</v>
      </c>
      <c r="D796" s="15" t="str">
        <f>VLOOKUP(Table3[[#This Row],[Full Tract ID]],Table1[[Full Tract ID]:[Census Tract ID]],3,FALSE)</f>
        <v>Census Tract 434.01</v>
      </c>
      <c r="E796">
        <v>0</v>
      </c>
      <c r="K796"/>
      <c r="N796"/>
    </row>
    <row r="797" spans="1:14" x14ac:dyDescent="0.25">
      <c r="A797" t="s">
        <v>799</v>
      </c>
      <c r="B797" s="13">
        <v>18089043403</v>
      </c>
      <c r="C797" s="15" t="str">
        <f>VLOOKUP(Table3[[#This Row],[Full Tract ID]],Table1[[Full Tract ID]:[Census Tract ID]],2,FALSE)</f>
        <v>Lake</v>
      </c>
      <c r="D797" s="15" t="str">
        <f>VLOOKUP(Table3[[#This Row],[Full Tract ID]],Table1[[Full Tract ID]:[Census Tract ID]],3,FALSE)</f>
        <v>Census Tract 434.03</v>
      </c>
      <c r="E797">
        <v>0</v>
      </c>
      <c r="K797"/>
      <c r="N797"/>
    </row>
    <row r="798" spans="1:14" x14ac:dyDescent="0.25">
      <c r="A798" t="s">
        <v>800</v>
      </c>
      <c r="B798" s="13">
        <v>18089043404</v>
      </c>
      <c r="C798" s="15" t="str">
        <f>VLOOKUP(Table3[[#This Row],[Full Tract ID]],Table1[[Full Tract ID]:[Census Tract ID]],2,FALSE)</f>
        <v>Lake</v>
      </c>
      <c r="D798" s="15" t="str">
        <f>VLOOKUP(Table3[[#This Row],[Full Tract ID]],Table1[[Full Tract ID]:[Census Tract ID]],3,FALSE)</f>
        <v>Census Tract 434.04</v>
      </c>
      <c r="E798">
        <v>0</v>
      </c>
      <c r="K798"/>
      <c r="N798"/>
    </row>
    <row r="799" spans="1:14" x14ac:dyDescent="0.25">
      <c r="A799" t="s">
        <v>801</v>
      </c>
      <c r="B799" s="13">
        <v>18089043405</v>
      </c>
      <c r="C799" s="15" t="str">
        <f>VLOOKUP(Table3[[#This Row],[Full Tract ID]],Table1[[Full Tract ID]:[Census Tract ID]],2,FALSE)</f>
        <v>Lake</v>
      </c>
      <c r="D799" s="15" t="str">
        <f>VLOOKUP(Table3[[#This Row],[Full Tract ID]],Table1[[Full Tract ID]:[Census Tract ID]],3,FALSE)</f>
        <v>Census Tract 434.05</v>
      </c>
      <c r="E799">
        <v>0</v>
      </c>
      <c r="K799"/>
      <c r="N799"/>
    </row>
    <row r="800" spans="1:14" x14ac:dyDescent="0.25">
      <c r="A800" t="s">
        <v>802</v>
      </c>
      <c r="B800" s="13">
        <v>18091040100</v>
      </c>
      <c r="C800" s="15" t="str">
        <f>VLOOKUP(Table3[[#This Row],[Full Tract ID]],Table1[[Full Tract ID]:[Census Tract ID]],2,FALSE)</f>
        <v>LaPorte</v>
      </c>
      <c r="D800" s="15" t="str">
        <f>VLOOKUP(Table3[[#This Row],[Full Tract ID]],Table1[[Full Tract ID]:[Census Tract ID]],3,FALSE)</f>
        <v>Census Tract 401</v>
      </c>
      <c r="E800" s="14">
        <v>1</v>
      </c>
      <c r="K800"/>
      <c r="N800"/>
    </row>
    <row r="801" spans="1:14" x14ac:dyDescent="0.25">
      <c r="A801" t="s">
        <v>803</v>
      </c>
      <c r="B801" s="13">
        <v>18091040300</v>
      </c>
      <c r="C801" s="15" t="str">
        <f>VLOOKUP(Table3[[#This Row],[Full Tract ID]],Table1[[Full Tract ID]:[Census Tract ID]],2,FALSE)</f>
        <v>LaPorte</v>
      </c>
      <c r="D801" s="15" t="str">
        <f>VLOOKUP(Table3[[#This Row],[Full Tract ID]],Table1[[Full Tract ID]:[Census Tract ID]],3,FALSE)</f>
        <v>Census Tract 403</v>
      </c>
      <c r="E801" s="14">
        <v>1</v>
      </c>
      <c r="K801"/>
      <c r="N801"/>
    </row>
    <row r="802" spans="1:14" x14ac:dyDescent="0.25">
      <c r="A802" t="s">
        <v>804</v>
      </c>
      <c r="B802" s="13">
        <v>18091040400</v>
      </c>
      <c r="C802" s="15" t="str">
        <f>VLOOKUP(Table3[[#This Row],[Full Tract ID]],Table1[[Full Tract ID]:[Census Tract ID]],2,FALSE)</f>
        <v>LaPorte</v>
      </c>
      <c r="D802" s="15" t="str">
        <f>VLOOKUP(Table3[[#This Row],[Full Tract ID]],Table1[[Full Tract ID]:[Census Tract ID]],3,FALSE)</f>
        <v>Census Tract 404</v>
      </c>
      <c r="E802">
        <v>0</v>
      </c>
      <c r="K802"/>
      <c r="N802"/>
    </row>
    <row r="803" spans="1:14" x14ac:dyDescent="0.25">
      <c r="A803" t="s">
        <v>805</v>
      </c>
      <c r="B803" s="13">
        <v>18091040500</v>
      </c>
      <c r="C803" s="15" t="str">
        <f>VLOOKUP(Table3[[#This Row],[Full Tract ID]],Table1[[Full Tract ID]:[Census Tract ID]],2,FALSE)</f>
        <v>LaPorte</v>
      </c>
      <c r="D803" s="15" t="str">
        <f>VLOOKUP(Table3[[#This Row],[Full Tract ID]],Table1[[Full Tract ID]:[Census Tract ID]],3,FALSE)</f>
        <v>Census Tract 405</v>
      </c>
      <c r="E803">
        <v>0</v>
      </c>
      <c r="K803"/>
      <c r="N803"/>
    </row>
    <row r="804" spans="1:14" x14ac:dyDescent="0.25">
      <c r="A804" t="s">
        <v>806</v>
      </c>
      <c r="B804" s="13">
        <v>18091040600</v>
      </c>
      <c r="C804" s="15" t="str">
        <f>VLOOKUP(Table3[[#This Row],[Full Tract ID]],Table1[[Full Tract ID]:[Census Tract ID]],2,FALSE)</f>
        <v>LaPorte</v>
      </c>
      <c r="D804" s="15" t="str">
        <f>VLOOKUP(Table3[[#This Row],[Full Tract ID]],Table1[[Full Tract ID]:[Census Tract ID]],3,FALSE)</f>
        <v>Census Tract 406</v>
      </c>
      <c r="E804">
        <v>0</v>
      </c>
      <c r="K804"/>
      <c r="N804"/>
    </row>
    <row r="805" spans="1:14" x14ac:dyDescent="0.25">
      <c r="A805" t="s">
        <v>807</v>
      </c>
      <c r="B805" s="13">
        <v>18091040700</v>
      </c>
      <c r="C805" s="15" t="str">
        <f>VLOOKUP(Table3[[#This Row],[Full Tract ID]],Table1[[Full Tract ID]:[Census Tract ID]],2,FALSE)</f>
        <v>LaPorte</v>
      </c>
      <c r="D805" s="15" t="str">
        <f>VLOOKUP(Table3[[#This Row],[Full Tract ID]],Table1[[Full Tract ID]:[Census Tract ID]],3,FALSE)</f>
        <v>Census Tract 407</v>
      </c>
      <c r="E805">
        <v>0</v>
      </c>
      <c r="K805"/>
      <c r="N805"/>
    </row>
    <row r="806" spans="1:14" x14ac:dyDescent="0.25">
      <c r="A806" t="s">
        <v>808</v>
      </c>
      <c r="B806" s="13">
        <v>18091040800</v>
      </c>
      <c r="C806" s="15" t="str">
        <f>VLOOKUP(Table3[[#This Row],[Full Tract ID]],Table1[[Full Tract ID]:[Census Tract ID]],2,FALSE)</f>
        <v>LaPorte</v>
      </c>
      <c r="D806" s="15" t="str">
        <f>VLOOKUP(Table3[[#This Row],[Full Tract ID]],Table1[[Full Tract ID]:[Census Tract ID]],3,FALSE)</f>
        <v>Census Tract 408</v>
      </c>
      <c r="E806">
        <v>0</v>
      </c>
      <c r="K806"/>
      <c r="N806"/>
    </row>
    <row r="807" spans="1:14" x14ac:dyDescent="0.25">
      <c r="A807" t="s">
        <v>809</v>
      </c>
      <c r="B807" s="13">
        <v>18091040900</v>
      </c>
      <c r="C807" s="15" t="str">
        <f>VLOOKUP(Table3[[#This Row],[Full Tract ID]],Table1[[Full Tract ID]:[Census Tract ID]],2,FALSE)</f>
        <v>LaPorte</v>
      </c>
      <c r="D807" s="15" t="str">
        <f>VLOOKUP(Table3[[#This Row],[Full Tract ID]],Table1[[Full Tract ID]:[Census Tract ID]],3,FALSE)</f>
        <v>Census Tract 409</v>
      </c>
      <c r="E807">
        <v>0</v>
      </c>
      <c r="K807"/>
      <c r="N807"/>
    </row>
    <row r="808" spans="1:14" x14ac:dyDescent="0.25">
      <c r="A808" t="s">
        <v>810</v>
      </c>
      <c r="B808" s="13">
        <v>18091041100</v>
      </c>
      <c r="C808" s="15" t="str">
        <f>VLOOKUP(Table3[[#This Row],[Full Tract ID]],Table1[[Full Tract ID]:[Census Tract ID]],2,FALSE)</f>
        <v>LaPorte</v>
      </c>
      <c r="D808" s="15" t="str">
        <f>VLOOKUP(Table3[[#This Row],[Full Tract ID]],Table1[[Full Tract ID]:[Census Tract ID]],3,FALSE)</f>
        <v>Census Tract 411</v>
      </c>
      <c r="E808">
        <v>0</v>
      </c>
      <c r="K808"/>
      <c r="N808"/>
    </row>
    <row r="809" spans="1:14" x14ac:dyDescent="0.25">
      <c r="A809" t="s">
        <v>811</v>
      </c>
      <c r="B809" s="13">
        <v>18091041200</v>
      </c>
      <c r="C809" s="15" t="str">
        <f>VLOOKUP(Table3[[#This Row],[Full Tract ID]],Table1[[Full Tract ID]:[Census Tract ID]],2,FALSE)</f>
        <v>LaPorte</v>
      </c>
      <c r="D809" s="15" t="str">
        <f>VLOOKUP(Table3[[#This Row],[Full Tract ID]],Table1[[Full Tract ID]:[Census Tract ID]],3,FALSE)</f>
        <v>Census Tract 412</v>
      </c>
      <c r="E809">
        <v>0</v>
      </c>
      <c r="K809"/>
      <c r="N809"/>
    </row>
    <row r="810" spans="1:14" x14ac:dyDescent="0.25">
      <c r="A810" t="s">
        <v>812</v>
      </c>
      <c r="B810" s="13">
        <v>18091041300</v>
      </c>
      <c r="C810" s="15" t="str">
        <f>VLOOKUP(Table3[[#This Row],[Full Tract ID]],Table1[[Full Tract ID]:[Census Tract ID]],2,FALSE)</f>
        <v>LaPorte</v>
      </c>
      <c r="D810" s="15" t="str">
        <f>VLOOKUP(Table3[[#This Row],[Full Tract ID]],Table1[[Full Tract ID]:[Census Tract ID]],3,FALSE)</f>
        <v>Census Tract 413</v>
      </c>
      <c r="E810" s="14">
        <v>1</v>
      </c>
      <c r="K810"/>
      <c r="N810"/>
    </row>
    <row r="811" spans="1:14" x14ac:dyDescent="0.25">
      <c r="A811" t="s">
        <v>813</v>
      </c>
      <c r="B811" s="13">
        <v>18091041400</v>
      </c>
      <c r="C811" s="15" t="str">
        <f>VLOOKUP(Table3[[#This Row],[Full Tract ID]],Table1[[Full Tract ID]:[Census Tract ID]],2,FALSE)</f>
        <v>LaPorte</v>
      </c>
      <c r="D811" s="15" t="str">
        <f>VLOOKUP(Table3[[#This Row],[Full Tract ID]],Table1[[Full Tract ID]:[Census Tract ID]],3,FALSE)</f>
        <v>Census Tract 414</v>
      </c>
      <c r="E811" s="14">
        <v>1</v>
      </c>
      <c r="K811"/>
      <c r="N811"/>
    </row>
    <row r="812" spans="1:14" x14ac:dyDescent="0.25">
      <c r="A812" t="s">
        <v>814</v>
      </c>
      <c r="B812" s="13">
        <v>18091041500</v>
      </c>
      <c r="C812" s="15" t="str">
        <f>VLOOKUP(Table3[[#This Row],[Full Tract ID]],Table1[[Full Tract ID]:[Census Tract ID]],2,FALSE)</f>
        <v>LaPorte</v>
      </c>
      <c r="D812" s="15" t="str">
        <f>VLOOKUP(Table3[[#This Row],[Full Tract ID]],Table1[[Full Tract ID]:[Census Tract ID]],3,FALSE)</f>
        <v>Census Tract 415</v>
      </c>
      <c r="E812">
        <v>0</v>
      </c>
      <c r="K812"/>
      <c r="N812"/>
    </row>
    <row r="813" spans="1:14" x14ac:dyDescent="0.25">
      <c r="A813" t="s">
        <v>815</v>
      </c>
      <c r="B813" s="13">
        <v>18091041600</v>
      </c>
      <c r="C813" s="15" t="str">
        <f>VLOOKUP(Table3[[#This Row],[Full Tract ID]],Table1[[Full Tract ID]:[Census Tract ID]],2,FALSE)</f>
        <v>LaPorte</v>
      </c>
      <c r="D813" s="15" t="str">
        <f>VLOOKUP(Table3[[#This Row],[Full Tract ID]],Table1[[Full Tract ID]:[Census Tract ID]],3,FALSE)</f>
        <v>Census Tract 416</v>
      </c>
      <c r="E813">
        <v>0</v>
      </c>
      <c r="K813"/>
      <c r="N813"/>
    </row>
    <row r="814" spans="1:14" x14ac:dyDescent="0.25">
      <c r="A814" t="s">
        <v>816</v>
      </c>
      <c r="B814" s="13">
        <v>18091041700</v>
      </c>
      <c r="C814" s="15" t="str">
        <f>VLOOKUP(Table3[[#This Row],[Full Tract ID]],Table1[[Full Tract ID]:[Census Tract ID]],2,FALSE)</f>
        <v>LaPorte</v>
      </c>
      <c r="D814" s="15" t="str">
        <f>VLOOKUP(Table3[[#This Row],[Full Tract ID]],Table1[[Full Tract ID]:[Census Tract ID]],3,FALSE)</f>
        <v>Census Tract 417</v>
      </c>
      <c r="E814">
        <v>0</v>
      </c>
      <c r="K814"/>
      <c r="N814"/>
    </row>
    <row r="815" spans="1:14" x14ac:dyDescent="0.25">
      <c r="A815" t="s">
        <v>817</v>
      </c>
      <c r="B815" s="13">
        <v>18091041800</v>
      </c>
      <c r="C815" s="15" t="str">
        <f>VLOOKUP(Table3[[#This Row],[Full Tract ID]],Table1[[Full Tract ID]:[Census Tract ID]],2,FALSE)</f>
        <v>LaPorte</v>
      </c>
      <c r="D815" s="15" t="str">
        <f>VLOOKUP(Table3[[#This Row],[Full Tract ID]],Table1[[Full Tract ID]:[Census Tract ID]],3,FALSE)</f>
        <v>Census Tract 418</v>
      </c>
      <c r="E815">
        <v>0</v>
      </c>
      <c r="K815"/>
      <c r="N815"/>
    </row>
    <row r="816" spans="1:14" x14ac:dyDescent="0.25">
      <c r="A816" t="s">
        <v>818</v>
      </c>
      <c r="B816" s="13">
        <v>18091041900</v>
      </c>
      <c r="C816" s="15" t="str">
        <f>VLOOKUP(Table3[[#This Row],[Full Tract ID]],Table1[[Full Tract ID]:[Census Tract ID]],2,FALSE)</f>
        <v>LaPorte</v>
      </c>
      <c r="D816" s="15" t="str">
        <f>VLOOKUP(Table3[[#This Row],[Full Tract ID]],Table1[[Full Tract ID]:[Census Tract ID]],3,FALSE)</f>
        <v>Census Tract 419</v>
      </c>
      <c r="E816">
        <v>0</v>
      </c>
      <c r="K816"/>
      <c r="N816"/>
    </row>
    <row r="817" spans="1:14" x14ac:dyDescent="0.25">
      <c r="A817" t="s">
        <v>819</v>
      </c>
      <c r="B817" s="13">
        <v>18091042000</v>
      </c>
      <c r="C817" s="15" t="str">
        <f>VLOOKUP(Table3[[#This Row],[Full Tract ID]],Table1[[Full Tract ID]:[Census Tract ID]],2,FALSE)</f>
        <v>LaPorte</v>
      </c>
      <c r="D817" s="15" t="str">
        <f>VLOOKUP(Table3[[#This Row],[Full Tract ID]],Table1[[Full Tract ID]:[Census Tract ID]],3,FALSE)</f>
        <v>Census Tract 420</v>
      </c>
      <c r="E817">
        <v>0</v>
      </c>
      <c r="K817"/>
      <c r="N817"/>
    </row>
    <row r="818" spans="1:14" x14ac:dyDescent="0.25">
      <c r="A818" t="s">
        <v>820</v>
      </c>
      <c r="B818" s="13">
        <v>18091042100</v>
      </c>
      <c r="C818" s="15" t="str">
        <f>VLOOKUP(Table3[[#This Row],[Full Tract ID]],Table1[[Full Tract ID]:[Census Tract ID]],2,FALSE)</f>
        <v>LaPorte</v>
      </c>
      <c r="D818" s="15" t="str">
        <f>VLOOKUP(Table3[[#This Row],[Full Tract ID]],Table1[[Full Tract ID]:[Census Tract ID]],3,FALSE)</f>
        <v>Census Tract 421</v>
      </c>
      <c r="E818">
        <v>0</v>
      </c>
      <c r="K818"/>
      <c r="N818"/>
    </row>
    <row r="819" spans="1:14" x14ac:dyDescent="0.25">
      <c r="A819" t="s">
        <v>821</v>
      </c>
      <c r="B819" s="13">
        <v>18091042200</v>
      </c>
      <c r="C819" s="15" t="str">
        <f>VLOOKUP(Table3[[#This Row],[Full Tract ID]],Table1[[Full Tract ID]:[Census Tract ID]],2,FALSE)</f>
        <v>LaPorte</v>
      </c>
      <c r="D819" s="15" t="str">
        <f>VLOOKUP(Table3[[#This Row],[Full Tract ID]],Table1[[Full Tract ID]:[Census Tract ID]],3,FALSE)</f>
        <v>Census Tract 422</v>
      </c>
      <c r="E819">
        <v>0</v>
      </c>
      <c r="K819"/>
      <c r="N819"/>
    </row>
    <row r="820" spans="1:14" x14ac:dyDescent="0.25">
      <c r="A820" t="s">
        <v>822</v>
      </c>
      <c r="B820" s="13">
        <v>18091042300</v>
      </c>
      <c r="C820" s="15" t="str">
        <f>VLOOKUP(Table3[[#This Row],[Full Tract ID]],Table1[[Full Tract ID]:[Census Tract ID]],2,FALSE)</f>
        <v>LaPorte</v>
      </c>
      <c r="D820" s="15" t="str">
        <f>VLOOKUP(Table3[[#This Row],[Full Tract ID]],Table1[[Full Tract ID]:[Census Tract ID]],3,FALSE)</f>
        <v>Census Tract 423</v>
      </c>
      <c r="E820" s="14">
        <v>1</v>
      </c>
      <c r="K820"/>
      <c r="N820"/>
    </row>
    <row r="821" spans="1:14" x14ac:dyDescent="0.25">
      <c r="A821" t="s">
        <v>823</v>
      </c>
      <c r="B821" s="13">
        <v>18091042401</v>
      </c>
      <c r="C821" s="15" t="str">
        <f>VLOOKUP(Table3[[#This Row],[Full Tract ID]],Table1[[Full Tract ID]:[Census Tract ID]],2,FALSE)</f>
        <v>LaPorte</v>
      </c>
      <c r="D821" s="15" t="str">
        <f>VLOOKUP(Table3[[#This Row],[Full Tract ID]],Table1[[Full Tract ID]:[Census Tract ID]],3,FALSE)</f>
        <v>Census Tract 424.01</v>
      </c>
      <c r="E821">
        <v>0</v>
      </c>
      <c r="K821"/>
      <c r="N821"/>
    </row>
    <row r="822" spans="1:14" x14ac:dyDescent="0.25">
      <c r="A822" t="s">
        <v>824</v>
      </c>
      <c r="B822" s="13">
        <v>18091042402</v>
      </c>
      <c r="C822" s="15" t="str">
        <f>VLOOKUP(Table3[[#This Row],[Full Tract ID]],Table1[[Full Tract ID]:[Census Tract ID]],2,FALSE)</f>
        <v>LaPorte</v>
      </c>
      <c r="D822" s="15" t="str">
        <f>VLOOKUP(Table3[[#This Row],[Full Tract ID]],Table1[[Full Tract ID]:[Census Tract ID]],3,FALSE)</f>
        <v>Census Tract 424.02</v>
      </c>
      <c r="E822">
        <v>0</v>
      </c>
      <c r="K822"/>
      <c r="N822"/>
    </row>
    <row r="823" spans="1:14" x14ac:dyDescent="0.25">
      <c r="A823" t="s">
        <v>825</v>
      </c>
      <c r="B823" s="13">
        <v>18091042500</v>
      </c>
      <c r="C823" s="15" t="str">
        <f>VLOOKUP(Table3[[#This Row],[Full Tract ID]],Table1[[Full Tract ID]:[Census Tract ID]],2,FALSE)</f>
        <v>LaPorte</v>
      </c>
      <c r="D823" s="15" t="str">
        <f>VLOOKUP(Table3[[#This Row],[Full Tract ID]],Table1[[Full Tract ID]:[Census Tract ID]],3,FALSE)</f>
        <v>Census Tract 425</v>
      </c>
      <c r="E823">
        <v>0</v>
      </c>
      <c r="K823"/>
      <c r="N823"/>
    </row>
    <row r="824" spans="1:14" x14ac:dyDescent="0.25">
      <c r="A824" t="s">
        <v>826</v>
      </c>
      <c r="B824" s="13">
        <v>18091042601</v>
      </c>
      <c r="C824" s="15" t="str">
        <f>VLOOKUP(Table3[[#This Row],[Full Tract ID]],Table1[[Full Tract ID]:[Census Tract ID]],2,FALSE)</f>
        <v>LaPorte</v>
      </c>
      <c r="D824" s="15" t="str">
        <f>VLOOKUP(Table3[[#This Row],[Full Tract ID]],Table1[[Full Tract ID]:[Census Tract ID]],3,FALSE)</f>
        <v>Census Tract 426.01</v>
      </c>
      <c r="E824">
        <v>0</v>
      </c>
      <c r="K824"/>
      <c r="N824"/>
    </row>
    <row r="825" spans="1:14" x14ac:dyDescent="0.25">
      <c r="A825" t="s">
        <v>827</v>
      </c>
      <c r="B825" s="13">
        <v>18091042602</v>
      </c>
      <c r="C825" s="15" t="str">
        <f>VLOOKUP(Table3[[#This Row],[Full Tract ID]],Table1[[Full Tract ID]:[Census Tract ID]],2,FALSE)</f>
        <v>LaPorte</v>
      </c>
      <c r="D825" s="15" t="str">
        <f>VLOOKUP(Table3[[#This Row],[Full Tract ID]],Table1[[Full Tract ID]:[Census Tract ID]],3,FALSE)</f>
        <v>Census Tract 426.02</v>
      </c>
      <c r="E825">
        <v>0</v>
      </c>
      <c r="K825"/>
      <c r="N825"/>
    </row>
    <row r="826" spans="1:14" x14ac:dyDescent="0.25">
      <c r="A826" t="s">
        <v>828</v>
      </c>
      <c r="B826" s="13">
        <v>18091042700</v>
      </c>
      <c r="C826" s="15" t="str">
        <f>VLOOKUP(Table3[[#This Row],[Full Tract ID]],Table1[[Full Tract ID]:[Census Tract ID]],2,FALSE)</f>
        <v>LaPorte</v>
      </c>
      <c r="D826" s="15" t="str">
        <f>VLOOKUP(Table3[[#This Row],[Full Tract ID]],Table1[[Full Tract ID]:[Census Tract ID]],3,FALSE)</f>
        <v>Census Tract 427</v>
      </c>
      <c r="E826">
        <v>0</v>
      </c>
      <c r="K826"/>
      <c r="N826"/>
    </row>
    <row r="827" spans="1:14" x14ac:dyDescent="0.25">
      <c r="A827" t="s">
        <v>829</v>
      </c>
      <c r="B827" s="13">
        <v>18091042800</v>
      </c>
      <c r="C827" s="15" t="str">
        <f>VLOOKUP(Table3[[#This Row],[Full Tract ID]],Table1[[Full Tract ID]:[Census Tract ID]],2,FALSE)</f>
        <v>LaPorte</v>
      </c>
      <c r="D827" s="15" t="str">
        <f>VLOOKUP(Table3[[#This Row],[Full Tract ID]],Table1[[Full Tract ID]:[Census Tract ID]],3,FALSE)</f>
        <v>Census Tract 428</v>
      </c>
      <c r="E827">
        <v>0</v>
      </c>
      <c r="K827"/>
      <c r="N827"/>
    </row>
    <row r="828" spans="1:14" x14ac:dyDescent="0.25">
      <c r="A828" t="s">
        <v>830</v>
      </c>
      <c r="B828" s="13">
        <v>18091042900</v>
      </c>
      <c r="C828" s="15" t="str">
        <f>VLOOKUP(Table3[[#This Row],[Full Tract ID]],Table1[[Full Tract ID]:[Census Tract ID]],2,FALSE)</f>
        <v>LaPorte</v>
      </c>
      <c r="D828" s="15" t="str">
        <f>VLOOKUP(Table3[[#This Row],[Full Tract ID]],Table1[[Full Tract ID]:[Census Tract ID]],3,FALSE)</f>
        <v>Census Tract 429</v>
      </c>
      <c r="E828">
        <v>0</v>
      </c>
      <c r="K828"/>
      <c r="N828"/>
    </row>
    <row r="829" spans="1:14" x14ac:dyDescent="0.25">
      <c r="A829" t="s">
        <v>831</v>
      </c>
      <c r="B829" s="13">
        <v>18091043000</v>
      </c>
      <c r="C829" s="15" t="str">
        <f>VLOOKUP(Table3[[#This Row],[Full Tract ID]],Table1[[Full Tract ID]:[Census Tract ID]],2,FALSE)</f>
        <v>LaPorte</v>
      </c>
      <c r="D829" s="15" t="str">
        <f>VLOOKUP(Table3[[#This Row],[Full Tract ID]],Table1[[Full Tract ID]:[Census Tract ID]],3,FALSE)</f>
        <v>Census Tract 430</v>
      </c>
      <c r="E829" s="14">
        <v>1</v>
      </c>
      <c r="K829"/>
      <c r="N829"/>
    </row>
    <row r="830" spans="1:14" x14ac:dyDescent="0.25">
      <c r="A830" t="s">
        <v>832</v>
      </c>
      <c r="B830" s="13">
        <v>18093950400</v>
      </c>
      <c r="C830" s="15" t="str">
        <f>VLOOKUP(Table3[[#This Row],[Full Tract ID]],Table1[[Full Tract ID]:[Census Tract ID]],2,FALSE)</f>
        <v>Lawrence</v>
      </c>
      <c r="D830" s="15" t="str">
        <f>VLOOKUP(Table3[[#This Row],[Full Tract ID]],Table1[[Full Tract ID]:[Census Tract ID]],3,FALSE)</f>
        <v>Census Tract 9504</v>
      </c>
      <c r="E830">
        <v>0</v>
      </c>
      <c r="K830"/>
      <c r="N830"/>
    </row>
    <row r="831" spans="1:14" x14ac:dyDescent="0.25">
      <c r="A831" t="s">
        <v>833</v>
      </c>
      <c r="B831" s="13">
        <v>18093950500</v>
      </c>
      <c r="C831" s="15" t="str">
        <f>VLOOKUP(Table3[[#This Row],[Full Tract ID]],Table1[[Full Tract ID]:[Census Tract ID]],2,FALSE)</f>
        <v>Lawrence</v>
      </c>
      <c r="D831" s="15" t="str">
        <f>VLOOKUP(Table3[[#This Row],[Full Tract ID]],Table1[[Full Tract ID]:[Census Tract ID]],3,FALSE)</f>
        <v>Census Tract 9505</v>
      </c>
      <c r="E831">
        <v>0</v>
      </c>
      <c r="K831"/>
      <c r="N831"/>
    </row>
    <row r="832" spans="1:14" x14ac:dyDescent="0.25">
      <c r="A832" t="s">
        <v>834</v>
      </c>
      <c r="B832" s="13">
        <v>18093950601</v>
      </c>
      <c r="C832" s="15" t="str">
        <f>VLOOKUP(Table3[[#This Row],[Full Tract ID]],Table1[[Full Tract ID]:[Census Tract ID]],2,FALSE)</f>
        <v>Lawrence</v>
      </c>
      <c r="D832" s="15" t="str">
        <f>VLOOKUP(Table3[[#This Row],[Full Tract ID]],Table1[[Full Tract ID]:[Census Tract ID]],3,FALSE)</f>
        <v>Census Tract 9506.01</v>
      </c>
      <c r="E832">
        <v>0</v>
      </c>
      <c r="K832"/>
      <c r="N832"/>
    </row>
    <row r="833" spans="1:14" x14ac:dyDescent="0.25">
      <c r="A833" t="s">
        <v>835</v>
      </c>
      <c r="B833" s="13">
        <v>18093950602</v>
      </c>
      <c r="C833" s="15" t="str">
        <f>VLOOKUP(Table3[[#This Row],[Full Tract ID]],Table1[[Full Tract ID]:[Census Tract ID]],2,FALSE)</f>
        <v>Lawrence</v>
      </c>
      <c r="D833" s="15" t="str">
        <f>VLOOKUP(Table3[[#This Row],[Full Tract ID]],Table1[[Full Tract ID]:[Census Tract ID]],3,FALSE)</f>
        <v>Census Tract 9506.02</v>
      </c>
      <c r="E833">
        <v>0</v>
      </c>
      <c r="K833"/>
      <c r="N833"/>
    </row>
    <row r="834" spans="1:14" x14ac:dyDescent="0.25">
      <c r="A834" t="s">
        <v>836</v>
      </c>
      <c r="B834" s="13">
        <v>18093950701</v>
      </c>
      <c r="C834" s="15" t="str">
        <f>VLOOKUP(Table3[[#This Row],[Full Tract ID]],Table1[[Full Tract ID]:[Census Tract ID]],2,FALSE)</f>
        <v>Lawrence</v>
      </c>
      <c r="D834" s="15" t="str">
        <f>VLOOKUP(Table3[[#This Row],[Full Tract ID]],Table1[[Full Tract ID]:[Census Tract ID]],3,FALSE)</f>
        <v>Census Tract 9507.01</v>
      </c>
      <c r="E834">
        <v>0</v>
      </c>
      <c r="K834"/>
      <c r="N834"/>
    </row>
    <row r="835" spans="1:14" x14ac:dyDescent="0.25">
      <c r="A835" t="s">
        <v>837</v>
      </c>
      <c r="B835" s="13">
        <v>18093950702</v>
      </c>
      <c r="C835" s="15" t="str">
        <f>VLOOKUP(Table3[[#This Row],[Full Tract ID]],Table1[[Full Tract ID]:[Census Tract ID]],2,FALSE)</f>
        <v>Lawrence</v>
      </c>
      <c r="D835" s="15" t="str">
        <f>VLOOKUP(Table3[[#This Row],[Full Tract ID]],Table1[[Full Tract ID]:[Census Tract ID]],3,FALSE)</f>
        <v>Census Tract 9507.02</v>
      </c>
      <c r="E835">
        <v>0</v>
      </c>
      <c r="K835"/>
      <c r="N835"/>
    </row>
    <row r="836" spans="1:14" x14ac:dyDescent="0.25">
      <c r="A836" t="s">
        <v>838</v>
      </c>
      <c r="B836" s="13">
        <v>18093950800</v>
      </c>
      <c r="C836" s="15" t="str">
        <f>VLOOKUP(Table3[[#This Row],[Full Tract ID]],Table1[[Full Tract ID]:[Census Tract ID]],2,FALSE)</f>
        <v>Lawrence</v>
      </c>
      <c r="D836" s="15" t="str">
        <f>VLOOKUP(Table3[[#This Row],[Full Tract ID]],Table1[[Full Tract ID]:[Census Tract ID]],3,FALSE)</f>
        <v>Census Tract 9508</v>
      </c>
      <c r="E836">
        <v>0</v>
      </c>
      <c r="K836"/>
      <c r="N836"/>
    </row>
    <row r="837" spans="1:14" x14ac:dyDescent="0.25">
      <c r="A837" t="s">
        <v>839</v>
      </c>
      <c r="B837" s="13">
        <v>18093950900</v>
      </c>
      <c r="C837" s="15" t="str">
        <f>VLOOKUP(Table3[[#This Row],[Full Tract ID]],Table1[[Full Tract ID]:[Census Tract ID]],2,FALSE)</f>
        <v>Lawrence</v>
      </c>
      <c r="D837" s="15" t="str">
        <f>VLOOKUP(Table3[[#This Row],[Full Tract ID]],Table1[[Full Tract ID]:[Census Tract ID]],3,FALSE)</f>
        <v>Census Tract 9509</v>
      </c>
      <c r="E837">
        <v>0</v>
      </c>
      <c r="K837"/>
      <c r="N837"/>
    </row>
    <row r="838" spans="1:14" x14ac:dyDescent="0.25">
      <c r="A838" t="s">
        <v>840</v>
      </c>
      <c r="B838" s="13">
        <v>18093951000</v>
      </c>
      <c r="C838" s="15" t="str">
        <f>VLOOKUP(Table3[[#This Row],[Full Tract ID]],Table1[[Full Tract ID]:[Census Tract ID]],2,FALSE)</f>
        <v>Lawrence</v>
      </c>
      <c r="D838" s="15" t="str">
        <f>VLOOKUP(Table3[[#This Row],[Full Tract ID]],Table1[[Full Tract ID]:[Census Tract ID]],3,FALSE)</f>
        <v>Census Tract 9510</v>
      </c>
      <c r="E838">
        <v>0</v>
      </c>
      <c r="K838"/>
      <c r="N838"/>
    </row>
    <row r="839" spans="1:14" x14ac:dyDescent="0.25">
      <c r="A839" t="s">
        <v>841</v>
      </c>
      <c r="B839" s="13">
        <v>18093951100</v>
      </c>
      <c r="C839" s="15" t="str">
        <f>VLOOKUP(Table3[[#This Row],[Full Tract ID]],Table1[[Full Tract ID]:[Census Tract ID]],2,FALSE)</f>
        <v>Lawrence</v>
      </c>
      <c r="D839" s="15" t="str">
        <f>VLOOKUP(Table3[[#This Row],[Full Tract ID]],Table1[[Full Tract ID]:[Census Tract ID]],3,FALSE)</f>
        <v>Census Tract 9511</v>
      </c>
      <c r="E839" s="14">
        <v>1</v>
      </c>
      <c r="K839"/>
      <c r="N839"/>
    </row>
    <row r="840" spans="1:14" x14ac:dyDescent="0.25">
      <c r="A840" t="s">
        <v>842</v>
      </c>
      <c r="B840" s="13">
        <v>18093951201</v>
      </c>
      <c r="C840" s="15" t="str">
        <f>VLOOKUP(Table3[[#This Row],[Full Tract ID]],Table1[[Full Tract ID]:[Census Tract ID]],2,FALSE)</f>
        <v>Lawrence</v>
      </c>
      <c r="D840" s="15" t="str">
        <f>VLOOKUP(Table3[[#This Row],[Full Tract ID]],Table1[[Full Tract ID]:[Census Tract ID]],3,FALSE)</f>
        <v>Census Tract 9512.01</v>
      </c>
      <c r="E840">
        <v>0</v>
      </c>
      <c r="K840"/>
      <c r="N840"/>
    </row>
    <row r="841" spans="1:14" x14ac:dyDescent="0.25">
      <c r="A841" t="s">
        <v>843</v>
      </c>
      <c r="B841" s="13">
        <v>18093951202</v>
      </c>
      <c r="C841" s="15" t="str">
        <f>VLOOKUP(Table3[[#This Row],[Full Tract ID]],Table1[[Full Tract ID]:[Census Tract ID]],2,FALSE)</f>
        <v>Lawrence</v>
      </c>
      <c r="D841" s="15" t="str">
        <f>VLOOKUP(Table3[[#This Row],[Full Tract ID]],Table1[[Full Tract ID]:[Census Tract ID]],3,FALSE)</f>
        <v>Census Tract 9512.02</v>
      </c>
      <c r="E841">
        <v>0</v>
      </c>
      <c r="K841"/>
      <c r="N841"/>
    </row>
    <row r="842" spans="1:14" x14ac:dyDescent="0.25">
      <c r="A842" t="s">
        <v>844</v>
      </c>
      <c r="B842" s="13">
        <v>18093951300</v>
      </c>
      <c r="C842" s="15" t="str">
        <f>VLOOKUP(Table3[[#This Row],[Full Tract ID]],Table1[[Full Tract ID]:[Census Tract ID]],2,FALSE)</f>
        <v>Lawrence</v>
      </c>
      <c r="D842" s="15" t="str">
        <f>VLOOKUP(Table3[[#This Row],[Full Tract ID]],Table1[[Full Tract ID]:[Census Tract ID]],3,FALSE)</f>
        <v>Census Tract 9513</v>
      </c>
      <c r="E842">
        <v>0</v>
      </c>
      <c r="K842"/>
      <c r="N842"/>
    </row>
    <row r="843" spans="1:14" x14ac:dyDescent="0.25">
      <c r="A843" t="s">
        <v>845</v>
      </c>
      <c r="B843" s="13">
        <v>18095000300</v>
      </c>
      <c r="C843" s="15" t="str">
        <f>VLOOKUP(Table3[[#This Row],[Full Tract ID]],Table1[[Full Tract ID]:[Census Tract ID]],2,FALSE)</f>
        <v>Madison</v>
      </c>
      <c r="D843" s="15" t="str">
        <f>VLOOKUP(Table3[[#This Row],[Full Tract ID]],Table1[[Full Tract ID]:[Census Tract ID]],3,FALSE)</f>
        <v>Census Tract 3</v>
      </c>
      <c r="E843" s="14">
        <v>1</v>
      </c>
      <c r="K843"/>
      <c r="N843"/>
    </row>
    <row r="844" spans="1:14" x14ac:dyDescent="0.25">
      <c r="A844" t="s">
        <v>846</v>
      </c>
      <c r="B844" s="13">
        <v>18095000400</v>
      </c>
      <c r="C844" s="15" t="str">
        <f>VLOOKUP(Table3[[#This Row],[Full Tract ID]],Table1[[Full Tract ID]:[Census Tract ID]],2,FALSE)</f>
        <v>Madison</v>
      </c>
      <c r="D844" s="15" t="str">
        <f>VLOOKUP(Table3[[#This Row],[Full Tract ID]],Table1[[Full Tract ID]:[Census Tract ID]],3,FALSE)</f>
        <v>Census Tract 4</v>
      </c>
      <c r="E844" s="14">
        <v>1</v>
      </c>
      <c r="K844"/>
      <c r="N844"/>
    </row>
    <row r="845" spans="1:14" x14ac:dyDescent="0.25">
      <c r="A845" t="s">
        <v>847</v>
      </c>
      <c r="B845" s="13">
        <v>18095000500</v>
      </c>
      <c r="C845" s="15" t="str">
        <f>VLOOKUP(Table3[[#This Row],[Full Tract ID]],Table1[[Full Tract ID]:[Census Tract ID]],2,FALSE)</f>
        <v>Madison</v>
      </c>
      <c r="D845" s="15" t="str">
        <f>VLOOKUP(Table3[[#This Row],[Full Tract ID]],Table1[[Full Tract ID]:[Census Tract ID]],3,FALSE)</f>
        <v>Census Tract 5</v>
      </c>
      <c r="E845" s="14">
        <v>1</v>
      </c>
      <c r="K845"/>
      <c r="N845"/>
    </row>
    <row r="846" spans="1:14" x14ac:dyDescent="0.25">
      <c r="A846" t="s">
        <v>848</v>
      </c>
      <c r="B846" s="13">
        <v>18095000800</v>
      </c>
      <c r="C846" s="15" t="str">
        <f>VLOOKUP(Table3[[#This Row],[Full Tract ID]],Table1[[Full Tract ID]:[Census Tract ID]],2,FALSE)</f>
        <v>Madison</v>
      </c>
      <c r="D846" s="15" t="str">
        <f>VLOOKUP(Table3[[#This Row],[Full Tract ID]],Table1[[Full Tract ID]:[Census Tract ID]],3,FALSE)</f>
        <v>Census Tract 8</v>
      </c>
      <c r="E846" s="14">
        <v>1</v>
      </c>
      <c r="K846"/>
      <c r="N846"/>
    </row>
    <row r="847" spans="1:14" x14ac:dyDescent="0.25">
      <c r="A847" t="s">
        <v>849</v>
      </c>
      <c r="B847" s="13">
        <v>18095000900</v>
      </c>
      <c r="C847" s="15" t="str">
        <f>VLOOKUP(Table3[[#This Row],[Full Tract ID]],Table1[[Full Tract ID]:[Census Tract ID]],2,FALSE)</f>
        <v>Madison</v>
      </c>
      <c r="D847" s="15" t="str">
        <f>VLOOKUP(Table3[[#This Row],[Full Tract ID]],Table1[[Full Tract ID]:[Census Tract ID]],3,FALSE)</f>
        <v>Census Tract 9</v>
      </c>
      <c r="E847" s="14">
        <v>1</v>
      </c>
      <c r="K847"/>
      <c r="N847"/>
    </row>
    <row r="848" spans="1:14" x14ac:dyDescent="0.25">
      <c r="A848" t="s">
        <v>850</v>
      </c>
      <c r="B848" s="13">
        <v>18095001000</v>
      </c>
      <c r="C848" s="15" t="str">
        <f>VLOOKUP(Table3[[#This Row],[Full Tract ID]],Table1[[Full Tract ID]:[Census Tract ID]],2,FALSE)</f>
        <v>Madison</v>
      </c>
      <c r="D848" s="15" t="str">
        <f>VLOOKUP(Table3[[#This Row],[Full Tract ID]],Table1[[Full Tract ID]:[Census Tract ID]],3,FALSE)</f>
        <v>Census Tract 10</v>
      </c>
      <c r="E848">
        <v>0</v>
      </c>
      <c r="K848"/>
      <c r="N848"/>
    </row>
    <row r="849" spans="1:14" x14ac:dyDescent="0.25">
      <c r="A849" t="s">
        <v>851</v>
      </c>
      <c r="B849" s="13">
        <v>18095001100</v>
      </c>
      <c r="C849" s="15" t="str">
        <f>VLOOKUP(Table3[[#This Row],[Full Tract ID]],Table1[[Full Tract ID]:[Census Tract ID]],2,FALSE)</f>
        <v>Madison</v>
      </c>
      <c r="D849" s="15" t="str">
        <f>VLOOKUP(Table3[[#This Row],[Full Tract ID]],Table1[[Full Tract ID]:[Census Tract ID]],3,FALSE)</f>
        <v>Census Tract 11</v>
      </c>
      <c r="E849" s="14">
        <v>1</v>
      </c>
      <c r="K849"/>
      <c r="N849"/>
    </row>
    <row r="850" spans="1:14" x14ac:dyDescent="0.25">
      <c r="A850" t="s">
        <v>852</v>
      </c>
      <c r="B850" s="13">
        <v>18095001200</v>
      </c>
      <c r="C850" s="15" t="str">
        <f>VLOOKUP(Table3[[#This Row],[Full Tract ID]],Table1[[Full Tract ID]:[Census Tract ID]],2,FALSE)</f>
        <v>Madison</v>
      </c>
      <c r="D850" s="15" t="str">
        <f>VLOOKUP(Table3[[#This Row],[Full Tract ID]],Table1[[Full Tract ID]:[Census Tract ID]],3,FALSE)</f>
        <v>Census Tract 12</v>
      </c>
      <c r="E850">
        <v>0</v>
      </c>
      <c r="K850"/>
      <c r="N850"/>
    </row>
    <row r="851" spans="1:14" x14ac:dyDescent="0.25">
      <c r="A851" t="s">
        <v>853</v>
      </c>
      <c r="B851" s="13">
        <v>18095001300</v>
      </c>
      <c r="C851" s="15" t="str">
        <f>VLOOKUP(Table3[[#This Row],[Full Tract ID]],Table1[[Full Tract ID]:[Census Tract ID]],2,FALSE)</f>
        <v>Madison</v>
      </c>
      <c r="D851" s="15" t="str">
        <f>VLOOKUP(Table3[[#This Row],[Full Tract ID]],Table1[[Full Tract ID]:[Census Tract ID]],3,FALSE)</f>
        <v>Census Tract 13</v>
      </c>
      <c r="E851">
        <v>0</v>
      </c>
      <c r="K851"/>
      <c r="N851"/>
    </row>
    <row r="852" spans="1:14" x14ac:dyDescent="0.25">
      <c r="A852" t="s">
        <v>854</v>
      </c>
      <c r="B852" s="13">
        <v>18095001400</v>
      </c>
      <c r="C852" s="15" t="str">
        <f>VLOOKUP(Table3[[#This Row],[Full Tract ID]],Table1[[Full Tract ID]:[Census Tract ID]],2,FALSE)</f>
        <v>Madison</v>
      </c>
      <c r="D852" s="15" t="str">
        <f>VLOOKUP(Table3[[#This Row],[Full Tract ID]],Table1[[Full Tract ID]:[Census Tract ID]],3,FALSE)</f>
        <v>Census Tract 14</v>
      </c>
      <c r="E852">
        <v>0</v>
      </c>
      <c r="K852"/>
      <c r="N852"/>
    </row>
    <row r="853" spans="1:14" x14ac:dyDescent="0.25">
      <c r="A853" t="s">
        <v>855</v>
      </c>
      <c r="B853" s="13">
        <v>18095001500</v>
      </c>
      <c r="C853" s="15" t="str">
        <f>VLOOKUP(Table3[[#This Row],[Full Tract ID]],Table1[[Full Tract ID]:[Census Tract ID]],2,FALSE)</f>
        <v>Madison</v>
      </c>
      <c r="D853" s="15" t="str">
        <f>VLOOKUP(Table3[[#This Row],[Full Tract ID]],Table1[[Full Tract ID]:[Census Tract ID]],3,FALSE)</f>
        <v>Census Tract 15</v>
      </c>
      <c r="E853">
        <v>0</v>
      </c>
      <c r="K853"/>
      <c r="N853"/>
    </row>
    <row r="854" spans="1:14" x14ac:dyDescent="0.25">
      <c r="A854" t="s">
        <v>856</v>
      </c>
      <c r="B854" s="13">
        <v>18095001600</v>
      </c>
      <c r="C854" s="15" t="str">
        <f>VLOOKUP(Table3[[#This Row],[Full Tract ID]],Table1[[Full Tract ID]:[Census Tract ID]],2,FALSE)</f>
        <v>Madison</v>
      </c>
      <c r="D854" s="15" t="str">
        <f>VLOOKUP(Table3[[#This Row],[Full Tract ID]],Table1[[Full Tract ID]:[Census Tract ID]],3,FALSE)</f>
        <v>Census Tract 16</v>
      </c>
      <c r="E854">
        <v>0</v>
      </c>
      <c r="K854"/>
      <c r="N854"/>
    </row>
    <row r="855" spans="1:14" x14ac:dyDescent="0.25">
      <c r="A855" t="s">
        <v>857</v>
      </c>
      <c r="B855" s="13">
        <v>18095001700</v>
      </c>
      <c r="C855" s="15" t="str">
        <f>VLOOKUP(Table3[[#This Row],[Full Tract ID]],Table1[[Full Tract ID]:[Census Tract ID]],2,FALSE)</f>
        <v>Madison</v>
      </c>
      <c r="D855" s="15" t="str">
        <f>VLOOKUP(Table3[[#This Row],[Full Tract ID]],Table1[[Full Tract ID]:[Census Tract ID]],3,FALSE)</f>
        <v>Census Tract 17</v>
      </c>
      <c r="E855">
        <v>0</v>
      </c>
      <c r="K855"/>
      <c r="N855"/>
    </row>
    <row r="856" spans="1:14" x14ac:dyDescent="0.25">
      <c r="A856" t="s">
        <v>858</v>
      </c>
      <c r="B856" s="13">
        <v>18095001801</v>
      </c>
      <c r="C856" s="15" t="str">
        <f>VLOOKUP(Table3[[#This Row],[Full Tract ID]],Table1[[Full Tract ID]:[Census Tract ID]],2,FALSE)</f>
        <v>Madison</v>
      </c>
      <c r="D856" s="15" t="str">
        <f>VLOOKUP(Table3[[#This Row],[Full Tract ID]],Table1[[Full Tract ID]:[Census Tract ID]],3,FALSE)</f>
        <v>Census Tract 18.01</v>
      </c>
      <c r="E856">
        <v>0</v>
      </c>
      <c r="K856"/>
      <c r="N856"/>
    </row>
    <row r="857" spans="1:14" x14ac:dyDescent="0.25">
      <c r="A857" t="s">
        <v>859</v>
      </c>
      <c r="B857" s="13">
        <v>18095001802</v>
      </c>
      <c r="C857" s="15" t="str">
        <f>VLOOKUP(Table3[[#This Row],[Full Tract ID]],Table1[[Full Tract ID]:[Census Tract ID]],2,FALSE)</f>
        <v>Madison</v>
      </c>
      <c r="D857" s="15" t="str">
        <f>VLOOKUP(Table3[[#This Row],[Full Tract ID]],Table1[[Full Tract ID]:[Census Tract ID]],3,FALSE)</f>
        <v>Census Tract 18.02</v>
      </c>
      <c r="E857">
        <v>0</v>
      </c>
      <c r="K857"/>
      <c r="N857"/>
    </row>
    <row r="858" spans="1:14" x14ac:dyDescent="0.25">
      <c r="A858" t="s">
        <v>860</v>
      </c>
      <c r="B858" s="13">
        <v>18095001901</v>
      </c>
      <c r="C858" s="15" t="str">
        <f>VLOOKUP(Table3[[#This Row],[Full Tract ID]],Table1[[Full Tract ID]:[Census Tract ID]],2,FALSE)</f>
        <v>Madison</v>
      </c>
      <c r="D858" s="15" t="str">
        <f>VLOOKUP(Table3[[#This Row],[Full Tract ID]],Table1[[Full Tract ID]:[Census Tract ID]],3,FALSE)</f>
        <v>Census Tract 19.01</v>
      </c>
      <c r="E858">
        <v>0</v>
      </c>
      <c r="K858"/>
      <c r="N858"/>
    </row>
    <row r="859" spans="1:14" x14ac:dyDescent="0.25">
      <c r="A859" t="s">
        <v>861</v>
      </c>
      <c r="B859" s="13">
        <v>18095001902</v>
      </c>
      <c r="C859" s="15" t="str">
        <f>VLOOKUP(Table3[[#This Row],[Full Tract ID]],Table1[[Full Tract ID]:[Census Tract ID]],2,FALSE)</f>
        <v>Madison</v>
      </c>
      <c r="D859" s="15" t="str">
        <f>VLOOKUP(Table3[[#This Row],[Full Tract ID]],Table1[[Full Tract ID]:[Census Tract ID]],3,FALSE)</f>
        <v>Census Tract 19.02</v>
      </c>
      <c r="E859">
        <v>0</v>
      </c>
      <c r="K859"/>
      <c r="N859"/>
    </row>
    <row r="860" spans="1:14" x14ac:dyDescent="0.25">
      <c r="A860" t="s">
        <v>862</v>
      </c>
      <c r="B860" s="13">
        <v>18095002000</v>
      </c>
      <c r="C860" s="15" t="str">
        <f>VLOOKUP(Table3[[#This Row],[Full Tract ID]],Table1[[Full Tract ID]:[Census Tract ID]],2,FALSE)</f>
        <v>Madison</v>
      </c>
      <c r="D860" s="15" t="str">
        <f>VLOOKUP(Table3[[#This Row],[Full Tract ID]],Table1[[Full Tract ID]:[Census Tract ID]],3,FALSE)</f>
        <v>Census Tract 20</v>
      </c>
      <c r="E860">
        <v>0</v>
      </c>
      <c r="K860"/>
      <c r="N860"/>
    </row>
    <row r="861" spans="1:14" x14ac:dyDescent="0.25">
      <c r="A861" t="s">
        <v>863</v>
      </c>
      <c r="B861" s="13">
        <v>18095010100</v>
      </c>
      <c r="C861" s="15" t="str">
        <f>VLOOKUP(Table3[[#This Row],[Full Tract ID]],Table1[[Full Tract ID]:[Census Tract ID]],2,FALSE)</f>
        <v>Madison</v>
      </c>
      <c r="D861" s="15" t="str">
        <f>VLOOKUP(Table3[[#This Row],[Full Tract ID]],Table1[[Full Tract ID]:[Census Tract ID]],3,FALSE)</f>
        <v>Census Tract 101</v>
      </c>
      <c r="E861">
        <v>0</v>
      </c>
      <c r="K861"/>
      <c r="N861"/>
    </row>
    <row r="862" spans="1:14" x14ac:dyDescent="0.25">
      <c r="A862" t="s">
        <v>864</v>
      </c>
      <c r="B862" s="13">
        <v>18095010200</v>
      </c>
      <c r="C862" s="15" t="str">
        <f>VLOOKUP(Table3[[#This Row],[Full Tract ID]],Table1[[Full Tract ID]:[Census Tract ID]],2,FALSE)</f>
        <v>Madison</v>
      </c>
      <c r="D862" s="15" t="str">
        <f>VLOOKUP(Table3[[#This Row],[Full Tract ID]],Table1[[Full Tract ID]:[Census Tract ID]],3,FALSE)</f>
        <v>Census Tract 102</v>
      </c>
      <c r="E862">
        <v>0</v>
      </c>
      <c r="K862"/>
      <c r="N862"/>
    </row>
    <row r="863" spans="1:14" x14ac:dyDescent="0.25">
      <c r="A863" t="s">
        <v>865</v>
      </c>
      <c r="B863" s="13">
        <v>18095010300</v>
      </c>
      <c r="C863" s="15" t="str">
        <f>VLOOKUP(Table3[[#This Row],[Full Tract ID]],Table1[[Full Tract ID]:[Census Tract ID]],2,FALSE)</f>
        <v>Madison</v>
      </c>
      <c r="D863" s="15" t="str">
        <f>VLOOKUP(Table3[[#This Row],[Full Tract ID]],Table1[[Full Tract ID]:[Census Tract ID]],3,FALSE)</f>
        <v>Census Tract 103</v>
      </c>
      <c r="E863">
        <v>0</v>
      </c>
      <c r="K863"/>
      <c r="N863"/>
    </row>
    <row r="864" spans="1:14" x14ac:dyDescent="0.25">
      <c r="A864" t="s">
        <v>866</v>
      </c>
      <c r="B864" s="13">
        <v>18095010400</v>
      </c>
      <c r="C864" s="15" t="str">
        <f>VLOOKUP(Table3[[#This Row],[Full Tract ID]],Table1[[Full Tract ID]:[Census Tract ID]],2,FALSE)</f>
        <v>Madison</v>
      </c>
      <c r="D864" s="15" t="str">
        <f>VLOOKUP(Table3[[#This Row],[Full Tract ID]],Table1[[Full Tract ID]:[Census Tract ID]],3,FALSE)</f>
        <v>Census Tract 104</v>
      </c>
      <c r="E864">
        <v>0</v>
      </c>
      <c r="K864"/>
      <c r="N864"/>
    </row>
    <row r="865" spans="1:14" x14ac:dyDescent="0.25">
      <c r="A865" t="s">
        <v>867</v>
      </c>
      <c r="B865" s="13">
        <v>18095010500</v>
      </c>
      <c r="C865" s="15" t="str">
        <f>VLOOKUP(Table3[[#This Row],[Full Tract ID]],Table1[[Full Tract ID]:[Census Tract ID]],2,FALSE)</f>
        <v>Madison</v>
      </c>
      <c r="D865" s="15" t="str">
        <f>VLOOKUP(Table3[[#This Row],[Full Tract ID]],Table1[[Full Tract ID]:[Census Tract ID]],3,FALSE)</f>
        <v>Census Tract 105</v>
      </c>
      <c r="E865">
        <v>0</v>
      </c>
      <c r="K865"/>
      <c r="N865"/>
    </row>
    <row r="866" spans="1:14" x14ac:dyDescent="0.25">
      <c r="A866" t="s">
        <v>868</v>
      </c>
      <c r="B866" s="13">
        <v>18095010600</v>
      </c>
      <c r="C866" s="15" t="str">
        <f>VLOOKUP(Table3[[#This Row],[Full Tract ID]],Table1[[Full Tract ID]:[Census Tract ID]],2,FALSE)</f>
        <v>Madison</v>
      </c>
      <c r="D866" s="15" t="str">
        <f>VLOOKUP(Table3[[#This Row],[Full Tract ID]],Table1[[Full Tract ID]:[Census Tract ID]],3,FALSE)</f>
        <v>Census Tract 106</v>
      </c>
      <c r="E866">
        <v>0</v>
      </c>
      <c r="K866"/>
      <c r="N866"/>
    </row>
    <row r="867" spans="1:14" x14ac:dyDescent="0.25">
      <c r="A867" t="s">
        <v>869</v>
      </c>
      <c r="B867" s="13">
        <v>18095010700</v>
      </c>
      <c r="C867" s="15" t="str">
        <f>VLOOKUP(Table3[[#This Row],[Full Tract ID]],Table1[[Full Tract ID]:[Census Tract ID]],2,FALSE)</f>
        <v>Madison</v>
      </c>
      <c r="D867" s="15" t="str">
        <f>VLOOKUP(Table3[[#This Row],[Full Tract ID]],Table1[[Full Tract ID]:[Census Tract ID]],3,FALSE)</f>
        <v>Census Tract 107</v>
      </c>
      <c r="E867">
        <v>0</v>
      </c>
      <c r="K867"/>
      <c r="N867"/>
    </row>
    <row r="868" spans="1:14" x14ac:dyDescent="0.25">
      <c r="A868" t="s">
        <v>870</v>
      </c>
      <c r="B868" s="13">
        <v>18095010800</v>
      </c>
      <c r="C868" s="15" t="str">
        <f>VLOOKUP(Table3[[#This Row],[Full Tract ID]],Table1[[Full Tract ID]:[Census Tract ID]],2,FALSE)</f>
        <v>Madison</v>
      </c>
      <c r="D868" s="15" t="str">
        <f>VLOOKUP(Table3[[#This Row],[Full Tract ID]],Table1[[Full Tract ID]:[Census Tract ID]],3,FALSE)</f>
        <v>Census Tract 108</v>
      </c>
      <c r="E868">
        <v>0</v>
      </c>
      <c r="K868"/>
      <c r="N868"/>
    </row>
    <row r="869" spans="1:14" x14ac:dyDescent="0.25">
      <c r="A869" t="s">
        <v>871</v>
      </c>
      <c r="B869" s="13">
        <v>18095010900</v>
      </c>
      <c r="C869" s="15" t="str">
        <f>VLOOKUP(Table3[[#This Row],[Full Tract ID]],Table1[[Full Tract ID]:[Census Tract ID]],2,FALSE)</f>
        <v>Madison</v>
      </c>
      <c r="D869" s="15" t="str">
        <f>VLOOKUP(Table3[[#This Row],[Full Tract ID]],Table1[[Full Tract ID]:[Census Tract ID]],3,FALSE)</f>
        <v>Census Tract 109</v>
      </c>
      <c r="E869">
        <v>0</v>
      </c>
      <c r="K869"/>
      <c r="N869"/>
    </row>
    <row r="870" spans="1:14" x14ac:dyDescent="0.25">
      <c r="A870" t="s">
        <v>872</v>
      </c>
      <c r="B870" s="13">
        <v>18095011000</v>
      </c>
      <c r="C870" s="15" t="str">
        <f>VLOOKUP(Table3[[#This Row],[Full Tract ID]],Table1[[Full Tract ID]:[Census Tract ID]],2,FALSE)</f>
        <v>Madison</v>
      </c>
      <c r="D870" s="15" t="str">
        <f>VLOOKUP(Table3[[#This Row],[Full Tract ID]],Table1[[Full Tract ID]:[Census Tract ID]],3,FALSE)</f>
        <v>Census Tract 110</v>
      </c>
      <c r="E870">
        <v>0</v>
      </c>
      <c r="K870"/>
      <c r="N870"/>
    </row>
    <row r="871" spans="1:14" x14ac:dyDescent="0.25">
      <c r="A871" t="s">
        <v>873</v>
      </c>
      <c r="B871" s="13">
        <v>18095011100</v>
      </c>
      <c r="C871" s="15" t="str">
        <f>VLOOKUP(Table3[[#This Row],[Full Tract ID]],Table1[[Full Tract ID]:[Census Tract ID]],2,FALSE)</f>
        <v>Madison</v>
      </c>
      <c r="D871" s="15" t="str">
        <f>VLOOKUP(Table3[[#This Row],[Full Tract ID]],Table1[[Full Tract ID]:[Census Tract ID]],3,FALSE)</f>
        <v>Census Tract 111</v>
      </c>
      <c r="E871">
        <v>0</v>
      </c>
      <c r="K871"/>
      <c r="N871"/>
    </row>
    <row r="872" spans="1:14" x14ac:dyDescent="0.25">
      <c r="A872" t="s">
        <v>874</v>
      </c>
      <c r="B872" s="13">
        <v>18095011200</v>
      </c>
      <c r="C872" s="15" t="str">
        <f>VLOOKUP(Table3[[#This Row],[Full Tract ID]],Table1[[Full Tract ID]:[Census Tract ID]],2,FALSE)</f>
        <v>Madison</v>
      </c>
      <c r="D872" s="15" t="str">
        <f>VLOOKUP(Table3[[#This Row],[Full Tract ID]],Table1[[Full Tract ID]:[Census Tract ID]],3,FALSE)</f>
        <v>Census Tract 112</v>
      </c>
      <c r="E872">
        <v>0</v>
      </c>
      <c r="K872"/>
      <c r="N872"/>
    </row>
    <row r="873" spans="1:14" x14ac:dyDescent="0.25">
      <c r="A873" t="s">
        <v>875</v>
      </c>
      <c r="B873" s="13">
        <v>18095011300</v>
      </c>
      <c r="C873" s="15" t="str">
        <f>VLOOKUP(Table3[[#This Row],[Full Tract ID]],Table1[[Full Tract ID]:[Census Tract ID]],2,FALSE)</f>
        <v>Madison</v>
      </c>
      <c r="D873" s="15" t="str">
        <f>VLOOKUP(Table3[[#This Row],[Full Tract ID]],Table1[[Full Tract ID]:[Census Tract ID]],3,FALSE)</f>
        <v>Census Tract 113</v>
      </c>
      <c r="E873">
        <v>0</v>
      </c>
      <c r="K873"/>
      <c r="N873"/>
    </row>
    <row r="874" spans="1:14" x14ac:dyDescent="0.25">
      <c r="A874" t="s">
        <v>876</v>
      </c>
      <c r="B874" s="13">
        <v>18095011400</v>
      </c>
      <c r="C874" s="15" t="str">
        <f>VLOOKUP(Table3[[#This Row],[Full Tract ID]],Table1[[Full Tract ID]:[Census Tract ID]],2,FALSE)</f>
        <v>Madison</v>
      </c>
      <c r="D874" s="15" t="str">
        <f>VLOOKUP(Table3[[#This Row],[Full Tract ID]],Table1[[Full Tract ID]:[Census Tract ID]],3,FALSE)</f>
        <v>Census Tract 114</v>
      </c>
      <c r="E874">
        <v>0</v>
      </c>
      <c r="K874"/>
      <c r="N874"/>
    </row>
    <row r="875" spans="1:14" x14ac:dyDescent="0.25">
      <c r="A875" t="s">
        <v>877</v>
      </c>
      <c r="B875" s="13">
        <v>18095011501</v>
      </c>
      <c r="C875" s="15" t="str">
        <f>VLOOKUP(Table3[[#This Row],[Full Tract ID]],Table1[[Full Tract ID]:[Census Tract ID]],2,FALSE)</f>
        <v>Madison</v>
      </c>
      <c r="D875" s="15" t="str">
        <f>VLOOKUP(Table3[[#This Row],[Full Tract ID]],Table1[[Full Tract ID]:[Census Tract ID]],3,FALSE)</f>
        <v>Census Tract 115.01</v>
      </c>
      <c r="E875">
        <v>0</v>
      </c>
      <c r="K875"/>
      <c r="N875"/>
    </row>
    <row r="876" spans="1:14" x14ac:dyDescent="0.25">
      <c r="A876" t="s">
        <v>878</v>
      </c>
      <c r="B876" s="13">
        <v>18095011502</v>
      </c>
      <c r="C876" s="15" t="str">
        <f>VLOOKUP(Table3[[#This Row],[Full Tract ID]],Table1[[Full Tract ID]:[Census Tract ID]],2,FALSE)</f>
        <v>Madison</v>
      </c>
      <c r="D876" s="15" t="str">
        <f>VLOOKUP(Table3[[#This Row],[Full Tract ID]],Table1[[Full Tract ID]:[Census Tract ID]],3,FALSE)</f>
        <v>Census Tract 115.02</v>
      </c>
      <c r="E876">
        <v>0</v>
      </c>
      <c r="K876"/>
      <c r="N876"/>
    </row>
    <row r="877" spans="1:14" x14ac:dyDescent="0.25">
      <c r="A877" t="s">
        <v>879</v>
      </c>
      <c r="B877" s="13">
        <v>18095011600</v>
      </c>
      <c r="C877" s="15" t="str">
        <f>VLOOKUP(Table3[[#This Row],[Full Tract ID]],Table1[[Full Tract ID]:[Census Tract ID]],2,FALSE)</f>
        <v>Madison</v>
      </c>
      <c r="D877" s="15" t="str">
        <f>VLOOKUP(Table3[[#This Row],[Full Tract ID]],Table1[[Full Tract ID]:[Census Tract ID]],3,FALSE)</f>
        <v>Census Tract 116</v>
      </c>
      <c r="E877">
        <v>0</v>
      </c>
      <c r="K877"/>
      <c r="N877"/>
    </row>
    <row r="878" spans="1:14" x14ac:dyDescent="0.25">
      <c r="A878" t="s">
        <v>880</v>
      </c>
      <c r="B878" s="13">
        <v>18095011700</v>
      </c>
      <c r="C878" s="15" t="str">
        <f>VLOOKUP(Table3[[#This Row],[Full Tract ID]],Table1[[Full Tract ID]:[Census Tract ID]],2,FALSE)</f>
        <v>Madison</v>
      </c>
      <c r="D878" s="15" t="str">
        <f>VLOOKUP(Table3[[#This Row],[Full Tract ID]],Table1[[Full Tract ID]:[Census Tract ID]],3,FALSE)</f>
        <v>Census Tract 117</v>
      </c>
      <c r="E878">
        <v>0</v>
      </c>
      <c r="K878"/>
      <c r="N878"/>
    </row>
    <row r="879" spans="1:14" x14ac:dyDescent="0.25">
      <c r="A879" t="s">
        <v>881</v>
      </c>
      <c r="B879" s="13">
        <v>18095011800</v>
      </c>
      <c r="C879" s="15" t="str">
        <f>VLOOKUP(Table3[[#This Row],[Full Tract ID]],Table1[[Full Tract ID]:[Census Tract ID]],2,FALSE)</f>
        <v>Madison</v>
      </c>
      <c r="D879" s="15" t="str">
        <f>VLOOKUP(Table3[[#This Row],[Full Tract ID]],Table1[[Full Tract ID]:[Census Tract ID]],3,FALSE)</f>
        <v>Census Tract 118</v>
      </c>
      <c r="E879">
        <v>0</v>
      </c>
      <c r="K879"/>
      <c r="N879"/>
    </row>
    <row r="880" spans="1:14" x14ac:dyDescent="0.25">
      <c r="A880" t="s">
        <v>882</v>
      </c>
      <c r="B880" s="13">
        <v>18095011900</v>
      </c>
      <c r="C880" s="15" t="str">
        <f>VLOOKUP(Table3[[#This Row],[Full Tract ID]],Table1[[Full Tract ID]:[Census Tract ID]],2,FALSE)</f>
        <v>Madison</v>
      </c>
      <c r="D880" s="15" t="str">
        <f>VLOOKUP(Table3[[#This Row],[Full Tract ID]],Table1[[Full Tract ID]:[Census Tract ID]],3,FALSE)</f>
        <v>Census Tract 119</v>
      </c>
      <c r="E880" s="14">
        <v>1</v>
      </c>
      <c r="K880"/>
      <c r="N880"/>
    </row>
    <row r="881" spans="1:14" x14ac:dyDescent="0.25">
      <c r="A881" t="s">
        <v>883</v>
      </c>
      <c r="B881" s="13">
        <v>18095012000</v>
      </c>
      <c r="C881" s="15" t="str">
        <f>VLOOKUP(Table3[[#This Row],[Full Tract ID]],Table1[[Full Tract ID]:[Census Tract ID]],2,FALSE)</f>
        <v>Madison</v>
      </c>
      <c r="D881" s="15" t="str">
        <f>VLOOKUP(Table3[[#This Row],[Full Tract ID]],Table1[[Full Tract ID]:[Census Tract ID]],3,FALSE)</f>
        <v>Census Tract 120</v>
      </c>
      <c r="E881" s="14">
        <v>1</v>
      </c>
      <c r="K881"/>
      <c r="N881"/>
    </row>
    <row r="882" spans="1:14" x14ac:dyDescent="0.25">
      <c r="A882" t="s">
        <v>884</v>
      </c>
      <c r="B882" s="13">
        <v>18097310104</v>
      </c>
      <c r="C882" s="15" t="str">
        <f>VLOOKUP(Table3[[#This Row],[Full Tract ID]],Table1[[Full Tract ID]:[Census Tract ID]],2,FALSE)</f>
        <v>Marion</v>
      </c>
      <c r="D882" s="15" t="str">
        <f>VLOOKUP(Table3[[#This Row],[Full Tract ID]],Table1[[Full Tract ID]:[Census Tract ID]],3,FALSE)</f>
        <v>Census Tract 3101.04</v>
      </c>
      <c r="E882">
        <v>0</v>
      </c>
      <c r="K882"/>
      <c r="N882"/>
    </row>
    <row r="883" spans="1:14" x14ac:dyDescent="0.25">
      <c r="A883" t="s">
        <v>885</v>
      </c>
      <c r="B883" s="13">
        <v>18097310105</v>
      </c>
      <c r="C883" s="15" t="str">
        <f>VLOOKUP(Table3[[#This Row],[Full Tract ID]],Table1[[Full Tract ID]:[Census Tract ID]],2,FALSE)</f>
        <v>Marion</v>
      </c>
      <c r="D883" s="15" t="str">
        <f>VLOOKUP(Table3[[#This Row],[Full Tract ID]],Table1[[Full Tract ID]:[Census Tract ID]],3,FALSE)</f>
        <v>Census Tract 3101.05</v>
      </c>
      <c r="E883">
        <v>0</v>
      </c>
      <c r="K883"/>
      <c r="N883"/>
    </row>
    <row r="884" spans="1:14" x14ac:dyDescent="0.25">
      <c r="A884" t="s">
        <v>886</v>
      </c>
      <c r="B884" s="13">
        <v>18097310106</v>
      </c>
      <c r="C884" s="15" t="str">
        <f>VLOOKUP(Table3[[#This Row],[Full Tract ID]],Table1[[Full Tract ID]:[Census Tract ID]],2,FALSE)</f>
        <v>Marion</v>
      </c>
      <c r="D884" s="15" t="str">
        <f>VLOOKUP(Table3[[#This Row],[Full Tract ID]],Table1[[Full Tract ID]:[Census Tract ID]],3,FALSE)</f>
        <v>Census Tract 3101.06</v>
      </c>
      <c r="E884">
        <v>0</v>
      </c>
      <c r="K884"/>
      <c r="N884"/>
    </row>
    <row r="885" spans="1:14" x14ac:dyDescent="0.25">
      <c r="A885" t="s">
        <v>887</v>
      </c>
      <c r="B885" s="13">
        <v>18097310108</v>
      </c>
      <c r="C885" s="15" t="str">
        <f>VLOOKUP(Table3[[#This Row],[Full Tract ID]],Table1[[Full Tract ID]:[Census Tract ID]],2,FALSE)</f>
        <v>Marion</v>
      </c>
      <c r="D885" s="15" t="str">
        <f>VLOOKUP(Table3[[#This Row],[Full Tract ID]],Table1[[Full Tract ID]:[Census Tract ID]],3,FALSE)</f>
        <v>Census Tract 3101.08</v>
      </c>
      <c r="E885">
        <v>0</v>
      </c>
      <c r="K885"/>
      <c r="N885"/>
    </row>
    <row r="886" spans="1:14" x14ac:dyDescent="0.25">
      <c r="A886" t="s">
        <v>888</v>
      </c>
      <c r="B886" s="13">
        <v>18097310110</v>
      </c>
      <c r="C886" s="15" t="str">
        <f>VLOOKUP(Table3[[#This Row],[Full Tract ID]],Table1[[Full Tract ID]:[Census Tract ID]],2,FALSE)</f>
        <v>Marion</v>
      </c>
      <c r="D886" s="15" t="str">
        <f>VLOOKUP(Table3[[#This Row],[Full Tract ID]],Table1[[Full Tract ID]:[Census Tract ID]],3,FALSE)</f>
        <v>Census Tract 3101.10</v>
      </c>
      <c r="E886">
        <v>0</v>
      </c>
      <c r="K886"/>
      <c r="N886"/>
    </row>
    <row r="887" spans="1:14" x14ac:dyDescent="0.25">
      <c r="A887" t="s">
        <v>889</v>
      </c>
      <c r="B887" s="13">
        <v>18097310111</v>
      </c>
      <c r="C887" s="15" t="str">
        <f>VLOOKUP(Table3[[#This Row],[Full Tract ID]],Table1[[Full Tract ID]:[Census Tract ID]],2,FALSE)</f>
        <v>Marion</v>
      </c>
      <c r="D887" s="15" t="str">
        <f>VLOOKUP(Table3[[#This Row],[Full Tract ID]],Table1[[Full Tract ID]:[Census Tract ID]],3,FALSE)</f>
        <v>Census Tract 3101.11</v>
      </c>
      <c r="E887">
        <v>0</v>
      </c>
      <c r="K887"/>
      <c r="N887"/>
    </row>
    <row r="888" spans="1:14" x14ac:dyDescent="0.25">
      <c r="A888" t="s">
        <v>890</v>
      </c>
      <c r="B888" s="13">
        <v>18097310112</v>
      </c>
      <c r="C888" s="15" t="str">
        <f>VLOOKUP(Table3[[#This Row],[Full Tract ID]],Table1[[Full Tract ID]:[Census Tract ID]],2,FALSE)</f>
        <v>Marion</v>
      </c>
      <c r="D888" s="15" t="str">
        <f>VLOOKUP(Table3[[#This Row],[Full Tract ID]],Table1[[Full Tract ID]:[Census Tract ID]],3,FALSE)</f>
        <v>Census Tract 3101.12</v>
      </c>
      <c r="E888">
        <v>0</v>
      </c>
      <c r="K888"/>
      <c r="N888"/>
    </row>
    <row r="889" spans="1:14" x14ac:dyDescent="0.25">
      <c r="A889" t="s">
        <v>891</v>
      </c>
      <c r="B889" s="13">
        <v>18097310113</v>
      </c>
      <c r="C889" s="15" t="str">
        <f>VLOOKUP(Table3[[#This Row],[Full Tract ID]],Table1[[Full Tract ID]:[Census Tract ID]],2,FALSE)</f>
        <v>Marion</v>
      </c>
      <c r="D889" s="15" t="str">
        <f>VLOOKUP(Table3[[#This Row],[Full Tract ID]],Table1[[Full Tract ID]:[Census Tract ID]],3,FALSE)</f>
        <v>Census Tract 3101.13</v>
      </c>
      <c r="E889">
        <v>0</v>
      </c>
      <c r="K889"/>
      <c r="N889"/>
    </row>
    <row r="890" spans="1:14" x14ac:dyDescent="0.25">
      <c r="A890" t="s">
        <v>892</v>
      </c>
      <c r="B890" s="13">
        <v>18097310201</v>
      </c>
      <c r="C890" s="15" t="str">
        <f>VLOOKUP(Table3[[#This Row],[Full Tract ID]],Table1[[Full Tract ID]:[Census Tract ID]],2,FALSE)</f>
        <v>Marion</v>
      </c>
      <c r="D890" s="15" t="str">
        <f>VLOOKUP(Table3[[#This Row],[Full Tract ID]],Table1[[Full Tract ID]:[Census Tract ID]],3,FALSE)</f>
        <v>Census Tract 3102.01</v>
      </c>
      <c r="E890">
        <v>0</v>
      </c>
      <c r="K890"/>
      <c r="N890"/>
    </row>
    <row r="891" spans="1:14" x14ac:dyDescent="0.25">
      <c r="A891" t="s">
        <v>893</v>
      </c>
      <c r="B891" s="13">
        <v>18097310203</v>
      </c>
      <c r="C891" s="15" t="str">
        <f>VLOOKUP(Table3[[#This Row],[Full Tract ID]],Table1[[Full Tract ID]:[Census Tract ID]],2,FALSE)</f>
        <v>Marion</v>
      </c>
      <c r="D891" s="15" t="str">
        <f>VLOOKUP(Table3[[#This Row],[Full Tract ID]],Table1[[Full Tract ID]:[Census Tract ID]],3,FALSE)</f>
        <v>Census Tract 3102.03</v>
      </c>
      <c r="E891">
        <v>0</v>
      </c>
      <c r="K891"/>
      <c r="N891"/>
    </row>
    <row r="892" spans="1:14" x14ac:dyDescent="0.25">
      <c r="A892" t="s">
        <v>894</v>
      </c>
      <c r="B892" s="13">
        <v>18097310204</v>
      </c>
      <c r="C892" s="15" t="str">
        <f>VLOOKUP(Table3[[#This Row],[Full Tract ID]],Table1[[Full Tract ID]:[Census Tract ID]],2,FALSE)</f>
        <v>Marion</v>
      </c>
      <c r="D892" s="15" t="str">
        <f>VLOOKUP(Table3[[#This Row],[Full Tract ID]],Table1[[Full Tract ID]:[Census Tract ID]],3,FALSE)</f>
        <v>Census Tract 3102.04</v>
      </c>
      <c r="E892">
        <v>0</v>
      </c>
      <c r="K892"/>
      <c r="N892"/>
    </row>
    <row r="893" spans="1:14" x14ac:dyDescent="0.25">
      <c r="A893" t="s">
        <v>895</v>
      </c>
      <c r="B893" s="13">
        <v>18097310305</v>
      </c>
      <c r="C893" s="15" t="str">
        <f>VLOOKUP(Table3[[#This Row],[Full Tract ID]],Table1[[Full Tract ID]:[Census Tract ID]],2,FALSE)</f>
        <v>Marion</v>
      </c>
      <c r="D893" s="15" t="str">
        <f>VLOOKUP(Table3[[#This Row],[Full Tract ID]],Table1[[Full Tract ID]:[Census Tract ID]],3,FALSE)</f>
        <v>Census Tract 3103.05</v>
      </c>
      <c r="E893">
        <v>0</v>
      </c>
      <c r="K893"/>
      <c r="N893"/>
    </row>
    <row r="894" spans="1:14" x14ac:dyDescent="0.25">
      <c r="A894" t="s">
        <v>896</v>
      </c>
      <c r="B894" s="13">
        <v>18097310306</v>
      </c>
      <c r="C894" s="15" t="str">
        <f>VLOOKUP(Table3[[#This Row],[Full Tract ID]],Table1[[Full Tract ID]:[Census Tract ID]],2,FALSE)</f>
        <v>Marion</v>
      </c>
      <c r="D894" s="15" t="str">
        <f>VLOOKUP(Table3[[#This Row],[Full Tract ID]],Table1[[Full Tract ID]:[Census Tract ID]],3,FALSE)</f>
        <v>Census Tract 3103.06</v>
      </c>
      <c r="E894" s="14">
        <v>1</v>
      </c>
      <c r="K894"/>
      <c r="N894"/>
    </row>
    <row r="895" spans="1:14" x14ac:dyDescent="0.25">
      <c r="A895" t="s">
        <v>897</v>
      </c>
      <c r="B895" s="13">
        <v>18097310308</v>
      </c>
      <c r="C895" s="15" t="str">
        <f>VLOOKUP(Table3[[#This Row],[Full Tract ID]],Table1[[Full Tract ID]:[Census Tract ID]],2,FALSE)</f>
        <v>Marion</v>
      </c>
      <c r="D895" s="15" t="str">
        <f>VLOOKUP(Table3[[#This Row],[Full Tract ID]],Table1[[Full Tract ID]:[Census Tract ID]],3,FALSE)</f>
        <v>Census Tract 3103.08</v>
      </c>
      <c r="E895">
        <v>0</v>
      </c>
      <c r="K895"/>
      <c r="N895"/>
    </row>
    <row r="896" spans="1:14" x14ac:dyDescent="0.25">
      <c r="A896" t="s">
        <v>898</v>
      </c>
      <c r="B896" s="13">
        <v>18097310309</v>
      </c>
      <c r="C896" s="15" t="str">
        <f>VLOOKUP(Table3[[#This Row],[Full Tract ID]],Table1[[Full Tract ID]:[Census Tract ID]],2,FALSE)</f>
        <v>Marion</v>
      </c>
      <c r="D896" s="15" t="str">
        <f>VLOOKUP(Table3[[#This Row],[Full Tract ID]],Table1[[Full Tract ID]:[Census Tract ID]],3,FALSE)</f>
        <v>Census Tract 3103.09</v>
      </c>
      <c r="E896">
        <v>0</v>
      </c>
      <c r="K896"/>
      <c r="N896"/>
    </row>
    <row r="897" spans="1:14" x14ac:dyDescent="0.25">
      <c r="A897" t="s">
        <v>899</v>
      </c>
      <c r="B897" s="13">
        <v>18097310310</v>
      </c>
      <c r="C897" s="15" t="str">
        <f>VLOOKUP(Table3[[#This Row],[Full Tract ID]],Table1[[Full Tract ID]:[Census Tract ID]],2,FALSE)</f>
        <v>Marion</v>
      </c>
      <c r="D897" s="15" t="str">
        <f>VLOOKUP(Table3[[#This Row],[Full Tract ID]],Table1[[Full Tract ID]:[Census Tract ID]],3,FALSE)</f>
        <v>Census Tract 3103.10</v>
      </c>
      <c r="E897">
        <v>0</v>
      </c>
      <c r="K897"/>
      <c r="N897"/>
    </row>
    <row r="898" spans="1:14" x14ac:dyDescent="0.25">
      <c r="A898" t="s">
        <v>900</v>
      </c>
      <c r="B898" s="13">
        <v>18097310311</v>
      </c>
      <c r="C898" s="15" t="str">
        <f>VLOOKUP(Table3[[#This Row],[Full Tract ID]],Table1[[Full Tract ID]:[Census Tract ID]],2,FALSE)</f>
        <v>Marion</v>
      </c>
      <c r="D898" s="15" t="str">
        <f>VLOOKUP(Table3[[#This Row],[Full Tract ID]],Table1[[Full Tract ID]:[Census Tract ID]],3,FALSE)</f>
        <v>Census Tract 3103.11</v>
      </c>
      <c r="E898">
        <v>0</v>
      </c>
      <c r="K898"/>
      <c r="N898"/>
    </row>
    <row r="899" spans="1:14" x14ac:dyDescent="0.25">
      <c r="A899" t="s">
        <v>901</v>
      </c>
      <c r="B899" s="13">
        <v>18097310312</v>
      </c>
      <c r="C899" s="15" t="str">
        <f>VLOOKUP(Table3[[#This Row],[Full Tract ID]],Table1[[Full Tract ID]:[Census Tract ID]],2,FALSE)</f>
        <v>Marion</v>
      </c>
      <c r="D899" s="15" t="str">
        <f>VLOOKUP(Table3[[#This Row],[Full Tract ID]],Table1[[Full Tract ID]:[Census Tract ID]],3,FALSE)</f>
        <v>Census Tract 3103.12</v>
      </c>
      <c r="E899" s="14">
        <v>1</v>
      </c>
      <c r="K899"/>
      <c r="N899"/>
    </row>
    <row r="900" spans="1:14" x14ac:dyDescent="0.25">
      <c r="A900" t="s">
        <v>902</v>
      </c>
      <c r="B900" s="13">
        <v>18097320105</v>
      </c>
      <c r="C900" s="15" t="str">
        <f>VLOOKUP(Table3[[#This Row],[Full Tract ID]],Table1[[Full Tract ID]:[Census Tract ID]],2,FALSE)</f>
        <v>Marion</v>
      </c>
      <c r="D900" s="15" t="str">
        <f>VLOOKUP(Table3[[#This Row],[Full Tract ID]],Table1[[Full Tract ID]:[Census Tract ID]],3,FALSE)</f>
        <v>Census Tract 3201.05</v>
      </c>
      <c r="E900">
        <v>0</v>
      </c>
      <c r="K900"/>
      <c r="N900"/>
    </row>
    <row r="901" spans="1:14" x14ac:dyDescent="0.25">
      <c r="A901" t="s">
        <v>903</v>
      </c>
      <c r="B901" s="13">
        <v>18097320106</v>
      </c>
      <c r="C901" s="15" t="str">
        <f>VLOOKUP(Table3[[#This Row],[Full Tract ID]],Table1[[Full Tract ID]:[Census Tract ID]],2,FALSE)</f>
        <v>Marion</v>
      </c>
      <c r="D901" s="15" t="str">
        <f>VLOOKUP(Table3[[#This Row],[Full Tract ID]],Table1[[Full Tract ID]:[Census Tract ID]],3,FALSE)</f>
        <v>Census Tract 3201.06</v>
      </c>
      <c r="E901">
        <v>0</v>
      </c>
      <c r="K901"/>
      <c r="N901"/>
    </row>
    <row r="902" spans="1:14" x14ac:dyDescent="0.25">
      <c r="A902" t="s">
        <v>904</v>
      </c>
      <c r="B902" s="13">
        <v>18097320107</v>
      </c>
      <c r="C902" s="15" t="str">
        <f>VLOOKUP(Table3[[#This Row],[Full Tract ID]],Table1[[Full Tract ID]:[Census Tract ID]],2,FALSE)</f>
        <v>Marion</v>
      </c>
      <c r="D902" s="15" t="str">
        <f>VLOOKUP(Table3[[#This Row],[Full Tract ID]],Table1[[Full Tract ID]:[Census Tract ID]],3,FALSE)</f>
        <v>Census Tract 3201.07</v>
      </c>
      <c r="E902">
        <v>0</v>
      </c>
      <c r="K902"/>
      <c r="N902"/>
    </row>
    <row r="903" spans="1:14" x14ac:dyDescent="0.25">
      <c r="A903" t="s">
        <v>905</v>
      </c>
      <c r="B903" s="13">
        <v>18097320108</v>
      </c>
      <c r="C903" s="15" t="str">
        <f>VLOOKUP(Table3[[#This Row],[Full Tract ID]],Table1[[Full Tract ID]:[Census Tract ID]],2,FALSE)</f>
        <v>Marion</v>
      </c>
      <c r="D903" s="15" t="str">
        <f>VLOOKUP(Table3[[#This Row],[Full Tract ID]],Table1[[Full Tract ID]:[Census Tract ID]],3,FALSE)</f>
        <v>Census Tract 3201.08</v>
      </c>
      <c r="E903" s="14">
        <v>1</v>
      </c>
      <c r="K903"/>
      <c r="N903"/>
    </row>
    <row r="904" spans="1:14" x14ac:dyDescent="0.25">
      <c r="A904" t="s">
        <v>906</v>
      </c>
      <c r="B904" s="13">
        <v>18097320109</v>
      </c>
      <c r="C904" s="15" t="str">
        <f>VLOOKUP(Table3[[#This Row],[Full Tract ID]],Table1[[Full Tract ID]:[Census Tract ID]],2,FALSE)</f>
        <v>Marion</v>
      </c>
      <c r="D904" s="15" t="str">
        <f>VLOOKUP(Table3[[#This Row],[Full Tract ID]],Table1[[Full Tract ID]:[Census Tract ID]],3,FALSE)</f>
        <v>Census Tract 3201.09</v>
      </c>
      <c r="E904">
        <v>0</v>
      </c>
      <c r="K904"/>
      <c r="N904"/>
    </row>
    <row r="905" spans="1:14" x14ac:dyDescent="0.25">
      <c r="A905" t="s">
        <v>907</v>
      </c>
      <c r="B905" s="13">
        <v>18097320202</v>
      </c>
      <c r="C905" s="15" t="str">
        <f>VLOOKUP(Table3[[#This Row],[Full Tract ID]],Table1[[Full Tract ID]:[Census Tract ID]],2,FALSE)</f>
        <v>Marion</v>
      </c>
      <c r="D905" s="15" t="str">
        <f>VLOOKUP(Table3[[#This Row],[Full Tract ID]],Table1[[Full Tract ID]:[Census Tract ID]],3,FALSE)</f>
        <v>Census Tract 3202.02</v>
      </c>
      <c r="E905">
        <v>0</v>
      </c>
      <c r="K905"/>
      <c r="N905"/>
    </row>
    <row r="906" spans="1:14" x14ac:dyDescent="0.25">
      <c r="A906" t="s">
        <v>908</v>
      </c>
      <c r="B906" s="13">
        <v>18097320203</v>
      </c>
      <c r="C906" s="15" t="str">
        <f>VLOOKUP(Table3[[#This Row],[Full Tract ID]],Table1[[Full Tract ID]:[Census Tract ID]],2,FALSE)</f>
        <v>Marion</v>
      </c>
      <c r="D906" s="15" t="str">
        <f>VLOOKUP(Table3[[#This Row],[Full Tract ID]],Table1[[Full Tract ID]:[Census Tract ID]],3,FALSE)</f>
        <v>Census Tract 3202.03</v>
      </c>
      <c r="E906">
        <v>0</v>
      </c>
      <c r="K906"/>
      <c r="N906"/>
    </row>
    <row r="907" spans="1:14" x14ac:dyDescent="0.25">
      <c r="A907" t="s">
        <v>909</v>
      </c>
      <c r="B907" s="13">
        <v>18097320205</v>
      </c>
      <c r="C907" s="15" t="str">
        <f>VLOOKUP(Table3[[#This Row],[Full Tract ID]],Table1[[Full Tract ID]:[Census Tract ID]],2,FALSE)</f>
        <v>Marion</v>
      </c>
      <c r="D907" s="15" t="str">
        <f>VLOOKUP(Table3[[#This Row],[Full Tract ID]],Table1[[Full Tract ID]:[Census Tract ID]],3,FALSE)</f>
        <v>Census Tract 3202.05</v>
      </c>
      <c r="E907">
        <v>0</v>
      </c>
      <c r="K907"/>
      <c r="N907"/>
    </row>
    <row r="908" spans="1:14" x14ac:dyDescent="0.25">
      <c r="A908" t="s">
        <v>910</v>
      </c>
      <c r="B908" s="13">
        <v>18097320206</v>
      </c>
      <c r="C908" s="15" t="str">
        <f>VLOOKUP(Table3[[#This Row],[Full Tract ID]],Table1[[Full Tract ID]:[Census Tract ID]],2,FALSE)</f>
        <v>Marion</v>
      </c>
      <c r="D908" s="15" t="str">
        <f>VLOOKUP(Table3[[#This Row],[Full Tract ID]],Table1[[Full Tract ID]:[Census Tract ID]],3,FALSE)</f>
        <v>Census Tract 3202.06</v>
      </c>
      <c r="E908">
        <v>0</v>
      </c>
      <c r="K908"/>
      <c r="N908"/>
    </row>
    <row r="909" spans="1:14" x14ac:dyDescent="0.25">
      <c r="A909" t="s">
        <v>911</v>
      </c>
      <c r="B909" s="13">
        <v>18097320301</v>
      </c>
      <c r="C909" s="15" t="str">
        <f>VLOOKUP(Table3[[#This Row],[Full Tract ID]],Table1[[Full Tract ID]:[Census Tract ID]],2,FALSE)</f>
        <v>Marion</v>
      </c>
      <c r="D909" s="15" t="str">
        <f>VLOOKUP(Table3[[#This Row],[Full Tract ID]],Table1[[Full Tract ID]:[Census Tract ID]],3,FALSE)</f>
        <v>Census Tract 3203.01</v>
      </c>
      <c r="E909">
        <v>0</v>
      </c>
      <c r="K909"/>
      <c r="N909"/>
    </row>
    <row r="910" spans="1:14" x14ac:dyDescent="0.25">
      <c r="A910" t="s">
        <v>912</v>
      </c>
      <c r="B910" s="13">
        <v>18097320303</v>
      </c>
      <c r="C910" s="15" t="str">
        <f>VLOOKUP(Table3[[#This Row],[Full Tract ID]],Table1[[Full Tract ID]:[Census Tract ID]],2,FALSE)</f>
        <v>Marion</v>
      </c>
      <c r="D910" s="15" t="str">
        <f>VLOOKUP(Table3[[#This Row],[Full Tract ID]],Table1[[Full Tract ID]:[Census Tract ID]],3,FALSE)</f>
        <v>Census Tract 3203.03</v>
      </c>
      <c r="E910">
        <v>0</v>
      </c>
      <c r="K910"/>
      <c r="N910"/>
    </row>
    <row r="911" spans="1:14" x14ac:dyDescent="0.25">
      <c r="A911" t="s">
        <v>913</v>
      </c>
      <c r="B911" s="13">
        <v>18097320305</v>
      </c>
      <c r="C911" s="15" t="str">
        <f>VLOOKUP(Table3[[#This Row],[Full Tract ID]],Table1[[Full Tract ID]:[Census Tract ID]],2,FALSE)</f>
        <v>Marion</v>
      </c>
      <c r="D911" s="15" t="str">
        <f>VLOOKUP(Table3[[#This Row],[Full Tract ID]],Table1[[Full Tract ID]:[Census Tract ID]],3,FALSE)</f>
        <v>Census Tract 3203.05</v>
      </c>
      <c r="E911">
        <v>0</v>
      </c>
      <c r="K911"/>
      <c r="N911"/>
    </row>
    <row r="912" spans="1:14" x14ac:dyDescent="0.25">
      <c r="A912" t="s">
        <v>914</v>
      </c>
      <c r="B912" s="13">
        <v>18097320306</v>
      </c>
      <c r="C912" s="15" t="str">
        <f>VLOOKUP(Table3[[#This Row],[Full Tract ID]],Table1[[Full Tract ID]:[Census Tract ID]],2,FALSE)</f>
        <v>Marion</v>
      </c>
      <c r="D912" s="15" t="str">
        <f>VLOOKUP(Table3[[#This Row],[Full Tract ID]],Table1[[Full Tract ID]:[Census Tract ID]],3,FALSE)</f>
        <v>Census Tract 3203.06</v>
      </c>
      <c r="E912">
        <v>0</v>
      </c>
      <c r="K912"/>
      <c r="N912"/>
    </row>
    <row r="913" spans="1:14" x14ac:dyDescent="0.25">
      <c r="A913" t="s">
        <v>915</v>
      </c>
      <c r="B913" s="13">
        <v>18097320400</v>
      </c>
      <c r="C913" s="15" t="str">
        <f>VLOOKUP(Table3[[#This Row],[Full Tract ID]],Table1[[Full Tract ID]:[Census Tract ID]],2,FALSE)</f>
        <v>Marion</v>
      </c>
      <c r="D913" s="15" t="str">
        <f>VLOOKUP(Table3[[#This Row],[Full Tract ID]],Table1[[Full Tract ID]:[Census Tract ID]],3,FALSE)</f>
        <v>Census Tract 3204</v>
      </c>
      <c r="E913">
        <v>0</v>
      </c>
      <c r="K913"/>
      <c r="N913"/>
    </row>
    <row r="914" spans="1:14" x14ac:dyDescent="0.25">
      <c r="A914" t="s">
        <v>916</v>
      </c>
      <c r="B914" s="13">
        <v>18097320500</v>
      </c>
      <c r="C914" s="15" t="str">
        <f>VLOOKUP(Table3[[#This Row],[Full Tract ID]],Table1[[Full Tract ID]:[Census Tract ID]],2,FALSE)</f>
        <v>Marion</v>
      </c>
      <c r="D914" s="15" t="str">
        <f>VLOOKUP(Table3[[#This Row],[Full Tract ID]],Table1[[Full Tract ID]:[Census Tract ID]],3,FALSE)</f>
        <v>Census Tract 3205</v>
      </c>
      <c r="E914">
        <v>0</v>
      </c>
      <c r="K914"/>
      <c r="N914"/>
    </row>
    <row r="915" spans="1:14" x14ac:dyDescent="0.25">
      <c r="A915" t="s">
        <v>917</v>
      </c>
      <c r="B915" s="13">
        <v>18097320600</v>
      </c>
      <c r="C915" s="15" t="str">
        <f>VLOOKUP(Table3[[#This Row],[Full Tract ID]],Table1[[Full Tract ID]:[Census Tract ID]],2,FALSE)</f>
        <v>Marion</v>
      </c>
      <c r="D915" s="15" t="str">
        <f>VLOOKUP(Table3[[#This Row],[Full Tract ID]],Table1[[Full Tract ID]:[Census Tract ID]],3,FALSE)</f>
        <v>Census Tract 3206</v>
      </c>
      <c r="E915">
        <v>0</v>
      </c>
      <c r="K915"/>
      <c r="N915"/>
    </row>
    <row r="916" spans="1:14" x14ac:dyDescent="0.25">
      <c r="A916" t="s">
        <v>918</v>
      </c>
      <c r="B916" s="13">
        <v>18097320700</v>
      </c>
      <c r="C916" s="15" t="str">
        <f>VLOOKUP(Table3[[#This Row],[Full Tract ID]],Table1[[Full Tract ID]:[Census Tract ID]],2,FALSE)</f>
        <v>Marion</v>
      </c>
      <c r="D916" s="15" t="str">
        <f>VLOOKUP(Table3[[#This Row],[Full Tract ID]],Table1[[Full Tract ID]:[Census Tract ID]],3,FALSE)</f>
        <v>Census Tract 3207</v>
      </c>
      <c r="E916">
        <v>0</v>
      </c>
      <c r="K916"/>
      <c r="N916"/>
    </row>
    <row r="917" spans="1:14" x14ac:dyDescent="0.25">
      <c r="A917" t="s">
        <v>919</v>
      </c>
      <c r="B917" s="13">
        <v>18097320800</v>
      </c>
      <c r="C917" s="15" t="str">
        <f>VLOOKUP(Table3[[#This Row],[Full Tract ID]],Table1[[Full Tract ID]:[Census Tract ID]],2,FALSE)</f>
        <v>Marion</v>
      </c>
      <c r="D917" s="15" t="str">
        <f>VLOOKUP(Table3[[#This Row],[Full Tract ID]],Table1[[Full Tract ID]:[Census Tract ID]],3,FALSE)</f>
        <v>Census Tract 3208</v>
      </c>
      <c r="E917">
        <v>0</v>
      </c>
      <c r="K917"/>
      <c r="N917"/>
    </row>
    <row r="918" spans="1:14" x14ac:dyDescent="0.25">
      <c r="A918" t="s">
        <v>920</v>
      </c>
      <c r="B918" s="13">
        <v>18097320901</v>
      </c>
      <c r="C918" s="15" t="str">
        <f>VLOOKUP(Table3[[#This Row],[Full Tract ID]],Table1[[Full Tract ID]:[Census Tract ID]],2,FALSE)</f>
        <v>Marion</v>
      </c>
      <c r="D918" s="15" t="str">
        <f>VLOOKUP(Table3[[#This Row],[Full Tract ID]],Table1[[Full Tract ID]:[Census Tract ID]],3,FALSE)</f>
        <v>Census Tract 3209.01</v>
      </c>
      <c r="E918">
        <v>0</v>
      </c>
      <c r="K918"/>
      <c r="N918"/>
    </row>
    <row r="919" spans="1:14" x14ac:dyDescent="0.25">
      <c r="A919" t="s">
        <v>921</v>
      </c>
      <c r="B919" s="13">
        <v>18097320902</v>
      </c>
      <c r="C919" s="15" t="str">
        <f>VLOOKUP(Table3[[#This Row],[Full Tract ID]],Table1[[Full Tract ID]:[Census Tract ID]],2,FALSE)</f>
        <v>Marion</v>
      </c>
      <c r="D919" s="15" t="str">
        <f>VLOOKUP(Table3[[#This Row],[Full Tract ID]],Table1[[Full Tract ID]:[Census Tract ID]],3,FALSE)</f>
        <v>Census Tract 3209.02</v>
      </c>
      <c r="E919" s="14">
        <v>1</v>
      </c>
      <c r="K919"/>
      <c r="N919"/>
    </row>
    <row r="920" spans="1:14" x14ac:dyDescent="0.25">
      <c r="A920" t="s">
        <v>922</v>
      </c>
      <c r="B920" s="13">
        <v>18097320903</v>
      </c>
      <c r="C920" s="15" t="str">
        <f>VLOOKUP(Table3[[#This Row],[Full Tract ID]],Table1[[Full Tract ID]:[Census Tract ID]],2,FALSE)</f>
        <v>Marion</v>
      </c>
      <c r="D920" s="15" t="str">
        <f>VLOOKUP(Table3[[#This Row],[Full Tract ID]],Table1[[Full Tract ID]:[Census Tract ID]],3,FALSE)</f>
        <v>Census Tract 3209.03</v>
      </c>
      <c r="E920" s="14">
        <v>1</v>
      </c>
      <c r="K920"/>
      <c r="N920"/>
    </row>
    <row r="921" spans="1:14" x14ac:dyDescent="0.25">
      <c r="A921" t="s">
        <v>923</v>
      </c>
      <c r="B921" s="13">
        <v>18097321001</v>
      </c>
      <c r="C921" s="15" t="str">
        <f>VLOOKUP(Table3[[#This Row],[Full Tract ID]],Table1[[Full Tract ID]:[Census Tract ID]],2,FALSE)</f>
        <v>Marion</v>
      </c>
      <c r="D921" s="15" t="str">
        <f>VLOOKUP(Table3[[#This Row],[Full Tract ID]],Table1[[Full Tract ID]:[Census Tract ID]],3,FALSE)</f>
        <v>Census Tract 3210.01</v>
      </c>
      <c r="E921">
        <v>0</v>
      </c>
      <c r="K921"/>
      <c r="N921"/>
    </row>
    <row r="922" spans="1:14" x14ac:dyDescent="0.25">
      <c r="A922" t="s">
        <v>924</v>
      </c>
      <c r="B922" s="13">
        <v>18097321002</v>
      </c>
      <c r="C922" s="15" t="str">
        <f>VLOOKUP(Table3[[#This Row],[Full Tract ID]],Table1[[Full Tract ID]:[Census Tract ID]],2,FALSE)</f>
        <v>Marion</v>
      </c>
      <c r="D922" s="15" t="str">
        <f>VLOOKUP(Table3[[#This Row],[Full Tract ID]],Table1[[Full Tract ID]:[Census Tract ID]],3,FALSE)</f>
        <v>Census Tract 3210.02</v>
      </c>
      <c r="E922">
        <v>0</v>
      </c>
      <c r="K922"/>
      <c r="N922"/>
    </row>
    <row r="923" spans="1:14" x14ac:dyDescent="0.25">
      <c r="A923" t="s">
        <v>925</v>
      </c>
      <c r="B923" s="13">
        <v>18097321100</v>
      </c>
      <c r="C923" s="15" t="str">
        <f>VLOOKUP(Table3[[#This Row],[Full Tract ID]],Table1[[Full Tract ID]:[Census Tract ID]],2,FALSE)</f>
        <v>Marion</v>
      </c>
      <c r="D923" s="15" t="str">
        <f>VLOOKUP(Table3[[#This Row],[Full Tract ID]],Table1[[Full Tract ID]:[Census Tract ID]],3,FALSE)</f>
        <v>Census Tract 3211</v>
      </c>
      <c r="E923">
        <v>0</v>
      </c>
      <c r="K923"/>
      <c r="N923"/>
    </row>
    <row r="924" spans="1:14" x14ac:dyDescent="0.25">
      <c r="A924" t="s">
        <v>926</v>
      </c>
      <c r="B924" s="13">
        <v>18097321200</v>
      </c>
      <c r="C924" s="15" t="str">
        <f>VLOOKUP(Table3[[#This Row],[Full Tract ID]],Table1[[Full Tract ID]:[Census Tract ID]],2,FALSE)</f>
        <v>Marion</v>
      </c>
      <c r="D924" s="15" t="str">
        <f>VLOOKUP(Table3[[#This Row],[Full Tract ID]],Table1[[Full Tract ID]:[Census Tract ID]],3,FALSE)</f>
        <v>Census Tract 3212</v>
      </c>
      <c r="E924">
        <v>0</v>
      </c>
      <c r="K924"/>
      <c r="N924"/>
    </row>
    <row r="925" spans="1:14" x14ac:dyDescent="0.25">
      <c r="A925" t="s">
        <v>927</v>
      </c>
      <c r="B925" s="13">
        <v>18097321300</v>
      </c>
      <c r="C925" s="15" t="str">
        <f>VLOOKUP(Table3[[#This Row],[Full Tract ID]],Table1[[Full Tract ID]:[Census Tract ID]],2,FALSE)</f>
        <v>Marion</v>
      </c>
      <c r="D925" s="15" t="str">
        <f>VLOOKUP(Table3[[#This Row],[Full Tract ID]],Table1[[Full Tract ID]:[Census Tract ID]],3,FALSE)</f>
        <v>Census Tract 3213</v>
      </c>
      <c r="E925">
        <v>0</v>
      </c>
      <c r="K925"/>
      <c r="N925"/>
    </row>
    <row r="926" spans="1:14" x14ac:dyDescent="0.25">
      <c r="A926" t="s">
        <v>928</v>
      </c>
      <c r="B926" s="13">
        <v>18097321400</v>
      </c>
      <c r="C926" s="15" t="str">
        <f>VLOOKUP(Table3[[#This Row],[Full Tract ID]],Table1[[Full Tract ID]:[Census Tract ID]],2,FALSE)</f>
        <v>Marion</v>
      </c>
      <c r="D926" s="15" t="str">
        <f>VLOOKUP(Table3[[#This Row],[Full Tract ID]],Table1[[Full Tract ID]:[Census Tract ID]],3,FALSE)</f>
        <v>Census Tract 3214</v>
      </c>
      <c r="E926">
        <v>0</v>
      </c>
      <c r="K926"/>
      <c r="N926"/>
    </row>
    <row r="927" spans="1:14" x14ac:dyDescent="0.25">
      <c r="A927" t="s">
        <v>929</v>
      </c>
      <c r="B927" s="13">
        <v>18097321600</v>
      </c>
      <c r="C927" s="15" t="str">
        <f>VLOOKUP(Table3[[#This Row],[Full Tract ID]],Table1[[Full Tract ID]:[Census Tract ID]],2,FALSE)</f>
        <v>Marion</v>
      </c>
      <c r="D927" s="15" t="str">
        <f>VLOOKUP(Table3[[#This Row],[Full Tract ID]],Table1[[Full Tract ID]:[Census Tract ID]],3,FALSE)</f>
        <v>Census Tract 3216</v>
      </c>
      <c r="E927">
        <v>0</v>
      </c>
      <c r="K927"/>
      <c r="N927"/>
    </row>
    <row r="928" spans="1:14" x14ac:dyDescent="0.25">
      <c r="A928" t="s">
        <v>930</v>
      </c>
      <c r="B928" s="13">
        <v>18097321700</v>
      </c>
      <c r="C928" s="15" t="str">
        <f>VLOOKUP(Table3[[#This Row],[Full Tract ID]],Table1[[Full Tract ID]:[Census Tract ID]],2,FALSE)</f>
        <v>Marion</v>
      </c>
      <c r="D928" s="15" t="str">
        <f>VLOOKUP(Table3[[#This Row],[Full Tract ID]],Table1[[Full Tract ID]:[Census Tract ID]],3,FALSE)</f>
        <v>Census Tract 3217</v>
      </c>
      <c r="E928">
        <v>0</v>
      </c>
      <c r="K928"/>
      <c r="N928"/>
    </row>
    <row r="929" spans="1:14" x14ac:dyDescent="0.25">
      <c r="A929" t="s">
        <v>931</v>
      </c>
      <c r="B929" s="13">
        <v>18097321800</v>
      </c>
      <c r="C929" s="15" t="str">
        <f>VLOOKUP(Table3[[#This Row],[Full Tract ID]],Table1[[Full Tract ID]:[Census Tract ID]],2,FALSE)</f>
        <v>Marion</v>
      </c>
      <c r="D929" s="15" t="str">
        <f>VLOOKUP(Table3[[#This Row],[Full Tract ID]],Table1[[Full Tract ID]:[Census Tract ID]],3,FALSE)</f>
        <v>Census Tract 3218</v>
      </c>
      <c r="E929">
        <v>0</v>
      </c>
      <c r="K929"/>
      <c r="N929"/>
    </row>
    <row r="930" spans="1:14" x14ac:dyDescent="0.25">
      <c r="A930" t="s">
        <v>932</v>
      </c>
      <c r="B930" s="13">
        <v>18097321900</v>
      </c>
      <c r="C930" s="15" t="str">
        <f>VLOOKUP(Table3[[#This Row],[Full Tract ID]],Table1[[Full Tract ID]:[Census Tract ID]],2,FALSE)</f>
        <v>Marion</v>
      </c>
      <c r="D930" s="15" t="str">
        <f>VLOOKUP(Table3[[#This Row],[Full Tract ID]],Table1[[Full Tract ID]:[Census Tract ID]],3,FALSE)</f>
        <v>Census Tract 3219</v>
      </c>
      <c r="E930">
        <v>0</v>
      </c>
      <c r="K930"/>
      <c r="N930"/>
    </row>
    <row r="931" spans="1:14" x14ac:dyDescent="0.25">
      <c r="A931" t="s">
        <v>933</v>
      </c>
      <c r="B931" s="13">
        <v>18097322000</v>
      </c>
      <c r="C931" s="15" t="str">
        <f>VLOOKUP(Table3[[#This Row],[Full Tract ID]],Table1[[Full Tract ID]:[Census Tract ID]],2,FALSE)</f>
        <v>Marion</v>
      </c>
      <c r="D931" s="15" t="str">
        <f>VLOOKUP(Table3[[#This Row],[Full Tract ID]],Table1[[Full Tract ID]:[Census Tract ID]],3,FALSE)</f>
        <v>Census Tract 3220</v>
      </c>
      <c r="E931">
        <v>0</v>
      </c>
      <c r="K931"/>
      <c r="N931"/>
    </row>
    <row r="932" spans="1:14" x14ac:dyDescent="0.25">
      <c r="A932" t="s">
        <v>934</v>
      </c>
      <c r="B932" s="13">
        <v>18097322100</v>
      </c>
      <c r="C932" s="15" t="str">
        <f>VLOOKUP(Table3[[#This Row],[Full Tract ID]],Table1[[Full Tract ID]:[Census Tract ID]],2,FALSE)</f>
        <v>Marion</v>
      </c>
      <c r="D932" s="15" t="str">
        <f>VLOOKUP(Table3[[#This Row],[Full Tract ID]],Table1[[Full Tract ID]:[Census Tract ID]],3,FALSE)</f>
        <v>Census Tract 3221</v>
      </c>
      <c r="E932">
        <v>0</v>
      </c>
      <c r="K932"/>
      <c r="N932"/>
    </row>
    <row r="933" spans="1:14" x14ac:dyDescent="0.25">
      <c r="A933" t="s">
        <v>935</v>
      </c>
      <c r="B933" s="13">
        <v>18097322200</v>
      </c>
      <c r="C933" s="15" t="str">
        <f>VLOOKUP(Table3[[#This Row],[Full Tract ID]],Table1[[Full Tract ID]:[Census Tract ID]],2,FALSE)</f>
        <v>Marion</v>
      </c>
      <c r="D933" s="15" t="str">
        <f>VLOOKUP(Table3[[#This Row],[Full Tract ID]],Table1[[Full Tract ID]:[Census Tract ID]],3,FALSE)</f>
        <v>Census Tract 3222</v>
      </c>
      <c r="E933">
        <v>0</v>
      </c>
      <c r="K933"/>
      <c r="N933"/>
    </row>
    <row r="934" spans="1:14" x14ac:dyDescent="0.25">
      <c r="A934" t="s">
        <v>936</v>
      </c>
      <c r="B934" s="13">
        <v>18097322300</v>
      </c>
      <c r="C934" s="15" t="str">
        <f>VLOOKUP(Table3[[#This Row],[Full Tract ID]],Table1[[Full Tract ID]:[Census Tract ID]],2,FALSE)</f>
        <v>Marion</v>
      </c>
      <c r="D934" s="15" t="str">
        <f>VLOOKUP(Table3[[#This Row],[Full Tract ID]],Table1[[Full Tract ID]:[Census Tract ID]],3,FALSE)</f>
        <v>Census Tract 3223</v>
      </c>
      <c r="E934">
        <v>0</v>
      </c>
      <c r="K934"/>
      <c r="N934"/>
    </row>
    <row r="935" spans="1:14" x14ac:dyDescent="0.25">
      <c r="A935" t="s">
        <v>937</v>
      </c>
      <c r="B935" s="13">
        <v>18097322400</v>
      </c>
      <c r="C935" s="15" t="str">
        <f>VLOOKUP(Table3[[#This Row],[Full Tract ID]],Table1[[Full Tract ID]:[Census Tract ID]],2,FALSE)</f>
        <v>Marion</v>
      </c>
      <c r="D935" s="15" t="str">
        <f>VLOOKUP(Table3[[#This Row],[Full Tract ID]],Table1[[Full Tract ID]:[Census Tract ID]],3,FALSE)</f>
        <v>Census Tract 3224</v>
      </c>
      <c r="E935">
        <v>0</v>
      </c>
      <c r="K935"/>
      <c r="N935"/>
    </row>
    <row r="936" spans="1:14" x14ac:dyDescent="0.25">
      <c r="A936" t="s">
        <v>938</v>
      </c>
      <c r="B936" s="13">
        <v>18097322500</v>
      </c>
      <c r="C936" s="15" t="str">
        <f>VLOOKUP(Table3[[#This Row],[Full Tract ID]],Table1[[Full Tract ID]:[Census Tract ID]],2,FALSE)</f>
        <v>Marion</v>
      </c>
      <c r="D936" s="15" t="str">
        <f>VLOOKUP(Table3[[#This Row],[Full Tract ID]],Table1[[Full Tract ID]:[Census Tract ID]],3,FALSE)</f>
        <v>Census Tract 3225</v>
      </c>
      <c r="E936" s="14">
        <v>1</v>
      </c>
      <c r="K936"/>
      <c r="N936"/>
    </row>
    <row r="937" spans="1:14" x14ac:dyDescent="0.25">
      <c r="A937" t="s">
        <v>939</v>
      </c>
      <c r="B937" s="13">
        <v>18097322601</v>
      </c>
      <c r="C937" s="15" t="str">
        <f>VLOOKUP(Table3[[#This Row],[Full Tract ID]],Table1[[Full Tract ID]:[Census Tract ID]],2,FALSE)</f>
        <v>Marion</v>
      </c>
      <c r="D937" s="15" t="str">
        <f>VLOOKUP(Table3[[#This Row],[Full Tract ID]],Table1[[Full Tract ID]:[Census Tract ID]],3,FALSE)</f>
        <v>Census Tract 3226.01</v>
      </c>
      <c r="E937" s="14">
        <v>1</v>
      </c>
      <c r="K937"/>
      <c r="N937"/>
    </row>
    <row r="938" spans="1:14" x14ac:dyDescent="0.25">
      <c r="A938" t="s">
        <v>940</v>
      </c>
      <c r="B938" s="13">
        <v>18097322602</v>
      </c>
      <c r="C938" s="15" t="str">
        <f>VLOOKUP(Table3[[#This Row],[Full Tract ID]],Table1[[Full Tract ID]:[Census Tract ID]],2,FALSE)</f>
        <v>Marion</v>
      </c>
      <c r="D938" s="15" t="str">
        <f>VLOOKUP(Table3[[#This Row],[Full Tract ID]],Table1[[Full Tract ID]:[Census Tract ID]],3,FALSE)</f>
        <v>Census Tract 3226.02</v>
      </c>
      <c r="E938" s="14">
        <v>1</v>
      </c>
      <c r="K938"/>
      <c r="N938"/>
    </row>
    <row r="939" spans="1:14" x14ac:dyDescent="0.25">
      <c r="A939" t="s">
        <v>941</v>
      </c>
      <c r="B939" s="13">
        <v>18097322700</v>
      </c>
      <c r="C939" s="15" t="str">
        <f>VLOOKUP(Table3[[#This Row],[Full Tract ID]],Table1[[Full Tract ID]:[Census Tract ID]],2,FALSE)</f>
        <v>Marion</v>
      </c>
      <c r="D939" s="15" t="str">
        <f>VLOOKUP(Table3[[#This Row],[Full Tract ID]],Table1[[Full Tract ID]:[Census Tract ID]],3,FALSE)</f>
        <v>Census Tract 3227</v>
      </c>
      <c r="E939">
        <v>0</v>
      </c>
      <c r="K939"/>
      <c r="N939"/>
    </row>
    <row r="940" spans="1:14" x14ac:dyDescent="0.25">
      <c r="A940" t="s">
        <v>942</v>
      </c>
      <c r="B940" s="13">
        <v>18097330103</v>
      </c>
      <c r="C940" s="15" t="str">
        <f>VLOOKUP(Table3[[#This Row],[Full Tract ID]],Table1[[Full Tract ID]:[Census Tract ID]],2,FALSE)</f>
        <v>Marion</v>
      </c>
      <c r="D940" s="15" t="str">
        <f>VLOOKUP(Table3[[#This Row],[Full Tract ID]],Table1[[Full Tract ID]:[Census Tract ID]],3,FALSE)</f>
        <v>Census Tract 3301.03</v>
      </c>
      <c r="E940">
        <v>0</v>
      </c>
      <c r="K940"/>
      <c r="N940"/>
    </row>
    <row r="941" spans="1:14" x14ac:dyDescent="0.25">
      <c r="A941" t="s">
        <v>943</v>
      </c>
      <c r="B941" s="13">
        <v>18097330105</v>
      </c>
      <c r="C941" s="15" t="str">
        <f>VLOOKUP(Table3[[#This Row],[Full Tract ID]],Table1[[Full Tract ID]:[Census Tract ID]],2,FALSE)</f>
        <v>Marion</v>
      </c>
      <c r="D941" s="15" t="str">
        <f>VLOOKUP(Table3[[#This Row],[Full Tract ID]],Table1[[Full Tract ID]:[Census Tract ID]],3,FALSE)</f>
        <v>Census Tract 3301.05</v>
      </c>
      <c r="E941">
        <v>0</v>
      </c>
      <c r="K941"/>
      <c r="N941"/>
    </row>
    <row r="942" spans="1:14" x14ac:dyDescent="0.25">
      <c r="A942" t="s">
        <v>944</v>
      </c>
      <c r="B942" s="13">
        <v>18097330106</v>
      </c>
      <c r="C942" s="15" t="str">
        <f>VLOOKUP(Table3[[#This Row],[Full Tract ID]],Table1[[Full Tract ID]:[Census Tract ID]],2,FALSE)</f>
        <v>Marion</v>
      </c>
      <c r="D942" s="15" t="str">
        <f>VLOOKUP(Table3[[#This Row],[Full Tract ID]],Table1[[Full Tract ID]:[Census Tract ID]],3,FALSE)</f>
        <v>Census Tract 3301.06</v>
      </c>
      <c r="E942" s="14">
        <v>1</v>
      </c>
      <c r="K942"/>
      <c r="N942"/>
    </row>
    <row r="943" spans="1:14" x14ac:dyDescent="0.25">
      <c r="A943" t="s">
        <v>945</v>
      </c>
      <c r="B943" s="13">
        <v>18097330107</v>
      </c>
      <c r="C943" s="15" t="str">
        <f>VLOOKUP(Table3[[#This Row],[Full Tract ID]],Table1[[Full Tract ID]:[Census Tract ID]],2,FALSE)</f>
        <v>Marion</v>
      </c>
      <c r="D943" s="15" t="str">
        <f>VLOOKUP(Table3[[#This Row],[Full Tract ID]],Table1[[Full Tract ID]:[Census Tract ID]],3,FALSE)</f>
        <v>Census Tract 3301.07</v>
      </c>
      <c r="E943">
        <v>0</v>
      </c>
      <c r="K943"/>
      <c r="N943"/>
    </row>
    <row r="944" spans="1:14" x14ac:dyDescent="0.25">
      <c r="A944" t="s">
        <v>946</v>
      </c>
      <c r="B944" s="13">
        <v>18097330108</v>
      </c>
      <c r="C944" s="15" t="str">
        <f>VLOOKUP(Table3[[#This Row],[Full Tract ID]],Table1[[Full Tract ID]:[Census Tract ID]],2,FALSE)</f>
        <v>Marion</v>
      </c>
      <c r="D944" s="15" t="str">
        <f>VLOOKUP(Table3[[#This Row],[Full Tract ID]],Table1[[Full Tract ID]:[Census Tract ID]],3,FALSE)</f>
        <v>Census Tract 3301.08</v>
      </c>
      <c r="E944">
        <v>0</v>
      </c>
      <c r="K944"/>
      <c r="N944"/>
    </row>
    <row r="945" spans="1:14" x14ac:dyDescent="0.25">
      <c r="A945" t="s">
        <v>947</v>
      </c>
      <c r="B945" s="13">
        <v>18097330109</v>
      </c>
      <c r="C945" s="15" t="str">
        <f>VLOOKUP(Table3[[#This Row],[Full Tract ID]],Table1[[Full Tract ID]:[Census Tract ID]],2,FALSE)</f>
        <v>Marion</v>
      </c>
      <c r="D945" s="15" t="str">
        <f>VLOOKUP(Table3[[#This Row],[Full Tract ID]],Table1[[Full Tract ID]:[Census Tract ID]],3,FALSE)</f>
        <v>Census Tract 3301.09</v>
      </c>
      <c r="E945">
        <v>0</v>
      </c>
      <c r="K945"/>
      <c r="N945"/>
    </row>
    <row r="946" spans="1:14" x14ac:dyDescent="0.25">
      <c r="A946" t="s">
        <v>948</v>
      </c>
      <c r="B946" s="13">
        <v>18097330203</v>
      </c>
      <c r="C946" s="15" t="str">
        <f>VLOOKUP(Table3[[#This Row],[Full Tract ID]],Table1[[Full Tract ID]:[Census Tract ID]],2,FALSE)</f>
        <v>Marion</v>
      </c>
      <c r="D946" s="15" t="str">
        <f>VLOOKUP(Table3[[#This Row],[Full Tract ID]],Table1[[Full Tract ID]:[Census Tract ID]],3,FALSE)</f>
        <v>Census Tract 3302.03</v>
      </c>
      <c r="E946">
        <v>0</v>
      </c>
      <c r="K946"/>
      <c r="N946"/>
    </row>
    <row r="947" spans="1:14" x14ac:dyDescent="0.25">
      <c r="A947" t="s">
        <v>949</v>
      </c>
      <c r="B947" s="13">
        <v>18097330204</v>
      </c>
      <c r="C947" s="15" t="str">
        <f>VLOOKUP(Table3[[#This Row],[Full Tract ID]],Table1[[Full Tract ID]:[Census Tract ID]],2,FALSE)</f>
        <v>Marion</v>
      </c>
      <c r="D947" s="15" t="str">
        <f>VLOOKUP(Table3[[#This Row],[Full Tract ID]],Table1[[Full Tract ID]:[Census Tract ID]],3,FALSE)</f>
        <v>Census Tract 3302.04</v>
      </c>
      <c r="E947">
        <v>0</v>
      </c>
      <c r="K947"/>
      <c r="N947"/>
    </row>
    <row r="948" spans="1:14" x14ac:dyDescent="0.25">
      <c r="A948" t="s">
        <v>950</v>
      </c>
      <c r="B948" s="13">
        <v>18097330206</v>
      </c>
      <c r="C948" s="15" t="str">
        <f>VLOOKUP(Table3[[#This Row],[Full Tract ID]],Table1[[Full Tract ID]:[Census Tract ID]],2,FALSE)</f>
        <v>Marion</v>
      </c>
      <c r="D948" s="15" t="str">
        <f>VLOOKUP(Table3[[#This Row],[Full Tract ID]],Table1[[Full Tract ID]:[Census Tract ID]],3,FALSE)</f>
        <v>Census Tract 3302.06</v>
      </c>
      <c r="E948">
        <v>0</v>
      </c>
      <c r="K948"/>
      <c r="N948"/>
    </row>
    <row r="949" spans="1:14" x14ac:dyDescent="0.25">
      <c r="A949" t="s">
        <v>951</v>
      </c>
      <c r="B949" s="13">
        <v>18097330208</v>
      </c>
      <c r="C949" s="15" t="str">
        <f>VLOOKUP(Table3[[#This Row],[Full Tract ID]],Table1[[Full Tract ID]:[Census Tract ID]],2,FALSE)</f>
        <v>Marion</v>
      </c>
      <c r="D949" s="15" t="str">
        <f>VLOOKUP(Table3[[#This Row],[Full Tract ID]],Table1[[Full Tract ID]:[Census Tract ID]],3,FALSE)</f>
        <v>Census Tract 3302.08</v>
      </c>
      <c r="E949">
        <v>0</v>
      </c>
      <c r="K949"/>
      <c r="N949"/>
    </row>
    <row r="950" spans="1:14" x14ac:dyDescent="0.25">
      <c r="A950" t="s">
        <v>952</v>
      </c>
      <c r="B950" s="13">
        <v>18097330210</v>
      </c>
      <c r="C950" s="15" t="str">
        <f>VLOOKUP(Table3[[#This Row],[Full Tract ID]],Table1[[Full Tract ID]:[Census Tract ID]],2,FALSE)</f>
        <v>Marion</v>
      </c>
      <c r="D950" s="15" t="str">
        <f>VLOOKUP(Table3[[#This Row],[Full Tract ID]],Table1[[Full Tract ID]:[Census Tract ID]],3,FALSE)</f>
        <v>Census Tract 3302.10</v>
      </c>
      <c r="E950" s="14">
        <v>1</v>
      </c>
      <c r="K950"/>
      <c r="N950"/>
    </row>
    <row r="951" spans="1:14" x14ac:dyDescent="0.25">
      <c r="A951" t="s">
        <v>953</v>
      </c>
      <c r="B951" s="13">
        <v>18097330211</v>
      </c>
      <c r="C951" s="15" t="str">
        <f>VLOOKUP(Table3[[#This Row],[Full Tract ID]],Table1[[Full Tract ID]:[Census Tract ID]],2,FALSE)</f>
        <v>Marion</v>
      </c>
      <c r="D951" s="15" t="str">
        <f>VLOOKUP(Table3[[#This Row],[Full Tract ID]],Table1[[Full Tract ID]:[Census Tract ID]],3,FALSE)</f>
        <v>Census Tract 3302.11</v>
      </c>
      <c r="E951" s="14">
        <v>1</v>
      </c>
      <c r="K951"/>
      <c r="N951"/>
    </row>
    <row r="952" spans="1:14" x14ac:dyDescent="0.25">
      <c r="A952" t="s">
        <v>954</v>
      </c>
      <c r="B952" s="13">
        <v>18097330212</v>
      </c>
      <c r="C952" s="15" t="str">
        <f>VLOOKUP(Table3[[#This Row],[Full Tract ID]],Table1[[Full Tract ID]:[Census Tract ID]],2,FALSE)</f>
        <v>Marion</v>
      </c>
      <c r="D952" s="15" t="str">
        <f>VLOOKUP(Table3[[#This Row],[Full Tract ID]],Table1[[Full Tract ID]:[Census Tract ID]],3,FALSE)</f>
        <v>Census Tract 3302.12</v>
      </c>
      <c r="E952">
        <v>0</v>
      </c>
      <c r="K952"/>
      <c r="N952"/>
    </row>
    <row r="953" spans="1:14" x14ac:dyDescent="0.25">
      <c r="A953" t="s">
        <v>955</v>
      </c>
      <c r="B953" s="13">
        <v>18097330213</v>
      </c>
      <c r="C953" s="15" t="str">
        <f>VLOOKUP(Table3[[#This Row],[Full Tract ID]],Table1[[Full Tract ID]:[Census Tract ID]],2,FALSE)</f>
        <v>Marion</v>
      </c>
      <c r="D953" s="15" t="str">
        <f>VLOOKUP(Table3[[#This Row],[Full Tract ID]],Table1[[Full Tract ID]:[Census Tract ID]],3,FALSE)</f>
        <v>Census Tract 3302.13</v>
      </c>
      <c r="E953">
        <v>0</v>
      </c>
      <c r="K953"/>
      <c r="N953"/>
    </row>
    <row r="954" spans="1:14" x14ac:dyDescent="0.25">
      <c r="A954" t="s">
        <v>956</v>
      </c>
      <c r="B954" s="13">
        <v>18097330401</v>
      </c>
      <c r="C954" s="15" t="str">
        <f>VLOOKUP(Table3[[#This Row],[Full Tract ID]],Table1[[Full Tract ID]:[Census Tract ID]],2,FALSE)</f>
        <v>Marion</v>
      </c>
      <c r="D954" s="15" t="str">
        <f>VLOOKUP(Table3[[#This Row],[Full Tract ID]],Table1[[Full Tract ID]:[Census Tract ID]],3,FALSE)</f>
        <v>Census Tract 3304.01</v>
      </c>
      <c r="E954">
        <v>0</v>
      </c>
      <c r="K954"/>
      <c r="N954"/>
    </row>
    <row r="955" spans="1:14" x14ac:dyDescent="0.25">
      <c r="A955" t="s">
        <v>957</v>
      </c>
      <c r="B955" s="13">
        <v>18097330500</v>
      </c>
      <c r="C955" s="15" t="str">
        <f>VLOOKUP(Table3[[#This Row],[Full Tract ID]],Table1[[Full Tract ID]:[Census Tract ID]],2,FALSE)</f>
        <v>Marion</v>
      </c>
      <c r="D955" s="15" t="str">
        <f>VLOOKUP(Table3[[#This Row],[Full Tract ID]],Table1[[Full Tract ID]:[Census Tract ID]],3,FALSE)</f>
        <v>Census Tract 3305</v>
      </c>
      <c r="E955" s="14">
        <v>1</v>
      </c>
      <c r="K955"/>
      <c r="N955"/>
    </row>
    <row r="956" spans="1:14" x14ac:dyDescent="0.25">
      <c r="A956" t="s">
        <v>958</v>
      </c>
      <c r="B956" s="13">
        <v>18097330600</v>
      </c>
      <c r="C956" s="15" t="str">
        <f>VLOOKUP(Table3[[#This Row],[Full Tract ID]],Table1[[Full Tract ID]:[Census Tract ID]],2,FALSE)</f>
        <v>Marion</v>
      </c>
      <c r="D956" s="15" t="str">
        <f>VLOOKUP(Table3[[#This Row],[Full Tract ID]],Table1[[Full Tract ID]:[Census Tract ID]],3,FALSE)</f>
        <v>Census Tract 3306</v>
      </c>
      <c r="E956">
        <v>0</v>
      </c>
      <c r="K956"/>
      <c r="N956"/>
    </row>
    <row r="957" spans="1:14" x14ac:dyDescent="0.25">
      <c r="A957" t="s">
        <v>959</v>
      </c>
      <c r="B957" s="13">
        <v>18097330701</v>
      </c>
      <c r="C957" s="15" t="str">
        <f>VLOOKUP(Table3[[#This Row],[Full Tract ID]],Table1[[Full Tract ID]:[Census Tract ID]],2,FALSE)</f>
        <v>Marion</v>
      </c>
      <c r="D957" s="15" t="str">
        <f>VLOOKUP(Table3[[#This Row],[Full Tract ID]],Table1[[Full Tract ID]:[Census Tract ID]],3,FALSE)</f>
        <v>Census Tract 3307.01</v>
      </c>
      <c r="E957" s="14">
        <v>1</v>
      </c>
      <c r="K957"/>
      <c r="N957"/>
    </row>
    <row r="958" spans="1:14" x14ac:dyDescent="0.25">
      <c r="A958" t="s">
        <v>960</v>
      </c>
      <c r="B958" s="13">
        <v>18097330702</v>
      </c>
      <c r="C958" s="15" t="str">
        <f>VLOOKUP(Table3[[#This Row],[Full Tract ID]],Table1[[Full Tract ID]:[Census Tract ID]],2,FALSE)</f>
        <v>Marion</v>
      </c>
      <c r="D958" s="15" t="str">
        <f>VLOOKUP(Table3[[#This Row],[Full Tract ID]],Table1[[Full Tract ID]:[Census Tract ID]],3,FALSE)</f>
        <v>Census Tract 3307.02</v>
      </c>
      <c r="E958" s="14">
        <v>1</v>
      </c>
      <c r="K958"/>
      <c r="N958"/>
    </row>
    <row r="959" spans="1:14" x14ac:dyDescent="0.25">
      <c r="A959" t="s">
        <v>961</v>
      </c>
      <c r="B959" s="13">
        <v>18097330803</v>
      </c>
      <c r="C959" s="15" t="str">
        <f>VLOOKUP(Table3[[#This Row],[Full Tract ID]],Table1[[Full Tract ID]:[Census Tract ID]],2,FALSE)</f>
        <v>Marion</v>
      </c>
      <c r="D959" s="15" t="str">
        <f>VLOOKUP(Table3[[#This Row],[Full Tract ID]],Table1[[Full Tract ID]:[Census Tract ID]],3,FALSE)</f>
        <v>Census Tract 3308.03</v>
      </c>
      <c r="E959" s="14">
        <v>1</v>
      </c>
      <c r="K959"/>
      <c r="N959"/>
    </row>
    <row r="960" spans="1:14" x14ac:dyDescent="0.25">
      <c r="A960" t="s">
        <v>962</v>
      </c>
      <c r="B960" s="13">
        <v>18097330804</v>
      </c>
      <c r="C960" s="15" t="str">
        <f>VLOOKUP(Table3[[#This Row],[Full Tract ID]],Table1[[Full Tract ID]:[Census Tract ID]],2,FALSE)</f>
        <v>Marion</v>
      </c>
      <c r="D960" s="15" t="str">
        <f>VLOOKUP(Table3[[#This Row],[Full Tract ID]],Table1[[Full Tract ID]:[Census Tract ID]],3,FALSE)</f>
        <v>Census Tract 3308.04</v>
      </c>
      <c r="E960" s="14">
        <v>1</v>
      </c>
      <c r="K960"/>
      <c r="N960"/>
    </row>
    <row r="961" spans="1:14" x14ac:dyDescent="0.25">
      <c r="A961" t="s">
        <v>963</v>
      </c>
      <c r="B961" s="13">
        <v>18097330805</v>
      </c>
      <c r="C961" s="15" t="str">
        <f>VLOOKUP(Table3[[#This Row],[Full Tract ID]],Table1[[Full Tract ID]:[Census Tract ID]],2,FALSE)</f>
        <v>Marion</v>
      </c>
      <c r="D961" s="15" t="str">
        <f>VLOOKUP(Table3[[#This Row],[Full Tract ID]],Table1[[Full Tract ID]:[Census Tract ID]],3,FALSE)</f>
        <v>Census Tract 3308.05</v>
      </c>
      <c r="E961" s="14">
        <v>1</v>
      </c>
      <c r="K961"/>
      <c r="N961"/>
    </row>
    <row r="962" spans="1:14" x14ac:dyDescent="0.25">
      <c r="A962" t="s">
        <v>964</v>
      </c>
      <c r="B962" s="13">
        <v>18097330806</v>
      </c>
      <c r="C962" s="15" t="str">
        <f>VLOOKUP(Table3[[#This Row],[Full Tract ID]],Table1[[Full Tract ID]:[Census Tract ID]],2,FALSE)</f>
        <v>Marion</v>
      </c>
      <c r="D962" s="15" t="str">
        <f>VLOOKUP(Table3[[#This Row],[Full Tract ID]],Table1[[Full Tract ID]:[Census Tract ID]],3,FALSE)</f>
        <v>Census Tract 3308.06</v>
      </c>
      <c r="E962" s="14">
        <v>1</v>
      </c>
      <c r="K962"/>
      <c r="N962"/>
    </row>
    <row r="963" spans="1:14" x14ac:dyDescent="0.25">
      <c r="A963" t="s">
        <v>965</v>
      </c>
      <c r="B963" s="13">
        <v>18097330900</v>
      </c>
      <c r="C963" s="15" t="str">
        <f>VLOOKUP(Table3[[#This Row],[Full Tract ID]],Table1[[Full Tract ID]:[Census Tract ID]],2,FALSE)</f>
        <v>Marion</v>
      </c>
      <c r="D963" s="15" t="str">
        <f>VLOOKUP(Table3[[#This Row],[Full Tract ID]],Table1[[Full Tract ID]:[Census Tract ID]],3,FALSE)</f>
        <v>Census Tract 3309</v>
      </c>
      <c r="E963" s="14">
        <v>1</v>
      </c>
      <c r="K963"/>
      <c r="N963"/>
    </row>
    <row r="964" spans="1:14" x14ac:dyDescent="0.25">
      <c r="A964" t="s">
        <v>966</v>
      </c>
      <c r="B964" s="13">
        <v>18097331000</v>
      </c>
      <c r="C964" s="15" t="str">
        <f>VLOOKUP(Table3[[#This Row],[Full Tract ID]],Table1[[Full Tract ID]:[Census Tract ID]],2,FALSE)</f>
        <v>Marion</v>
      </c>
      <c r="D964" s="15" t="str">
        <f>VLOOKUP(Table3[[#This Row],[Full Tract ID]],Table1[[Full Tract ID]:[Census Tract ID]],3,FALSE)</f>
        <v>Census Tract 3310</v>
      </c>
      <c r="E964">
        <v>0</v>
      </c>
      <c r="K964"/>
      <c r="N964"/>
    </row>
    <row r="965" spans="1:14" x14ac:dyDescent="0.25">
      <c r="A965" t="s">
        <v>967</v>
      </c>
      <c r="B965" s="13">
        <v>18097340101</v>
      </c>
      <c r="C965" s="15" t="str">
        <f>VLOOKUP(Table3[[#This Row],[Full Tract ID]],Table1[[Full Tract ID]:[Census Tract ID]],2,FALSE)</f>
        <v>Marion</v>
      </c>
      <c r="D965" s="15" t="str">
        <f>VLOOKUP(Table3[[#This Row],[Full Tract ID]],Table1[[Full Tract ID]:[Census Tract ID]],3,FALSE)</f>
        <v>Census Tract 3401.01</v>
      </c>
      <c r="E965">
        <v>0</v>
      </c>
      <c r="K965"/>
      <c r="N965"/>
    </row>
    <row r="966" spans="1:14" x14ac:dyDescent="0.25">
      <c r="A966" t="s">
        <v>968</v>
      </c>
      <c r="B966" s="13">
        <v>18097340102</v>
      </c>
      <c r="C966" s="15" t="str">
        <f>VLOOKUP(Table3[[#This Row],[Full Tract ID]],Table1[[Full Tract ID]:[Census Tract ID]],2,FALSE)</f>
        <v>Marion</v>
      </c>
      <c r="D966" s="15" t="str">
        <f>VLOOKUP(Table3[[#This Row],[Full Tract ID]],Table1[[Full Tract ID]:[Census Tract ID]],3,FALSE)</f>
        <v>Census Tract 3401.02</v>
      </c>
      <c r="E966" s="14">
        <v>1</v>
      </c>
      <c r="K966"/>
      <c r="N966"/>
    </row>
    <row r="967" spans="1:14" x14ac:dyDescent="0.25">
      <c r="A967" t="s">
        <v>969</v>
      </c>
      <c r="B967" s="13">
        <v>18097340108</v>
      </c>
      <c r="C967" s="15" t="str">
        <f>VLOOKUP(Table3[[#This Row],[Full Tract ID]],Table1[[Full Tract ID]:[Census Tract ID]],2,FALSE)</f>
        <v>Marion</v>
      </c>
      <c r="D967" s="15" t="str">
        <f>VLOOKUP(Table3[[#This Row],[Full Tract ID]],Table1[[Full Tract ID]:[Census Tract ID]],3,FALSE)</f>
        <v>Census Tract 3401.08</v>
      </c>
      <c r="E967" s="14">
        <v>1</v>
      </c>
      <c r="K967"/>
      <c r="N967"/>
    </row>
    <row r="968" spans="1:14" x14ac:dyDescent="0.25">
      <c r="A968" t="s">
        <v>970</v>
      </c>
      <c r="B968" s="13">
        <v>18097340111</v>
      </c>
      <c r="C968" s="15" t="str">
        <f>VLOOKUP(Table3[[#This Row],[Full Tract ID]],Table1[[Full Tract ID]:[Census Tract ID]],2,FALSE)</f>
        <v>Marion</v>
      </c>
      <c r="D968" s="15" t="str">
        <f>VLOOKUP(Table3[[#This Row],[Full Tract ID]],Table1[[Full Tract ID]:[Census Tract ID]],3,FALSE)</f>
        <v>Census Tract 3401.11</v>
      </c>
      <c r="E968">
        <v>0</v>
      </c>
      <c r="K968"/>
      <c r="N968"/>
    </row>
    <row r="969" spans="1:14" x14ac:dyDescent="0.25">
      <c r="A969" t="s">
        <v>971</v>
      </c>
      <c r="B969" s="13">
        <v>18097340112</v>
      </c>
      <c r="C969" s="15" t="str">
        <f>VLOOKUP(Table3[[#This Row],[Full Tract ID]],Table1[[Full Tract ID]:[Census Tract ID]],2,FALSE)</f>
        <v>Marion</v>
      </c>
      <c r="D969" s="15" t="str">
        <f>VLOOKUP(Table3[[#This Row],[Full Tract ID]],Table1[[Full Tract ID]:[Census Tract ID]],3,FALSE)</f>
        <v>Census Tract 3401.12</v>
      </c>
      <c r="E969">
        <v>0</v>
      </c>
      <c r="K969"/>
      <c r="N969"/>
    </row>
    <row r="970" spans="1:14" x14ac:dyDescent="0.25">
      <c r="A970" t="s">
        <v>972</v>
      </c>
      <c r="B970" s="13">
        <v>18097340113</v>
      </c>
      <c r="C970" s="15" t="str">
        <f>VLOOKUP(Table3[[#This Row],[Full Tract ID]],Table1[[Full Tract ID]:[Census Tract ID]],2,FALSE)</f>
        <v>Marion</v>
      </c>
      <c r="D970" s="15" t="str">
        <f>VLOOKUP(Table3[[#This Row],[Full Tract ID]],Table1[[Full Tract ID]:[Census Tract ID]],3,FALSE)</f>
        <v>Census Tract 3401.13</v>
      </c>
      <c r="E970">
        <v>0</v>
      </c>
      <c r="K970"/>
      <c r="N970"/>
    </row>
    <row r="971" spans="1:14" x14ac:dyDescent="0.25">
      <c r="A971" t="s">
        <v>973</v>
      </c>
      <c r="B971" s="13">
        <v>18097340114</v>
      </c>
      <c r="C971" s="15" t="str">
        <f>VLOOKUP(Table3[[#This Row],[Full Tract ID]],Table1[[Full Tract ID]:[Census Tract ID]],2,FALSE)</f>
        <v>Marion</v>
      </c>
      <c r="D971" s="15" t="str">
        <f>VLOOKUP(Table3[[#This Row],[Full Tract ID]],Table1[[Full Tract ID]:[Census Tract ID]],3,FALSE)</f>
        <v>Census Tract 3401.14</v>
      </c>
      <c r="E971">
        <v>0</v>
      </c>
      <c r="K971"/>
      <c r="N971"/>
    </row>
    <row r="972" spans="1:14" x14ac:dyDescent="0.25">
      <c r="A972" t="s">
        <v>974</v>
      </c>
      <c r="B972" s="13">
        <v>18097340115</v>
      </c>
      <c r="C972" s="15" t="str">
        <f>VLOOKUP(Table3[[#This Row],[Full Tract ID]],Table1[[Full Tract ID]:[Census Tract ID]],2,FALSE)</f>
        <v>Marion</v>
      </c>
      <c r="D972" s="15" t="str">
        <f>VLOOKUP(Table3[[#This Row],[Full Tract ID]],Table1[[Full Tract ID]:[Census Tract ID]],3,FALSE)</f>
        <v>Census Tract 3401.15</v>
      </c>
      <c r="E972">
        <v>0</v>
      </c>
      <c r="K972"/>
      <c r="N972"/>
    </row>
    <row r="973" spans="1:14" x14ac:dyDescent="0.25">
      <c r="A973" t="s">
        <v>975</v>
      </c>
      <c r="B973" s="13">
        <v>18097340201</v>
      </c>
      <c r="C973" s="15" t="str">
        <f>VLOOKUP(Table3[[#This Row],[Full Tract ID]],Table1[[Full Tract ID]:[Census Tract ID]],2,FALSE)</f>
        <v>Marion</v>
      </c>
      <c r="D973" s="15" t="str">
        <f>VLOOKUP(Table3[[#This Row],[Full Tract ID]],Table1[[Full Tract ID]:[Census Tract ID]],3,FALSE)</f>
        <v>Census Tract 3402.01</v>
      </c>
      <c r="E973" s="14">
        <v>1</v>
      </c>
      <c r="K973"/>
      <c r="N973"/>
    </row>
    <row r="974" spans="1:14" x14ac:dyDescent="0.25">
      <c r="A974" t="s">
        <v>976</v>
      </c>
      <c r="B974" s="13">
        <v>18097340202</v>
      </c>
      <c r="C974" s="15" t="str">
        <f>VLOOKUP(Table3[[#This Row],[Full Tract ID]],Table1[[Full Tract ID]:[Census Tract ID]],2,FALSE)</f>
        <v>Marion</v>
      </c>
      <c r="D974" s="15" t="str">
        <f>VLOOKUP(Table3[[#This Row],[Full Tract ID]],Table1[[Full Tract ID]:[Census Tract ID]],3,FALSE)</f>
        <v>Census Tract 3402.02</v>
      </c>
      <c r="E974" s="14">
        <v>1</v>
      </c>
      <c r="K974"/>
      <c r="N974"/>
    </row>
    <row r="975" spans="1:14" x14ac:dyDescent="0.25">
      <c r="A975" t="s">
        <v>977</v>
      </c>
      <c r="B975" s="13">
        <v>18097340301</v>
      </c>
      <c r="C975" s="15" t="str">
        <f>VLOOKUP(Table3[[#This Row],[Full Tract ID]],Table1[[Full Tract ID]:[Census Tract ID]],2,FALSE)</f>
        <v>Marion</v>
      </c>
      <c r="D975" s="15" t="str">
        <f>VLOOKUP(Table3[[#This Row],[Full Tract ID]],Table1[[Full Tract ID]:[Census Tract ID]],3,FALSE)</f>
        <v>Census Tract 3403.01</v>
      </c>
      <c r="E975" s="14">
        <v>1</v>
      </c>
      <c r="K975"/>
      <c r="N975"/>
    </row>
    <row r="976" spans="1:14" x14ac:dyDescent="0.25">
      <c r="A976" t="s">
        <v>978</v>
      </c>
      <c r="B976" s="13">
        <v>18097340302</v>
      </c>
      <c r="C976" s="15" t="str">
        <f>VLOOKUP(Table3[[#This Row],[Full Tract ID]],Table1[[Full Tract ID]:[Census Tract ID]],2,FALSE)</f>
        <v>Marion</v>
      </c>
      <c r="D976" s="15" t="str">
        <f>VLOOKUP(Table3[[#This Row],[Full Tract ID]],Table1[[Full Tract ID]:[Census Tract ID]],3,FALSE)</f>
        <v>Census Tract 3403.02</v>
      </c>
      <c r="E976" s="14">
        <v>1</v>
      </c>
      <c r="K976"/>
      <c r="N976"/>
    </row>
    <row r="977" spans="1:14" x14ac:dyDescent="0.25">
      <c r="A977" t="s">
        <v>979</v>
      </c>
      <c r="B977" s="13">
        <v>18097340400</v>
      </c>
      <c r="C977" s="15" t="str">
        <f>VLOOKUP(Table3[[#This Row],[Full Tract ID]],Table1[[Full Tract ID]:[Census Tract ID]],2,FALSE)</f>
        <v>Marion</v>
      </c>
      <c r="D977" s="15" t="str">
        <f>VLOOKUP(Table3[[#This Row],[Full Tract ID]],Table1[[Full Tract ID]:[Census Tract ID]],3,FALSE)</f>
        <v>Census Tract 3404</v>
      </c>
      <c r="E977" s="14">
        <v>1</v>
      </c>
      <c r="K977"/>
      <c r="N977"/>
    </row>
    <row r="978" spans="1:14" x14ac:dyDescent="0.25">
      <c r="A978" t="s">
        <v>980</v>
      </c>
      <c r="B978" s="13">
        <v>18097340500</v>
      </c>
      <c r="C978" s="15" t="str">
        <f>VLOOKUP(Table3[[#This Row],[Full Tract ID]],Table1[[Full Tract ID]:[Census Tract ID]],2,FALSE)</f>
        <v>Marion</v>
      </c>
      <c r="D978" s="15" t="str">
        <f>VLOOKUP(Table3[[#This Row],[Full Tract ID]],Table1[[Full Tract ID]:[Census Tract ID]],3,FALSE)</f>
        <v>Census Tract 3405</v>
      </c>
      <c r="E978" s="14">
        <v>1</v>
      </c>
      <c r="K978"/>
      <c r="N978"/>
    </row>
    <row r="979" spans="1:14" x14ac:dyDescent="0.25">
      <c r="A979" t="s">
        <v>981</v>
      </c>
      <c r="B979" s="13">
        <v>18097340600</v>
      </c>
      <c r="C979" s="15" t="str">
        <f>VLOOKUP(Table3[[#This Row],[Full Tract ID]],Table1[[Full Tract ID]:[Census Tract ID]],2,FALSE)</f>
        <v>Marion</v>
      </c>
      <c r="D979" s="15" t="str">
        <f>VLOOKUP(Table3[[#This Row],[Full Tract ID]],Table1[[Full Tract ID]:[Census Tract ID]],3,FALSE)</f>
        <v>Census Tract 3406</v>
      </c>
      <c r="E979" s="14">
        <v>1</v>
      </c>
      <c r="K979"/>
      <c r="N979"/>
    </row>
    <row r="980" spans="1:14" x14ac:dyDescent="0.25">
      <c r="A980" t="s">
        <v>982</v>
      </c>
      <c r="B980" s="13">
        <v>18097340700</v>
      </c>
      <c r="C980" s="15" t="str">
        <f>VLOOKUP(Table3[[#This Row],[Full Tract ID]],Table1[[Full Tract ID]:[Census Tract ID]],2,FALSE)</f>
        <v>Marion</v>
      </c>
      <c r="D980" s="15" t="str">
        <f>VLOOKUP(Table3[[#This Row],[Full Tract ID]],Table1[[Full Tract ID]:[Census Tract ID]],3,FALSE)</f>
        <v>Census Tract 3407</v>
      </c>
      <c r="E980" s="14">
        <v>1</v>
      </c>
      <c r="K980"/>
      <c r="N980"/>
    </row>
    <row r="981" spans="1:14" x14ac:dyDescent="0.25">
      <c r="A981" t="s">
        <v>983</v>
      </c>
      <c r="B981" s="13">
        <v>18097340800</v>
      </c>
      <c r="C981" s="15" t="str">
        <f>VLOOKUP(Table3[[#This Row],[Full Tract ID]],Table1[[Full Tract ID]:[Census Tract ID]],2,FALSE)</f>
        <v>Marion</v>
      </c>
      <c r="D981" s="15" t="str">
        <f>VLOOKUP(Table3[[#This Row],[Full Tract ID]],Table1[[Full Tract ID]:[Census Tract ID]],3,FALSE)</f>
        <v>Census Tract 3408</v>
      </c>
      <c r="E981">
        <v>0</v>
      </c>
      <c r="K981"/>
      <c r="N981"/>
    </row>
    <row r="982" spans="1:14" x14ac:dyDescent="0.25">
      <c r="A982" t="s">
        <v>984</v>
      </c>
      <c r="B982" s="13">
        <v>18097340901</v>
      </c>
      <c r="C982" s="15" t="str">
        <f>VLOOKUP(Table3[[#This Row],[Full Tract ID]],Table1[[Full Tract ID]:[Census Tract ID]],2,FALSE)</f>
        <v>Marion</v>
      </c>
      <c r="D982" s="15" t="str">
        <f>VLOOKUP(Table3[[#This Row],[Full Tract ID]],Table1[[Full Tract ID]:[Census Tract ID]],3,FALSE)</f>
        <v>Census Tract 3409.01</v>
      </c>
      <c r="E982">
        <v>0</v>
      </c>
      <c r="K982"/>
      <c r="N982"/>
    </row>
    <row r="983" spans="1:14" x14ac:dyDescent="0.25">
      <c r="A983" t="s">
        <v>985</v>
      </c>
      <c r="B983" s="13">
        <v>18097340903</v>
      </c>
      <c r="C983" s="15" t="str">
        <f>VLOOKUP(Table3[[#This Row],[Full Tract ID]],Table1[[Full Tract ID]:[Census Tract ID]],2,FALSE)</f>
        <v>Marion</v>
      </c>
      <c r="D983" s="15" t="str">
        <f>VLOOKUP(Table3[[#This Row],[Full Tract ID]],Table1[[Full Tract ID]:[Census Tract ID]],3,FALSE)</f>
        <v>Census Tract 3409.03</v>
      </c>
      <c r="E983" s="14">
        <v>1</v>
      </c>
      <c r="K983"/>
      <c r="N983"/>
    </row>
    <row r="984" spans="1:14" x14ac:dyDescent="0.25">
      <c r="A984" t="s">
        <v>986</v>
      </c>
      <c r="B984" s="13">
        <v>18097340904</v>
      </c>
      <c r="C984" s="15" t="str">
        <f>VLOOKUP(Table3[[#This Row],[Full Tract ID]],Table1[[Full Tract ID]:[Census Tract ID]],2,FALSE)</f>
        <v>Marion</v>
      </c>
      <c r="D984" s="15" t="str">
        <f>VLOOKUP(Table3[[#This Row],[Full Tract ID]],Table1[[Full Tract ID]:[Census Tract ID]],3,FALSE)</f>
        <v>Census Tract 3409.04</v>
      </c>
      <c r="E984" s="14">
        <v>1</v>
      </c>
      <c r="K984"/>
      <c r="N984"/>
    </row>
    <row r="985" spans="1:14" x14ac:dyDescent="0.25">
      <c r="A985" t="s">
        <v>987</v>
      </c>
      <c r="B985" s="13">
        <v>18097341000</v>
      </c>
      <c r="C985" s="15" t="str">
        <f>VLOOKUP(Table3[[#This Row],[Full Tract ID]],Table1[[Full Tract ID]:[Census Tract ID]],2,FALSE)</f>
        <v>Marion</v>
      </c>
      <c r="D985" s="15" t="str">
        <f>VLOOKUP(Table3[[#This Row],[Full Tract ID]],Table1[[Full Tract ID]:[Census Tract ID]],3,FALSE)</f>
        <v>Census Tract 3410</v>
      </c>
      <c r="E985">
        <v>0</v>
      </c>
      <c r="K985"/>
      <c r="N985"/>
    </row>
    <row r="986" spans="1:14" x14ac:dyDescent="0.25">
      <c r="A986" t="s">
        <v>988</v>
      </c>
      <c r="B986" s="13">
        <v>18097341100</v>
      </c>
      <c r="C986" s="15" t="str">
        <f>VLOOKUP(Table3[[#This Row],[Full Tract ID]],Table1[[Full Tract ID]:[Census Tract ID]],2,FALSE)</f>
        <v>Marion</v>
      </c>
      <c r="D986" s="15" t="str">
        <f>VLOOKUP(Table3[[#This Row],[Full Tract ID]],Table1[[Full Tract ID]:[Census Tract ID]],3,FALSE)</f>
        <v>Census Tract 3411</v>
      </c>
      <c r="E986" s="14">
        <v>1</v>
      </c>
      <c r="K986"/>
      <c r="N986"/>
    </row>
    <row r="987" spans="1:14" x14ac:dyDescent="0.25">
      <c r="A987" t="s">
        <v>989</v>
      </c>
      <c r="B987" s="13">
        <v>18097341200</v>
      </c>
      <c r="C987" s="15" t="str">
        <f>VLOOKUP(Table3[[#This Row],[Full Tract ID]],Table1[[Full Tract ID]:[Census Tract ID]],2,FALSE)</f>
        <v>Marion</v>
      </c>
      <c r="D987" s="15" t="str">
        <f>VLOOKUP(Table3[[#This Row],[Full Tract ID]],Table1[[Full Tract ID]:[Census Tract ID]],3,FALSE)</f>
        <v>Census Tract 3412</v>
      </c>
      <c r="E987" s="14">
        <v>1</v>
      </c>
      <c r="K987"/>
      <c r="N987"/>
    </row>
    <row r="988" spans="1:14" x14ac:dyDescent="0.25">
      <c r="A988" t="s">
        <v>990</v>
      </c>
      <c r="B988" s="13">
        <v>18097341600</v>
      </c>
      <c r="C988" s="15" t="str">
        <f>VLOOKUP(Table3[[#This Row],[Full Tract ID]],Table1[[Full Tract ID]:[Census Tract ID]],2,FALSE)</f>
        <v>Marion</v>
      </c>
      <c r="D988" s="15" t="str">
        <f>VLOOKUP(Table3[[#This Row],[Full Tract ID]],Table1[[Full Tract ID]:[Census Tract ID]],3,FALSE)</f>
        <v>Census Tract 3416</v>
      </c>
      <c r="E988" s="14">
        <v>1</v>
      </c>
      <c r="K988"/>
      <c r="N988"/>
    </row>
    <row r="989" spans="1:14" x14ac:dyDescent="0.25">
      <c r="A989" t="s">
        <v>991</v>
      </c>
      <c r="B989" s="13">
        <v>18097341701</v>
      </c>
      <c r="C989" s="15" t="str">
        <f>VLOOKUP(Table3[[#This Row],[Full Tract ID]],Table1[[Full Tract ID]:[Census Tract ID]],2,FALSE)</f>
        <v>Marion</v>
      </c>
      <c r="D989" s="15" t="str">
        <f>VLOOKUP(Table3[[#This Row],[Full Tract ID]],Table1[[Full Tract ID]:[Census Tract ID]],3,FALSE)</f>
        <v>Census Tract 3417.01</v>
      </c>
      <c r="E989" s="14">
        <v>1</v>
      </c>
      <c r="K989"/>
      <c r="N989"/>
    </row>
    <row r="990" spans="1:14" x14ac:dyDescent="0.25">
      <c r="A990" t="s">
        <v>992</v>
      </c>
      <c r="B990" s="13">
        <v>18097341702</v>
      </c>
      <c r="C990" s="15" t="str">
        <f>VLOOKUP(Table3[[#This Row],[Full Tract ID]],Table1[[Full Tract ID]:[Census Tract ID]],2,FALSE)</f>
        <v>Marion</v>
      </c>
      <c r="D990" s="15" t="str">
        <f>VLOOKUP(Table3[[#This Row],[Full Tract ID]],Table1[[Full Tract ID]:[Census Tract ID]],3,FALSE)</f>
        <v>Census Tract 3417.02</v>
      </c>
      <c r="E990" s="14">
        <v>1</v>
      </c>
      <c r="K990"/>
      <c r="N990"/>
    </row>
    <row r="991" spans="1:14" x14ac:dyDescent="0.25">
      <c r="A991" t="s">
        <v>993</v>
      </c>
      <c r="B991" s="13">
        <v>18097341902</v>
      </c>
      <c r="C991" s="15" t="str">
        <f>VLOOKUP(Table3[[#This Row],[Full Tract ID]],Table1[[Full Tract ID]:[Census Tract ID]],2,FALSE)</f>
        <v>Marion</v>
      </c>
      <c r="D991" s="15" t="str">
        <f>VLOOKUP(Table3[[#This Row],[Full Tract ID]],Table1[[Full Tract ID]:[Census Tract ID]],3,FALSE)</f>
        <v>Census Tract 3419.02</v>
      </c>
      <c r="E991">
        <v>0</v>
      </c>
      <c r="K991"/>
      <c r="N991"/>
    </row>
    <row r="992" spans="1:14" x14ac:dyDescent="0.25">
      <c r="A992" t="s">
        <v>994</v>
      </c>
      <c r="B992" s="13">
        <v>18097341903</v>
      </c>
      <c r="C992" s="15" t="str">
        <f>VLOOKUP(Table3[[#This Row],[Full Tract ID]],Table1[[Full Tract ID]:[Census Tract ID]],2,FALSE)</f>
        <v>Marion</v>
      </c>
      <c r="D992" s="15" t="str">
        <f>VLOOKUP(Table3[[#This Row],[Full Tract ID]],Table1[[Full Tract ID]:[Census Tract ID]],3,FALSE)</f>
        <v>Census Tract 3419.03</v>
      </c>
      <c r="E992" s="14">
        <v>1</v>
      </c>
      <c r="K992"/>
      <c r="N992"/>
    </row>
    <row r="993" spans="1:14" x14ac:dyDescent="0.25">
      <c r="A993" t="s">
        <v>995</v>
      </c>
      <c r="B993" s="13">
        <v>18097341904</v>
      </c>
      <c r="C993" s="15" t="str">
        <f>VLOOKUP(Table3[[#This Row],[Full Tract ID]],Table1[[Full Tract ID]:[Census Tract ID]],2,FALSE)</f>
        <v>Marion</v>
      </c>
      <c r="D993" s="15" t="str">
        <f>VLOOKUP(Table3[[#This Row],[Full Tract ID]],Table1[[Full Tract ID]:[Census Tract ID]],3,FALSE)</f>
        <v>Census Tract 3419.04</v>
      </c>
      <c r="E993" s="14">
        <v>1</v>
      </c>
      <c r="K993"/>
      <c r="N993"/>
    </row>
    <row r="994" spans="1:14" x14ac:dyDescent="0.25">
      <c r="A994" t="s">
        <v>996</v>
      </c>
      <c r="B994" s="13">
        <v>18097342000</v>
      </c>
      <c r="C994" s="15" t="str">
        <f>VLOOKUP(Table3[[#This Row],[Full Tract ID]],Table1[[Full Tract ID]:[Census Tract ID]],2,FALSE)</f>
        <v>Marion</v>
      </c>
      <c r="D994" s="15" t="str">
        <f>VLOOKUP(Table3[[#This Row],[Full Tract ID]],Table1[[Full Tract ID]:[Census Tract ID]],3,FALSE)</f>
        <v>Census Tract 3420</v>
      </c>
      <c r="E994">
        <v>0</v>
      </c>
      <c r="K994"/>
      <c r="N994"/>
    </row>
    <row r="995" spans="1:14" x14ac:dyDescent="0.25">
      <c r="A995" t="s">
        <v>997</v>
      </c>
      <c r="B995" s="13">
        <v>18097342101</v>
      </c>
      <c r="C995" s="15" t="str">
        <f>VLOOKUP(Table3[[#This Row],[Full Tract ID]],Table1[[Full Tract ID]:[Census Tract ID]],2,FALSE)</f>
        <v>Marion</v>
      </c>
      <c r="D995" s="15" t="str">
        <f>VLOOKUP(Table3[[#This Row],[Full Tract ID]],Table1[[Full Tract ID]:[Census Tract ID]],3,FALSE)</f>
        <v>Census Tract 3421.01</v>
      </c>
      <c r="E995" s="14">
        <v>1</v>
      </c>
      <c r="K995"/>
      <c r="N995"/>
    </row>
    <row r="996" spans="1:14" x14ac:dyDescent="0.25">
      <c r="A996" t="s">
        <v>998</v>
      </c>
      <c r="B996" s="13">
        <v>18097342200</v>
      </c>
      <c r="C996" s="15" t="str">
        <f>VLOOKUP(Table3[[#This Row],[Full Tract ID]],Table1[[Full Tract ID]:[Census Tract ID]],2,FALSE)</f>
        <v>Marion</v>
      </c>
      <c r="D996" s="15" t="str">
        <f>VLOOKUP(Table3[[#This Row],[Full Tract ID]],Table1[[Full Tract ID]:[Census Tract ID]],3,FALSE)</f>
        <v>Census Tract 3422</v>
      </c>
      <c r="E996" s="14">
        <v>1</v>
      </c>
      <c r="K996"/>
      <c r="N996"/>
    </row>
    <row r="997" spans="1:14" x14ac:dyDescent="0.25">
      <c r="A997" t="s">
        <v>999</v>
      </c>
      <c r="B997" s="13">
        <v>18097342300</v>
      </c>
      <c r="C997" s="15" t="str">
        <f>VLOOKUP(Table3[[#This Row],[Full Tract ID]],Table1[[Full Tract ID]:[Census Tract ID]],2,FALSE)</f>
        <v>Marion</v>
      </c>
      <c r="D997" s="15" t="str">
        <f>VLOOKUP(Table3[[#This Row],[Full Tract ID]],Table1[[Full Tract ID]:[Census Tract ID]],3,FALSE)</f>
        <v>Census Tract 3423</v>
      </c>
      <c r="E997" s="14">
        <v>1</v>
      </c>
      <c r="K997"/>
      <c r="N997"/>
    </row>
    <row r="998" spans="1:14" x14ac:dyDescent="0.25">
      <c r="A998" t="s">
        <v>1000</v>
      </c>
      <c r="B998" s="13">
        <v>18097342400</v>
      </c>
      <c r="C998" s="15" t="str">
        <f>VLOOKUP(Table3[[#This Row],[Full Tract ID]],Table1[[Full Tract ID]:[Census Tract ID]],2,FALSE)</f>
        <v>Marion</v>
      </c>
      <c r="D998" s="15" t="str">
        <f>VLOOKUP(Table3[[#This Row],[Full Tract ID]],Table1[[Full Tract ID]:[Census Tract ID]],3,FALSE)</f>
        <v>Census Tract 3424</v>
      </c>
      <c r="E998" s="14">
        <v>1</v>
      </c>
      <c r="K998"/>
      <c r="N998"/>
    </row>
    <row r="999" spans="1:14" x14ac:dyDescent="0.25">
      <c r="A999" t="s">
        <v>1001</v>
      </c>
      <c r="B999" s="13">
        <v>18097342500</v>
      </c>
      <c r="C999" s="15" t="str">
        <f>VLOOKUP(Table3[[#This Row],[Full Tract ID]],Table1[[Full Tract ID]:[Census Tract ID]],2,FALSE)</f>
        <v>Marion</v>
      </c>
      <c r="D999" s="15" t="str">
        <f>VLOOKUP(Table3[[#This Row],[Full Tract ID]],Table1[[Full Tract ID]:[Census Tract ID]],3,FALSE)</f>
        <v>Census Tract 3425</v>
      </c>
      <c r="E999" s="14">
        <v>1</v>
      </c>
      <c r="K999"/>
      <c r="N999"/>
    </row>
    <row r="1000" spans="1:14" x14ac:dyDescent="0.25">
      <c r="A1000" t="s">
        <v>1002</v>
      </c>
      <c r="B1000" s="13">
        <v>18097342600</v>
      </c>
      <c r="C1000" s="15" t="str">
        <f>VLOOKUP(Table3[[#This Row],[Full Tract ID]],Table1[[Full Tract ID]:[Census Tract ID]],2,FALSE)</f>
        <v>Marion</v>
      </c>
      <c r="D1000" s="15" t="str">
        <f>VLOOKUP(Table3[[#This Row],[Full Tract ID]],Table1[[Full Tract ID]:[Census Tract ID]],3,FALSE)</f>
        <v>Census Tract 3426</v>
      </c>
      <c r="E1000" s="14">
        <v>1</v>
      </c>
      <c r="K1000"/>
      <c r="N1000"/>
    </row>
    <row r="1001" spans="1:14" x14ac:dyDescent="0.25">
      <c r="A1001" t="s">
        <v>1003</v>
      </c>
      <c r="B1001" s="13">
        <v>18097350100</v>
      </c>
      <c r="C1001" s="15" t="str">
        <f>VLOOKUP(Table3[[#This Row],[Full Tract ID]],Table1[[Full Tract ID]:[Census Tract ID]],2,FALSE)</f>
        <v>Marion</v>
      </c>
      <c r="D1001" s="15" t="str">
        <f>VLOOKUP(Table3[[#This Row],[Full Tract ID]],Table1[[Full Tract ID]:[Census Tract ID]],3,FALSE)</f>
        <v>Census Tract 3501</v>
      </c>
      <c r="E1001" s="14">
        <v>1</v>
      </c>
      <c r="K1001"/>
      <c r="N1001"/>
    </row>
    <row r="1002" spans="1:14" x14ac:dyDescent="0.25">
      <c r="A1002" t="s">
        <v>1004</v>
      </c>
      <c r="B1002" s="13">
        <v>18097350300</v>
      </c>
      <c r="C1002" s="15" t="str">
        <f>VLOOKUP(Table3[[#This Row],[Full Tract ID]],Table1[[Full Tract ID]:[Census Tract ID]],2,FALSE)</f>
        <v>Marion</v>
      </c>
      <c r="D1002" s="15" t="str">
        <f>VLOOKUP(Table3[[#This Row],[Full Tract ID]],Table1[[Full Tract ID]:[Census Tract ID]],3,FALSE)</f>
        <v>Census Tract 3503</v>
      </c>
      <c r="E1002" s="14">
        <v>1</v>
      </c>
      <c r="K1002"/>
      <c r="N1002"/>
    </row>
    <row r="1003" spans="1:14" x14ac:dyDescent="0.25">
      <c r="A1003" t="s">
        <v>1005</v>
      </c>
      <c r="B1003" s="13">
        <v>18097350400</v>
      </c>
      <c r="C1003" s="15" t="str">
        <f>VLOOKUP(Table3[[#This Row],[Full Tract ID]],Table1[[Full Tract ID]:[Census Tract ID]],2,FALSE)</f>
        <v>Marion</v>
      </c>
      <c r="D1003" s="15" t="str">
        <f>VLOOKUP(Table3[[#This Row],[Full Tract ID]],Table1[[Full Tract ID]:[Census Tract ID]],3,FALSE)</f>
        <v>Census Tract 3504</v>
      </c>
      <c r="E1003">
        <v>0</v>
      </c>
      <c r="K1003"/>
      <c r="N1003"/>
    </row>
    <row r="1004" spans="1:14" x14ac:dyDescent="0.25">
      <c r="A1004" t="s">
        <v>1006</v>
      </c>
      <c r="B1004" s="13">
        <v>18097350500</v>
      </c>
      <c r="C1004" s="15" t="str">
        <f>VLOOKUP(Table3[[#This Row],[Full Tract ID]],Table1[[Full Tract ID]:[Census Tract ID]],2,FALSE)</f>
        <v>Marion</v>
      </c>
      <c r="D1004" s="15" t="str">
        <f>VLOOKUP(Table3[[#This Row],[Full Tract ID]],Table1[[Full Tract ID]:[Census Tract ID]],3,FALSE)</f>
        <v>Census Tract 3505</v>
      </c>
      <c r="E1004" s="14">
        <v>1</v>
      </c>
      <c r="K1004"/>
      <c r="N1004"/>
    </row>
    <row r="1005" spans="1:14" x14ac:dyDescent="0.25">
      <c r="A1005" t="s">
        <v>1007</v>
      </c>
      <c r="B1005" s="13">
        <v>18097350600</v>
      </c>
      <c r="C1005" s="15" t="str">
        <f>VLOOKUP(Table3[[#This Row],[Full Tract ID]],Table1[[Full Tract ID]:[Census Tract ID]],2,FALSE)</f>
        <v>Marion</v>
      </c>
      <c r="D1005" s="15" t="str">
        <f>VLOOKUP(Table3[[#This Row],[Full Tract ID]],Table1[[Full Tract ID]:[Census Tract ID]],3,FALSE)</f>
        <v>Census Tract 3506</v>
      </c>
      <c r="E1005" s="14">
        <v>1</v>
      </c>
      <c r="K1005"/>
      <c r="N1005"/>
    </row>
    <row r="1006" spans="1:14" x14ac:dyDescent="0.25">
      <c r="A1006" t="s">
        <v>1008</v>
      </c>
      <c r="B1006" s="13">
        <v>18097350700</v>
      </c>
      <c r="C1006" s="15" t="str">
        <f>VLOOKUP(Table3[[#This Row],[Full Tract ID]],Table1[[Full Tract ID]:[Census Tract ID]],2,FALSE)</f>
        <v>Marion</v>
      </c>
      <c r="D1006" s="15" t="str">
        <f>VLOOKUP(Table3[[#This Row],[Full Tract ID]],Table1[[Full Tract ID]:[Census Tract ID]],3,FALSE)</f>
        <v>Census Tract 3507</v>
      </c>
      <c r="E1006" s="14">
        <v>1</v>
      </c>
      <c r="K1006"/>
      <c r="N1006"/>
    </row>
    <row r="1007" spans="1:14" x14ac:dyDescent="0.25">
      <c r="A1007" t="s">
        <v>1009</v>
      </c>
      <c r="B1007" s="13">
        <v>18097350800</v>
      </c>
      <c r="C1007" s="15" t="str">
        <f>VLOOKUP(Table3[[#This Row],[Full Tract ID]],Table1[[Full Tract ID]:[Census Tract ID]],2,FALSE)</f>
        <v>Marion</v>
      </c>
      <c r="D1007" s="15" t="str">
        <f>VLOOKUP(Table3[[#This Row],[Full Tract ID]],Table1[[Full Tract ID]:[Census Tract ID]],3,FALSE)</f>
        <v>Census Tract 3508</v>
      </c>
      <c r="E1007" s="14">
        <v>1</v>
      </c>
      <c r="K1007"/>
      <c r="N1007"/>
    </row>
    <row r="1008" spans="1:14" x14ac:dyDescent="0.25">
      <c r="A1008" t="s">
        <v>1010</v>
      </c>
      <c r="B1008" s="13">
        <v>18097350900</v>
      </c>
      <c r="C1008" s="15" t="str">
        <f>VLOOKUP(Table3[[#This Row],[Full Tract ID]],Table1[[Full Tract ID]:[Census Tract ID]],2,FALSE)</f>
        <v>Marion</v>
      </c>
      <c r="D1008" s="15" t="str">
        <f>VLOOKUP(Table3[[#This Row],[Full Tract ID]],Table1[[Full Tract ID]:[Census Tract ID]],3,FALSE)</f>
        <v>Census Tract 3509</v>
      </c>
      <c r="E1008">
        <v>0</v>
      </c>
      <c r="K1008"/>
      <c r="N1008"/>
    </row>
    <row r="1009" spans="1:14" x14ac:dyDescent="0.25">
      <c r="A1009" t="s">
        <v>1011</v>
      </c>
      <c r="B1009" s="13">
        <v>18097351000</v>
      </c>
      <c r="C1009" s="15" t="str">
        <f>VLOOKUP(Table3[[#This Row],[Full Tract ID]],Table1[[Full Tract ID]:[Census Tract ID]],2,FALSE)</f>
        <v>Marion</v>
      </c>
      <c r="D1009" s="15" t="str">
        <f>VLOOKUP(Table3[[#This Row],[Full Tract ID]],Table1[[Full Tract ID]:[Census Tract ID]],3,FALSE)</f>
        <v>Census Tract 3510</v>
      </c>
      <c r="E1009" s="14">
        <v>1</v>
      </c>
      <c r="K1009"/>
      <c r="N1009"/>
    </row>
    <row r="1010" spans="1:14" x14ac:dyDescent="0.25">
      <c r="A1010" t="s">
        <v>1012</v>
      </c>
      <c r="B1010" s="13">
        <v>18097351200</v>
      </c>
      <c r="C1010" s="15" t="str">
        <f>VLOOKUP(Table3[[#This Row],[Full Tract ID]],Table1[[Full Tract ID]:[Census Tract ID]],2,FALSE)</f>
        <v>Marion</v>
      </c>
      <c r="D1010" s="15" t="str">
        <f>VLOOKUP(Table3[[#This Row],[Full Tract ID]],Table1[[Full Tract ID]:[Census Tract ID]],3,FALSE)</f>
        <v>Census Tract 3512</v>
      </c>
      <c r="E1010" s="14">
        <v>1</v>
      </c>
      <c r="K1010"/>
      <c r="N1010"/>
    </row>
    <row r="1011" spans="1:14" x14ac:dyDescent="0.25">
      <c r="A1011" t="s">
        <v>1013</v>
      </c>
      <c r="B1011" s="13">
        <v>18097351500</v>
      </c>
      <c r="C1011" s="15" t="str">
        <f>VLOOKUP(Table3[[#This Row],[Full Tract ID]],Table1[[Full Tract ID]:[Census Tract ID]],2,FALSE)</f>
        <v>Marion</v>
      </c>
      <c r="D1011" s="15" t="str">
        <f>VLOOKUP(Table3[[#This Row],[Full Tract ID]],Table1[[Full Tract ID]:[Census Tract ID]],3,FALSE)</f>
        <v>Census Tract 3515</v>
      </c>
      <c r="E1011" s="14">
        <v>1</v>
      </c>
      <c r="K1011"/>
      <c r="N1011"/>
    </row>
    <row r="1012" spans="1:14" x14ac:dyDescent="0.25">
      <c r="A1012" t="s">
        <v>1014</v>
      </c>
      <c r="B1012" s="13">
        <v>18097351600</v>
      </c>
      <c r="C1012" s="15" t="str">
        <f>VLOOKUP(Table3[[#This Row],[Full Tract ID]],Table1[[Full Tract ID]:[Census Tract ID]],2,FALSE)</f>
        <v>Marion</v>
      </c>
      <c r="D1012" s="15" t="str">
        <f>VLOOKUP(Table3[[#This Row],[Full Tract ID]],Table1[[Full Tract ID]:[Census Tract ID]],3,FALSE)</f>
        <v>Census Tract 3516</v>
      </c>
      <c r="E1012">
        <v>0</v>
      </c>
      <c r="K1012"/>
      <c r="N1012"/>
    </row>
    <row r="1013" spans="1:14" x14ac:dyDescent="0.25">
      <c r="A1013" t="s">
        <v>1015</v>
      </c>
      <c r="B1013" s="13">
        <v>18097351700</v>
      </c>
      <c r="C1013" s="15" t="str">
        <f>VLOOKUP(Table3[[#This Row],[Full Tract ID]],Table1[[Full Tract ID]:[Census Tract ID]],2,FALSE)</f>
        <v>Marion</v>
      </c>
      <c r="D1013" s="15" t="str">
        <f>VLOOKUP(Table3[[#This Row],[Full Tract ID]],Table1[[Full Tract ID]:[Census Tract ID]],3,FALSE)</f>
        <v>Census Tract 3517</v>
      </c>
      <c r="E1013">
        <v>0</v>
      </c>
      <c r="K1013"/>
      <c r="N1013"/>
    </row>
    <row r="1014" spans="1:14" x14ac:dyDescent="0.25">
      <c r="A1014" t="s">
        <v>1016</v>
      </c>
      <c r="B1014" s="13">
        <v>18097351900</v>
      </c>
      <c r="C1014" s="15" t="str">
        <f>VLOOKUP(Table3[[#This Row],[Full Tract ID]],Table1[[Full Tract ID]:[Census Tract ID]],2,FALSE)</f>
        <v>Marion</v>
      </c>
      <c r="D1014" s="15" t="str">
        <f>VLOOKUP(Table3[[#This Row],[Full Tract ID]],Table1[[Full Tract ID]:[Census Tract ID]],3,FALSE)</f>
        <v>Census Tract 3519</v>
      </c>
      <c r="E1014" s="14">
        <v>1</v>
      </c>
      <c r="K1014"/>
      <c r="N1014"/>
    </row>
    <row r="1015" spans="1:14" x14ac:dyDescent="0.25">
      <c r="A1015" t="s">
        <v>1017</v>
      </c>
      <c r="B1015" s="13">
        <v>18097352100</v>
      </c>
      <c r="C1015" s="15" t="str">
        <f>VLOOKUP(Table3[[#This Row],[Full Tract ID]],Table1[[Full Tract ID]:[Census Tract ID]],2,FALSE)</f>
        <v>Marion</v>
      </c>
      <c r="D1015" s="15" t="str">
        <f>VLOOKUP(Table3[[#This Row],[Full Tract ID]],Table1[[Full Tract ID]:[Census Tract ID]],3,FALSE)</f>
        <v>Census Tract 3521</v>
      </c>
      <c r="E1015" s="14">
        <v>1</v>
      </c>
      <c r="K1015"/>
      <c r="N1015"/>
    </row>
    <row r="1016" spans="1:14" x14ac:dyDescent="0.25">
      <c r="A1016" t="s">
        <v>1018</v>
      </c>
      <c r="B1016" s="13">
        <v>18097352300</v>
      </c>
      <c r="C1016" s="15" t="str">
        <f>VLOOKUP(Table3[[#This Row],[Full Tract ID]],Table1[[Full Tract ID]:[Census Tract ID]],2,FALSE)</f>
        <v>Marion</v>
      </c>
      <c r="D1016" s="15" t="str">
        <f>VLOOKUP(Table3[[#This Row],[Full Tract ID]],Table1[[Full Tract ID]:[Census Tract ID]],3,FALSE)</f>
        <v>Census Tract 3523</v>
      </c>
      <c r="E1016" s="14">
        <v>1</v>
      </c>
      <c r="K1016"/>
      <c r="N1016"/>
    </row>
    <row r="1017" spans="1:14" x14ac:dyDescent="0.25">
      <c r="A1017" t="s">
        <v>1019</v>
      </c>
      <c r="B1017" s="13">
        <v>18097352400</v>
      </c>
      <c r="C1017" s="15" t="str">
        <f>VLOOKUP(Table3[[#This Row],[Full Tract ID]],Table1[[Full Tract ID]:[Census Tract ID]],2,FALSE)</f>
        <v>Marion</v>
      </c>
      <c r="D1017" s="15" t="str">
        <f>VLOOKUP(Table3[[#This Row],[Full Tract ID]],Table1[[Full Tract ID]:[Census Tract ID]],3,FALSE)</f>
        <v>Census Tract 3524</v>
      </c>
      <c r="E1017" s="14">
        <v>1</v>
      </c>
      <c r="K1017"/>
      <c r="N1017"/>
    </row>
    <row r="1018" spans="1:14" x14ac:dyDescent="0.25">
      <c r="A1018" t="s">
        <v>1020</v>
      </c>
      <c r="B1018" s="13">
        <v>18097352500</v>
      </c>
      <c r="C1018" s="15" t="str">
        <f>VLOOKUP(Table3[[#This Row],[Full Tract ID]],Table1[[Full Tract ID]:[Census Tract ID]],2,FALSE)</f>
        <v>Marion</v>
      </c>
      <c r="D1018" s="15" t="str">
        <f>VLOOKUP(Table3[[#This Row],[Full Tract ID]],Table1[[Full Tract ID]:[Census Tract ID]],3,FALSE)</f>
        <v>Census Tract 3525</v>
      </c>
      <c r="E1018">
        <v>0</v>
      </c>
      <c r="K1018"/>
      <c r="N1018"/>
    </row>
    <row r="1019" spans="1:14" x14ac:dyDescent="0.25">
      <c r="A1019" t="s">
        <v>1021</v>
      </c>
      <c r="B1019" s="13">
        <v>18097352600</v>
      </c>
      <c r="C1019" s="15" t="str">
        <f>VLOOKUP(Table3[[#This Row],[Full Tract ID]],Table1[[Full Tract ID]:[Census Tract ID]],2,FALSE)</f>
        <v>Marion</v>
      </c>
      <c r="D1019" s="15" t="str">
        <f>VLOOKUP(Table3[[#This Row],[Full Tract ID]],Table1[[Full Tract ID]:[Census Tract ID]],3,FALSE)</f>
        <v>Census Tract 3526</v>
      </c>
      <c r="E1019" s="14">
        <v>1</v>
      </c>
      <c r="K1019"/>
      <c r="N1019"/>
    </row>
    <row r="1020" spans="1:14" x14ac:dyDescent="0.25">
      <c r="A1020" t="s">
        <v>1022</v>
      </c>
      <c r="B1020" s="13">
        <v>18097352700</v>
      </c>
      <c r="C1020" s="15" t="str">
        <f>VLOOKUP(Table3[[#This Row],[Full Tract ID]],Table1[[Full Tract ID]:[Census Tract ID]],2,FALSE)</f>
        <v>Marion</v>
      </c>
      <c r="D1020" s="15" t="str">
        <f>VLOOKUP(Table3[[#This Row],[Full Tract ID]],Table1[[Full Tract ID]:[Census Tract ID]],3,FALSE)</f>
        <v>Census Tract 3527</v>
      </c>
      <c r="E1020" s="14">
        <v>1</v>
      </c>
      <c r="K1020"/>
      <c r="N1020"/>
    </row>
    <row r="1021" spans="1:14" x14ac:dyDescent="0.25">
      <c r="A1021" t="s">
        <v>1023</v>
      </c>
      <c r="B1021" s="13">
        <v>18097352800</v>
      </c>
      <c r="C1021" s="15" t="str">
        <f>VLOOKUP(Table3[[#This Row],[Full Tract ID]],Table1[[Full Tract ID]:[Census Tract ID]],2,FALSE)</f>
        <v>Marion</v>
      </c>
      <c r="D1021" s="15" t="str">
        <f>VLOOKUP(Table3[[#This Row],[Full Tract ID]],Table1[[Full Tract ID]:[Census Tract ID]],3,FALSE)</f>
        <v>Census Tract 3528</v>
      </c>
      <c r="E1021" s="14">
        <v>1</v>
      </c>
      <c r="K1021"/>
      <c r="N1021"/>
    </row>
    <row r="1022" spans="1:14" x14ac:dyDescent="0.25">
      <c r="A1022" t="s">
        <v>1024</v>
      </c>
      <c r="B1022" s="13">
        <v>18097353300</v>
      </c>
      <c r="C1022" s="15" t="str">
        <f>VLOOKUP(Table3[[#This Row],[Full Tract ID]],Table1[[Full Tract ID]:[Census Tract ID]],2,FALSE)</f>
        <v>Marion</v>
      </c>
      <c r="D1022" s="15" t="str">
        <f>VLOOKUP(Table3[[#This Row],[Full Tract ID]],Table1[[Full Tract ID]:[Census Tract ID]],3,FALSE)</f>
        <v>Census Tract 3533</v>
      </c>
      <c r="E1022">
        <v>0</v>
      </c>
      <c r="K1022"/>
      <c r="N1022"/>
    </row>
    <row r="1023" spans="1:14" x14ac:dyDescent="0.25">
      <c r="A1023" t="s">
        <v>1025</v>
      </c>
      <c r="B1023" s="13">
        <v>18097353500</v>
      </c>
      <c r="C1023" s="15" t="str">
        <f>VLOOKUP(Table3[[#This Row],[Full Tract ID]],Table1[[Full Tract ID]:[Census Tract ID]],2,FALSE)</f>
        <v>Marion</v>
      </c>
      <c r="D1023" s="15" t="str">
        <f>VLOOKUP(Table3[[#This Row],[Full Tract ID]],Table1[[Full Tract ID]:[Census Tract ID]],3,FALSE)</f>
        <v>Census Tract 3535</v>
      </c>
      <c r="E1023" s="14">
        <v>1</v>
      </c>
      <c r="K1023"/>
      <c r="N1023"/>
    </row>
    <row r="1024" spans="1:14" x14ac:dyDescent="0.25">
      <c r="A1024" t="s">
        <v>1026</v>
      </c>
      <c r="B1024" s="13">
        <v>18097353600</v>
      </c>
      <c r="C1024" s="15" t="str">
        <f>VLOOKUP(Table3[[#This Row],[Full Tract ID]],Table1[[Full Tract ID]:[Census Tract ID]],2,FALSE)</f>
        <v>Marion</v>
      </c>
      <c r="D1024" s="15" t="str">
        <f>VLOOKUP(Table3[[#This Row],[Full Tract ID]],Table1[[Full Tract ID]:[Census Tract ID]],3,FALSE)</f>
        <v>Census Tract 3536</v>
      </c>
      <c r="E1024" s="14">
        <v>1</v>
      </c>
      <c r="K1024"/>
      <c r="N1024"/>
    </row>
    <row r="1025" spans="1:14" x14ac:dyDescent="0.25">
      <c r="A1025" t="s">
        <v>1027</v>
      </c>
      <c r="B1025" s="13">
        <v>18097354201</v>
      </c>
      <c r="C1025" s="15" t="str">
        <f>VLOOKUP(Table3[[#This Row],[Full Tract ID]],Table1[[Full Tract ID]:[Census Tract ID]],2,FALSE)</f>
        <v>Marion</v>
      </c>
      <c r="D1025" s="15" t="str">
        <f>VLOOKUP(Table3[[#This Row],[Full Tract ID]],Table1[[Full Tract ID]:[Census Tract ID]],3,FALSE)</f>
        <v>Census Tract 3542.01</v>
      </c>
      <c r="E1025">
        <v>0</v>
      </c>
      <c r="K1025"/>
      <c r="N1025"/>
    </row>
    <row r="1026" spans="1:14" x14ac:dyDescent="0.25">
      <c r="A1026" t="s">
        <v>1028</v>
      </c>
      <c r="B1026" s="13">
        <v>18097354202</v>
      </c>
      <c r="C1026" s="15" t="str">
        <f>VLOOKUP(Table3[[#This Row],[Full Tract ID]],Table1[[Full Tract ID]:[Census Tract ID]],2,FALSE)</f>
        <v>Marion</v>
      </c>
      <c r="D1026" s="15" t="str">
        <f>VLOOKUP(Table3[[#This Row],[Full Tract ID]],Table1[[Full Tract ID]:[Census Tract ID]],3,FALSE)</f>
        <v>Census Tract 3542.02</v>
      </c>
      <c r="E1026">
        <v>0</v>
      </c>
      <c r="K1026"/>
      <c r="N1026"/>
    </row>
    <row r="1027" spans="1:14" x14ac:dyDescent="0.25">
      <c r="A1027" t="s">
        <v>1029</v>
      </c>
      <c r="B1027" s="13">
        <v>18097354400</v>
      </c>
      <c r="C1027" s="15" t="str">
        <f>VLOOKUP(Table3[[#This Row],[Full Tract ID]],Table1[[Full Tract ID]:[Census Tract ID]],2,FALSE)</f>
        <v>Marion</v>
      </c>
      <c r="D1027" s="15" t="str">
        <f>VLOOKUP(Table3[[#This Row],[Full Tract ID]],Table1[[Full Tract ID]:[Census Tract ID]],3,FALSE)</f>
        <v>Census Tract 3544</v>
      </c>
      <c r="E1027">
        <v>0</v>
      </c>
      <c r="K1027"/>
      <c r="N1027"/>
    </row>
    <row r="1028" spans="1:14" x14ac:dyDescent="0.25">
      <c r="A1028" t="s">
        <v>1030</v>
      </c>
      <c r="B1028" s="13">
        <v>18097354500</v>
      </c>
      <c r="C1028" s="15" t="str">
        <f>VLOOKUP(Table3[[#This Row],[Full Tract ID]],Table1[[Full Tract ID]:[Census Tract ID]],2,FALSE)</f>
        <v>Marion</v>
      </c>
      <c r="D1028" s="15" t="str">
        <f>VLOOKUP(Table3[[#This Row],[Full Tract ID]],Table1[[Full Tract ID]:[Census Tract ID]],3,FALSE)</f>
        <v>Census Tract 3545</v>
      </c>
      <c r="E1028" s="14">
        <v>1</v>
      </c>
      <c r="K1028"/>
      <c r="N1028"/>
    </row>
    <row r="1029" spans="1:14" x14ac:dyDescent="0.25">
      <c r="A1029" t="s">
        <v>1031</v>
      </c>
      <c r="B1029" s="13">
        <v>18097354700</v>
      </c>
      <c r="C1029" s="15" t="str">
        <f>VLOOKUP(Table3[[#This Row],[Full Tract ID]],Table1[[Full Tract ID]:[Census Tract ID]],2,FALSE)</f>
        <v>Marion</v>
      </c>
      <c r="D1029" s="15" t="str">
        <f>VLOOKUP(Table3[[#This Row],[Full Tract ID]],Table1[[Full Tract ID]:[Census Tract ID]],3,FALSE)</f>
        <v>Census Tract 3547</v>
      </c>
      <c r="E1029" s="14">
        <v>1</v>
      </c>
      <c r="K1029"/>
      <c r="N1029"/>
    </row>
    <row r="1030" spans="1:14" x14ac:dyDescent="0.25">
      <c r="A1030" t="s">
        <v>1032</v>
      </c>
      <c r="B1030" s="13">
        <v>18097354800</v>
      </c>
      <c r="C1030" s="15" t="str">
        <f>VLOOKUP(Table3[[#This Row],[Full Tract ID]],Table1[[Full Tract ID]:[Census Tract ID]],2,FALSE)</f>
        <v>Marion</v>
      </c>
      <c r="D1030" s="15" t="str">
        <f>VLOOKUP(Table3[[#This Row],[Full Tract ID]],Table1[[Full Tract ID]:[Census Tract ID]],3,FALSE)</f>
        <v>Census Tract 3548</v>
      </c>
      <c r="E1030" s="14">
        <v>1</v>
      </c>
      <c r="K1030"/>
      <c r="N1030"/>
    </row>
    <row r="1031" spans="1:14" x14ac:dyDescent="0.25">
      <c r="A1031" t="s">
        <v>1033</v>
      </c>
      <c r="B1031" s="13">
        <v>18097354900</v>
      </c>
      <c r="C1031" s="15" t="str">
        <f>VLOOKUP(Table3[[#This Row],[Full Tract ID]],Table1[[Full Tract ID]:[Census Tract ID]],2,FALSE)</f>
        <v>Marion</v>
      </c>
      <c r="D1031" s="15" t="str">
        <f>VLOOKUP(Table3[[#This Row],[Full Tract ID]],Table1[[Full Tract ID]:[Census Tract ID]],3,FALSE)</f>
        <v>Census Tract 3549</v>
      </c>
      <c r="E1031" s="14">
        <v>1</v>
      </c>
      <c r="K1031"/>
      <c r="N1031"/>
    </row>
    <row r="1032" spans="1:14" x14ac:dyDescent="0.25">
      <c r="A1032" t="s">
        <v>1034</v>
      </c>
      <c r="B1032" s="13">
        <v>18097355000</v>
      </c>
      <c r="C1032" s="15" t="str">
        <f>VLOOKUP(Table3[[#This Row],[Full Tract ID]],Table1[[Full Tract ID]:[Census Tract ID]],2,FALSE)</f>
        <v>Marion</v>
      </c>
      <c r="D1032" s="15" t="str">
        <f>VLOOKUP(Table3[[#This Row],[Full Tract ID]],Table1[[Full Tract ID]:[Census Tract ID]],3,FALSE)</f>
        <v>Census Tract 3550</v>
      </c>
      <c r="E1032" s="14">
        <v>1</v>
      </c>
      <c r="K1032"/>
      <c r="N1032"/>
    </row>
    <row r="1033" spans="1:14" x14ac:dyDescent="0.25">
      <c r="A1033" t="s">
        <v>1035</v>
      </c>
      <c r="B1033" s="13">
        <v>18097355100</v>
      </c>
      <c r="C1033" s="15" t="str">
        <f>VLOOKUP(Table3[[#This Row],[Full Tract ID]],Table1[[Full Tract ID]:[Census Tract ID]],2,FALSE)</f>
        <v>Marion</v>
      </c>
      <c r="D1033" s="15" t="str">
        <f>VLOOKUP(Table3[[#This Row],[Full Tract ID]],Table1[[Full Tract ID]:[Census Tract ID]],3,FALSE)</f>
        <v>Census Tract 3551</v>
      </c>
      <c r="E1033" s="14">
        <v>1</v>
      </c>
      <c r="K1033"/>
      <c r="N1033"/>
    </row>
    <row r="1034" spans="1:14" x14ac:dyDescent="0.25">
      <c r="A1034" t="s">
        <v>1036</v>
      </c>
      <c r="B1034" s="13">
        <v>18097355300</v>
      </c>
      <c r="C1034" s="15" t="str">
        <f>VLOOKUP(Table3[[#This Row],[Full Tract ID]],Table1[[Full Tract ID]:[Census Tract ID]],2,FALSE)</f>
        <v>Marion</v>
      </c>
      <c r="D1034" s="15" t="str">
        <f>VLOOKUP(Table3[[#This Row],[Full Tract ID]],Table1[[Full Tract ID]:[Census Tract ID]],3,FALSE)</f>
        <v>Census Tract 3553</v>
      </c>
      <c r="E1034" s="14">
        <v>1</v>
      </c>
      <c r="K1034"/>
      <c r="N1034"/>
    </row>
    <row r="1035" spans="1:14" x14ac:dyDescent="0.25">
      <c r="A1035" t="s">
        <v>1037</v>
      </c>
      <c r="B1035" s="13">
        <v>18097355400</v>
      </c>
      <c r="C1035" s="15" t="str">
        <f>VLOOKUP(Table3[[#This Row],[Full Tract ID]],Table1[[Full Tract ID]:[Census Tract ID]],2,FALSE)</f>
        <v>Marion</v>
      </c>
      <c r="D1035" s="15" t="str">
        <f>VLOOKUP(Table3[[#This Row],[Full Tract ID]],Table1[[Full Tract ID]:[Census Tract ID]],3,FALSE)</f>
        <v>Census Tract 3554</v>
      </c>
      <c r="E1035" s="14">
        <v>1</v>
      </c>
      <c r="K1035"/>
      <c r="N1035"/>
    </row>
    <row r="1036" spans="1:14" x14ac:dyDescent="0.25">
      <c r="A1036" t="s">
        <v>1038</v>
      </c>
      <c r="B1036" s="13">
        <v>18097355500</v>
      </c>
      <c r="C1036" s="15" t="str">
        <f>VLOOKUP(Table3[[#This Row],[Full Tract ID]],Table1[[Full Tract ID]:[Census Tract ID]],2,FALSE)</f>
        <v>Marion</v>
      </c>
      <c r="D1036" s="15" t="str">
        <f>VLOOKUP(Table3[[#This Row],[Full Tract ID]],Table1[[Full Tract ID]:[Census Tract ID]],3,FALSE)</f>
        <v>Census Tract 3555</v>
      </c>
      <c r="E1036">
        <v>0</v>
      </c>
      <c r="K1036"/>
      <c r="N1036"/>
    </row>
    <row r="1037" spans="1:14" x14ac:dyDescent="0.25">
      <c r="A1037" t="s">
        <v>1039</v>
      </c>
      <c r="B1037" s="13">
        <v>18097355600</v>
      </c>
      <c r="C1037" s="15" t="str">
        <f>VLOOKUP(Table3[[#This Row],[Full Tract ID]],Table1[[Full Tract ID]:[Census Tract ID]],2,FALSE)</f>
        <v>Marion</v>
      </c>
      <c r="D1037" s="15" t="str">
        <f>VLOOKUP(Table3[[#This Row],[Full Tract ID]],Table1[[Full Tract ID]:[Census Tract ID]],3,FALSE)</f>
        <v>Census Tract 3556</v>
      </c>
      <c r="E1037" s="14">
        <v>1</v>
      </c>
      <c r="K1037"/>
      <c r="N1037"/>
    </row>
    <row r="1038" spans="1:14" x14ac:dyDescent="0.25">
      <c r="A1038" t="s">
        <v>1040</v>
      </c>
      <c r="B1038" s="13">
        <v>18097355700</v>
      </c>
      <c r="C1038" s="15" t="str">
        <f>VLOOKUP(Table3[[#This Row],[Full Tract ID]],Table1[[Full Tract ID]:[Census Tract ID]],2,FALSE)</f>
        <v>Marion</v>
      </c>
      <c r="D1038" s="15" t="str">
        <f>VLOOKUP(Table3[[#This Row],[Full Tract ID]],Table1[[Full Tract ID]:[Census Tract ID]],3,FALSE)</f>
        <v>Census Tract 3557</v>
      </c>
      <c r="E1038" s="14">
        <v>1</v>
      </c>
      <c r="K1038"/>
      <c r="N1038"/>
    </row>
    <row r="1039" spans="1:14" x14ac:dyDescent="0.25">
      <c r="A1039" t="s">
        <v>1041</v>
      </c>
      <c r="B1039" s="13">
        <v>18097355900</v>
      </c>
      <c r="C1039" s="15" t="str">
        <f>VLOOKUP(Table3[[#This Row],[Full Tract ID]],Table1[[Full Tract ID]:[Census Tract ID]],2,FALSE)</f>
        <v>Marion</v>
      </c>
      <c r="D1039" s="15" t="str">
        <f>VLOOKUP(Table3[[#This Row],[Full Tract ID]],Table1[[Full Tract ID]:[Census Tract ID]],3,FALSE)</f>
        <v>Census Tract 3559</v>
      </c>
      <c r="E1039" s="14">
        <v>1</v>
      </c>
      <c r="K1039"/>
      <c r="N1039"/>
    </row>
    <row r="1040" spans="1:14" x14ac:dyDescent="0.25">
      <c r="A1040" t="s">
        <v>1042</v>
      </c>
      <c r="B1040" s="13">
        <v>18097356200</v>
      </c>
      <c r="C1040" s="15" t="str">
        <f>VLOOKUP(Table3[[#This Row],[Full Tract ID]],Table1[[Full Tract ID]:[Census Tract ID]],2,FALSE)</f>
        <v>Marion</v>
      </c>
      <c r="D1040" s="15" t="str">
        <f>VLOOKUP(Table3[[#This Row],[Full Tract ID]],Table1[[Full Tract ID]:[Census Tract ID]],3,FALSE)</f>
        <v>Census Tract 3562</v>
      </c>
      <c r="E1040">
        <v>0</v>
      </c>
      <c r="K1040"/>
      <c r="N1040"/>
    </row>
    <row r="1041" spans="1:14" x14ac:dyDescent="0.25">
      <c r="A1041" t="s">
        <v>1043</v>
      </c>
      <c r="B1041" s="13">
        <v>18097356400</v>
      </c>
      <c r="C1041" s="15" t="str">
        <f>VLOOKUP(Table3[[#This Row],[Full Tract ID]],Table1[[Full Tract ID]:[Census Tract ID]],2,FALSE)</f>
        <v>Marion</v>
      </c>
      <c r="D1041" s="15" t="str">
        <f>VLOOKUP(Table3[[#This Row],[Full Tract ID]],Table1[[Full Tract ID]:[Census Tract ID]],3,FALSE)</f>
        <v>Census Tract 3564</v>
      </c>
      <c r="E1041" s="14">
        <v>1</v>
      </c>
      <c r="K1041"/>
      <c r="N1041"/>
    </row>
    <row r="1042" spans="1:14" x14ac:dyDescent="0.25">
      <c r="A1042" t="s">
        <v>1044</v>
      </c>
      <c r="B1042" s="13">
        <v>18097356900</v>
      </c>
      <c r="C1042" s="15" t="str">
        <f>VLOOKUP(Table3[[#This Row],[Full Tract ID]],Table1[[Full Tract ID]:[Census Tract ID]],2,FALSE)</f>
        <v>Marion</v>
      </c>
      <c r="D1042" s="15" t="str">
        <f>VLOOKUP(Table3[[#This Row],[Full Tract ID]],Table1[[Full Tract ID]:[Census Tract ID]],3,FALSE)</f>
        <v>Census Tract 3569</v>
      </c>
      <c r="E1042" s="14">
        <v>1</v>
      </c>
      <c r="K1042"/>
      <c r="N1042"/>
    </row>
    <row r="1043" spans="1:14" x14ac:dyDescent="0.25">
      <c r="A1043" t="s">
        <v>1045</v>
      </c>
      <c r="B1043" s="13">
        <v>18097357000</v>
      </c>
      <c r="C1043" s="15" t="str">
        <f>VLOOKUP(Table3[[#This Row],[Full Tract ID]],Table1[[Full Tract ID]:[Census Tract ID]],2,FALSE)</f>
        <v>Marion</v>
      </c>
      <c r="D1043" s="15" t="str">
        <f>VLOOKUP(Table3[[#This Row],[Full Tract ID]],Table1[[Full Tract ID]:[Census Tract ID]],3,FALSE)</f>
        <v>Census Tract 3570</v>
      </c>
      <c r="E1043" s="14">
        <v>1</v>
      </c>
      <c r="K1043"/>
      <c r="N1043"/>
    </row>
    <row r="1044" spans="1:14" x14ac:dyDescent="0.25">
      <c r="A1044" t="s">
        <v>1046</v>
      </c>
      <c r="B1044" s="13">
        <v>18097357100</v>
      </c>
      <c r="C1044" s="15" t="str">
        <f>VLOOKUP(Table3[[#This Row],[Full Tract ID]],Table1[[Full Tract ID]:[Census Tract ID]],2,FALSE)</f>
        <v>Marion</v>
      </c>
      <c r="D1044" s="15" t="str">
        <f>VLOOKUP(Table3[[#This Row],[Full Tract ID]],Table1[[Full Tract ID]:[Census Tract ID]],3,FALSE)</f>
        <v>Census Tract 3571</v>
      </c>
      <c r="E1044">
        <v>0</v>
      </c>
      <c r="K1044"/>
      <c r="N1044"/>
    </row>
    <row r="1045" spans="1:14" x14ac:dyDescent="0.25">
      <c r="A1045" t="s">
        <v>1047</v>
      </c>
      <c r="B1045" s="13">
        <v>18097357200</v>
      </c>
      <c r="C1045" s="15" t="str">
        <f>VLOOKUP(Table3[[#This Row],[Full Tract ID]],Table1[[Full Tract ID]:[Census Tract ID]],2,FALSE)</f>
        <v>Marion</v>
      </c>
      <c r="D1045" s="15" t="str">
        <f>VLOOKUP(Table3[[#This Row],[Full Tract ID]],Table1[[Full Tract ID]:[Census Tract ID]],3,FALSE)</f>
        <v>Census Tract 3572</v>
      </c>
      <c r="E1045" s="14">
        <v>1</v>
      </c>
      <c r="K1045"/>
      <c r="N1045"/>
    </row>
    <row r="1046" spans="1:14" x14ac:dyDescent="0.25">
      <c r="A1046" t="s">
        <v>1048</v>
      </c>
      <c r="B1046" s="13">
        <v>18097357300</v>
      </c>
      <c r="C1046" s="15" t="str">
        <f>VLOOKUP(Table3[[#This Row],[Full Tract ID]],Table1[[Full Tract ID]:[Census Tract ID]],2,FALSE)</f>
        <v>Marion</v>
      </c>
      <c r="D1046" s="15" t="str">
        <f>VLOOKUP(Table3[[#This Row],[Full Tract ID]],Table1[[Full Tract ID]:[Census Tract ID]],3,FALSE)</f>
        <v>Census Tract 3573</v>
      </c>
      <c r="E1046" s="14">
        <v>1</v>
      </c>
      <c r="K1046"/>
      <c r="N1046"/>
    </row>
    <row r="1047" spans="1:14" x14ac:dyDescent="0.25">
      <c r="A1047" t="s">
        <v>1049</v>
      </c>
      <c r="B1047" s="13">
        <v>18097357400</v>
      </c>
      <c r="C1047" s="15" t="str">
        <f>VLOOKUP(Table3[[#This Row],[Full Tract ID]],Table1[[Full Tract ID]:[Census Tract ID]],2,FALSE)</f>
        <v>Marion</v>
      </c>
      <c r="D1047" s="15" t="str">
        <f>VLOOKUP(Table3[[#This Row],[Full Tract ID]],Table1[[Full Tract ID]:[Census Tract ID]],3,FALSE)</f>
        <v>Census Tract 3574</v>
      </c>
      <c r="E1047" s="14">
        <v>1</v>
      </c>
      <c r="K1047"/>
      <c r="N1047"/>
    </row>
    <row r="1048" spans="1:14" x14ac:dyDescent="0.25">
      <c r="A1048" t="s">
        <v>1050</v>
      </c>
      <c r="B1048" s="13">
        <v>18097357500</v>
      </c>
      <c r="C1048" s="15" t="str">
        <f>VLOOKUP(Table3[[#This Row],[Full Tract ID]],Table1[[Full Tract ID]:[Census Tract ID]],2,FALSE)</f>
        <v>Marion</v>
      </c>
      <c r="D1048" s="15" t="str">
        <f>VLOOKUP(Table3[[#This Row],[Full Tract ID]],Table1[[Full Tract ID]:[Census Tract ID]],3,FALSE)</f>
        <v>Census Tract 3575</v>
      </c>
      <c r="E1048">
        <v>0</v>
      </c>
      <c r="K1048"/>
      <c r="N1048"/>
    </row>
    <row r="1049" spans="1:14" x14ac:dyDescent="0.25">
      <c r="A1049" t="s">
        <v>1051</v>
      </c>
      <c r="B1049" s="13">
        <v>18097357601</v>
      </c>
      <c r="C1049" s="15" t="str">
        <f>VLOOKUP(Table3[[#This Row],[Full Tract ID]],Table1[[Full Tract ID]:[Census Tract ID]],2,FALSE)</f>
        <v>Marion</v>
      </c>
      <c r="D1049" s="15" t="str">
        <f>VLOOKUP(Table3[[#This Row],[Full Tract ID]],Table1[[Full Tract ID]:[Census Tract ID]],3,FALSE)</f>
        <v>Census Tract 3576.01</v>
      </c>
      <c r="E1049" s="14">
        <v>1</v>
      </c>
      <c r="K1049"/>
      <c r="N1049"/>
    </row>
    <row r="1050" spans="1:14" x14ac:dyDescent="0.25">
      <c r="A1050" t="s">
        <v>1052</v>
      </c>
      <c r="B1050" s="13">
        <v>18097357602</v>
      </c>
      <c r="C1050" s="15" t="str">
        <f>VLOOKUP(Table3[[#This Row],[Full Tract ID]],Table1[[Full Tract ID]:[Census Tract ID]],2,FALSE)</f>
        <v>Marion</v>
      </c>
      <c r="D1050" s="15" t="str">
        <f>VLOOKUP(Table3[[#This Row],[Full Tract ID]],Table1[[Full Tract ID]:[Census Tract ID]],3,FALSE)</f>
        <v>Census Tract 3576.02</v>
      </c>
      <c r="E1050" s="14">
        <v>1</v>
      </c>
      <c r="K1050"/>
      <c r="N1050"/>
    </row>
    <row r="1051" spans="1:14" x14ac:dyDescent="0.25">
      <c r="A1051" t="s">
        <v>1053</v>
      </c>
      <c r="B1051" s="13">
        <v>18097357800</v>
      </c>
      <c r="C1051" s="15" t="str">
        <f>VLOOKUP(Table3[[#This Row],[Full Tract ID]],Table1[[Full Tract ID]:[Census Tract ID]],2,FALSE)</f>
        <v>Marion</v>
      </c>
      <c r="D1051" s="15" t="str">
        <f>VLOOKUP(Table3[[#This Row],[Full Tract ID]],Table1[[Full Tract ID]:[Census Tract ID]],3,FALSE)</f>
        <v>Census Tract 3578</v>
      </c>
      <c r="E1051" s="14">
        <v>1</v>
      </c>
      <c r="K1051"/>
      <c r="N1051"/>
    </row>
    <row r="1052" spans="1:14" x14ac:dyDescent="0.25">
      <c r="A1052" t="s">
        <v>1054</v>
      </c>
      <c r="B1052" s="13">
        <v>18097357900</v>
      </c>
      <c r="C1052" s="15" t="str">
        <f>VLOOKUP(Table3[[#This Row],[Full Tract ID]],Table1[[Full Tract ID]:[Census Tract ID]],2,FALSE)</f>
        <v>Marion</v>
      </c>
      <c r="D1052" s="15" t="str">
        <f>VLOOKUP(Table3[[#This Row],[Full Tract ID]],Table1[[Full Tract ID]:[Census Tract ID]],3,FALSE)</f>
        <v>Census Tract 3579</v>
      </c>
      <c r="E1052">
        <v>0</v>
      </c>
      <c r="K1052"/>
      <c r="N1052"/>
    </row>
    <row r="1053" spans="1:14" x14ac:dyDescent="0.25">
      <c r="A1053" t="s">
        <v>1055</v>
      </c>
      <c r="B1053" s="13">
        <v>18097358000</v>
      </c>
      <c r="C1053" s="15" t="str">
        <f>VLOOKUP(Table3[[#This Row],[Full Tract ID]],Table1[[Full Tract ID]:[Census Tract ID]],2,FALSE)</f>
        <v>Marion</v>
      </c>
      <c r="D1053" s="15" t="str">
        <f>VLOOKUP(Table3[[#This Row],[Full Tract ID]],Table1[[Full Tract ID]:[Census Tract ID]],3,FALSE)</f>
        <v>Census Tract 3580</v>
      </c>
      <c r="E1053" s="14">
        <v>1</v>
      </c>
      <c r="K1053"/>
      <c r="N1053"/>
    </row>
    <row r="1054" spans="1:14" x14ac:dyDescent="0.25">
      <c r="A1054" t="s">
        <v>1056</v>
      </c>
      <c r="B1054" s="13">
        <v>18097358100</v>
      </c>
      <c r="C1054" s="15" t="str">
        <f>VLOOKUP(Table3[[#This Row],[Full Tract ID]],Table1[[Full Tract ID]:[Census Tract ID]],2,FALSE)</f>
        <v>Marion</v>
      </c>
      <c r="D1054" s="15" t="str">
        <f>VLOOKUP(Table3[[#This Row],[Full Tract ID]],Table1[[Full Tract ID]:[Census Tract ID]],3,FALSE)</f>
        <v>Census Tract 3581</v>
      </c>
      <c r="E1054" s="14">
        <v>1</v>
      </c>
      <c r="K1054"/>
      <c r="N1054"/>
    </row>
    <row r="1055" spans="1:14" x14ac:dyDescent="0.25">
      <c r="A1055" t="s">
        <v>1057</v>
      </c>
      <c r="B1055" s="13">
        <v>18097360101</v>
      </c>
      <c r="C1055" s="15" t="str">
        <f>VLOOKUP(Table3[[#This Row],[Full Tract ID]],Table1[[Full Tract ID]:[Census Tract ID]],2,FALSE)</f>
        <v>Marion</v>
      </c>
      <c r="D1055" s="15" t="str">
        <f>VLOOKUP(Table3[[#This Row],[Full Tract ID]],Table1[[Full Tract ID]:[Census Tract ID]],3,FALSE)</f>
        <v>Census Tract 3601.01</v>
      </c>
      <c r="E1055" s="14">
        <v>1</v>
      </c>
      <c r="K1055"/>
      <c r="N1055"/>
    </row>
    <row r="1056" spans="1:14" x14ac:dyDescent="0.25">
      <c r="A1056" t="s">
        <v>1058</v>
      </c>
      <c r="B1056" s="13">
        <v>18097360102</v>
      </c>
      <c r="C1056" s="15" t="str">
        <f>VLOOKUP(Table3[[#This Row],[Full Tract ID]],Table1[[Full Tract ID]:[Census Tract ID]],2,FALSE)</f>
        <v>Marion</v>
      </c>
      <c r="D1056" s="15" t="str">
        <f>VLOOKUP(Table3[[#This Row],[Full Tract ID]],Table1[[Full Tract ID]:[Census Tract ID]],3,FALSE)</f>
        <v>Census Tract 3601.02</v>
      </c>
      <c r="E1056" s="14">
        <v>1</v>
      </c>
      <c r="K1056"/>
      <c r="N1056"/>
    </row>
    <row r="1057" spans="1:14" x14ac:dyDescent="0.25">
      <c r="A1057" t="s">
        <v>1059</v>
      </c>
      <c r="B1057" s="13">
        <v>18097360201</v>
      </c>
      <c r="C1057" s="15" t="str">
        <f>VLOOKUP(Table3[[#This Row],[Full Tract ID]],Table1[[Full Tract ID]:[Census Tract ID]],2,FALSE)</f>
        <v>Marion</v>
      </c>
      <c r="D1057" s="15" t="str">
        <f>VLOOKUP(Table3[[#This Row],[Full Tract ID]],Table1[[Full Tract ID]:[Census Tract ID]],3,FALSE)</f>
        <v>Census Tract 3602.01</v>
      </c>
      <c r="E1057" s="14">
        <v>1</v>
      </c>
      <c r="K1057"/>
      <c r="N1057"/>
    </row>
    <row r="1058" spans="1:14" x14ac:dyDescent="0.25">
      <c r="A1058" t="s">
        <v>1060</v>
      </c>
      <c r="B1058" s="13">
        <v>18097360202</v>
      </c>
      <c r="C1058" s="15" t="str">
        <f>VLOOKUP(Table3[[#This Row],[Full Tract ID]],Table1[[Full Tract ID]:[Census Tract ID]],2,FALSE)</f>
        <v>Marion</v>
      </c>
      <c r="D1058" s="15" t="str">
        <f>VLOOKUP(Table3[[#This Row],[Full Tract ID]],Table1[[Full Tract ID]:[Census Tract ID]],3,FALSE)</f>
        <v>Census Tract 3602.02</v>
      </c>
      <c r="E1058" s="14">
        <v>1</v>
      </c>
      <c r="K1058"/>
      <c r="N1058"/>
    </row>
    <row r="1059" spans="1:14" x14ac:dyDescent="0.25">
      <c r="A1059" t="s">
        <v>1061</v>
      </c>
      <c r="B1059" s="13">
        <v>18097360301</v>
      </c>
      <c r="C1059" s="15" t="str">
        <f>VLOOKUP(Table3[[#This Row],[Full Tract ID]],Table1[[Full Tract ID]:[Census Tract ID]],2,FALSE)</f>
        <v>Marion</v>
      </c>
      <c r="D1059" s="15" t="str">
        <f>VLOOKUP(Table3[[#This Row],[Full Tract ID]],Table1[[Full Tract ID]:[Census Tract ID]],3,FALSE)</f>
        <v>Census Tract 3603.01</v>
      </c>
      <c r="E1059">
        <v>0</v>
      </c>
      <c r="K1059"/>
      <c r="N1059"/>
    </row>
    <row r="1060" spans="1:14" x14ac:dyDescent="0.25">
      <c r="A1060" t="s">
        <v>1062</v>
      </c>
      <c r="B1060" s="13">
        <v>18097360302</v>
      </c>
      <c r="C1060" s="15" t="str">
        <f>VLOOKUP(Table3[[#This Row],[Full Tract ID]],Table1[[Full Tract ID]:[Census Tract ID]],2,FALSE)</f>
        <v>Marion</v>
      </c>
      <c r="D1060" s="15" t="str">
        <f>VLOOKUP(Table3[[#This Row],[Full Tract ID]],Table1[[Full Tract ID]:[Census Tract ID]],3,FALSE)</f>
        <v>Census Tract 3603.02</v>
      </c>
      <c r="E1060" s="14">
        <v>1</v>
      </c>
      <c r="K1060"/>
      <c r="N1060"/>
    </row>
    <row r="1061" spans="1:14" x14ac:dyDescent="0.25">
      <c r="A1061" t="s">
        <v>1063</v>
      </c>
      <c r="B1061" s="13">
        <v>18097360401</v>
      </c>
      <c r="C1061" s="15" t="str">
        <f>VLOOKUP(Table3[[#This Row],[Full Tract ID]],Table1[[Full Tract ID]:[Census Tract ID]],2,FALSE)</f>
        <v>Marion</v>
      </c>
      <c r="D1061" s="15" t="str">
        <f>VLOOKUP(Table3[[#This Row],[Full Tract ID]],Table1[[Full Tract ID]:[Census Tract ID]],3,FALSE)</f>
        <v>Census Tract 3604.01</v>
      </c>
      <c r="E1061" s="14">
        <v>1</v>
      </c>
      <c r="K1061"/>
      <c r="N1061"/>
    </row>
    <row r="1062" spans="1:14" x14ac:dyDescent="0.25">
      <c r="A1062" t="s">
        <v>1064</v>
      </c>
      <c r="B1062" s="13">
        <v>18097360402</v>
      </c>
      <c r="C1062" s="15" t="str">
        <f>VLOOKUP(Table3[[#This Row],[Full Tract ID]],Table1[[Full Tract ID]:[Census Tract ID]],2,FALSE)</f>
        <v>Marion</v>
      </c>
      <c r="D1062" s="15" t="str">
        <f>VLOOKUP(Table3[[#This Row],[Full Tract ID]],Table1[[Full Tract ID]:[Census Tract ID]],3,FALSE)</f>
        <v>Census Tract 3604.02</v>
      </c>
      <c r="E1062">
        <v>0</v>
      </c>
      <c r="K1062"/>
      <c r="N1062"/>
    </row>
    <row r="1063" spans="1:14" x14ac:dyDescent="0.25">
      <c r="A1063" t="s">
        <v>1065</v>
      </c>
      <c r="B1063" s="13">
        <v>18097360405</v>
      </c>
      <c r="C1063" s="15" t="str">
        <f>VLOOKUP(Table3[[#This Row],[Full Tract ID]],Table1[[Full Tract ID]:[Census Tract ID]],2,FALSE)</f>
        <v>Marion</v>
      </c>
      <c r="D1063" s="15" t="str">
        <f>VLOOKUP(Table3[[#This Row],[Full Tract ID]],Table1[[Full Tract ID]:[Census Tract ID]],3,FALSE)</f>
        <v>Census Tract 3604.05</v>
      </c>
      <c r="E1063">
        <v>0</v>
      </c>
      <c r="K1063"/>
      <c r="N1063"/>
    </row>
    <row r="1064" spans="1:14" x14ac:dyDescent="0.25">
      <c r="A1064" t="s">
        <v>1066</v>
      </c>
      <c r="B1064" s="13">
        <v>18097360406</v>
      </c>
      <c r="C1064" s="15" t="str">
        <f>VLOOKUP(Table3[[#This Row],[Full Tract ID]],Table1[[Full Tract ID]:[Census Tract ID]],2,FALSE)</f>
        <v>Marion</v>
      </c>
      <c r="D1064" s="15" t="str">
        <f>VLOOKUP(Table3[[#This Row],[Full Tract ID]],Table1[[Full Tract ID]:[Census Tract ID]],3,FALSE)</f>
        <v>Census Tract 3604.06</v>
      </c>
      <c r="E1064" s="14">
        <v>1</v>
      </c>
      <c r="K1064"/>
      <c r="N1064"/>
    </row>
    <row r="1065" spans="1:14" x14ac:dyDescent="0.25">
      <c r="A1065" t="s">
        <v>1067</v>
      </c>
      <c r="B1065" s="13">
        <v>18097360407</v>
      </c>
      <c r="C1065" s="15" t="str">
        <f>VLOOKUP(Table3[[#This Row],[Full Tract ID]],Table1[[Full Tract ID]:[Census Tract ID]],2,FALSE)</f>
        <v>Marion</v>
      </c>
      <c r="D1065" s="15" t="str">
        <f>VLOOKUP(Table3[[#This Row],[Full Tract ID]],Table1[[Full Tract ID]:[Census Tract ID]],3,FALSE)</f>
        <v>Census Tract 3604.07</v>
      </c>
      <c r="E1065">
        <v>0</v>
      </c>
      <c r="K1065"/>
      <c r="N1065"/>
    </row>
    <row r="1066" spans="1:14" x14ac:dyDescent="0.25">
      <c r="A1066" t="s">
        <v>1068</v>
      </c>
      <c r="B1066" s="13">
        <v>18097360501</v>
      </c>
      <c r="C1066" s="15" t="str">
        <f>VLOOKUP(Table3[[#This Row],[Full Tract ID]],Table1[[Full Tract ID]:[Census Tract ID]],2,FALSE)</f>
        <v>Marion</v>
      </c>
      <c r="D1066" s="15" t="str">
        <f>VLOOKUP(Table3[[#This Row],[Full Tract ID]],Table1[[Full Tract ID]:[Census Tract ID]],3,FALSE)</f>
        <v>Census Tract 3605.01</v>
      </c>
      <c r="E1066">
        <v>0</v>
      </c>
      <c r="K1066"/>
      <c r="N1066"/>
    </row>
    <row r="1067" spans="1:14" x14ac:dyDescent="0.25">
      <c r="A1067" t="s">
        <v>1069</v>
      </c>
      <c r="B1067" s="13">
        <v>18097360502</v>
      </c>
      <c r="C1067" s="15" t="str">
        <f>VLOOKUP(Table3[[#This Row],[Full Tract ID]],Table1[[Full Tract ID]:[Census Tract ID]],2,FALSE)</f>
        <v>Marion</v>
      </c>
      <c r="D1067" s="15" t="str">
        <f>VLOOKUP(Table3[[#This Row],[Full Tract ID]],Table1[[Full Tract ID]:[Census Tract ID]],3,FALSE)</f>
        <v>Census Tract 3605.02</v>
      </c>
      <c r="E1067">
        <v>0</v>
      </c>
      <c r="K1067"/>
      <c r="N1067"/>
    </row>
    <row r="1068" spans="1:14" x14ac:dyDescent="0.25">
      <c r="A1068" t="s">
        <v>1070</v>
      </c>
      <c r="B1068" s="13">
        <v>18097360601</v>
      </c>
      <c r="C1068" s="15" t="str">
        <f>VLOOKUP(Table3[[#This Row],[Full Tract ID]],Table1[[Full Tract ID]:[Census Tract ID]],2,FALSE)</f>
        <v>Marion</v>
      </c>
      <c r="D1068" s="15" t="str">
        <f>VLOOKUP(Table3[[#This Row],[Full Tract ID]],Table1[[Full Tract ID]:[Census Tract ID]],3,FALSE)</f>
        <v>Census Tract 3606.01</v>
      </c>
      <c r="E1068">
        <v>0</v>
      </c>
      <c r="K1068"/>
      <c r="N1068"/>
    </row>
    <row r="1069" spans="1:14" x14ac:dyDescent="0.25">
      <c r="A1069" t="s">
        <v>1071</v>
      </c>
      <c r="B1069" s="13">
        <v>18097360602</v>
      </c>
      <c r="C1069" s="15" t="str">
        <f>VLOOKUP(Table3[[#This Row],[Full Tract ID]],Table1[[Full Tract ID]:[Census Tract ID]],2,FALSE)</f>
        <v>Marion</v>
      </c>
      <c r="D1069" s="15" t="str">
        <f>VLOOKUP(Table3[[#This Row],[Full Tract ID]],Table1[[Full Tract ID]:[Census Tract ID]],3,FALSE)</f>
        <v>Census Tract 3606.02</v>
      </c>
      <c r="E1069">
        <v>0</v>
      </c>
      <c r="K1069"/>
      <c r="N1069"/>
    </row>
    <row r="1070" spans="1:14" x14ac:dyDescent="0.25">
      <c r="A1070" t="s">
        <v>1072</v>
      </c>
      <c r="B1070" s="13">
        <v>18097360700</v>
      </c>
      <c r="C1070" s="15" t="str">
        <f>VLOOKUP(Table3[[#This Row],[Full Tract ID]],Table1[[Full Tract ID]:[Census Tract ID]],2,FALSE)</f>
        <v>Marion</v>
      </c>
      <c r="D1070" s="15" t="str">
        <f>VLOOKUP(Table3[[#This Row],[Full Tract ID]],Table1[[Full Tract ID]:[Census Tract ID]],3,FALSE)</f>
        <v>Census Tract 3607</v>
      </c>
      <c r="E1070">
        <v>0</v>
      </c>
      <c r="K1070"/>
      <c r="N1070"/>
    </row>
    <row r="1071" spans="1:14" x14ac:dyDescent="0.25">
      <c r="A1071" t="s">
        <v>1073</v>
      </c>
      <c r="B1071" s="13">
        <v>18097360800</v>
      </c>
      <c r="C1071" s="15" t="str">
        <f>VLOOKUP(Table3[[#This Row],[Full Tract ID]],Table1[[Full Tract ID]:[Census Tract ID]],2,FALSE)</f>
        <v>Marion</v>
      </c>
      <c r="D1071" s="15" t="str">
        <f>VLOOKUP(Table3[[#This Row],[Full Tract ID]],Table1[[Full Tract ID]:[Census Tract ID]],3,FALSE)</f>
        <v>Census Tract 3608</v>
      </c>
      <c r="E1071" s="14">
        <v>1</v>
      </c>
      <c r="K1071"/>
      <c r="N1071"/>
    </row>
    <row r="1072" spans="1:14" x14ac:dyDescent="0.25">
      <c r="A1072" t="s">
        <v>1074</v>
      </c>
      <c r="B1072" s="13">
        <v>18097360900</v>
      </c>
      <c r="C1072" s="15" t="str">
        <f>VLOOKUP(Table3[[#This Row],[Full Tract ID]],Table1[[Full Tract ID]:[Census Tract ID]],2,FALSE)</f>
        <v>Marion</v>
      </c>
      <c r="D1072" s="15" t="str">
        <f>VLOOKUP(Table3[[#This Row],[Full Tract ID]],Table1[[Full Tract ID]:[Census Tract ID]],3,FALSE)</f>
        <v>Census Tract 3609</v>
      </c>
      <c r="E1072" s="14">
        <v>1</v>
      </c>
      <c r="K1072"/>
      <c r="N1072"/>
    </row>
    <row r="1073" spans="1:14" x14ac:dyDescent="0.25">
      <c r="A1073" t="s">
        <v>1075</v>
      </c>
      <c r="B1073" s="13">
        <v>18097361000</v>
      </c>
      <c r="C1073" s="15" t="str">
        <f>VLOOKUP(Table3[[#This Row],[Full Tract ID]],Table1[[Full Tract ID]:[Census Tract ID]],2,FALSE)</f>
        <v>Marion</v>
      </c>
      <c r="D1073" s="15" t="str">
        <f>VLOOKUP(Table3[[#This Row],[Full Tract ID]],Table1[[Full Tract ID]:[Census Tract ID]],3,FALSE)</f>
        <v>Census Tract 3610</v>
      </c>
      <c r="E1073">
        <v>0</v>
      </c>
      <c r="K1073"/>
      <c r="N1073"/>
    </row>
    <row r="1074" spans="1:14" x14ac:dyDescent="0.25">
      <c r="A1074" t="s">
        <v>1076</v>
      </c>
      <c r="B1074" s="13">
        <v>18097361100</v>
      </c>
      <c r="C1074" s="15" t="str">
        <f>VLOOKUP(Table3[[#This Row],[Full Tract ID]],Table1[[Full Tract ID]:[Census Tract ID]],2,FALSE)</f>
        <v>Marion</v>
      </c>
      <c r="D1074" s="15" t="str">
        <f>VLOOKUP(Table3[[#This Row],[Full Tract ID]],Table1[[Full Tract ID]:[Census Tract ID]],3,FALSE)</f>
        <v>Census Tract 3611</v>
      </c>
      <c r="E1074">
        <v>0</v>
      </c>
      <c r="K1074"/>
      <c r="N1074"/>
    </row>
    <row r="1075" spans="1:14" x14ac:dyDescent="0.25">
      <c r="A1075" t="s">
        <v>1077</v>
      </c>
      <c r="B1075" s="13">
        <v>18097361200</v>
      </c>
      <c r="C1075" s="15" t="str">
        <f>VLOOKUP(Table3[[#This Row],[Full Tract ID]],Table1[[Full Tract ID]:[Census Tract ID]],2,FALSE)</f>
        <v>Marion</v>
      </c>
      <c r="D1075" s="15" t="str">
        <f>VLOOKUP(Table3[[#This Row],[Full Tract ID]],Table1[[Full Tract ID]:[Census Tract ID]],3,FALSE)</f>
        <v>Census Tract 3612</v>
      </c>
      <c r="E1075">
        <v>0</v>
      </c>
      <c r="K1075"/>
      <c r="N1075"/>
    </row>
    <row r="1076" spans="1:14" x14ac:dyDescent="0.25">
      <c r="A1076" t="s">
        <v>1078</v>
      </c>
      <c r="B1076" s="13">
        <v>18097361300</v>
      </c>
      <c r="C1076" s="15" t="str">
        <f>VLOOKUP(Table3[[#This Row],[Full Tract ID]],Table1[[Full Tract ID]:[Census Tract ID]],2,FALSE)</f>
        <v>Marion</v>
      </c>
      <c r="D1076" s="15" t="str">
        <f>VLOOKUP(Table3[[#This Row],[Full Tract ID]],Table1[[Full Tract ID]:[Census Tract ID]],3,FALSE)</f>
        <v>Census Tract 3613</v>
      </c>
      <c r="E1076">
        <v>0</v>
      </c>
      <c r="K1076"/>
      <c r="N1076"/>
    </row>
    <row r="1077" spans="1:14" x14ac:dyDescent="0.25">
      <c r="A1077" t="s">
        <v>1079</v>
      </c>
      <c r="B1077" s="13">
        <v>18097361401</v>
      </c>
      <c r="C1077" s="15" t="str">
        <f>VLOOKUP(Table3[[#This Row],[Full Tract ID]],Table1[[Full Tract ID]:[Census Tract ID]],2,FALSE)</f>
        <v>Marion</v>
      </c>
      <c r="D1077" s="15" t="str">
        <f>VLOOKUP(Table3[[#This Row],[Full Tract ID]],Table1[[Full Tract ID]:[Census Tract ID]],3,FALSE)</f>
        <v>Census Tract 3614.01</v>
      </c>
      <c r="E1077">
        <v>0</v>
      </c>
      <c r="K1077"/>
      <c r="N1077"/>
    </row>
    <row r="1078" spans="1:14" x14ac:dyDescent="0.25">
      <c r="A1078" t="s">
        <v>1080</v>
      </c>
      <c r="B1078" s="13">
        <v>18097361402</v>
      </c>
      <c r="C1078" s="15" t="str">
        <f>VLOOKUP(Table3[[#This Row],[Full Tract ID]],Table1[[Full Tract ID]:[Census Tract ID]],2,FALSE)</f>
        <v>Marion</v>
      </c>
      <c r="D1078" s="15" t="str">
        <f>VLOOKUP(Table3[[#This Row],[Full Tract ID]],Table1[[Full Tract ID]:[Census Tract ID]],3,FALSE)</f>
        <v>Census Tract 3614.02</v>
      </c>
      <c r="E1078">
        <v>0</v>
      </c>
      <c r="K1078"/>
      <c r="N1078"/>
    </row>
    <row r="1079" spans="1:14" x14ac:dyDescent="0.25">
      <c r="A1079" t="s">
        <v>1081</v>
      </c>
      <c r="B1079" s="13">
        <v>18097361601</v>
      </c>
      <c r="C1079" s="15" t="str">
        <f>VLOOKUP(Table3[[#This Row],[Full Tract ID]],Table1[[Full Tract ID]:[Census Tract ID]],2,FALSE)</f>
        <v>Marion</v>
      </c>
      <c r="D1079" s="15" t="str">
        <f>VLOOKUP(Table3[[#This Row],[Full Tract ID]],Table1[[Full Tract ID]:[Census Tract ID]],3,FALSE)</f>
        <v>Census Tract 3616.01</v>
      </c>
      <c r="E1079">
        <v>0</v>
      </c>
      <c r="K1079"/>
      <c r="N1079"/>
    </row>
    <row r="1080" spans="1:14" x14ac:dyDescent="0.25">
      <c r="A1080" t="s">
        <v>1082</v>
      </c>
      <c r="B1080" s="13">
        <v>18097361602</v>
      </c>
      <c r="C1080" s="15" t="str">
        <f>VLOOKUP(Table3[[#This Row],[Full Tract ID]],Table1[[Full Tract ID]:[Census Tract ID]],2,FALSE)</f>
        <v>Marion</v>
      </c>
      <c r="D1080" s="15" t="str">
        <f>VLOOKUP(Table3[[#This Row],[Full Tract ID]],Table1[[Full Tract ID]:[Census Tract ID]],3,FALSE)</f>
        <v>Census Tract 3616.02</v>
      </c>
      <c r="E1080">
        <v>0</v>
      </c>
      <c r="K1080"/>
      <c r="N1080"/>
    </row>
    <row r="1081" spans="1:14" x14ac:dyDescent="0.25">
      <c r="A1081" t="s">
        <v>1083</v>
      </c>
      <c r="B1081" s="13">
        <v>18097370201</v>
      </c>
      <c r="C1081" s="15" t="str">
        <f>VLOOKUP(Table3[[#This Row],[Full Tract ID]],Table1[[Full Tract ID]:[Census Tract ID]],2,FALSE)</f>
        <v>Marion</v>
      </c>
      <c r="D1081" s="15" t="str">
        <f>VLOOKUP(Table3[[#This Row],[Full Tract ID]],Table1[[Full Tract ID]:[Census Tract ID]],3,FALSE)</f>
        <v>Census Tract 3702.01</v>
      </c>
      <c r="E1081">
        <v>0</v>
      </c>
      <c r="K1081"/>
      <c r="N1081"/>
    </row>
    <row r="1082" spans="1:14" x14ac:dyDescent="0.25">
      <c r="A1082" t="s">
        <v>1084</v>
      </c>
      <c r="B1082" s="13">
        <v>18097370203</v>
      </c>
      <c r="C1082" s="15" t="str">
        <f>VLOOKUP(Table3[[#This Row],[Full Tract ID]],Table1[[Full Tract ID]:[Census Tract ID]],2,FALSE)</f>
        <v>Marion</v>
      </c>
      <c r="D1082" s="15" t="str">
        <f>VLOOKUP(Table3[[#This Row],[Full Tract ID]],Table1[[Full Tract ID]:[Census Tract ID]],3,FALSE)</f>
        <v>Census Tract 3702.03</v>
      </c>
      <c r="E1082" s="14">
        <v>1</v>
      </c>
      <c r="K1082"/>
      <c r="N1082"/>
    </row>
    <row r="1083" spans="1:14" x14ac:dyDescent="0.25">
      <c r="A1083" t="s">
        <v>1085</v>
      </c>
      <c r="B1083" s="13">
        <v>18097370204</v>
      </c>
      <c r="C1083" s="15" t="str">
        <f>VLOOKUP(Table3[[#This Row],[Full Tract ID]],Table1[[Full Tract ID]:[Census Tract ID]],2,FALSE)</f>
        <v>Marion</v>
      </c>
      <c r="D1083" s="15" t="str">
        <f>VLOOKUP(Table3[[#This Row],[Full Tract ID]],Table1[[Full Tract ID]:[Census Tract ID]],3,FALSE)</f>
        <v>Census Tract 3702.04</v>
      </c>
      <c r="E1083" s="14">
        <v>1</v>
      </c>
      <c r="K1083"/>
      <c r="N1083"/>
    </row>
    <row r="1084" spans="1:14" x14ac:dyDescent="0.25">
      <c r="A1084" t="s">
        <v>1086</v>
      </c>
      <c r="B1084" s="13">
        <v>18097370303</v>
      </c>
      <c r="C1084" s="15" t="str">
        <f>VLOOKUP(Table3[[#This Row],[Full Tract ID]],Table1[[Full Tract ID]:[Census Tract ID]],2,FALSE)</f>
        <v>Marion</v>
      </c>
      <c r="D1084" s="15" t="str">
        <f>VLOOKUP(Table3[[#This Row],[Full Tract ID]],Table1[[Full Tract ID]:[Census Tract ID]],3,FALSE)</f>
        <v>Census Tract 3703.03</v>
      </c>
      <c r="E1084">
        <v>0</v>
      </c>
      <c r="K1084"/>
      <c r="N1084"/>
    </row>
    <row r="1085" spans="1:14" x14ac:dyDescent="0.25">
      <c r="A1085" t="s">
        <v>1087</v>
      </c>
      <c r="B1085" s="13">
        <v>18097370304</v>
      </c>
      <c r="C1085" s="15" t="str">
        <f>VLOOKUP(Table3[[#This Row],[Full Tract ID]],Table1[[Full Tract ID]:[Census Tract ID]],2,FALSE)</f>
        <v>Marion</v>
      </c>
      <c r="D1085" s="15" t="str">
        <f>VLOOKUP(Table3[[#This Row],[Full Tract ID]],Table1[[Full Tract ID]:[Census Tract ID]],3,FALSE)</f>
        <v>Census Tract 3703.04</v>
      </c>
      <c r="E1085">
        <v>0</v>
      </c>
      <c r="K1085"/>
      <c r="N1085"/>
    </row>
    <row r="1086" spans="1:14" x14ac:dyDescent="0.25">
      <c r="A1086" t="s">
        <v>1088</v>
      </c>
      <c r="B1086" s="13">
        <v>18097370305</v>
      </c>
      <c r="C1086" s="15" t="str">
        <f>VLOOKUP(Table3[[#This Row],[Full Tract ID]],Table1[[Full Tract ID]:[Census Tract ID]],2,FALSE)</f>
        <v>Marion</v>
      </c>
      <c r="D1086" s="15" t="str">
        <f>VLOOKUP(Table3[[#This Row],[Full Tract ID]],Table1[[Full Tract ID]:[Census Tract ID]],3,FALSE)</f>
        <v>Census Tract 3703.05</v>
      </c>
      <c r="E1086">
        <v>0</v>
      </c>
      <c r="K1086"/>
      <c r="N1086"/>
    </row>
    <row r="1087" spans="1:14" x14ac:dyDescent="0.25">
      <c r="A1087" t="s">
        <v>1089</v>
      </c>
      <c r="B1087" s="13">
        <v>18097370306</v>
      </c>
      <c r="C1087" s="15" t="str">
        <f>VLOOKUP(Table3[[#This Row],[Full Tract ID]],Table1[[Full Tract ID]:[Census Tract ID]],2,FALSE)</f>
        <v>Marion</v>
      </c>
      <c r="D1087" s="15" t="str">
        <f>VLOOKUP(Table3[[#This Row],[Full Tract ID]],Table1[[Full Tract ID]:[Census Tract ID]],3,FALSE)</f>
        <v>Census Tract 3703.06</v>
      </c>
      <c r="E1087">
        <v>0</v>
      </c>
      <c r="K1087"/>
      <c r="N1087"/>
    </row>
    <row r="1088" spans="1:14" x14ac:dyDescent="0.25">
      <c r="A1088" t="s">
        <v>1090</v>
      </c>
      <c r="B1088" s="13">
        <v>18097380101</v>
      </c>
      <c r="C1088" s="15" t="str">
        <f>VLOOKUP(Table3[[#This Row],[Full Tract ID]],Table1[[Full Tract ID]:[Census Tract ID]],2,FALSE)</f>
        <v>Marion</v>
      </c>
      <c r="D1088" s="15" t="str">
        <f>VLOOKUP(Table3[[#This Row],[Full Tract ID]],Table1[[Full Tract ID]:[Census Tract ID]],3,FALSE)</f>
        <v>Census Tract 3801.01</v>
      </c>
      <c r="E1088">
        <v>0</v>
      </c>
      <c r="K1088"/>
      <c r="N1088"/>
    </row>
    <row r="1089" spans="1:14" x14ac:dyDescent="0.25">
      <c r="A1089" t="s">
        <v>1091</v>
      </c>
      <c r="B1089" s="13">
        <v>18097380102</v>
      </c>
      <c r="C1089" s="15" t="str">
        <f>VLOOKUP(Table3[[#This Row],[Full Tract ID]],Table1[[Full Tract ID]:[Census Tract ID]],2,FALSE)</f>
        <v>Marion</v>
      </c>
      <c r="D1089" s="15" t="str">
        <f>VLOOKUP(Table3[[#This Row],[Full Tract ID]],Table1[[Full Tract ID]:[Census Tract ID]],3,FALSE)</f>
        <v>Census Tract 3801.02</v>
      </c>
      <c r="E1089">
        <v>0</v>
      </c>
      <c r="K1089"/>
      <c r="N1089"/>
    </row>
    <row r="1090" spans="1:14" x14ac:dyDescent="0.25">
      <c r="A1090" t="s">
        <v>1092</v>
      </c>
      <c r="B1090" s="13">
        <v>18097380103</v>
      </c>
      <c r="C1090" s="15" t="str">
        <f>VLOOKUP(Table3[[#This Row],[Full Tract ID]],Table1[[Full Tract ID]:[Census Tract ID]],2,FALSE)</f>
        <v>Marion</v>
      </c>
      <c r="D1090" s="15" t="str">
        <f>VLOOKUP(Table3[[#This Row],[Full Tract ID]],Table1[[Full Tract ID]:[Census Tract ID]],3,FALSE)</f>
        <v>Census Tract 3801.03</v>
      </c>
      <c r="E1090">
        <v>0</v>
      </c>
      <c r="K1090"/>
      <c r="N1090"/>
    </row>
    <row r="1091" spans="1:14" x14ac:dyDescent="0.25">
      <c r="A1091" t="s">
        <v>1093</v>
      </c>
      <c r="B1091" s="13">
        <v>18097380200</v>
      </c>
      <c r="C1091" s="15" t="str">
        <f>VLOOKUP(Table3[[#This Row],[Full Tract ID]],Table1[[Full Tract ID]:[Census Tract ID]],2,FALSE)</f>
        <v>Marion</v>
      </c>
      <c r="D1091" s="15" t="str">
        <f>VLOOKUP(Table3[[#This Row],[Full Tract ID]],Table1[[Full Tract ID]:[Census Tract ID]],3,FALSE)</f>
        <v>Census Tract 3802</v>
      </c>
      <c r="E1091">
        <v>0</v>
      </c>
      <c r="K1091"/>
      <c r="N1091"/>
    </row>
    <row r="1092" spans="1:14" x14ac:dyDescent="0.25">
      <c r="A1092" t="s">
        <v>1094</v>
      </c>
      <c r="B1092" s="13">
        <v>18097380301</v>
      </c>
      <c r="C1092" s="15" t="str">
        <f>VLOOKUP(Table3[[#This Row],[Full Tract ID]],Table1[[Full Tract ID]:[Census Tract ID]],2,FALSE)</f>
        <v>Marion</v>
      </c>
      <c r="D1092" s="15" t="str">
        <f>VLOOKUP(Table3[[#This Row],[Full Tract ID]],Table1[[Full Tract ID]:[Census Tract ID]],3,FALSE)</f>
        <v>Census Tract 3803.01</v>
      </c>
      <c r="E1092" s="14">
        <v>1</v>
      </c>
      <c r="K1092"/>
      <c r="N1092"/>
    </row>
    <row r="1093" spans="1:14" x14ac:dyDescent="0.25">
      <c r="A1093" t="s">
        <v>1095</v>
      </c>
      <c r="B1093" s="13">
        <v>18097380302</v>
      </c>
      <c r="C1093" s="15" t="str">
        <f>VLOOKUP(Table3[[#This Row],[Full Tract ID]],Table1[[Full Tract ID]:[Census Tract ID]],2,FALSE)</f>
        <v>Marion</v>
      </c>
      <c r="D1093" s="15" t="str">
        <f>VLOOKUP(Table3[[#This Row],[Full Tract ID]],Table1[[Full Tract ID]:[Census Tract ID]],3,FALSE)</f>
        <v>Census Tract 3803.02</v>
      </c>
      <c r="E1093" s="14">
        <v>1</v>
      </c>
      <c r="K1093"/>
      <c r="N1093"/>
    </row>
    <row r="1094" spans="1:14" x14ac:dyDescent="0.25">
      <c r="A1094" t="s">
        <v>1096</v>
      </c>
      <c r="B1094" s="13">
        <v>18097380402</v>
      </c>
      <c r="C1094" s="15" t="str">
        <f>VLOOKUP(Table3[[#This Row],[Full Tract ID]],Table1[[Full Tract ID]:[Census Tract ID]],2,FALSE)</f>
        <v>Marion</v>
      </c>
      <c r="D1094" s="15" t="str">
        <f>VLOOKUP(Table3[[#This Row],[Full Tract ID]],Table1[[Full Tract ID]:[Census Tract ID]],3,FALSE)</f>
        <v>Census Tract 3804.02</v>
      </c>
      <c r="E1094" s="14">
        <v>1</v>
      </c>
      <c r="K1094"/>
      <c r="N1094"/>
    </row>
    <row r="1095" spans="1:14" x14ac:dyDescent="0.25">
      <c r="A1095" t="s">
        <v>1097</v>
      </c>
      <c r="B1095" s="13">
        <v>18097380403</v>
      </c>
      <c r="C1095" s="15" t="str">
        <f>VLOOKUP(Table3[[#This Row],[Full Tract ID]],Table1[[Full Tract ID]:[Census Tract ID]],2,FALSE)</f>
        <v>Marion</v>
      </c>
      <c r="D1095" s="15" t="str">
        <f>VLOOKUP(Table3[[#This Row],[Full Tract ID]],Table1[[Full Tract ID]:[Census Tract ID]],3,FALSE)</f>
        <v>Census Tract 3804.03</v>
      </c>
      <c r="E1095">
        <v>0</v>
      </c>
      <c r="K1095"/>
      <c r="N1095"/>
    </row>
    <row r="1096" spans="1:14" x14ac:dyDescent="0.25">
      <c r="A1096" t="s">
        <v>1098</v>
      </c>
      <c r="B1096" s="13">
        <v>18097380404</v>
      </c>
      <c r="C1096" s="15" t="str">
        <f>VLOOKUP(Table3[[#This Row],[Full Tract ID]],Table1[[Full Tract ID]:[Census Tract ID]],2,FALSE)</f>
        <v>Marion</v>
      </c>
      <c r="D1096" s="15" t="str">
        <f>VLOOKUP(Table3[[#This Row],[Full Tract ID]],Table1[[Full Tract ID]:[Census Tract ID]],3,FALSE)</f>
        <v>Census Tract 3804.04</v>
      </c>
      <c r="E1096">
        <v>0</v>
      </c>
      <c r="K1096"/>
      <c r="N1096"/>
    </row>
    <row r="1097" spans="1:14" x14ac:dyDescent="0.25">
      <c r="A1097" t="s">
        <v>1099</v>
      </c>
      <c r="B1097" s="13">
        <v>18097380501</v>
      </c>
      <c r="C1097" s="15" t="str">
        <f>VLOOKUP(Table3[[#This Row],[Full Tract ID]],Table1[[Full Tract ID]:[Census Tract ID]],2,FALSE)</f>
        <v>Marion</v>
      </c>
      <c r="D1097" s="15" t="str">
        <f>VLOOKUP(Table3[[#This Row],[Full Tract ID]],Table1[[Full Tract ID]:[Census Tract ID]],3,FALSE)</f>
        <v>Census Tract 3805.01</v>
      </c>
      <c r="E1097">
        <v>0</v>
      </c>
      <c r="K1097"/>
      <c r="N1097"/>
    </row>
    <row r="1098" spans="1:14" x14ac:dyDescent="0.25">
      <c r="A1098" t="s">
        <v>1100</v>
      </c>
      <c r="B1098" s="13">
        <v>18097380502</v>
      </c>
      <c r="C1098" s="15" t="str">
        <f>VLOOKUP(Table3[[#This Row],[Full Tract ID]],Table1[[Full Tract ID]:[Census Tract ID]],2,FALSE)</f>
        <v>Marion</v>
      </c>
      <c r="D1098" s="15" t="str">
        <f>VLOOKUP(Table3[[#This Row],[Full Tract ID]],Table1[[Full Tract ID]:[Census Tract ID]],3,FALSE)</f>
        <v>Census Tract 3805.02</v>
      </c>
      <c r="E1098" s="14">
        <v>1</v>
      </c>
      <c r="K1098"/>
      <c r="N1098"/>
    </row>
    <row r="1099" spans="1:14" x14ac:dyDescent="0.25">
      <c r="A1099" t="s">
        <v>1101</v>
      </c>
      <c r="B1099" s="13">
        <v>18097380600</v>
      </c>
      <c r="C1099" s="15" t="str">
        <f>VLOOKUP(Table3[[#This Row],[Full Tract ID]],Table1[[Full Tract ID]:[Census Tract ID]],2,FALSE)</f>
        <v>Marion</v>
      </c>
      <c r="D1099" s="15" t="str">
        <f>VLOOKUP(Table3[[#This Row],[Full Tract ID]],Table1[[Full Tract ID]:[Census Tract ID]],3,FALSE)</f>
        <v>Census Tract 3806</v>
      </c>
      <c r="E1099">
        <v>0</v>
      </c>
      <c r="K1099"/>
      <c r="N1099"/>
    </row>
    <row r="1100" spans="1:14" x14ac:dyDescent="0.25">
      <c r="A1100" t="s">
        <v>1102</v>
      </c>
      <c r="B1100" s="13">
        <v>18097380700</v>
      </c>
      <c r="C1100" s="15" t="str">
        <f>VLOOKUP(Table3[[#This Row],[Full Tract ID]],Table1[[Full Tract ID]:[Census Tract ID]],2,FALSE)</f>
        <v>Marion</v>
      </c>
      <c r="D1100" s="15" t="str">
        <f>VLOOKUP(Table3[[#This Row],[Full Tract ID]],Table1[[Full Tract ID]:[Census Tract ID]],3,FALSE)</f>
        <v>Census Tract 3807</v>
      </c>
      <c r="E1100" s="14">
        <v>1</v>
      </c>
      <c r="K1100"/>
      <c r="N1100"/>
    </row>
    <row r="1101" spans="1:14" x14ac:dyDescent="0.25">
      <c r="A1101" t="s">
        <v>1103</v>
      </c>
      <c r="B1101" s="13">
        <v>18097380800</v>
      </c>
      <c r="C1101" s="15" t="str">
        <f>VLOOKUP(Table3[[#This Row],[Full Tract ID]],Table1[[Full Tract ID]:[Census Tract ID]],2,FALSE)</f>
        <v>Marion</v>
      </c>
      <c r="D1101" s="15" t="str">
        <f>VLOOKUP(Table3[[#This Row],[Full Tract ID]],Table1[[Full Tract ID]:[Census Tract ID]],3,FALSE)</f>
        <v>Census Tract 3808</v>
      </c>
      <c r="E1101">
        <v>0</v>
      </c>
      <c r="K1101"/>
      <c r="N1101"/>
    </row>
    <row r="1102" spans="1:14" x14ac:dyDescent="0.25">
      <c r="A1102" t="s">
        <v>1104</v>
      </c>
      <c r="B1102" s="13">
        <v>18097380901</v>
      </c>
      <c r="C1102" s="15" t="str">
        <f>VLOOKUP(Table3[[#This Row],[Full Tract ID]],Table1[[Full Tract ID]:[Census Tract ID]],2,FALSE)</f>
        <v>Marion</v>
      </c>
      <c r="D1102" s="15" t="str">
        <f>VLOOKUP(Table3[[#This Row],[Full Tract ID]],Table1[[Full Tract ID]:[Census Tract ID]],3,FALSE)</f>
        <v>Census Tract 3809.01</v>
      </c>
      <c r="E1102">
        <v>0</v>
      </c>
      <c r="K1102"/>
      <c r="N1102"/>
    </row>
    <row r="1103" spans="1:14" x14ac:dyDescent="0.25">
      <c r="A1103" t="s">
        <v>1105</v>
      </c>
      <c r="B1103" s="13">
        <v>18097380902</v>
      </c>
      <c r="C1103" s="15" t="str">
        <f>VLOOKUP(Table3[[#This Row],[Full Tract ID]],Table1[[Full Tract ID]:[Census Tract ID]],2,FALSE)</f>
        <v>Marion</v>
      </c>
      <c r="D1103" s="15" t="str">
        <f>VLOOKUP(Table3[[#This Row],[Full Tract ID]],Table1[[Full Tract ID]:[Census Tract ID]],3,FALSE)</f>
        <v>Census Tract 3809.02</v>
      </c>
      <c r="E1103">
        <v>0</v>
      </c>
      <c r="K1103"/>
      <c r="N1103"/>
    </row>
    <row r="1104" spans="1:14" x14ac:dyDescent="0.25">
      <c r="A1104" t="s">
        <v>1106</v>
      </c>
      <c r="B1104" s="13">
        <v>18097381002</v>
      </c>
      <c r="C1104" s="15" t="str">
        <f>VLOOKUP(Table3[[#This Row],[Full Tract ID]],Table1[[Full Tract ID]:[Census Tract ID]],2,FALSE)</f>
        <v>Marion</v>
      </c>
      <c r="D1104" s="15" t="str">
        <f>VLOOKUP(Table3[[#This Row],[Full Tract ID]],Table1[[Full Tract ID]:[Census Tract ID]],3,FALSE)</f>
        <v>Census Tract 3810.02</v>
      </c>
      <c r="E1104">
        <v>0</v>
      </c>
      <c r="K1104"/>
      <c r="N1104"/>
    </row>
    <row r="1105" spans="1:14" x14ac:dyDescent="0.25">
      <c r="A1105" t="s">
        <v>1107</v>
      </c>
      <c r="B1105" s="13">
        <v>18097381003</v>
      </c>
      <c r="C1105" s="15" t="str">
        <f>VLOOKUP(Table3[[#This Row],[Full Tract ID]],Table1[[Full Tract ID]:[Census Tract ID]],2,FALSE)</f>
        <v>Marion</v>
      </c>
      <c r="D1105" s="15" t="str">
        <f>VLOOKUP(Table3[[#This Row],[Full Tract ID]],Table1[[Full Tract ID]:[Census Tract ID]],3,FALSE)</f>
        <v>Census Tract 3810.03</v>
      </c>
      <c r="E1105">
        <v>0</v>
      </c>
      <c r="K1105"/>
      <c r="N1105"/>
    </row>
    <row r="1106" spans="1:14" x14ac:dyDescent="0.25">
      <c r="A1106" t="s">
        <v>1108</v>
      </c>
      <c r="B1106" s="13">
        <v>18097381004</v>
      </c>
      <c r="C1106" s="15" t="str">
        <f>VLOOKUP(Table3[[#This Row],[Full Tract ID]],Table1[[Full Tract ID]:[Census Tract ID]],2,FALSE)</f>
        <v>Marion</v>
      </c>
      <c r="D1106" s="15" t="str">
        <f>VLOOKUP(Table3[[#This Row],[Full Tract ID]],Table1[[Full Tract ID]:[Census Tract ID]],3,FALSE)</f>
        <v>Census Tract 3810.04</v>
      </c>
      <c r="E1106" s="14">
        <v>1</v>
      </c>
      <c r="K1106"/>
      <c r="N1106"/>
    </row>
    <row r="1107" spans="1:14" x14ac:dyDescent="0.25">
      <c r="A1107" t="s">
        <v>1109</v>
      </c>
      <c r="B1107" s="13">
        <v>18097381101</v>
      </c>
      <c r="C1107" s="15" t="str">
        <f>VLOOKUP(Table3[[#This Row],[Full Tract ID]],Table1[[Full Tract ID]:[Census Tract ID]],2,FALSE)</f>
        <v>Marion</v>
      </c>
      <c r="D1107" s="15" t="str">
        <f>VLOOKUP(Table3[[#This Row],[Full Tract ID]],Table1[[Full Tract ID]:[Census Tract ID]],3,FALSE)</f>
        <v>Census Tract 3811.01</v>
      </c>
      <c r="E1107">
        <v>0</v>
      </c>
      <c r="K1107"/>
      <c r="N1107"/>
    </row>
    <row r="1108" spans="1:14" x14ac:dyDescent="0.25">
      <c r="A1108" t="s">
        <v>1110</v>
      </c>
      <c r="B1108" s="13">
        <v>18097381102</v>
      </c>
      <c r="C1108" s="15" t="str">
        <f>VLOOKUP(Table3[[#This Row],[Full Tract ID]],Table1[[Full Tract ID]:[Census Tract ID]],2,FALSE)</f>
        <v>Marion</v>
      </c>
      <c r="D1108" s="15" t="str">
        <f>VLOOKUP(Table3[[#This Row],[Full Tract ID]],Table1[[Full Tract ID]:[Census Tract ID]],3,FALSE)</f>
        <v>Census Tract 3811.02</v>
      </c>
      <c r="E1108">
        <v>0</v>
      </c>
      <c r="K1108"/>
      <c r="N1108"/>
    </row>
    <row r="1109" spans="1:14" x14ac:dyDescent="0.25">
      <c r="A1109" t="s">
        <v>1111</v>
      </c>
      <c r="B1109" s="13">
        <v>18097381203</v>
      </c>
      <c r="C1109" s="15" t="str">
        <f>VLOOKUP(Table3[[#This Row],[Full Tract ID]],Table1[[Full Tract ID]:[Census Tract ID]],2,FALSE)</f>
        <v>Marion</v>
      </c>
      <c r="D1109" s="15" t="str">
        <f>VLOOKUP(Table3[[#This Row],[Full Tract ID]],Table1[[Full Tract ID]:[Census Tract ID]],3,FALSE)</f>
        <v>Census Tract 3812.03</v>
      </c>
      <c r="E1109" s="14">
        <v>1</v>
      </c>
      <c r="K1109"/>
      <c r="N1109"/>
    </row>
    <row r="1110" spans="1:14" x14ac:dyDescent="0.25">
      <c r="A1110" t="s">
        <v>1112</v>
      </c>
      <c r="B1110" s="13">
        <v>18097381204</v>
      </c>
      <c r="C1110" s="15" t="str">
        <f>VLOOKUP(Table3[[#This Row],[Full Tract ID]],Table1[[Full Tract ID]:[Census Tract ID]],2,FALSE)</f>
        <v>Marion</v>
      </c>
      <c r="D1110" s="15" t="str">
        <f>VLOOKUP(Table3[[#This Row],[Full Tract ID]],Table1[[Full Tract ID]:[Census Tract ID]],3,FALSE)</f>
        <v>Census Tract 3812.04</v>
      </c>
      <c r="E1110" s="14">
        <v>1</v>
      </c>
      <c r="K1110"/>
      <c r="N1110"/>
    </row>
    <row r="1111" spans="1:14" x14ac:dyDescent="0.25">
      <c r="A1111" t="s">
        <v>1113</v>
      </c>
      <c r="B1111" s="13">
        <v>18097381205</v>
      </c>
      <c r="C1111" s="15" t="str">
        <f>VLOOKUP(Table3[[#This Row],[Full Tract ID]],Table1[[Full Tract ID]:[Census Tract ID]],2,FALSE)</f>
        <v>Marion</v>
      </c>
      <c r="D1111" s="15" t="str">
        <f>VLOOKUP(Table3[[#This Row],[Full Tract ID]],Table1[[Full Tract ID]:[Census Tract ID]],3,FALSE)</f>
        <v>Census Tract 3812.05</v>
      </c>
      <c r="E1111">
        <v>0</v>
      </c>
      <c r="K1111"/>
      <c r="N1111"/>
    </row>
    <row r="1112" spans="1:14" x14ac:dyDescent="0.25">
      <c r="A1112" t="s">
        <v>1114</v>
      </c>
      <c r="B1112" s="13">
        <v>18097381206</v>
      </c>
      <c r="C1112" s="15" t="str">
        <f>VLOOKUP(Table3[[#This Row],[Full Tract ID]],Table1[[Full Tract ID]:[Census Tract ID]],2,FALSE)</f>
        <v>Marion</v>
      </c>
      <c r="D1112" s="15" t="str">
        <f>VLOOKUP(Table3[[#This Row],[Full Tract ID]],Table1[[Full Tract ID]:[Census Tract ID]],3,FALSE)</f>
        <v>Census Tract 3812.06</v>
      </c>
      <c r="E1112">
        <v>0</v>
      </c>
      <c r="K1112"/>
      <c r="N1112"/>
    </row>
    <row r="1113" spans="1:14" x14ac:dyDescent="0.25">
      <c r="A1113" t="s">
        <v>1115</v>
      </c>
      <c r="B1113" s="13">
        <v>18097381207</v>
      </c>
      <c r="C1113" s="15" t="str">
        <f>VLOOKUP(Table3[[#This Row],[Full Tract ID]],Table1[[Full Tract ID]:[Census Tract ID]],2,FALSE)</f>
        <v>Marion</v>
      </c>
      <c r="D1113" s="15" t="str">
        <f>VLOOKUP(Table3[[#This Row],[Full Tract ID]],Table1[[Full Tract ID]:[Census Tract ID]],3,FALSE)</f>
        <v>Census Tract 3812.07</v>
      </c>
      <c r="E1113">
        <v>0</v>
      </c>
      <c r="K1113"/>
      <c r="N1113"/>
    </row>
    <row r="1114" spans="1:14" x14ac:dyDescent="0.25">
      <c r="A1114" t="s">
        <v>1116</v>
      </c>
      <c r="B1114" s="13">
        <v>18097390102</v>
      </c>
      <c r="C1114" s="15" t="str">
        <f>VLOOKUP(Table3[[#This Row],[Full Tract ID]],Table1[[Full Tract ID]:[Census Tract ID]],2,FALSE)</f>
        <v>Marion</v>
      </c>
      <c r="D1114" s="15" t="str">
        <f>VLOOKUP(Table3[[#This Row],[Full Tract ID]],Table1[[Full Tract ID]:[Census Tract ID]],3,FALSE)</f>
        <v>Census Tract 3901.02</v>
      </c>
      <c r="E1114" s="14">
        <v>1</v>
      </c>
      <c r="K1114"/>
      <c r="N1114"/>
    </row>
    <row r="1115" spans="1:14" x14ac:dyDescent="0.25">
      <c r="A1115" t="s">
        <v>1117</v>
      </c>
      <c r="B1115" s="13">
        <v>18097390103</v>
      </c>
      <c r="C1115" s="15" t="str">
        <f>VLOOKUP(Table3[[#This Row],[Full Tract ID]],Table1[[Full Tract ID]:[Census Tract ID]],2,FALSE)</f>
        <v>Marion</v>
      </c>
      <c r="D1115" s="15" t="str">
        <f>VLOOKUP(Table3[[#This Row],[Full Tract ID]],Table1[[Full Tract ID]:[Census Tract ID]],3,FALSE)</f>
        <v>Census Tract 3901.03</v>
      </c>
      <c r="E1115">
        <v>0</v>
      </c>
      <c r="K1115"/>
      <c r="N1115"/>
    </row>
    <row r="1116" spans="1:14" x14ac:dyDescent="0.25">
      <c r="A1116" t="s">
        <v>1118</v>
      </c>
      <c r="B1116" s="13">
        <v>18097390104</v>
      </c>
      <c r="C1116" s="15" t="str">
        <f>VLOOKUP(Table3[[#This Row],[Full Tract ID]],Table1[[Full Tract ID]:[Census Tract ID]],2,FALSE)</f>
        <v>Marion</v>
      </c>
      <c r="D1116" s="15" t="str">
        <f>VLOOKUP(Table3[[#This Row],[Full Tract ID]],Table1[[Full Tract ID]:[Census Tract ID]],3,FALSE)</f>
        <v>Census Tract 3901.04</v>
      </c>
      <c r="E1116">
        <v>0</v>
      </c>
      <c r="K1116"/>
      <c r="N1116"/>
    </row>
    <row r="1117" spans="1:14" x14ac:dyDescent="0.25">
      <c r="A1117" t="s">
        <v>1119</v>
      </c>
      <c r="B1117" s="13">
        <v>18097390200</v>
      </c>
      <c r="C1117" s="15" t="str">
        <f>VLOOKUP(Table3[[#This Row],[Full Tract ID]],Table1[[Full Tract ID]:[Census Tract ID]],2,FALSE)</f>
        <v>Marion</v>
      </c>
      <c r="D1117" s="15" t="str">
        <f>VLOOKUP(Table3[[#This Row],[Full Tract ID]],Table1[[Full Tract ID]:[Census Tract ID]],3,FALSE)</f>
        <v>Census Tract 3902</v>
      </c>
      <c r="E1117">
        <v>0</v>
      </c>
      <c r="K1117"/>
      <c r="N1117"/>
    </row>
    <row r="1118" spans="1:14" x14ac:dyDescent="0.25">
      <c r="A1118" t="s">
        <v>1120</v>
      </c>
      <c r="B1118" s="13">
        <v>18097390300</v>
      </c>
      <c r="C1118" s="15" t="str">
        <f>VLOOKUP(Table3[[#This Row],[Full Tract ID]],Table1[[Full Tract ID]:[Census Tract ID]],2,FALSE)</f>
        <v>Marion</v>
      </c>
      <c r="D1118" s="15" t="str">
        <f>VLOOKUP(Table3[[#This Row],[Full Tract ID]],Table1[[Full Tract ID]:[Census Tract ID]],3,FALSE)</f>
        <v>Census Tract 3903</v>
      </c>
      <c r="E1118">
        <v>0</v>
      </c>
      <c r="K1118"/>
      <c r="N1118"/>
    </row>
    <row r="1119" spans="1:14" x14ac:dyDescent="0.25">
      <c r="A1119" t="s">
        <v>1121</v>
      </c>
      <c r="B1119" s="13">
        <v>18097390405</v>
      </c>
      <c r="C1119" s="15" t="str">
        <f>VLOOKUP(Table3[[#This Row],[Full Tract ID]],Table1[[Full Tract ID]:[Census Tract ID]],2,FALSE)</f>
        <v>Marion</v>
      </c>
      <c r="D1119" s="15" t="str">
        <f>VLOOKUP(Table3[[#This Row],[Full Tract ID]],Table1[[Full Tract ID]:[Census Tract ID]],3,FALSE)</f>
        <v>Census Tract 3904.05</v>
      </c>
      <c r="E1119">
        <v>0</v>
      </c>
      <c r="K1119"/>
      <c r="N1119"/>
    </row>
    <row r="1120" spans="1:14" x14ac:dyDescent="0.25">
      <c r="A1120" t="s">
        <v>1122</v>
      </c>
      <c r="B1120" s="13">
        <v>18097390406</v>
      </c>
      <c r="C1120" s="15" t="str">
        <f>VLOOKUP(Table3[[#This Row],[Full Tract ID]],Table1[[Full Tract ID]:[Census Tract ID]],2,FALSE)</f>
        <v>Marion</v>
      </c>
      <c r="D1120" s="15" t="str">
        <f>VLOOKUP(Table3[[#This Row],[Full Tract ID]],Table1[[Full Tract ID]:[Census Tract ID]],3,FALSE)</f>
        <v>Census Tract 3904.06</v>
      </c>
      <c r="E1120">
        <v>0</v>
      </c>
      <c r="K1120"/>
      <c r="N1120"/>
    </row>
    <row r="1121" spans="1:14" x14ac:dyDescent="0.25">
      <c r="A1121" t="s">
        <v>1123</v>
      </c>
      <c r="B1121" s="13">
        <v>18097390407</v>
      </c>
      <c r="C1121" s="15" t="str">
        <f>VLOOKUP(Table3[[#This Row],[Full Tract ID]],Table1[[Full Tract ID]:[Census Tract ID]],2,FALSE)</f>
        <v>Marion</v>
      </c>
      <c r="D1121" s="15" t="str">
        <f>VLOOKUP(Table3[[#This Row],[Full Tract ID]],Table1[[Full Tract ID]:[Census Tract ID]],3,FALSE)</f>
        <v>Census Tract 3904.07</v>
      </c>
      <c r="E1121">
        <v>0</v>
      </c>
      <c r="K1121"/>
      <c r="N1121"/>
    </row>
    <row r="1122" spans="1:14" x14ac:dyDescent="0.25">
      <c r="A1122" t="s">
        <v>1124</v>
      </c>
      <c r="B1122" s="13">
        <v>18097390408</v>
      </c>
      <c r="C1122" s="15" t="str">
        <f>VLOOKUP(Table3[[#This Row],[Full Tract ID]],Table1[[Full Tract ID]:[Census Tract ID]],2,FALSE)</f>
        <v>Marion</v>
      </c>
      <c r="D1122" s="15" t="str">
        <f>VLOOKUP(Table3[[#This Row],[Full Tract ID]],Table1[[Full Tract ID]:[Census Tract ID]],3,FALSE)</f>
        <v>Census Tract 3904.08</v>
      </c>
      <c r="E1122">
        <v>0</v>
      </c>
      <c r="K1122"/>
      <c r="N1122"/>
    </row>
    <row r="1123" spans="1:14" x14ac:dyDescent="0.25">
      <c r="A1123" t="s">
        <v>1125</v>
      </c>
      <c r="B1123" s="13">
        <v>18097390409</v>
      </c>
      <c r="C1123" s="15" t="str">
        <f>VLOOKUP(Table3[[#This Row],[Full Tract ID]],Table1[[Full Tract ID]:[Census Tract ID]],2,FALSE)</f>
        <v>Marion</v>
      </c>
      <c r="D1123" s="15" t="str">
        <f>VLOOKUP(Table3[[#This Row],[Full Tract ID]],Table1[[Full Tract ID]:[Census Tract ID]],3,FALSE)</f>
        <v>Census Tract 3904.09</v>
      </c>
      <c r="E1123">
        <v>0</v>
      </c>
      <c r="K1123"/>
      <c r="N1123"/>
    </row>
    <row r="1124" spans="1:14" x14ac:dyDescent="0.25">
      <c r="A1124" t="s">
        <v>1126</v>
      </c>
      <c r="B1124" s="13">
        <v>18097390410</v>
      </c>
      <c r="C1124" s="15" t="str">
        <f>VLOOKUP(Table3[[#This Row],[Full Tract ID]],Table1[[Full Tract ID]:[Census Tract ID]],2,FALSE)</f>
        <v>Marion</v>
      </c>
      <c r="D1124" s="15" t="str">
        <f>VLOOKUP(Table3[[#This Row],[Full Tract ID]],Table1[[Full Tract ID]:[Census Tract ID]],3,FALSE)</f>
        <v>Census Tract 3904.10</v>
      </c>
      <c r="E1124">
        <v>0</v>
      </c>
      <c r="K1124"/>
      <c r="N1124"/>
    </row>
    <row r="1125" spans="1:14" x14ac:dyDescent="0.25">
      <c r="A1125" t="s">
        <v>1127</v>
      </c>
      <c r="B1125" s="13">
        <v>18097390411</v>
      </c>
      <c r="C1125" s="15" t="str">
        <f>VLOOKUP(Table3[[#This Row],[Full Tract ID]],Table1[[Full Tract ID]:[Census Tract ID]],2,FALSE)</f>
        <v>Marion</v>
      </c>
      <c r="D1125" s="15" t="str">
        <f>VLOOKUP(Table3[[#This Row],[Full Tract ID]],Table1[[Full Tract ID]:[Census Tract ID]],3,FALSE)</f>
        <v>Census Tract 3904.11</v>
      </c>
      <c r="E1125">
        <v>0</v>
      </c>
      <c r="K1125"/>
      <c r="N1125"/>
    </row>
    <row r="1126" spans="1:14" x14ac:dyDescent="0.25">
      <c r="A1126" t="s">
        <v>1128</v>
      </c>
      <c r="B1126" s="13">
        <v>18097390500</v>
      </c>
      <c r="C1126" s="15" t="str">
        <f>VLOOKUP(Table3[[#This Row],[Full Tract ID]],Table1[[Full Tract ID]:[Census Tract ID]],2,FALSE)</f>
        <v>Marion</v>
      </c>
      <c r="D1126" s="15" t="str">
        <f>VLOOKUP(Table3[[#This Row],[Full Tract ID]],Table1[[Full Tract ID]:[Census Tract ID]],3,FALSE)</f>
        <v>Census Tract 3905</v>
      </c>
      <c r="E1126" s="14">
        <v>1</v>
      </c>
      <c r="K1126"/>
      <c r="N1126"/>
    </row>
    <row r="1127" spans="1:14" x14ac:dyDescent="0.25">
      <c r="A1127" t="s">
        <v>1129</v>
      </c>
      <c r="B1127" s="13">
        <v>18097390601</v>
      </c>
      <c r="C1127" s="15" t="str">
        <f>VLOOKUP(Table3[[#This Row],[Full Tract ID]],Table1[[Full Tract ID]:[Census Tract ID]],2,FALSE)</f>
        <v>Marion</v>
      </c>
      <c r="D1127" s="15" t="str">
        <f>VLOOKUP(Table3[[#This Row],[Full Tract ID]],Table1[[Full Tract ID]:[Census Tract ID]],3,FALSE)</f>
        <v>Census Tract 3906.01</v>
      </c>
      <c r="E1127">
        <v>0</v>
      </c>
      <c r="K1127"/>
      <c r="N1127"/>
    </row>
    <row r="1128" spans="1:14" x14ac:dyDescent="0.25">
      <c r="A1128" t="s">
        <v>1130</v>
      </c>
      <c r="B1128" s="13">
        <v>18097390602</v>
      </c>
      <c r="C1128" s="15" t="str">
        <f>VLOOKUP(Table3[[#This Row],[Full Tract ID]],Table1[[Full Tract ID]:[Census Tract ID]],2,FALSE)</f>
        <v>Marion</v>
      </c>
      <c r="D1128" s="15" t="str">
        <f>VLOOKUP(Table3[[#This Row],[Full Tract ID]],Table1[[Full Tract ID]:[Census Tract ID]],3,FALSE)</f>
        <v>Census Tract 3906.02</v>
      </c>
      <c r="E1128">
        <v>0</v>
      </c>
      <c r="K1128"/>
      <c r="N1128"/>
    </row>
    <row r="1129" spans="1:14" x14ac:dyDescent="0.25">
      <c r="A1129" t="s">
        <v>1131</v>
      </c>
      <c r="B1129" s="13">
        <v>18097390700</v>
      </c>
      <c r="C1129" s="15" t="str">
        <f>VLOOKUP(Table3[[#This Row],[Full Tract ID]],Table1[[Full Tract ID]:[Census Tract ID]],2,FALSE)</f>
        <v>Marion</v>
      </c>
      <c r="D1129" s="15" t="str">
        <f>VLOOKUP(Table3[[#This Row],[Full Tract ID]],Table1[[Full Tract ID]:[Census Tract ID]],3,FALSE)</f>
        <v>Census Tract 3907</v>
      </c>
      <c r="E1129" s="14">
        <v>1</v>
      </c>
      <c r="K1129"/>
      <c r="N1129"/>
    </row>
    <row r="1130" spans="1:14" x14ac:dyDescent="0.25">
      <c r="A1130" t="s">
        <v>1132</v>
      </c>
      <c r="B1130" s="13">
        <v>18097390801</v>
      </c>
      <c r="C1130" s="15" t="str">
        <f>VLOOKUP(Table3[[#This Row],[Full Tract ID]],Table1[[Full Tract ID]:[Census Tract ID]],2,FALSE)</f>
        <v>Marion</v>
      </c>
      <c r="D1130" s="15" t="str">
        <f>VLOOKUP(Table3[[#This Row],[Full Tract ID]],Table1[[Full Tract ID]:[Census Tract ID]],3,FALSE)</f>
        <v>Census Tract 3908.01</v>
      </c>
      <c r="E1130">
        <v>0</v>
      </c>
      <c r="K1130"/>
      <c r="N1130"/>
    </row>
    <row r="1131" spans="1:14" x14ac:dyDescent="0.25">
      <c r="A1131" t="s">
        <v>1133</v>
      </c>
      <c r="B1131" s="13">
        <v>18097390802</v>
      </c>
      <c r="C1131" s="15" t="str">
        <f>VLOOKUP(Table3[[#This Row],[Full Tract ID]],Table1[[Full Tract ID]:[Census Tract ID]],2,FALSE)</f>
        <v>Marion</v>
      </c>
      <c r="D1131" s="15" t="str">
        <f>VLOOKUP(Table3[[#This Row],[Full Tract ID]],Table1[[Full Tract ID]:[Census Tract ID]],3,FALSE)</f>
        <v>Census Tract 3908.02</v>
      </c>
      <c r="E1131">
        <v>0</v>
      </c>
      <c r="K1131"/>
      <c r="N1131"/>
    </row>
    <row r="1132" spans="1:14" x14ac:dyDescent="0.25">
      <c r="A1132" t="s">
        <v>1134</v>
      </c>
      <c r="B1132" s="13">
        <v>18097390900</v>
      </c>
      <c r="C1132" s="15" t="str">
        <f>VLOOKUP(Table3[[#This Row],[Full Tract ID]],Table1[[Full Tract ID]:[Census Tract ID]],2,FALSE)</f>
        <v>Marion</v>
      </c>
      <c r="D1132" s="15" t="str">
        <f>VLOOKUP(Table3[[#This Row],[Full Tract ID]],Table1[[Full Tract ID]:[Census Tract ID]],3,FALSE)</f>
        <v>Census Tract 3909</v>
      </c>
      <c r="E1132">
        <v>0</v>
      </c>
      <c r="K1132"/>
      <c r="N1132"/>
    </row>
    <row r="1133" spans="1:14" x14ac:dyDescent="0.25">
      <c r="A1133" t="s">
        <v>1135</v>
      </c>
      <c r="B1133" s="13">
        <v>18097391001</v>
      </c>
      <c r="C1133" s="15" t="str">
        <f>VLOOKUP(Table3[[#This Row],[Full Tract ID]],Table1[[Full Tract ID]:[Census Tract ID]],2,FALSE)</f>
        <v>Marion</v>
      </c>
      <c r="D1133" s="15" t="str">
        <f>VLOOKUP(Table3[[#This Row],[Full Tract ID]],Table1[[Full Tract ID]:[Census Tract ID]],3,FALSE)</f>
        <v>Census Tract 3910.01</v>
      </c>
      <c r="E1133">
        <v>0</v>
      </c>
      <c r="K1133"/>
      <c r="N1133"/>
    </row>
    <row r="1134" spans="1:14" x14ac:dyDescent="0.25">
      <c r="A1134" t="s">
        <v>1136</v>
      </c>
      <c r="B1134" s="13">
        <v>18097391002</v>
      </c>
      <c r="C1134" s="15" t="str">
        <f>VLOOKUP(Table3[[#This Row],[Full Tract ID]],Table1[[Full Tract ID]:[Census Tract ID]],2,FALSE)</f>
        <v>Marion</v>
      </c>
      <c r="D1134" s="15" t="str">
        <f>VLOOKUP(Table3[[#This Row],[Full Tract ID]],Table1[[Full Tract ID]:[Census Tract ID]],3,FALSE)</f>
        <v>Census Tract 3910.02</v>
      </c>
      <c r="E1134">
        <v>0</v>
      </c>
      <c r="K1134"/>
      <c r="N1134"/>
    </row>
    <row r="1135" spans="1:14" x14ac:dyDescent="0.25">
      <c r="A1135" t="s">
        <v>1137</v>
      </c>
      <c r="B1135" s="13">
        <v>18099020101</v>
      </c>
      <c r="C1135" s="15" t="str">
        <f>VLOOKUP(Table3[[#This Row],[Full Tract ID]],Table1[[Full Tract ID]:[Census Tract ID]],2,FALSE)</f>
        <v>Marshall</v>
      </c>
      <c r="D1135" s="15" t="str">
        <f>VLOOKUP(Table3[[#This Row],[Full Tract ID]],Table1[[Full Tract ID]:[Census Tract ID]],3,FALSE)</f>
        <v>Census Tract 201.01</v>
      </c>
      <c r="E1135">
        <v>0</v>
      </c>
      <c r="K1135"/>
      <c r="N1135"/>
    </row>
    <row r="1136" spans="1:14" x14ac:dyDescent="0.25">
      <c r="A1136" t="s">
        <v>1138</v>
      </c>
      <c r="B1136" s="13">
        <v>18099020102</v>
      </c>
      <c r="C1136" s="15" t="str">
        <f>VLOOKUP(Table3[[#This Row],[Full Tract ID]],Table1[[Full Tract ID]:[Census Tract ID]],2,FALSE)</f>
        <v>Marshall</v>
      </c>
      <c r="D1136" s="15" t="str">
        <f>VLOOKUP(Table3[[#This Row],[Full Tract ID]],Table1[[Full Tract ID]:[Census Tract ID]],3,FALSE)</f>
        <v>Census Tract 201.02</v>
      </c>
      <c r="E1136">
        <v>0</v>
      </c>
      <c r="K1136"/>
      <c r="N1136"/>
    </row>
    <row r="1137" spans="1:14" x14ac:dyDescent="0.25">
      <c r="A1137" t="s">
        <v>1139</v>
      </c>
      <c r="B1137" s="13">
        <v>18099020201</v>
      </c>
      <c r="C1137" s="15" t="str">
        <f>VLOOKUP(Table3[[#This Row],[Full Tract ID]],Table1[[Full Tract ID]:[Census Tract ID]],2,FALSE)</f>
        <v>Marshall</v>
      </c>
      <c r="D1137" s="15" t="str">
        <f>VLOOKUP(Table3[[#This Row],[Full Tract ID]],Table1[[Full Tract ID]:[Census Tract ID]],3,FALSE)</f>
        <v>Census Tract 202.01</v>
      </c>
      <c r="E1137">
        <v>0</v>
      </c>
      <c r="K1137"/>
      <c r="N1137"/>
    </row>
    <row r="1138" spans="1:14" x14ac:dyDescent="0.25">
      <c r="A1138" t="s">
        <v>1140</v>
      </c>
      <c r="B1138" s="13">
        <v>18099020202</v>
      </c>
      <c r="C1138" s="15" t="str">
        <f>VLOOKUP(Table3[[#This Row],[Full Tract ID]],Table1[[Full Tract ID]:[Census Tract ID]],2,FALSE)</f>
        <v>Marshall</v>
      </c>
      <c r="D1138" s="15" t="str">
        <f>VLOOKUP(Table3[[#This Row],[Full Tract ID]],Table1[[Full Tract ID]:[Census Tract ID]],3,FALSE)</f>
        <v>Census Tract 202.02</v>
      </c>
      <c r="E1138">
        <v>0</v>
      </c>
      <c r="K1138"/>
      <c r="N1138"/>
    </row>
    <row r="1139" spans="1:14" x14ac:dyDescent="0.25">
      <c r="A1139" t="s">
        <v>1141</v>
      </c>
      <c r="B1139" s="13">
        <v>18099020301</v>
      </c>
      <c r="C1139" s="15" t="str">
        <f>VLOOKUP(Table3[[#This Row],[Full Tract ID]],Table1[[Full Tract ID]:[Census Tract ID]],2,FALSE)</f>
        <v>Marshall</v>
      </c>
      <c r="D1139" s="15" t="str">
        <f>VLOOKUP(Table3[[#This Row],[Full Tract ID]],Table1[[Full Tract ID]:[Census Tract ID]],3,FALSE)</f>
        <v>Census Tract 203.01</v>
      </c>
      <c r="E1139">
        <v>0</v>
      </c>
      <c r="K1139"/>
      <c r="N1139"/>
    </row>
    <row r="1140" spans="1:14" x14ac:dyDescent="0.25">
      <c r="A1140" t="s">
        <v>1142</v>
      </c>
      <c r="B1140" s="13">
        <v>18099020302</v>
      </c>
      <c r="C1140" s="15" t="str">
        <f>VLOOKUP(Table3[[#This Row],[Full Tract ID]],Table1[[Full Tract ID]:[Census Tract ID]],2,FALSE)</f>
        <v>Marshall</v>
      </c>
      <c r="D1140" s="15" t="str">
        <f>VLOOKUP(Table3[[#This Row],[Full Tract ID]],Table1[[Full Tract ID]:[Census Tract ID]],3,FALSE)</f>
        <v>Census Tract 203.02</v>
      </c>
      <c r="E1140">
        <v>0</v>
      </c>
      <c r="K1140"/>
      <c r="N1140"/>
    </row>
    <row r="1141" spans="1:14" x14ac:dyDescent="0.25">
      <c r="A1141" t="s">
        <v>1143</v>
      </c>
      <c r="B1141" s="13">
        <v>18099020400</v>
      </c>
      <c r="C1141" s="15" t="str">
        <f>VLOOKUP(Table3[[#This Row],[Full Tract ID]],Table1[[Full Tract ID]:[Census Tract ID]],2,FALSE)</f>
        <v>Marshall</v>
      </c>
      <c r="D1141" s="15" t="str">
        <f>VLOOKUP(Table3[[#This Row],[Full Tract ID]],Table1[[Full Tract ID]:[Census Tract ID]],3,FALSE)</f>
        <v>Census Tract 204</v>
      </c>
      <c r="E1141">
        <v>0</v>
      </c>
      <c r="K1141"/>
      <c r="N1141"/>
    </row>
    <row r="1142" spans="1:14" x14ac:dyDescent="0.25">
      <c r="A1142" t="s">
        <v>1144</v>
      </c>
      <c r="B1142" s="13">
        <v>18099020500</v>
      </c>
      <c r="C1142" s="15" t="str">
        <f>VLOOKUP(Table3[[#This Row],[Full Tract ID]],Table1[[Full Tract ID]:[Census Tract ID]],2,FALSE)</f>
        <v>Marshall</v>
      </c>
      <c r="D1142" s="15" t="str">
        <f>VLOOKUP(Table3[[#This Row],[Full Tract ID]],Table1[[Full Tract ID]:[Census Tract ID]],3,FALSE)</f>
        <v>Census Tract 205</v>
      </c>
      <c r="E1142" s="14">
        <v>1</v>
      </c>
      <c r="K1142"/>
      <c r="N1142"/>
    </row>
    <row r="1143" spans="1:14" x14ac:dyDescent="0.25">
      <c r="A1143" t="s">
        <v>1145</v>
      </c>
      <c r="B1143" s="13">
        <v>18099020600</v>
      </c>
      <c r="C1143" s="15" t="str">
        <f>VLOOKUP(Table3[[#This Row],[Full Tract ID]],Table1[[Full Tract ID]:[Census Tract ID]],2,FALSE)</f>
        <v>Marshall</v>
      </c>
      <c r="D1143" s="15" t="str">
        <f>VLOOKUP(Table3[[#This Row],[Full Tract ID]],Table1[[Full Tract ID]:[Census Tract ID]],3,FALSE)</f>
        <v>Census Tract 206</v>
      </c>
      <c r="E1143">
        <v>0</v>
      </c>
      <c r="K1143"/>
      <c r="N1143"/>
    </row>
    <row r="1144" spans="1:14" x14ac:dyDescent="0.25">
      <c r="A1144" t="s">
        <v>1146</v>
      </c>
      <c r="B1144" s="13">
        <v>18099020701</v>
      </c>
      <c r="C1144" s="15" t="str">
        <f>VLOOKUP(Table3[[#This Row],[Full Tract ID]],Table1[[Full Tract ID]:[Census Tract ID]],2,FALSE)</f>
        <v>Marshall</v>
      </c>
      <c r="D1144" s="15" t="str">
        <f>VLOOKUP(Table3[[#This Row],[Full Tract ID]],Table1[[Full Tract ID]:[Census Tract ID]],3,FALSE)</f>
        <v>Census Tract 207.01</v>
      </c>
      <c r="E1144">
        <v>0</v>
      </c>
      <c r="K1144"/>
      <c r="N1144"/>
    </row>
    <row r="1145" spans="1:14" x14ac:dyDescent="0.25">
      <c r="A1145" t="s">
        <v>1147</v>
      </c>
      <c r="B1145" s="13">
        <v>18099020702</v>
      </c>
      <c r="C1145" s="15" t="str">
        <f>VLOOKUP(Table3[[#This Row],[Full Tract ID]],Table1[[Full Tract ID]:[Census Tract ID]],2,FALSE)</f>
        <v>Marshall</v>
      </c>
      <c r="D1145" s="15" t="str">
        <f>VLOOKUP(Table3[[#This Row],[Full Tract ID]],Table1[[Full Tract ID]:[Census Tract ID]],3,FALSE)</f>
        <v>Census Tract 207.02</v>
      </c>
      <c r="E1145">
        <v>0</v>
      </c>
      <c r="K1145"/>
      <c r="N1145"/>
    </row>
    <row r="1146" spans="1:14" x14ac:dyDescent="0.25">
      <c r="A1146" t="s">
        <v>1148</v>
      </c>
      <c r="B1146" s="13">
        <v>18099020800</v>
      </c>
      <c r="C1146" s="15" t="str">
        <f>VLOOKUP(Table3[[#This Row],[Full Tract ID]],Table1[[Full Tract ID]:[Census Tract ID]],2,FALSE)</f>
        <v>Marshall</v>
      </c>
      <c r="D1146" s="15" t="str">
        <f>VLOOKUP(Table3[[#This Row],[Full Tract ID]],Table1[[Full Tract ID]:[Census Tract ID]],3,FALSE)</f>
        <v>Census Tract 208</v>
      </c>
      <c r="E1146">
        <v>0</v>
      </c>
      <c r="K1146"/>
      <c r="N1146"/>
    </row>
    <row r="1147" spans="1:14" x14ac:dyDescent="0.25">
      <c r="A1147" t="s">
        <v>1149</v>
      </c>
      <c r="B1147" s="13">
        <v>18101950100</v>
      </c>
      <c r="C1147" s="15" t="str">
        <f>VLOOKUP(Table3[[#This Row],[Full Tract ID]],Table1[[Full Tract ID]:[Census Tract ID]],2,FALSE)</f>
        <v>Martin</v>
      </c>
      <c r="D1147" s="15" t="str">
        <f>VLOOKUP(Table3[[#This Row],[Full Tract ID]],Table1[[Full Tract ID]:[Census Tract ID]],3,FALSE)</f>
        <v>Census Tract 9501</v>
      </c>
      <c r="E1147">
        <v>0</v>
      </c>
      <c r="K1147"/>
      <c r="N1147"/>
    </row>
    <row r="1148" spans="1:14" x14ac:dyDescent="0.25">
      <c r="A1148" t="s">
        <v>1150</v>
      </c>
      <c r="B1148" s="13">
        <v>18101950200</v>
      </c>
      <c r="C1148" s="15" t="str">
        <f>VLOOKUP(Table3[[#This Row],[Full Tract ID]],Table1[[Full Tract ID]:[Census Tract ID]],2,FALSE)</f>
        <v>Martin</v>
      </c>
      <c r="D1148" s="15" t="str">
        <f>VLOOKUP(Table3[[#This Row],[Full Tract ID]],Table1[[Full Tract ID]:[Census Tract ID]],3,FALSE)</f>
        <v>Census Tract 9502</v>
      </c>
      <c r="E1148">
        <v>0</v>
      </c>
      <c r="K1148"/>
      <c r="N1148"/>
    </row>
    <row r="1149" spans="1:14" x14ac:dyDescent="0.25">
      <c r="A1149" t="s">
        <v>1151</v>
      </c>
      <c r="B1149" s="13">
        <v>18101950300</v>
      </c>
      <c r="C1149" s="15" t="str">
        <f>VLOOKUP(Table3[[#This Row],[Full Tract ID]],Table1[[Full Tract ID]:[Census Tract ID]],2,FALSE)</f>
        <v>Martin</v>
      </c>
      <c r="D1149" s="15" t="str">
        <f>VLOOKUP(Table3[[#This Row],[Full Tract ID]],Table1[[Full Tract ID]:[Census Tract ID]],3,FALSE)</f>
        <v>Census Tract 9503</v>
      </c>
      <c r="E1149">
        <v>0</v>
      </c>
      <c r="K1149"/>
      <c r="N1149"/>
    </row>
    <row r="1150" spans="1:14" x14ac:dyDescent="0.25">
      <c r="A1150" t="s">
        <v>1152</v>
      </c>
      <c r="B1150" s="13">
        <v>18103952000</v>
      </c>
      <c r="C1150" s="15" t="str">
        <f>VLOOKUP(Table3[[#This Row],[Full Tract ID]],Table1[[Full Tract ID]:[Census Tract ID]],2,FALSE)</f>
        <v>Miami</v>
      </c>
      <c r="D1150" s="15" t="str">
        <f>VLOOKUP(Table3[[#This Row],[Full Tract ID]],Table1[[Full Tract ID]:[Census Tract ID]],3,FALSE)</f>
        <v>Census Tract 9520</v>
      </c>
      <c r="E1150">
        <v>0</v>
      </c>
      <c r="K1150"/>
      <c r="N1150"/>
    </row>
    <row r="1151" spans="1:14" x14ac:dyDescent="0.25">
      <c r="A1151" t="s">
        <v>1153</v>
      </c>
      <c r="B1151" s="13">
        <v>18103952100</v>
      </c>
      <c r="C1151" s="15" t="str">
        <f>VLOOKUP(Table3[[#This Row],[Full Tract ID]],Table1[[Full Tract ID]:[Census Tract ID]],2,FALSE)</f>
        <v>Miami</v>
      </c>
      <c r="D1151" s="15" t="str">
        <f>VLOOKUP(Table3[[#This Row],[Full Tract ID]],Table1[[Full Tract ID]:[Census Tract ID]],3,FALSE)</f>
        <v>Census Tract 9521</v>
      </c>
      <c r="E1151">
        <v>0</v>
      </c>
      <c r="K1151"/>
      <c r="N1151"/>
    </row>
    <row r="1152" spans="1:14" x14ac:dyDescent="0.25">
      <c r="A1152" t="s">
        <v>1154</v>
      </c>
      <c r="B1152" s="13">
        <v>18103952200</v>
      </c>
      <c r="C1152" s="15" t="str">
        <f>VLOOKUP(Table3[[#This Row],[Full Tract ID]],Table1[[Full Tract ID]:[Census Tract ID]],2,FALSE)</f>
        <v>Miami</v>
      </c>
      <c r="D1152" s="15" t="str">
        <f>VLOOKUP(Table3[[#This Row],[Full Tract ID]],Table1[[Full Tract ID]:[Census Tract ID]],3,FALSE)</f>
        <v>Census Tract 9522</v>
      </c>
      <c r="E1152">
        <v>0</v>
      </c>
      <c r="K1152"/>
      <c r="N1152"/>
    </row>
    <row r="1153" spans="1:14" x14ac:dyDescent="0.25">
      <c r="A1153" t="s">
        <v>1155</v>
      </c>
      <c r="B1153" s="13">
        <v>18103952300</v>
      </c>
      <c r="C1153" s="15" t="str">
        <f>VLOOKUP(Table3[[#This Row],[Full Tract ID]],Table1[[Full Tract ID]:[Census Tract ID]],2,FALSE)</f>
        <v>Miami</v>
      </c>
      <c r="D1153" s="15" t="str">
        <f>VLOOKUP(Table3[[#This Row],[Full Tract ID]],Table1[[Full Tract ID]:[Census Tract ID]],3,FALSE)</f>
        <v>Census Tract 9523</v>
      </c>
      <c r="E1153" s="14">
        <v>1</v>
      </c>
      <c r="K1153"/>
      <c r="N1153"/>
    </row>
    <row r="1154" spans="1:14" x14ac:dyDescent="0.25">
      <c r="A1154" t="s">
        <v>1156</v>
      </c>
      <c r="B1154" s="13">
        <v>18103952400</v>
      </c>
      <c r="C1154" s="15" t="str">
        <f>VLOOKUP(Table3[[#This Row],[Full Tract ID]],Table1[[Full Tract ID]:[Census Tract ID]],2,FALSE)</f>
        <v>Miami</v>
      </c>
      <c r="D1154" s="15" t="str">
        <f>VLOOKUP(Table3[[#This Row],[Full Tract ID]],Table1[[Full Tract ID]:[Census Tract ID]],3,FALSE)</f>
        <v>Census Tract 9524</v>
      </c>
      <c r="E1154" s="14">
        <v>1</v>
      </c>
      <c r="K1154"/>
      <c r="N1154"/>
    </row>
    <row r="1155" spans="1:14" x14ac:dyDescent="0.25">
      <c r="A1155" t="s">
        <v>1157</v>
      </c>
      <c r="B1155" s="13">
        <v>18103952500</v>
      </c>
      <c r="C1155" s="15" t="str">
        <f>VLOOKUP(Table3[[#This Row],[Full Tract ID]],Table1[[Full Tract ID]:[Census Tract ID]],2,FALSE)</f>
        <v>Miami</v>
      </c>
      <c r="D1155" s="15" t="str">
        <f>VLOOKUP(Table3[[#This Row],[Full Tract ID]],Table1[[Full Tract ID]:[Census Tract ID]],3,FALSE)</f>
        <v>Census Tract 9525</v>
      </c>
      <c r="E1155" s="14">
        <v>1</v>
      </c>
      <c r="K1155"/>
      <c r="N1155"/>
    </row>
    <row r="1156" spans="1:14" x14ac:dyDescent="0.25">
      <c r="A1156" t="s">
        <v>1158</v>
      </c>
      <c r="B1156" s="13">
        <v>18103952600</v>
      </c>
      <c r="C1156" s="15" t="str">
        <f>VLOOKUP(Table3[[#This Row],[Full Tract ID]],Table1[[Full Tract ID]:[Census Tract ID]],2,FALSE)</f>
        <v>Miami</v>
      </c>
      <c r="D1156" s="15" t="str">
        <f>VLOOKUP(Table3[[#This Row],[Full Tract ID]],Table1[[Full Tract ID]:[Census Tract ID]],3,FALSE)</f>
        <v>Census Tract 9526</v>
      </c>
      <c r="E1156">
        <v>0</v>
      </c>
      <c r="K1156"/>
      <c r="N1156"/>
    </row>
    <row r="1157" spans="1:14" x14ac:dyDescent="0.25">
      <c r="A1157" t="s">
        <v>1159</v>
      </c>
      <c r="B1157" s="13">
        <v>18103952700</v>
      </c>
      <c r="C1157" s="15" t="str">
        <f>VLOOKUP(Table3[[#This Row],[Full Tract ID]],Table1[[Full Tract ID]:[Census Tract ID]],2,FALSE)</f>
        <v>Miami</v>
      </c>
      <c r="D1157" s="15" t="str">
        <f>VLOOKUP(Table3[[#This Row],[Full Tract ID]],Table1[[Full Tract ID]:[Census Tract ID]],3,FALSE)</f>
        <v>Census Tract 9527</v>
      </c>
      <c r="E1157">
        <v>0</v>
      </c>
      <c r="K1157"/>
      <c r="N1157"/>
    </row>
    <row r="1158" spans="1:14" x14ac:dyDescent="0.25">
      <c r="A1158" t="s">
        <v>1160</v>
      </c>
      <c r="B1158" s="13">
        <v>18103952800</v>
      </c>
      <c r="C1158" s="15" t="str">
        <f>VLOOKUP(Table3[[#This Row],[Full Tract ID]],Table1[[Full Tract ID]:[Census Tract ID]],2,FALSE)</f>
        <v>Miami</v>
      </c>
      <c r="D1158" s="15" t="str">
        <f>VLOOKUP(Table3[[#This Row],[Full Tract ID]],Table1[[Full Tract ID]:[Census Tract ID]],3,FALSE)</f>
        <v>Census Tract 9528</v>
      </c>
      <c r="E1158">
        <v>0</v>
      </c>
      <c r="K1158"/>
      <c r="N1158"/>
    </row>
    <row r="1159" spans="1:14" x14ac:dyDescent="0.25">
      <c r="A1159" t="s">
        <v>1161</v>
      </c>
      <c r="B1159" s="13">
        <v>18103952900</v>
      </c>
      <c r="C1159" s="15" t="str">
        <f>VLOOKUP(Table3[[#This Row],[Full Tract ID]],Table1[[Full Tract ID]:[Census Tract ID]],2,FALSE)</f>
        <v>Miami</v>
      </c>
      <c r="D1159" s="15" t="str">
        <f>VLOOKUP(Table3[[#This Row],[Full Tract ID]],Table1[[Full Tract ID]:[Census Tract ID]],3,FALSE)</f>
        <v>Census Tract 9529</v>
      </c>
      <c r="E1159" s="14">
        <v>1</v>
      </c>
      <c r="K1159"/>
      <c r="N1159"/>
    </row>
    <row r="1160" spans="1:14" x14ac:dyDescent="0.25">
      <c r="A1160" t="s">
        <v>1162</v>
      </c>
      <c r="B1160" s="13">
        <v>18105000100</v>
      </c>
      <c r="C1160" s="15" t="str">
        <f>VLOOKUP(Table3[[#This Row],[Full Tract ID]],Table1[[Full Tract ID]:[Census Tract ID]],2,FALSE)</f>
        <v>Monroe</v>
      </c>
      <c r="D1160" s="15" t="str">
        <f>VLOOKUP(Table3[[#This Row],[Full Tract ID]],Table1[[Full Tract ID]:[Census Tract ID]],3,FALSE)</f>
        <v>Census Tract 1</v>
      </c>
      <c r="E1160" s="14">
        <v>1</v>
      </c>
      <c r="K1160"/>
      <c r="N1160"/>
    </row>
    <row r="1161" spans="1:14" x14ac:dyDescent="0.25">
      <c r="A1161" t="s">
        <v>1163</v>
      </c>
      <c r="B1161" s="13">
        <v>18105000201</v>
      </c>
      <c r="C1161" s="15" t="str">
        <f>VLOOKUP(Table3[[#This Row],[Full Tract ID]],Table1[[Full Tract ID]:[Census Tract ID]],2,FALSE)</f>
        <v>Monroe</v>
      </c>
      <c r="D1161" s="15" t="str">
        <f>VLOOKUP(Table3[[#This Row],[Full Tract ID]],Table1[[Full Tract ID]:[Census Tract ID]],3,FALSE)</f>
        <v>Census Tract 2.01</v>
      </c>
      <c r="E1161" s="14">
        <v>1</v>
      </c>
      <c r="K1161"/>
      <c r="N1161"/>
    </row>
    <row r="1162" spans="1:14" x14ac:dyDescent="0.25">
      <c r="A1162" t="s">
        <v>1164</v>
      </c>
      <c r="B1162" s="13">
        <v>18105000202</v>
      </c>
      <c r="C1162" s="15" t="str">
        <f>VLOOKUP(Table3[[#This Row],[Full Tract ID]],Table1[[Full Tract ID]:[Census Tract ID]],2,FALSE)</f>
        <v>Monroe</v>
      </c>
      <c r="D1162" s="15" t="str">
        <f>VLOOKUP(Table3[[#This Row],[Full Tract ID]],Table1[[Full Tract ID]:[Census Tract ID]],3,FALSE)</f>
        <v>Census Tract 2.02</v>
      </c>
      <c r="E1162">
        <v>0</v>
      </c>
      <c r="K1162"/>
      <c r="N1162"/>
    </row>
    <row r="1163" spans="1:14" x14ac:dyDescent="0.25">
      <c r="A1163" t="s">
        <v>1165</v>
      </c>
      <c r="B1163" s="13">
        <v>18105000301</v>
      </c>
      <c r="C1163" s="15" t="str">
        <f>VLOOKUP(Table3[[#This Row],[Full Tract ID]],Table1[[Full Tract ID]:[Census Tract ID]],2,FALSE)</f>
        <v>Monroe</v>
      </c>
      <c r="D1163" s="15" t="str">
        <f>VLOOKUP(Table3[[#This Row],[Full Tract ID]],Table1[[Full Tract ID]:[Census Tract ID]],3,FALSE)</f>
        <v>Census Tract 3.01</v>
      </c>
      <c r="E1163" s="14">
        <v>1</v>
      </c>
      <c r="K1163"/>
      <c r="N1163"/>
    </row>
    <row r="1164" spans="1:14" x14ac:dyDescent="0.25">
      <c r="A1164" t="s">
        <v>1166</v>
      </c>
      <c r="B1164" s="13">
        <v>18105000302</v>
      </c>
      <c r="C1164" s="15" t="str">
        <f>VLOOKUP(Table3[[#This Row],[Full Tract ID]],Table1[[Full Tract ID]:[Census Tract ID]],2,FALSE)</f>
        <v>Monroe</v>
      </c>
      <c r="D1164" s="15" t="str">
        <f>VLOOKUP(Table3[[#This Row],[Full Tract ID]],Table1[[Full Tract ID]:[Census Tract ID]],3,FALSE)</f>
        <v>Census Tract 3.02</v>
      </c>
      <c r="E1164">
        <v>0</v>
      </c>
      <c r="K1164"/>
      <c r="N1164"/>
    </row>
    <row r="1165" spans="1:14" x14ac:dyDescent="0.25">
      <c r="A1165" t="s">
        <v>1167</v>
      </c>
      <c r="B1165" s="13">
        <v>18105000401</v>
      </c>
      <c r="C1165" s="15" t="str">
        <f>VLOOKUP(Table3[[#This Row],[Full Tract ID]],Table1[[Full Tract ID]:[Census Tract ID]],2,FALSE)</f>
        <v>Monroe</v>
      </c>
      <c r="D1165" s="15" t="str">
        <f>VLOOKUP(Table3[[#This Row],[Full Tract ID]],Table1[[Full Tract ID]:[Census Tract ID]],3,FALSE)</f>
        <v>Census Tract 4.01</v>
      </c>
      <c r="E1165">
        <v>0</v>
      </c>
      <c r="K1165"/>
      <c r="N1165"/>
    </row>
    <row r="1166" spans="1:14" x14ac:dyDescent="0.25">
      <c r="A1166" t="s">
        <v>1168</v>
      </c>
      <c r="B1166" s="13">
        <v>18105000402</v>
      </c>
      <c r="C1166" s="15" t="str">
        <f>VLOOKUP(Table3[[#This Row],[Full Tract ID]],Table1[[Full Tract ID]:[Census Tract ID]],2,FALSE)</f>
        <v>Monroe</v>
      </c>
      <c r="D1166" s="15" t="str">
        <f>VLOOKUP(Table3[[#This Row],[Full Tract ID]],Table1[[Full Tract ID]:[Census Tract ID]],3,FALSE)</f>
        <v>Census Tract 4.02</v>
      </c>
      <c r="E1166">
        <v>0</v>
      </c>
      <c r="K1166"/>
      <c r="N1166"/>
    </row>
    <row r="1167" spans="1:14" x14ac:dyDescent="0.25">
      <c r="A1167" t="s">
        <v>1169</v>
      </c>
      <c r="B1167" s="13">
        <v>18105000501</v>
      </c>
      <c r="C1167" s="15" t="str">
        <f>VLOOKUP(Table3[[#This Row],[Full Tract ID]],Table1[[Full Tract ID]:[Census Tract ID]],2,FALSE)</f>
        <v>Monroe</v>
      </c>
      <c r="D1167" s="15" t="str">
        <f>VLOOKUP(Table3[[#This Row],[Full Tract ID]],Table1[[Full Tract ID]:[Census Tract ID]],3,FALSE)</f>
        <v>Census Tract 5.01</v>
      </c>
      <c r="E1167">
        <v>0</v>
      </c>
      <c r="K1167"/>
      <c r="N1167"/>
    </row>
    <row r="1168" spans="1:14" x14ac:dyDescent="0.25">
      <c r="A1168" t="s">
        <v>1170</v>
      </c>
      <c r="B1168" s="13">
        <v>18105000502</v>
      </c>
      <c r="C1168" s="15" t="str">
        <f>VLOOKUP(Table3[[#This Row],[Full Tract ID]],Table1[[Full Tract ID]:[Census Tract ID]],2,FALSE)</f>
        <v>Monroe</v>
      </c>
      <c r="D1168" s="15" t="str">
        <f>VLOOKUP(Table3[[#This Row],[Full Tract ID]],Table1[[Full Tract ID]:[Census Tract ID]],3,FALSE)</f>
        <v>Census Tract 5.02</v>
      </c>
      <c r="E1168">
        <v>0</v>
      </c>
      <c r="K1168"/>
      <c r="N1168"/>
    </row>
    <row r="1169" spans="1:14" x14ac:dyDescent="0.25">
      <c r="A1169" t="s">
        <v>1171</v>
      </c>
      <c r="B1169" s="13">
        <v>18105000601</v>
      </c>
      <c r="C1169" s="15" t="str">
        <f>VLOOKUP(Table3[[#This Row],[Full Tract ID]],Table1[[Full Tract ID]:[Census Tract ID]],2,FALSE)</f>
        <v>Monroe</v>
      </c>
      <c r="D1169" s="15" t="str">
        <f>VLOOKUP(Table3[[#This Row],[Full Tract ID]],Table1[[Full Tract ID]:[Census Tract ID]],3,FALSE)</f>
        <v>Census Tract 6.01</v>
      </c>
      <c r="E1169" s="14">
        <v>1</v>
      </c>
      <c r="K1169"/>
      <c r="N1169"/>
    </row>
    <row r="1170" spans="1:14" x14ac:dyDescent="0.25">
      <c r="A1170" t="s">
        <v>1172</v>
      </c>
      <c r="B1170" s="13">
        <v>18105000602</v>
      </c>
      <c r="C1170" s="15" t="str">
        <f>VLOOKUP(Table3[[#This Row],[Full Tract ID]],Table1[[Full Tract ID]:[Census Tract ID]],2,FALSE)</f>
        <v>Monroe</v>
      </c>
      <c r="D1170" s="15" t="str">
        <f>VLOOKUP(Table3[[#This Row],[Full Tract ID]],Table1[[Full Tract ID]:[Census Tract ID]],3,FALSE)</f>
        <v>Census Tract 6.02</v>
      </c>
      <c r="E1170" s="14">
        <v>1</v>
      </c>
      <c r="K1170"/>
      <c r="N1170"/>
    </row>
    <row r="1171" spans="1:14" x14ac:dyDescent="0.25">
      <c r="A1171" t="s">
        <v>1173</v>
      </c>
      <c r="B1171" s="13">
        <v>18105000700</v>
      </c>
      <c r="C1171" s="15" t="str">
        <f>VLOOKUP(Table3[[#This Row],[Full Tract ID]],Table1[[Full Tract ID]:[Census Tract ID]],2,FALSE)</f>
        <v>Monroe</v>
      </c>
      <c r="D1171" s="15" t="str">
        <f>VLOOKUP(Table3[[#This Row],[Full Tract ID]],Table1[[Full Tract ID]:[Census Tract ID]],3,FALSE)</f>
        <v>Census Tract 7</v>
      </c>
      <c r="E1171">
        <v>0</v>
      </c>
      <c r="K1171"/>
      <c r="N1171"/>
    </row>
    <row r="1172" spans="1:14" x14ac:dyDescent="0.25">
      <c r="A1172" t="s">
        <v>1174</v>
      </c>
      <c r="B1172" s="13">
        <v>18105000801</v>
      </c>
      <c r="C1172" s="15" t="str">
        <f>VLOOKUP(Table3[[#This Row],[Full Tract ID]],Table1[[Full Tract ID]:[Census Tract ID]],2,FALSE)</f>
        <v>Monroe</v>
      </c>
      <c r="D1172" s="15" t="str">
        <f>VLOOKUP(Table3[[#This Row],[Full Tract ID]],Table1[[Full Tract ID]:[Census Tract ID]],3,FALSE)</f>
        <v>Census Tract 8.01</v>
      </c>
      <c r="E1172">
        <v>0</v>
      </c>
      <c r="K1172"/>
      <c r="N1172"/>
    </row>
    <row r="1173" spans="1:14" x14ac:dyDescent="0.25">
      <c r="A1173" t="s">
        <v>1175</v>
      </c>
      <c r="B1173" s="13">
        <v>18105000802</v>
      </c>
      <c r="C1173" s="15" t="str">
        <f>VLOOKUP(Table3[[#This Row],[Full Tract ID]],Table1[[Full Tract ID]:[Census Tract ID]],2,FALSE)</f>
        <v>Monroe</v>
      </c>
      <c r="D1173" s="15" t="str">
        <f>VLOOKUP(Table3[[#This Row],[Full Tract ID]],Table1[[Full Tract ID]:[Census Tract ID]],3,FALSE)</f>
        <v>Census Tract 8.02</v>
      </c>
      <c r="E1173">
        <v>0</v>
      </c>
      <c r="K1173"/>
      <c r="N1173"/>
    </row>
    <row r="1174" spans="1:14" x14ac:dyDescent="0.25">
      <c r="A1174" t="s">
        <v>1176</v>
      </c>
      <c r="B1174" s="13">
        <v>18105000901</v>
      </c>
      <c r="C1174" s="15" t="str">
        <f>VLOOKUP(Table3[[#This Row],[Full Tract ID]],Table1[[Full Tract ID]:[Census Tract ID]],2,FALSE)</f>
        <v>Monroe</v>
      </c>
      <c r="D1174" s="15" t="str">
        <f>VLOOKUP(Table3[[#This Row],[Full Tract ID]],Table1[[Full Tract ID]:[Census Tract ID]],3,FALSE)</f>
        <v>Census Tract 9.01</v>
      </c>
      <c r="E1174" s="14">
        <v>1</v>
      </c>
      <c r="K1174"/>
      <c r="N1174"/>
    </row>
    <row r="1175" spans="1:14" x14ac:dyDescent="0.25">
      <c r="A1175" t="s">
        <v>1177</v>
      </c>
      <c r="B1175" s="13">
        <v>18105000903</v>
      </c>
      <c r="C1175" s="15" t="str">
        <f>VLOOKUP(Table3[[#This Row],[Full Tract ID]],Table1[[Full Tract ID]:[Census Tract ID]],2,FALSE)</f>
        <v>Monroe</v>
      </c>
      <c r="D1175" s="15" t="str">
        <f>VLOOKUP(Table3[[#This Row],[Full Tract ID]],Table1[[Full Tract ID]:[Census Tract ID]],3,FALSE)</f>
        <v>Census Tract 9.03</v>
      </c>
      <c r="E1175">
        <v>0</v>
      </c>
      <c r="K1175"/>
      <c r="N1175"/>
    </row>
    <row r="1176" spans="1:14" x14ac:dyDescent="0.25">
      <c r="A1176" t="s">
        <v>1178</v>
      </c>
      <c r="B1176" s="13">
        <v>18105000904</v>
      </c>
      <c r="C1176" s="15" t="str">
        <f>VLOOKUP(Table3[[#This Row],[Full Tract ID]],Table1[[Full Tract ID]:[Census Tract ID]],2,FALSE)</f>
        <v>Monroe</v>
      </c>
      <c r="D1176" s="15" t="str">
        <f>VLOOKUP(Table3[[#This Row],[Full Tract ID]],Table1[[Full Tract ID]:[Census Tract ID]],3,FALSE)</f>
        <v>Census Tract 9.04</v>
      </c>
      <c r="E1176">
        <v>0</v>
      </c>
      <c r="K1176"/>
      <c r="N1176"/>
    </row>
    <row r="1177" spans="1:14" x14ac:dyDescent="0.25">
      <c r="A1177" t="s">
        <v>1179</v>
      </c>
      <c r="B1177" s="13">
        <v>18105001001</v>
      </c>
      <c r="C1177" s="15" t="str">
        <f>VLOOKUP(Table3[[#This Row],[Full Tract ID]],Table1[[Full Tract ID]:[Census Tract ID]],2,FALSE)</f>
        <v>Monroe</v>
      </c>
      <c r="D1177" s="15" t="str">
        <f>VLOOKUP(Table3[[#This Row],[Full Tract ID]],Table1[[Full Tract ID]:[Census Tract ID]],3,FALSE)</f>
        <v>Census Tract 10.01</v>
      </c>
      <c r="E1177">
        <v>0</v>
      </c>
      <c r="K1177"/>
      <c r="N1177"/>
    </row>
    <row r="1178" spans="1:14" x14ac:dyDescent="0.25">
      <c r="A1178" t="s">
        <v>1180</v>
      </c>
      <c r="B1178" s="13">
        <v>18105001002</v>
      </c>
      <c r="C1178" s="15" t="str">
        <f>VLOOKUP(Table3[[#This Row],[Full Tract ID]],Table1[[Full Tract ID]:[Census Tract ID]],2,FALSE)</f>
        <v>Monroe</v>
      </c>
      <c r="D1178" s="15" t="str">
        <f>VLOOKUP(Table3[[#This Row],[Full Tract ID]],Table1[[Full Tract ID]:[Census Tract ID]],3,FALSE)</f>
        <v>Census Tract 10.02</v>
      </c>
      <c r="E1178">
        <v>0</v>
      </c>
      <c r="K1178"/>
      <c r="N1178"/>
    </row>
    <row r="1179" spans="1:14" x14ac:dyDescent="0.25">
      <c r="A1179" t="s">
        <v>1181</v>
      </c>
      <c r="B1179" s="13">
        <v>18105001101</v>
      </c>
      <c r="C1179" s="15" t="str">
        <f>VLOOKUP(Table3[[#This Row],[Full Tract ID]],Table1[[Full Tract ID]:[Census Tract ID]],2,FALSE)</f>
        <v>Monroe</v>
      </c>
      <c r="D1179" s="15" t="str">
        <f>VLOOKUP(Table3[[#This Row],[Full Tract ID]],Table1[[Full Tract ID]:[Census Tract ID]],3,FALSE)</f>
        <v>Census Tract 11.01</v>
      </c>
      <c r="E1179">
        <v>0</v>
      </c>
      <c r="K1179"/>
      <c r="N1179"/>
    </row>
    <row r="1180" spans="1:14" x14ac:dyDescent="0.25">
      <c r="A1180" t="s">
        <v>1182</v>
      </c>
      <c r="B1180" s="13">
        <v>18105001102</v>
      </c>
      <c r="C1180" s="15" t="str">
        <f>VLOOKUP(Table3[[#This Row],[Full Tract ID]],Table1[[Full Tract ID]:[Census Tract ID]],2,FALSE)</f>
        <v>Monroe</v>
      </c>
      <c r="D1180" s="15" t="str">
        <f>VLOOKUP(Table3[[#This Row],[Full Tract ID]],Table1[[Full Tract ID]:[Census Tract ID]],3,FALSE)</f>
        <v>Census Tract 11.02</v>
      </c>
      <c r="E1180">
        <v>0</v>
      </c>
      <c r="K1180"/>
      <c r="N1180"/>
    </row>
    <row r="1181" spans="1:14" x14ac:dyDescent="0.25">
      <c r="A1181" t="s">
        <v>1183</v>
      </c>
      <c r="B1181" s="13">
        <v>18105001103</v>
      </c>
      <c r="C1181" s="15" t="str">
        <f>VLOOKUP(Table3[[#This Row],[Full Tract ID]],Table1[[Full Tract ID]:[Census Tract ID]],2,FALSE)</f>
        <v>Monroe</v>
      </c>
      <c r="D1181" s="15" t="str">
        <f>VLOOKUP(Table3[[#This Row],[Full Tract ID]],Table1[[Full Tract ID]:[Census Tract ID]],3,FALSE)</f>
        <v>Census Tract 11.03</v>
      </c>
      <c r="E1181">
        <v>0</v>
      </c>
      <c r="K1181"/>
      <c r="N1181"/>
    </row>
    <row r="1182" spans="1:14" x14ac:dyDescent="0.25">
      <c r="A1182" t="s">
        <v>1184</v>
      </c>
      <c r="B1182" s="13">
        <v>18105001200</v>
      </c>
      <c r="C1182" s="15" t="str">
        <f>VLOOKUP(Table3[[#This Row],[Full Tract ID]],Table1[[Full Tract ID]:[Census Tract ID]],2,FALSE)</f>
        <v>Monroe</v>
      </c>
      <c r="D1182" s="15" t="str">
        <f>VLOOKUP(Table3[[#This Row],[Full Tract ID]],Table1[[Full Tract ID]:[Census Tract ID]],3,FALSE)</f>
        <v>Census Tract 12</v>
      </c>
      <c r="E1182">
        <v>0</v>
      </c>
      <c r="K1182"/>
      <c r="N1182"/>
    </row>
    <row r="1183" spans="1:14" x14ac:dyDescent="0.25">
      <c r="A1183" t="s">
        <v>1185</v>
      </c>
      <c r="B1183" s="13">
        <v>18105001301</v>
      </c>
      <c r="C1183" s="15" t="str">
        <f>VLOOKUP(Table3[[#This Row],[Full Tract ID]],Table1[[Full Tract ID]:[Census Tract ID]],2,FALSE)</f>
        <v>Monroe</v>
      </c>
      <c r="D1183" s="15" t="str">
        <f>VLOOKUP(Table3[[#This Row],[Full Tract ID]],Table1[[Full Tract ID]:[Census Tract ID]],3,FALSE)</f>
        <v>Census Tract 13.01</v>
      </c>
      <c r="E1183">
        <v>0</v>
      </c>
      <c r="K1183"/>
      <c r="N1183"/>
    </row>
    <row r="1184" spans="1:14" x14ac:dyDescent="0.25">
      <c r="A1184" t="s">
        <v>1186</v>
      </c>
      <c r="B1184" s="13">
        <v>18105001303</v>
      </c>
      <c r="C1184" s="15" t="str">
        <f>VLOOKUP(Table3[[#This Row],[Full Tract ID]],Table1[[Full Tract ID]:[Census Tract ID]],2,FALSE)</f>
        <v>Monroe</v>
      </c>
      <c r="D1184" s="15" t="str">
        <f>VLOOKUP(Table3[[#This Row],[Full Tract ID]],Table1[[Full Tract ID]:[Census Tract ID]],3,FALSE)</f>
        <v>Census Tract 13.03</v>
      </c>
      <c r="E1184">
        <v>0</v>
      </c>
      <c r="K1184"/>
      <c r="N1184"/>
    </row>
    <row r="1185" spans="1:14" x14ac:dyDescent="0.25">
      <c r="A1185" t="s">
        <v>1187</v>
      </c>
      <c r="B1185" s="13">
        <v>18105001304</v>
      </c>
      <c r="C1185" s="15" t="str">
        <f>VLOOKUP(Table3[[#This Row],[Full Tract ID]],Table1[[Full Tract ID]:[Census Tract ID]],2,FALSE)</f>
        <v>Monroe</v>
      </c>
      <c r="D1185" s="15" t="str">
        <f>VLOOKUP(Table3[[#This Row],[Full Tract ID]],Table1[[Full Tract ID]:[Census Tract ID]],3,FALSE)</f>
        <v>Census Tract 13.04</v>
      </c>
      <c r="E1185">
        <v>0</v>
      </c>
      <c r="K1185"/>
      <c r="N1185"/>
    </row>
    <row r="1186" spans="1:14" x14ac:dyDescent="0.25">
      <c r="A1186" t="s">
        <v>1188</v>
      </c>
      <c r="B1186" s="13">
        <v>18105001305</v>
      </c>
      <c r="C1186" s="15" t="str">
        <f>VLOOKUP(Table3[[#This Row],[Full Tract ID]],Table1[[Full Tract ID]:[Census Tract ID]],2,FALSE)</f>
        <v>Monroe</v>
      </c>
      <c r="D1186" s="15" t="str">
        <f>VLOOKUP(Table3[[#This Row],[Full Tract ID]],Table1[[Full Tract ID]:[Census Tract ID]],3,FALSE)</f>
        <v>Census Tract 13.05</v>
      </c>
      <c r="E1186">
        <v>0</v>
      </c>
      <c r="K1186"/>
      <c r="N1186"/>
    </row>
    <row r="1187" spans="1:14" x14ac:dyDescent="0.25">
      <c r="A1187" t="s">
        <v>1189</v>
      </c>
      <c r="B1187" s="13">
        <v>18105001401</v>
      </c>
      <c r="C1187" s="15" t="str">
        <f>VLOOKUP(Table3[[#This Row],[Full Tract ID]],Table1[[Full Tract ID]:[Census Tract ID]],2,FALSE)</f>
        <v>Monroe</v>
      </c>
      <c r="D1187" s="15" t="str">
        <f>VLOOKUP(Table3[[#This Row],[Full Tract ID]],Table1[[Full Tract ID]:[Census Tract ID]],3,FALSE)</f>
        <v>Census Tract 14.01</v>
      </c>
      <c r="E1187">
        <v>0</v>
      </c>
      <c r="K1187"/>
      <c r="N1187"/>
    </row>
    <row r="1188" spans="1:14" x14ac:dyDescent="0.25">
      <c r="A1188" t="s">
        <v>1190</v>
      </c>
      <c r="B1188" s="13">
        <v>18105001403</v>
      </c>
      <c r="C1188" s="15" t="str">
        <f>VLOOKUP(Table3[[#This Row],[Full Tract ID]],Table1[[Full Tract ID]:[Census Tract ID]],2,FALSE)</f>
        <v>Monroe</v>
      </c>
      <c r="D1188" s="15" t="str">
        <f>VLOOKUP(Table3[[#This Row],[Full Tract ID]],Table1[[Full Tract ID]:[Census Tract ID]],3,FALSE)</f>
        <v>Census Tract 14.03</v>
      </c>
      <c r="E1188">
        <v>0</v>
      </c>
      <c r="K1188"/>
      <c r="N1188"/>
    </row>
    <row r="1189" spans="1:14" x14ac:dyDescent="0.25">
      <c r="A1189" t="s">
        <v>1191</v>
      </c>
      <c r="B1189" s="13">
        <v>18105001404</v>
      </c>
      <c r="C1189" s="15" t="str">
        <f>VLOOKUP(Table3[[#This Row],[Full Tract ID]],Table1[[Full Tract ID]:[Census Tract ID]],2,FALSE)</f>
        <v>Monroe</v>
      </c>
      <c r="D1189" s="15" t="str">
        <f>VLOOKUP(Table3[[#This Row],[Full Tract ID]],Table1[[Full Tract ID]:[Census Tract ID]],3,FALSE)</f>
        <v>Census Tract 14.04</v>
      </c>
      <c r="E1189">
        <v>0</v>
      </c>
      <c r="K1189"/>
      <c r="N1189"/>
    </row>
    <row r="1190" spans="1:14" x14ac:dyDescent="0.25">
      <c r="A1190" t="s">
        <v>1192</v>
      </c>
      <c r="B1190" s="13">
        <v>18105001501</v>
      </c>
      <c r="C1190" s="15" t="str">
        <f>VLOOKUP(Table3[[#This Row],[Full Tract ID]],Table1[[Full Tract ID]:[Census Tract ID]],2,FALSE)</f>
        <v>Monroe</v>
      </c>
      <c r="D1190" s="15" t="str">
        <f>VLOOKUP(Table3[[#This Row],[Full Tract ID]],Table1[[Full Tract ID]:[Census Tract ID]],3,FALSE)</f>
        <v>Census Tract 15.01</v>
      </c>
      <c r="E1190">
        <v>0</v>
      </c>
      <c r="K1190"/>
      <c r="N1190"/>
    </row>
    <row r="1191" spans="1:14" x14ac:dyDescent="0.25">
      <c r="A1191" t="s">
        <v>1193</v>
      </c>
      <c r="B1191" s="13">
        <v>18105001502</v>
      </c>
      <c r="C1191" s="15" t="str">
        <f>VLOOKUP(Table3[[#This Row],[Full Tract ID]],Table1[[Full Tract ID]:[Census Tract ID]],2,FALSE)</f>
        <v>Monroe</v>
      </c>
      <c r="D1191" s="15" t="str">
        <f>VLOOKUP(Table3[[#This Row],[Full Tract ID]],Table1[[Full Tract ID]:[Census Tract ID]],3,FALSE)</f>
        <v>Census Tract 15.02</v>
      </c>
      <c r="E1191">
        <v>0</v>
      </c>
      <c r="K1191"/>
      <c r="N1191"/>
    </row>
    <row r="1192" spans="1:14" x14ac:dyDescent="0.25">
      <c r="A1192" t="s">
        <v>1194</v>
      </c>
      <c r="B1192" s="13">
        <v>18105001600</v>
      </c>
      <c r="C1192" s="15" t="str">
        <f>VLOOKUP(Table3[[#This Row],[Full Tract ID]],Table1[[Full Tract ID]:[Census Tract ID]],2,FALSE)</f>
        <v>Monroe</v>
      </c>
      <c r="D1192" s="15" t="str">
        <f>VLOOKUP(Table3[[#This Row],[Full Tract ID]],Table1[[Full Tract ID]:[Census Tract ID]],3,FALSE)</f>
        <v>Census Tract 16</v>
      </c>
      <c r="E1192" s="14">
        <v>1</v>
      </c>
      <c r="K1192"/>
      <c r="N1192"/>
    </row>
    <row r="1193" spans="1:14" x14ac:dyDescent="0.25">
      <c r="A1193" t="s">
        <v>1195</v>
      </c>
      <c r="B1193" s="13">
        <v>18107956700</v>
      </c>
      <c r="C1193" s="15" t="str">
        <f>VLOOKUP(Table3[[#This Row],[Full Tract ID]],Table1[[Full Tract ID]:[Census Tract ID]],2,FALSE)</f>
        <v>Montgomery</v>
      </c>
      <c r="D1193" s="15" t="str">
        <f>VLOOKUP(Table3[[#This Row],[Full Tract ID]],Table1[[Full Tract ID]:[Census Tract ID]],3,FALSE)</f>
        <v>Census Tract 9567</v>
      </c>
      <c r="E1193">
        <v>0</v>
      </c>
      <c r="K1193"/>
      <c r="N1193"/>
    </row>
    <row r="1194" spans="1:14" x14ac:dyDescent="0.25">
      <c r="A1194" t="s">
        <v>1196</v>
      </c>
      <c r="B1194" s="13">
        <v>18107956800</v>
      </c>
      <c r="C1194" s="15" t="str">
        <f>VLOOKUP(Table3[[#This Row],[Full Tract ID]],Table1[[Full Tract ID]:[Census Tract ID]],2,FALSE)</f>
        <v>Montgomery</v>
      </c>
      <c r="D1194" s="15" t="str">
        <f>VLOOKUP(Table3[[#This Row],[Full Tract ID]],Table1[[Full Tract ID]:[Census Tract ID]],3,FALSE)</f>
        <v>Census Tract 9568</v>
      </c>
      <c r="E1194">
        <v>0</v>
      </c>
      <c r="K1194"/>
      <c r="N1194"/>
    </row>
    <row r="1195" spans="1:14" x14ac:dyDescent="0.25">
      <c r="A1195" t="s">
        <v>1197</v>
      </c>
      <c r="B1195" s="13">
        <v>18107956900</v>
      </c>
      <c r="C1195" s="15" t="str">
        <f>VLOOKUP(Table3[[#This Row],[Full Tract ID]],Table1[[Full Tract ID]:[Census Tract ID]],2,FALSE)</f>
        <v>Montgomery</v>
      </c>
      <c r="D1195" s="15" t="str">
        <f>VLOOKUP(Table3[[#This Row],[Full Tract ID]],Table1[[Full Tract ID]:[Census Tract ID]],3,FALSE)</f>
        <v>Census Tract 9569</v>
      </c>
      <c r="E1195">
        <v>0</v>
      </c>
      <c r="K1195"/>
      <c r="N1195"/>
    </row>
    <row r="1196" spans="1:14" x14ac:dyDescent="0.25">
      <c r="A1196" t="s">
        <v>1198</v>
      </c>
      <c r="B1196" s="13">
        <v>18107957000</v>
      </c>
      <c r="C1196" s="15" t="str">
        <f>VLOOKUP(Table3[[#This Row],[Full Tract ID]],Table1[[Full Tract ID]:[Census Tract ID]],2,FALSE)</f>
        <v>Montgomery</v>
      </c>
      <c r="D1196" s="15" t="str">
        <f>VLOOKUP(Table3[[#This Row],[Full Tract ID]],Table1[[Full Tract ID]:[Census Tract ID]],3,FALSE)</f>
        <v>Census Tract 9570</v>
      </c>
      <c r="E1196">
        <v>0</v>
      </c>
      <c r="K1196"/>
      <c r="N1196"/>
    </row>
    <row r="1197" spans="1:14" x14ac:dyDescent="0.25">
      <c r="A1197" t="s">
        <v>1199</v>
      </c>
      <c r="B1197" s="13">
        <v>18107957100</v>
      </c>
      <c r="C1197" s="15" t="str">
        <f>VLOOKUP(Table3[[#This Row],[Full Tract ID]],Table1[[Full Tract ID]:[Census Tract ID]],2,FALSE)</f>
        <v>Montgomery</v>
      </c>
      <c r="D1197" s="15" t="str">
        <f>VLOOKUP(Table3[[#This Row],[Full Tract ID]],Table1[[Full Tract ID]:[Census Tract ID]],3,FALSE)</f>
        <v>Census Tract 9571</v>
      </c>
      <c r="E1197">
        <v>0</v>
      </c>
      <c r="K1197"/>
      <c r="N1197"/>
    </row>
    <row r="1198" spans="1:14" x14ac:dyDescent="0.25">
      <c r="A1198" t="s">
        <v>1200</v>
      </c>
      <c r="B1198" s="13">
        <v>18107957200</v>
      </c>
      <c r="C1198" s="15" t="str">
        <f>VLOOKUP(Table3[[#This Row],[Full Tract ID]],Table1[[Full Tract ID]:[Census Tract ID]],2,FALSE)</f>
        <v>Montgomery</v>
      </c>
      <c r="D1198" s="15" t="str">
        <f>VLOOKUP(Table3[[#This Row],[Full Tract ID]],Table1[[Full Tract ID]:[Census Tract ID]],3,FALSE)</f>
        <v>Census Tract 9572</v>
      </c>
      <c r="E1198">
        <v>0</v>
      </c>
      <c r="K1198"/>
      <c r="N1198"/>
    </row>
    <row r="1199" spans="1:14" x14ac:dyDescent="0.25">
      <c r="A1199" t="s">
        <v>1201</v>
      </c>
      <c r="B1199" s="13">
        <v>18107957300</v>
      </c>
      <c r="C1199" s="15" t="str">
        <f>VLOOKUP(Table3[[#This Row],[Full Tract ID]],Table1[[Full Tract ID]:[Census Tract ID]],2,FALSE)</f>
        <v>Montgomery</v>
      </c>
      <c r="D1199" s="15" t="str">
        <f>VLOOKUP(Table3[[#This Row],[Full Tract ID]],Table1[[Full Tract ID]:[Census Tract ID]],3,FALSE)</f>
        <v>Census Tract 9573</v>
      </c>
      <c r="E1199">
        <v>0</v>
      </c>
      <c r="K1199"/>
      <c r="N1199"/>
    </row>
    <row r="1200" spans="1:14" x14ac:dyDescent="0.25">
      <c r="A1200" t="s">
        <v>1202</v>
      </c>
      <c r="B1200" s="13">
        <v>18107957400</v>
      </c>
      <c r="C1200" s="15" t="str">
        <f>VLOOKUP(Table3[[#This Row],[Full Tract ID]],Table1[[Full Tract ID]:[Census Tract ID]],2,FALSE)</f>
        <v>Montgomery</v>
      </c>
      <c r="D1200" s="15" t="str">
        <f>VLOOKUP(Table3[[#This Row],[Full Tract ID]],Table1[[Full Tract ID]:[Census Tract ID]],3,FALSE)</f>
        <v>Census Tract 9574</v>
      </c>
      <c r="E1200">
        <v>0</v>
      </c>
      <c r="K1200"/>
      <c r="N1200"/>
    </row>
    <row r="1201" spans="1:14" x14ac:dyDescent="0.25">
      <c r="A1201" t="s">
        <v>1203</v>
      </c>
      <c r="B1201" s="13">
        <v>18107957500</v>
      </c>
      <c r="C1201" s="15" t="str">
        <f>VLOOKUP(Table3[[#This Row],[Full Tract ID]],Table1[[Full Tract ID]:[Census Tract ID]],2,FALSE)</f>
        <v>Montgomery</v>
      </c>
      <c r="D1201" s="15" t="str">
        <f>VLOOKUP(Table3[[#This Row],[Full Tract ID]],Table1[[Full Tract ID]:[Census Tract ID]],3,FALSE)</f>
        <v>Census Tract 9575</v>
      </c>
      <c r="E1201">
        <v>0</v>
      </c>
      <c r="K1201"/>
      <c r="N1201"/>
    </row>
    <row r="1202" spans="1:14" x14ac:dyDescent="0.25">
      <c r="A1202" t="s">
        <v>1204</v>
      </c>
      <c r="B1202" s="13">
        <v>18109510101</v>
      </c>
      <c r="C1202" s="15" t="str">
        <f>VLOOKUP(Table3[[#This Row],[Full Tract ID]],Table1[[Full Tract ID]:[Census Tract ID]],2,FALSE)</f>
        <v>Morgan</v>
      </c>
      <c r="D1202" s="15" t="str">
        <f>VLOOKUP(Table3[[#This Row],[Full Tract ID]],Table1[[Full Tract ID]:[Census Tract ID]],3,FALSE)</f>
        <v>Census Tract 5101.01</v>
      </c>
      <c r="E1202">
        <v>0</v>
      </c>
      <c r="K1202"/>
      <c r="N1202"/>
    </row>
    <row r="1203" spans="1:14" x14ac:dyDescent="0.25">
      <c r="A1203" t="s">
        <v>1205</v>
      </c>
      <c r="B1203" s="13">
        <v>18109510102</v>
      </c>
      <c r="C1203" s="15" t="str">
        <f>VLOOKUP(Table3[[#This Row],[Full Tract ID]],Table1[[Full Tract ID]:[Census Tract ID]],2,FALSE)</f>
        <v>Morgan</v>
      </c>
      <c r="D1203" s="15" t="str">
        <f>VLOOKUP(Table3[[#This Row],[Full Tract ID]],Table1[[Full Tract ID]:[Census Tract ID]],3,FALSE)</f>
        <v>Census Tract 5101.02</v>
      </c>
      <c r="E1203">
        <v>0</v>
      </c>
      <c r="K1203"/>
      <c r="N1203"/>
    </row>
    <row r="1204" spans="1:14" x14ac:dyDescent="0.25">
      <c r="A1204" t="s">
        <v>1206</v>
      </c>
      <c r="B1204" s="13">
        <v>18109510201</v>
      </c>
      <c r="C1204" s="15" t="str">
        <f>VLOOKUP(Table3[[#This Row],[Full Tract ID]],Table1[[Full Tract ID]:[Census Tract ID]],2,FALSE)</f>
        <v>Morgan</v>
      </c>
      <c r="D1204" s="15" t="str">
        <f>VLOOKUP(Table3[[#This Row],[Full Tract ID]],Table1[[Full Tract ID]:[Census Tract ID]],3,FALSE)</f>
        <v>Census Tract 5102.01</v>
      </c>
      <c r="E1204">
        <v>0</v>
      </c>
      <c r="K1204"/>
      <c r="N1204"/>
    </row>
    <row r="1205" spans="1:14" x14ac:dyDescent="0.25">
      <c r="A1205" t="s">
        <v>1207</v>
      </c>
      <c r="B1205" s="13">
        <v>18109510202</v>
      </c>
      <c r="C1205" s="15" t="str">
        <f>VLOOKUP(Table3[[#This Row],[Full Tract ID]],Table1[[Full Tract ID]:[Census Tract ID]],2,FALSE)</f>
        <v>Morgan</v>
      </c>
      <c r="D1205" s="15" t="str">
        <f>VLOOKUP(Table3[[#This Row],[Full Tract ID]],Table1[[Full Tract ID]:[Census Tract ID]],3,FALSE)</f>
        <v>Census Tract 5102.02</v>
      </c>
      <c r="E1205">
        <v>0</v>
      </c>
      <c r="K1205"/>
      <c r="N1205"/>
    </row>
    <row r="1206" spans="1:14" x14ac:dyDescent="0.25">
      <c r="A1206" t="s">
        <v>1208</v>
      </c>
      <c r="B1206" s="13">
        <v>18109510300</v>
      </c>
      <c r="C1206" s="15" t="str">
        <f>VLOOKUP(Table3[[#This Row],[Full Tract ID]],Table1[[Full Tract ID]:[Census Tract ID]],2,FALSE)</f>
        <v>Morgan</v>
      </c>
      <c r="D1206" s="15" t="str">
        <f>VLOOKUP(Table3[[#This Row],[Full Tract ID]],Table1[[Full Tract ID]:[Census Tract ID]],3,FALSE)</f>
        <v>Census Tract 5103</v>
      </c>
      <c r="E1206">
        <v>0</v>
      </c>
      <c r="K1206"/>
      <c r="N1206"/>
    </row>
    <row r="1207" spans="1:14" x14ac:dyDescent="0.25">
      <c r="A1207" t="s">
        <v>1209</v>
      </c>
      <c r="B1207" s="13">
        <v>18109510401</v>
      </c>
      <c r="C1207" s="15" t="str">
        <f>VLOOKUP(Table3[[#This Row],[Full Tract ID]],Table1[[Full Tract ID]:[Census Tract ID]],2,FALSE)</f>
        <v>Morgan</v>
      </c>
      <c r="D1207" s="15" t="str">
        <f>VLOOKUP(Table3[[#This Row],[Full Tract ID]],Table1[[Full Tract ID]:[Census Tract ID]],3,FALSE)</f>
        <v>Census Tract 5104.01</v>
      </c>
      <c r="E1207">
        <v>0</v>
      </c>
      <c r="K1207"/>
      <c r="N1207"/>
    </row>
    <row r="1208" spans="1:14" x14ac:dyDescent="0.25">
      <c r="A1208" t="s">
        <v>1210</v>
      </c>
      <c r="B1208" s="13">
        <v>18109510402</v>
      </c>
      <c r="C1208" s="15" t="str">
        <f>VLOOKUP(Table3[[#This Row],[Full Tract ID]],Table1[[Full Tract ID]:[Census Tract ID]],2,FALSE)</f>
        <v>Morgan</v>
      </c>
      <c r="D1208" s="15" t="str">
        <f>VLOOKUP(Table3[[#This Row],[Full Tract ID]],Table1[[Full Tract ID]:[Census Tract ID]],3,FALSE)</f>
        <v>Census Tract 5104.02</v>
      </c>
      <c r="E1208">
        <v>0</v>
      </c>
      <c r="K1208"/>
      <c r="N1208"/>
    </row>
    <row r="1209" spans="1:14" x14ac:dyDescent="0.25">
      <c r="A1209" t="s">
        <v>1211</v>
      </c>
      <c r="B1209" s="13">
        <v>18109510500</v>
      </c>
      <c r="C1209" s="15" t="str">
        <f>VLOOKUP(Table3[[#This Row],[Full Tract ID]],Table1[[Full Tract ID]:[Census Tract ID]],2,FALSE)</f>
        <v>Morgan</v>
      </c>
      <c r="D1209" s="15" t="str">
        <f>VLOOKUP(Table3[[#This Row],[Full Tract ID]],Table1[[Full Tract ID]:[Census Tract ID]],3,FALSE)</f>
        <v>Census Tract 5105</v>
      </c>
      <c r="E1209">
        <v>0</v>
      </c>
      <c r="K1209"/>
      <c r="N1209"/>
    </row>
    <row r="1210" spans="1:14" x14ac:dyDescent="0.25">
      <c r="A1210" t="s">
        <v>1212</v>
      </c>
      <c r="B1210" s="13">
        <v>18109510601</v>
      </c>
      <c r="C1210" s="15" t="str">
        <f>VLOOKUP(Table3[[#This Row],[Full Tract ID]],Table1[[Full Tract ID]:[Census Tract ID]],2,FALSE)</f>
        <v>Morgan</v>
      </c>
      <c r="D1210" s="15" t="str">
        <f>VLOOKUP(Table3[[#This Row],[Full Tract ID]],Table1[[Full Tract ID]:[Census Tract ID]],3,FALSE)</f>
        <v>Census Tract 5106.01</v>
      </c>
      <c r="E1210">
        <v>0</v>
      </c>
      <c r="K1210"/>
      <c r="N1210"/>
    </row>
    <row r="1211" spans="1:14" x14ac:dyDescent="0.25">
      <c r="A1211" t="s">
        <v>1213</v>
      </c>
      <c r="B1211" s="13">
        <v>18109510602</v>
      </c>
      <c r="C1211" s="15" t="str">
        <f>VLOOKUP(Table3[[#This Row],[Full Tract ID]],Table1[[Full Tract ID]:[Census Tract ID]],2,FALSE)</f>
        <v>Morgan</v>
      </c>
      <c r="D1211" s="15" t="str">
        <f>VLOOKUP(Table3[[#This Row],[Full Tract ID]],Table1[[Full Tract ID]:[Census Tract ID]],3,FALSE)</f>
        <v>Census Tract 5106.02</v>
      </c>
      <c r="E1211">
        <v>0</v>
      </c>
      <c r="K1211"/>
      <c r="N1211"/>
    </row>
    <row r="1212" spans="1:14" x14ac:dyDescent="0.25">
      <c r="A1212" t="s">
        <v>1214</v>
      </c>
      <c r="B1212" s="13">
        <v>18109510701</v>
      </c>
      <c r="C1212" s="15" t="str">
        <f>VLOOKUP(Table3[[#This Row],[Full Tract ID]],Table1[[Full Tract ID]:[Census Tract ID]],2,FALSE)</f>
        <v>Morgan</v>
      </c>
      <c r="D1212" s="15" t="str">
        <f>VLOOKUP(Table3[[#This Row],[Full Tract ID]],Table1[[Full Tract ID]:[Census Tract ID]],3,FALSE)</f>
        <v>Census Tract 5107.01</v>
      </c>
      <c r="E1212">
        <v>0</v>
      </c>
      <c r="K1212"/>
      <c r="N1212"/>
    </row>
    <row r="1213" spans="1:14" x14ac:dyDescent="0.25">
      <c r="A1213" t="s">
        <v>1215</v>
      </c>
      <c r="B1213" s="13">
        <v>18109510703</v>
      </c>
      <c r="C1213" s="15" t="str">
        <f>VLOOKUP(Table3[[#This Row],[Full Tract ID]],Table1[[Full Tract ID]:[Census Tract ID]],2,FALSE)</f>
        <v>Morgan</v>
      </c>
      <c r="D1213" s="15" t="str">
        <f>VLOOKUP(Table3[[#This Row],[Full Tract ID]],Table1[[Full Tract ID]:[Census Tract ID]],3,FALSE)</f>
        <v>Census Tract 5107.03</v>
      </c>
      <c r="E1213">
        <v>0</v>
      </c>
      <c r="K1213"/>
      <c r="N1213"/>
    </row>
    <row r="1214" spans="1:14" x14ac:dyDescent="0.25">
      <c r="A1214" t="s">
        <v>1216</v>
      </c>
      <c r="B1214" s="13">
        <v>18109510704</v>
      </c>
      <c r="C1214" s="15" t="str">
        <f>VLOOKUP(Table3[[#This Row],[Full Tract ID]],Table1[[Full Tract ID]:[Census Tract ID]],2,FALSE)</f>
        <v>Morgan</v>
      </c>
      <c r="D1214" s="15" t="str">
        <f>VLOOKUP(Table3[[#This Row],[Full Tract ID]],Table1[[Full Tract ID]:[Census Tract ID]],3,FALSE)</f>
        <v>Census Tract 5107.04</v>
      </c>
      <c r="E1214">
        <v>0</v>
      </c>
      <c r="K1214"/>
      <c r="N1214"/>
    </row>
    <row r="1215" spans="1:14" x14ac:dyDescent="0.25">
      <c r="A1215" t="s">
        <v>1217</v>
      </c>
      <c r="B1215" s="13">
        <v>18109510800</v>
      </c>
      <c r="C1215" s="15" t="str">
        <f>VLOOKUP(Table3[[#This Row],[Full Tract ID]],Table1[[Full Tract ID]:[Census Tract ID]],2,FALSE)</f>
        <v>Morgan</v>
      </c>
      <c r="D1215" s="15" t="str">
        <f>VLOOKUP(Table3[[#This Row],[Full Tract ID]],Table1[[Full Tract ID]:[Census Tract ID]],3,FALSE)</f>
        <v>Census Tract 5108</v>
      </c>
      <c r="E1215">
        <v>0</v>
      </c>
      <c r="K1215"/>
      <c r="N1215"/>
    </row>
    <row r="1216" spans="1:14" x14ac:dyDescent="0.25">
      <c r="A1216" t="s">
        <v>1218</v>
      </c>
      <c r="B1216" s="13">
        <v>18109510900</v>
      </c>
      <c r="C1216" s="15" t="str">
        <f>VLOOKUP(Table3[[#This Row],[Full Tract ID]],Table1[[Full Tract ID]:[Census Tract ID]],2,FALSE)</f>
        <v>Morgan</v>
      </c>
      <c r="D1216" s="15" t="str">
        <f>VLOOKUP(Table3[[#This Row],[Full Tract ID]],Table1[[Full Tract ID]:[Census Tract ID]],3,FALSE)</f>
        <v>Census Tract 5109</v>
      </c>
      <c r="E1216" s="14">
        <v>1</v>
      </c>
      <c r="K1216"/>
      <c r="N1216"/>
    </row>
    <row r="1217" spans="1:14" x14ac:dyDescent="0.25">
      <c r="A1217" t="s">
        <v>1219</v>
      </c>
      <c r="B1217" s="13">
        <v>18109511001</v>
      </c>
      <c r="C1217" s="15" t="str">
        <f>VLOOKUP(Table3[[#This Row],[Full Tract ID]],Table1[[Full Tract ID]:[Census Tract ID]],2,FALSE)</f>
        <v>Morgan</v>
      </c>
      <c r="D1217" s="15" t="str">
        <f>VLOOKUP(Table3[[#This Row],[Full Tract ID]],Table1[[Full Tract ID]:[Census Tract ID]],3,FALSE)</f>
        <v>Census Tract 5110.01</v>
      </c>
      <c r="E1217">
        <v>0</v>
      </c>
      <c r="K1217"/>
      <c r="N1217"/>
    </row>
    <row r="1218" spans="1:14" x14ac:dyDescent="0.25">
      <c r="A1218" t="s">
        <v>1220</v>
      </c>
      <c r="B1218" s="13">
        <v>18109511002</v>
      </c>
      <c r="C1218" s="15" t="str">
        <f>VLOOKUP(Table3[[#This Row],[Full Tract ID]],Table1[[Full Tract ID]:[Census Tract ID]],2,FALSE)</f>
        <v>Morgan</v>
      </c>
      <c r="D1218" s="15" t="str">
        <f>VLOOKUP(Table3[[#This Row],[Full Tract ID]],Table1[[Full Tract ID]:[Census Tract ID]],3,FALSE)</f>
        <v>Census Tract 5110.02</v>
      </c>
      <c r="E1218">
        <v>0</v>
      </c>
      <c r="K1218"/>
      <c r="N1218"/>
    </row>
    <row r="1219" spans="1:14" x14ac:dyDescent="0.25">
      <c r="A1219" t="s">
        <v>1221</v>
      </c>
      <c r="B1219" s="13">
        <v>18111100400</v>
      </c>
      <c r="C1219" s="15" t="str">
        <f>VLOOKUP(Table3[[#This Row],[Full Tract ID]],Table1[[Full Tract ID]:[Census Tract ID]],2,FALSE)</f>
        <v>Newton</v>
      </c>
      <c r="D1219" s="15" t="str">
        <f>VLOOKUP(Table3[[#This Row],[Full Tract ID]],Table1[[Full Tract ID]:[Census Tract ID]],3,FALSE)</f>
        <v>Census Tract 1004</v>
      </c>
      <c r="E1219">
        <v>0</v>
      </c>
      <c r="K1219"/>
      <c r="N1219"/>
    </row>
    <row r="1220" spans="1:14" x14ac:dyDescent="0.25">
      <c r="A1220" t="s">
        <v>1222</v>
      </c>
      <c r="B1220" s="13">
        <v>18111100500</v>
      </c>
      <c r="C1220" s="15" t="str">
        <f>VLOOKUP(Table3[[#This Row],[Full Tract ID]],Table1[[Full Tract ID]:[Census Tract ID]],2,FALSE)</f>
        <v>Newton</v>
      </c>
      <c r="D1220" s="15" t="str">
        <f>VLOOKUP(Table3[[#This Row],[Full Tract ID]],Table1[[Full Tract ID]:[Census Tract ID]],3,FALSE)</f>
        <v>Census Tract 1005</v>
      </c>
      <c r="E1220">
        <v>0</v>
      </c>
      <c r="K1220"/>
      <c r="N1220"/>
    </row>
    <row r="1221" spans="1:14" x14ac:dyDescent="0.25">
      <c r="A1221" t="s">
        <v>1223</v>
      </c>
      <c r="B1221" s="13">
        <v>18111100600</v>
      </c>
      <c r="C1221" s="15" t="str">
        <f>VLOOKUP(Table3[[#This Row],[Full Tract ID]],Table1[[Full Tract ID]:[Census Tract ID]],2,FALSE)</f>
        <v>Newton</v>
      </c>
      <c r="D1221" s="15" t="str">
        <f>VLOOKUP(Table3[[#This Row],[Full Tract ID]],Table1[[Full Tract ID]:[Census Tract ID]],3,FALSE)</f>
        <v>Census Tract 1006</v>
      </c>
      <c r="E1221">
        <v>0</v>
      </c>
      <c r="K1221"/>
      <c r="N1221"/>
    </row>
    <row r="1222" spans="1:14" x14ac:dyDescent="0.25">
      <c r="A1222" t="s">
        <v>1224</v>
      </c>
      <c r="B1222" s="13">
        <v>18111100700</v>
      </c>
      <c r="C1222" s="15" t="str">
        <f>VLOOKUP(Table3[[#This Row],[Full Tract ID]],Table1[[Full Tract ID]:[Census Tract ID]],2,FALSE)</f>
        <v>Newton</v>
      </c>
      <c r="D1222" s="15" t="str">
        <f>VLOOKUP(Table3[[#This Row],[Full Tract ID]],Table1[[Full Tract ID]:[Census Tract ID]],3,FALSE)</f>
        <v>Census Tract 1007</v>
      </c>
      <c r="E1222">
        <v>0</v>
      </c>
      <c r="K1222"/>
      <c r="N1222"/>
    </row>
    <row r="1223" spans="1:14" x14ac:dyDescent="0.25">
      <c r="A1223" t="s">
        <v>1225</v>
      </c>
      <c r="B1223" s="13">
        <v>18113971700</v>
      </c>
      <c r="C1223" s="15" t="str">
        <f>VLOOKUP(Table3[[#This Row],[Full Tract ID]],Table1[[Full Tract ID]:[Census Tract ID]],2,FALSE)</f>
        <v>Noble</v>
      </c>
      <c r="D1223" s="15" t="str">
        <f>VLOOKUP(Table3[[#This Row],[Full Tract ID]],Table1[[Full Tract ID]:[Census Tract ID]],3,FALSE)</f>
        <v>Census Tract 9717</v>
      </c>
      <c r="E1223">
        <v>0</v>
      </c>
      <c r="K1223"/>
      <c r="N1223"/>
    </row>
    <row r="1224" spans="1:14" x14ac:dyDescent="0.25">
      <c r="A1224" t="s">
        <v>1226</v>
      </c>
      <c r="B1224" s="13">
        <v>18113971800</v>
      </c>
      <c r="C1224" s="15" t="str">
        <f>VLOOKUP(Table3[[#This Row],[Full Tract ID]],Table1[[Full Tract ID]:[Census Tract ID]],2,FALSE)</f>
        <v>Noble</v>
      </c>
      <c r="D1224" s="15" t="str">
        <f>VLOOKUP(Table3[[#This Row],[Full Tract ID]],Table1[[Full Tract ID]:[Census Tract ID]],3,FALSE)</f>
        <v>Census Tract 9718</v>
      </c>
      <c r="E1224">
        <v>0</v>
      </c>
      <c r="K1224"/>
      <c r="N1224"/>
    </row>
    <row r="1225" spans="1:14" x14ac:dyDescent="0.25">
      <c r="A1225" t="s">
        <v>1227</v>
      </c>
      <c r="B1225" s="13">
        <v>18113971900</v>
      </c>
      <c r="C1225" s="15" t="str">
        <f>VLOOKUP(Table3[[#This Row],[Full Tract ID]],Table1[[Full Tract ID]:[Census Tract ID]],2,FALSE)</f>
        <v>Noble</v>
      </c>
      <c r="D1225" s="15" t="str">
        <f>VLOOKUP(Table3[[#This Row],[Full Tract ID]],Table1[[Full Tract ID]:[Census Tract ID]],3,FALSE)</f>
        <v>Census Tract 9719</v>
      </c>
      <c r="E1225">
        <v>0</v>
      </c>
      <c r="K1225"/>
      <c r="N1225"/>
    </row>
    <row r="1226" spans="1:14" x14ac:dyDescent="0.25">
      <c r="A1226" t="s">
        <v>1228</v>
      </c>
      <c r="B1226" s="13">
        <v>18113972000</v>
      </c>
      <c r="C1226" s="15" t="str">
        <f>VLOOKUP(Table3[[#This Row],[Full Tract ID]],Table1[[Full Tract ID]:[Census Tract ID]],2,FALSE)</f>
        <v>Noble</v>
      </c>
      <c r="D1226" s="15" t="str">
        <f>VLOOKUP(Table3[[#This Row],[Full Tract ID]],Table1[[Full Tract ID]:[Census Tract ID]],3,FALSE)</f>
        <v>Census Tract 9720</v>
      </c>
      <c r="E1226">
        <v>0</v>
      </c>
      <c r="K1226"/>
      <c r="N1226"/>
    </row>
    <row r="1227" spans="1:14" x14ac:dyDescent="0.25">
      <c r="A1227" t="s">
        <v>1229</v>
      </c>
      <c r="B1227" s="13">
        <v>18113972100</v>
      </c>
      <c r="C1227" s="15" t="str">
        <f>VLOOKUP(Table3[[#This Row],[Full Tract ID]],Table1[[Full Tract ID]:[Census Tract ID]],2,FALSE)</f>
        <v>Noble</v>
      </c>
      <c r="D1227" s="15" t="str">
        <f>VLOOKUP(Table3[[#This Row],[Full Tract ID]],Table1[[Full Tract ID]:[Census Tract ID]],3,FALSE)</f>
        <v>Census Tract 9721</v>
      </c>
      <c r="E1227">
        <v>0</v>
      </c>
      <c r="K1227"/>
      <c r="N1227"/>
    </row>
    <row r="1228" spans="1:14" x14ac:dyDescent="0.25">
      <c r="A1228" t="s">
        <v>1230</v>
      </c>
      <c r="B1228" s="13">
        <v>18113972200</v>
      </c>
      <c r="C1228" s="15" t="str">
        <f>VLOOKUP(Table3[[#This Row],[Full Tract ID]],Table1[[Full Tract ID]:[Census Tract ID]],2,FALSE)</f>
        <v>Noble</v>
      </c>
      <c r="D1228" s="15" t="str">
        <f>VLOOKUP(Table3[[#This Row],[Full Tract ID]],Table1[[Full Tract ID]:[Census Tract ID]],3,FALSE)</f>
        <v>Census Tract 9722</v>
      </c>
      <c r="E1228">
        <v>0</v>
      </c>
      <c r="K1228"/>
      <c r="N1228"/>
    </row>
    <row r="1229" spans="1:14" x14ac:dyDescent="0.25">
      <c r="A1229" t="s">
        <v>1231</v>
      </c>
      <c r="B1229" s="13">
        <v>18113972300</v>
      </c>
      <c r="C1229" s="15" t="str">
        <f>VLOOKUP(Table3[[#This Row],[Full Tract ID]],Table1[[Full Tract ID]:[Census Tract ID]],2,FALSE)</f>
        <v>Noble</v>
      </c>
      <c r="D1229" s="15" t="str">
        <f>VLOOKUP(Table3[[#This Row],[Full Tract ID]],Table1[[Full Tract ID]:[Census Tract ID]],3,FALSE)</f>
        <v>Census Tract 9723</v>
      </c>
      <c r="E1229">
        <v>0</v>
      </c>
      <c r="K1229"/>
      <c r="N1229"/>
    </row>
    <row r="1230" spans="1:14" x14ac:dyDescent="0.25">
      <c r="A1230" t="s">
        <v>1232</v>
      </c>
      <c r="B1230" s="13">
        <v>18113972400</v>
      </c>
      <c r="C1230" s="15" t="str">
        <f>VLOOKUP(Table3[[#This Row],[Full Tract ID]],Table1[[Full Tract ID]:[Census Tract ID]],2,FALSE)</f>
        <v>Noble</v>
      </c>
      <c r="D1230" s="15" t="str">
        <f>VLOOKUP(Table3[[#This Row],[Full Tract ID]],Table1[[Full Tract ID]:[Census Tract ID]],3,FALSE)</f>
        <v>Census Tract 9724</v>
      </c>
      <c r="E1230">
        <v>0</v>
      </c>
      <c r="K1230"/>
      <c r="N1230"/>
    </row>
    <row r="1231" spans="1:14" x14ac:dyDescent="0.25">
      <c r="A1231" t="s">
        <v>1233</v>
      </c>
      <c r="B1231" s="13">
        <v>18113972500</v>
      </c>
      <c r="C1231" s="15" t="str">
        <f>VLOOKUP(Table3[[#This Row],[Full Tract ID]],Table1[[Full Tract ID]:[Census Tract ID]],2,FALSE)</f>
        <v>Noble</v>
      </c>
      <c r="D1231" s="15" t="str">
        <f>VLOOKUP(Table3[[#This Row],[Full Tract ID]],Table1[[Full Tract ID]:[Census Tract ID]],3,FALSE)</f>
        <v>Census Tract 9725</v>
      </c>
      <c r="E1231">
        <v>0</v>
      </c>
      <c r="K1231"/>
      <c r="N1231"/>
    </row>
    <row r="1232" spans="1:14" x14ac:dyDescent="0.25">
      <c r="A1232" t="s">
        <v>1234</v>
      </c>
      <c r="B1232" s="13">
        <v>18113972600</v>
      </c>
      <c r="C1232" s="15" t="str">
        <f>VLOOKUP(Table3[[#This Row],[Full Tract ID]],Table1[[Full Tract ID]:[Census Tract ID]],2,FALSE)</f>
        <v>Noble</v>
      </c>
      <c r="D1232" s="15" t="str">
        <f>VLOOKUP(Table3[[#This Row],[Full Tract ID]],Table1[[Full Tract ID]:[Census Tract ID]],3,FALSE)</f>
        <v>Census Tract 9726</v>
      </c>
      <c r="E1232">
        <v>0</v>
      </c>
      <c r="K1232"/>
      <c r="N1232"/>
    </row>
    <row r="1233" spans="1:14" x14ac:dyDescent="0.25">
      <c r="A1233" t="s">
        <v>1235</v>
      </c>
      <c r="B1233" s="13">
        <v>18115965700</v>
      </c>
      <c r="C1233" s="15" t="str">
        <f>VLOOKUP(Table3[[#This Row],[Full Tract ID]],Table1[[Full Tract ID]:[Census Tract ID]],2,FALSE)</f>
        <v>Ohio</v>
      </c>
      <c r="D1233" s="15" t="str">
        <f>VLOOKUP(Table3[[#This Row],[Full Tract ID]],Table1[[Full Tract ID]:[Census Tract ID]],3,FALSE)</f>
        <v>Census Tract 9657</v>
      </c>
      <c r="E1233">
        <v>0</v>
      </c>
      <c r="K1233"/>
      <c r="N1233"/>
    </row>
    <row r="1234" spans="1:14" x14ac:dyDescent="0.25">
      <c r="A1234" t="s">
        <v>1236</v>
      </c>
      <c r="B1234" s="13">
        <v>18115965800</v>
      </c>
      <c r="C1234" s="15" t="str">
        <f>VLOOKUP(Table3[[#This Row],[Full Tract ID]],Table1[[Full Tract ID]:[Census Tract ID]],2,FALSE)</f>
        <v>Ohio</v>
      </c>
      <c r="D1234" s="15" t="str">
        <f>VLOOKUP(Table3[[#This Row],[Full Tract ID]],Table1[[Full Tract ID]:[Census Tract ID]],3,FALSE)</f>
        <v>Census Tract 9658</v>
      </c>
      <c r="E1234">
        <v>0</v>
      </c>
      <c r="K1234"/>
      <c r="N1234"/>
    </row>
    <row r="1235" spans="1:14" x14ac:dyDescent="0.25">
      <c r="A1235" t="s">
        <v>1237</v>
      </c>
      <c r="B1235" s="13">
        <v>18117951300</v>
      </c>
      <c r="C1235" s="15" t="str">
        <f>VLOOKUP(Table3[[#This Row],[Full Tract ID]],Table1[[Full Tract ID]:[Census Tract ID]],2,FALSE)</f>
        <v>Orange</v>
      </c>
      <c r="D1235" s="15" t="str">
        <f>VLOOKUP(Table3[[#This Row],[Full Tract ID]],Table1[[Full Tract ID]:[Census Tract ID]],3,FALSE)</f>
        <v>Census Tract 9513</v>
      </c>
      <c r="E1235">
        <v>0</v>
      </c>
      <c r="K1235"/>
      <c r="N1235"/>
    </row>
    <row r="1236" spans="1:14" x14ac:dyDescent="0.25">
      <c r="A1236" t="s">
        <v>1238</v>
      </c>
      <c r="B1236" s="13">
        <v>18117951400</v>
      </c>
      <c r="C1236" s="15" t="str">
        <f>VLOOKUP(Table3[[#This Row],[Full Tract ID]],Table1[[Full Tract ID]:[Census Tract ID]],2,FALSE)</f>
        <v>Orange</v>
      </c>
      <c r="D1236" s="15" t="str">
        <f>VLOOKUP(Table3[[#This Row],[Full Tract ID]],Table1[[Full Tract ID]:[Census Tract ID]],3,FALSE)</f>
        <v>Census Tract 9514</v>
      </c>
      <c r="E1236">
        <v>0</v>
      </c>
      <c r="K1236"/>
      <c r="N1236"/>
    </row>
    <row r="1237" spans="1:14" x14ac:dyDescent="0.25">
      <c r="A1237" t="s">
        <v>1239</v>
      </c>
      <c r="B1237" s="13">
        <v>18117951500</v>
      </c>
      <c r="C1237" s="15" t="str">
        <f>VLOOKUP(Table3[[#This Row],[Full Tract ID]],Table1[[Full Tract ID]:[Census Tract ID]],2,FALSE)</f>
        <v>Orange</v>
      </c>
      <c r="D1237" s="15" t="str">
        <f>VLOOKUP(Table3[[#This Row],[Full Tract ID]],Table1[[Full Tract ID]:[Census Tract ID]],3,FALSE)</f>
        <v>Census Tract 9515</v>
      </c>
      <c r="E1237">
        <v>0</v>
      </c>
      <c r="K1237"/>
      <c r="N1237"/>
    </row>
    <row r="1238" spans="1:14" x14ac:dyDescent="0.25">
      <c r="A1238" t="s">
        <v>1240</v>
      </c>
      <c r="B1238" s="13">
        <v>18117951600</v>
      </c>
      <c r="C1238" s="15" t="str">
        <f>VLOOKUP(Table3[[#This Row],[Full Tract ID]],Table1[[Full Tract ID]:[Census Tract ID]],2,FALSE)</f>
        <v>Orange</v>
      </c>
      <c r="D1238" s="15" t="str">
        <f>VLOOKUP(Table3[[#This Row],[Full Tract ID]],Table1[[Full Tract ID]:[Census Tract ID]],3,FALSE)</f>
        <v>Census Tract 9516</v>
      </c>
      <c r="E1238">
        <v>0</v>
      </c>
      <c r="K1238"/>
      <c r="N1238"/>
    </row>
    <row r="1239" spans="1:14" x14ac:dyDescent="0.25">
      <c r="A1239" t="s">
        <v>1241</v>
      </c>
      <c r="B1239" s="13">
        <v>18117951700</v>
      </c>
      <c r="C1239" s="15" t="str">
        <f>VLOOKUP(Table3[[#This Row],[Full Tract ID]],Table1[[Full Tract ID]:[Census Tract ID]],2,FALSE)</f>
        <v>Orange</v>
      </c>
      <c r="D1239" s="15" t="str">
        <f>VLOOKUP(Table3[[#This Row],[Full Tract ID]],Table1[[Full Tract ID]:[Census Tract ID]],3,FALSE)</f>
        <v>Census Tract 9517</v>
      </c>
      <c r="E1239">
        <v>0</v>
      </c>
      <c r="K1239"/>
      <c r="N1239"/>
    </row>
    <row r="1240" spans="1:14" x14ac:dyDescent="0.25">
      <c r="A1240" t="s">
        <v>1242</v>
      </c>
      <c r="B1240" s="13">
        <v>18117951800</v>
      </c>
      <c r="C1240" s="15" t="str">
        <f>VLOOKUP(Table3[[#This Row],[Full Tract ID]],Table1[[Full Tract ID]:[Census Tract ID]],2,FALSE)</f>
        <v>Orange</v>
      </c>
      <c r="D1240" s="15" t="str">
        <f>VLOOKUP(Table3[[#This Row],[Full Tract ID]],Table1[[Full Tract ID]:[Census Tract ID]],3,FALSE)</f>
        <v>Census Tract 9518</v>
      </c>
      <c r="E1240">
        <v>0</v>
      </c>
      <c r="K1240"/>
      <c r="N1240"/>
    </row>
    <row r="1241" spans="1:14" x14ac:dyDescent="0.25">
      <c r="A1241" t="s">
        <v>1243</v>
      </c>
      <c r="B1241" s="13">
        <v>18119955500</v>
      </c>
      <c r="C1241" s="15" t="str">
        <f>VLOOKUP(Table3[[#This Row],[Full Tract ID]],Table1[[Full Tract ID]:[Census Tract ID]],2,FALSE)</f>
        <v>Owen</v>
      </c>
      <c r="D1241" s="15" t="str">
        <f>VLOOKUP(Table3[[#This Row],[Full Tract ID]],Table1[[Full Tract ID]:[Census Tract ID]],3,FALSE)</f>
        <v>Census Tract 9555</v>
      </c>
      <c r="E1241">
        <v>0</v>
      </c>
      <c r="K1241"/>
      <c r="N1241"/>
    </row>
    <row r="1242" spans="1:14" x14ac:dyDescent="0.25">
      <c r="A1242" t="s">
        <v>1244</v>
      </c>
      <c r="B1242" s="13">
        <v>18119955600</v>
      </c>
      <c r="C1242" s="15" t="str">
        <f>VLOOKUP(Table3[[#This Row],[Full Tract ID]],Table1[[Full Tract ID]:[Census Tract ID]],2,FALSE)</f>
        <v>Owen</v>
      </c>
      <c r="D1242" s="15" t="str">
        <f>VLOOKUP(Table3[[#This Row],[Full Tract ID]],Table1[[Full Tract ID]:[Census Tract ID]],3,FALSE)</f>
        <v>Census Tract 9556</v>
      </c>
      <c r="E1242">
        <v>0</v>
      </c>
      <c r="K1242"/>
      <c r="N1242"/>
    </row>
    <row r="1243" spans="1:14" x14ac:dyDescent="0.25">
      <c r="A1243" t="s">
        <v>1245</v>
      </c>
      <c r="B1243" s="13">
        <v>18119955701</v>
      </c>
      <c r="C1243" s="15" t="str">
        <f>VLOOKUP(Table3[[#This Row],[Full Tract ID]],Table1[[Full Tract ID]:[Census Tract ID]],2,FALSE)</f>
        <v>Owen</v>
      </c>
      <c r="D1243" s="15" t="str">
        <f>VLOOKUP(Table3[[#This Row],[Full Tract ID]],Table1[[Full Tract ID]:[Census Tract ID]],3,FALSE)</f>
        <v>Census Tract 9557.01</v>
      </c>
      <c r="E1243">
        <v>0</v>
      </c>
      <c r="K1243"/>
      <c r="N1243"/>
    </row>
    <row r="1244" spans="1:14" x14ac:dyDescent="0.25">
      <c r="A1244" t="s">
        <v>1246</v>
      </c>
      <c r="B1244" s="13">
        <v>18119955702</v>
      </c>
      <c r="C1244" s="15" t="str">
        <f>VLOOKUP(Table3[[#This Row],[Full Tract ID]],Table1[[Full Tract ID]:[Census Tract ID]],2,FALSE)</f>
        <v>Owen</v>
      </c>
      <c r="D1244" s="15" t="str">
        <f>VLOOKUP(Table3[[#This Row],[Full Tract ID]],Table1[[Full Tract ID]:[Census Tract ID]],3,FALSE)</f>
        <v>Census Tract 9557.02</v>
      </c>
      <c r="E1244">
        <v>0</v>
      </c>
      <c r="K1244"/>
      <c r="N1244"/>
    </row>
    <row r="1245" spans="1:14" x14ac:dyDescent="0.25">
      <c r="A1245" t="s">
        <v>1247</v>
      </c>
      <c r="B1245" s="13">
        <v>18119955800</v>
      </c>
      <c r="C1245" s="15" t="str">
        <f>VLOOKUP(Table3[[#This Row],[Full Tract ID]],Table1[[Full Tract ID]:[Census Tract ID]],2,FALSE)</f>
        <v>Owen</v>
      </c>
      <c r="D1245" s="15" t="str">
        <f>VLOOKUP(Table3[[#This Row],[Full Tract ID]],Table1[[Full Tract ID]:[Census Tract ID]],3,FALSE)</f>
        <v>Census Tract 9558</v>
      </c>
      <c r="E1245">
        <v>0</v>
      </c>
      <c r="K1245"/>
      <c r="N1245"/>
    </row>
    <row r="1246" spans="1:14" x14ac:dyDescent="0.25">
      <c r="A1246" t="s">
        <v>1248</v>
      </c>
      <c r="B1246" s="13">
        <v>18119955900</v>
      </c>
      <c r="C1246" s="15" t="str">
        <f>VLOOKUP(Table3[[#This Row],[Full Tract ID]],Table1[[Full Tract ID]:[Census Tract ID]],2,FALSE)</f>
        <v>Owen</v>
      </c>
      <c r="D1246" s="15" t="str">
        <f>VLOOKUP(Table3[[#This Row],[Full Tract ID]],Table1[[Full Tract ID]:[Census Tract ID]],3,FALSE)</f>
        <v>Census Tract 9559</v>
      </c>
      <c r="E1246">
        <v>0</v>
      </c>
      <c r="K1246"/>
      <c r="N1246"/>
    </row>
    <row r="1247" spans="1:14" x14ac:dyDescent="0.25">
      <c r="A1247" t="s">
        <v>1249</v>
      </c>
      <c r="B1247" s="13">
        <v>18121030100</v>
      </c>
      <c r="C1247" s="15" t="str">
        <f>VLOOKUP(Table3[[#This Row],[Full Tract ID]],Table1[[Full Tract ID]:[Census Tract ID]],2,FALSE)</f>
        <v>Parke</v>
      </c>
      <c r="D1247" s="15" t="str">
        <f>VLOOKUP(Table3[[#This Row],[Full Tract ID]],Table1[[Full Tract ID]:[Census Tract ID]],3,FALSE)</f>
        <v>Census Tract 301</v>
      </c>
      <c r="E1247">
        <v>0</v>
      </c>
      <c r="K1247"/>
      <c r="N1247"/>
    </row>
    <row r="1248" spans="1:14" x14ac:dyDescent="0.25">
      <c r="A1248" t="s">
        <v>1250</v>
      </c>
      <c r="B1248" s="13">
        <v>18121030200</v>
      </c>
      <c r="C1248" s="15" t="str">
        <f>VLOOKUP(Table3[[#This Row],[Full Tract ID]],Table1[[Full Tract ID]:[Census Tract ID]],2,FALSE)</f>
        <v>Parke</v>
      </c>
      <c r="D1248" s="15" t="str">
        <f>VLOOKUP(Table3[[#This Row],[Full Tract ID]],Table1[[Full Tract ID]:[Census Tract ID]],3,FALSE)</f>
        <v>Census Tract 302</v>
      </c>
      <c r="E1248">
        <v>0</v>
      </c>
      <c r="K1248"/>
      <c r="N1248"/>
    </row>
    <row r="1249" spans="1:14" x14ac:dyDescent="0.25">
      <c r="A1249" t="s">
        <v>1251</v>
      </c>
      <c r="B1249" s="13">
        <v>18121030300</v>
      </c>
      <c r="C1249" s="15" t="str">
        <f>VLOOKUP(Table3[[#This Row],[Full Tract ID]],Table1[[Full Tract ID]:[Census Tract ID]],2,FALSE)</f>
        <v>Parke</v>
      </c>
      <c r="D1249" s="15" t="str">
        <f>VLOOKUP(Table3[[#This Row],[Full Tract ID]],Table1[[Full Tract ID]:[Census Tract ID]],3,FALSE)</f>
        <v>Census Tract 303</v>
      </c>
      <c r="E1249">
        <v>0</v>
      </c>
      <c r="K1249"/>
      <c r="N1249"/>
    </row>
    <row r="1250" spans="1:14" x14ac:dyDescent="0.25">
      <c r="A1250" t="s">
        <v>1252</v>
      </c>
      <c r="B1250" s="13">
        <v>18121030401</v>
      </c>
      <c r="C1250" s="15" t="str">
        <f>VLOOKUP(Table3[[#This Row],[Full Tract ID]],Table1[[Full Tract ID]:[Census Tract ID]],2,FALSE)</f>
        <v>Parke</v>
      </c>
      <c r="D1250" s="15" t="str">
        <f>VLOOKUP(Table3[[#This Row],[Full Tract ID]],Table1[[Full Tract ID]:[Census Tract ID]],3,FALSE)</f>
        <v>Census Tract 304.01</v>
      </c>
      <c r="E1250">
        <v>0</v>
      </c>
      <c r="K1250"/>
      <c r="N1250"/>
    </row>
    <row r="1251" spans="1:14" x14ac:dyDescent="0.25">
      <c r="A1251" t="s">
        <v>1253</v>
      </c>
      <c r="B1251" s="13">
        <v>18121030402</v>
      </c>
      <c r="C1251" s="15" t="str">
        <f>VLOOKUP(Table3[[#This Row],[Full Tract ID]],Table1[[Full Tract ID]:[Census Tract ID]],2,FALSE)</f>
        <v>Parke</v>
      </c>
      <c r="D1251" s="15" t="str">
        <f>VLOOKUP(Table3[[#This Row],[Full Tract ID]],Table1[[Full Tract ID]:[Census Tract ID]],3,FALSE)</f>
        <v>Census Tract 304.02</v>
      </c>
      <c r="E1251">
        <v>0</v>
      </c>
      <c r="K1251"/>
      <c r="N1251"/>
    </row>
    <row r="1252" spans="1:14" x14ac:dyDescent="0.25">
      <c r="A1252" t="s">
        <v>1254</v>
      </c>
      <c r="B1252" s="13">
        <v>18123952200</v>
      </c>
      <c r="C1252" s="15" t="str">
        <f>VLOOKUP(Table3[[#This Row],[Full Tract ID]],Table1[[Full Tract ID]:[Census Tract ID]],2,FALSE)</f>
        <v>Perry</v>
      </c>
      <c r="D1252" s="15" t="str">
        <f>VLOOKUP(Table3[[#This Row],[Full Tract ID]],Table1[[Full Tract ID]:[Census Tract ID]],3,FALSE)</f>
        <v>Census Tract 9522</v>
      </c>
      <c r="E1252">
        <v>0</v>
      </c>
      <c r="K1252"/>
      <c r="N1252"/>
    </row>
    <row r="1253" spans="1:14" x14ac:dyDescent="0.25">
      <c r="A1253" t="s">
        <v>1255</v>
      </c>
      <c r="B1253" s="13">
        <v>18123952300</v>
      </c>
      <c r="C1253" s="15" t="str">
        <f>VLOOKUP(Table3[[#This Row],[Full Tract ID]],Table1[[Full Tract ID]:[Census Tract ID]],2,FALSE)</f>
        <v>Perry</v>
      </c>
      <c r="D1253" s="15" t="str">
        <f>VLOOKUP(Table3[[#This Row],[Full Tract ID]],Table1[[Full Tract ID]:[Census Tract ID]],3,FALSE)</f>
        <v>Census Tract 9523</v>
      </c>
      <c r="E1253">
        <v>0</v>
      </c>
      <c r="K1253"/>
      <c r="N1253"/>
    </row>
    <row r="1254" spans="1:14" x14ac:dyDescent="0.25">
      <c r="A1254" t="s">
        <v>1256</v>
      </c>
      <c r="B1254" s="13">
        <v>18123952400</v>
      </c>
      <c r="C1254" s="15" t="str">
        <f>VLOOKUP(Table3[[#This Row],[Full Tract ID]],Table1[[Full Tract ID]:[Census Tract ID]],2,FALSE)</f>
        <v>Perry</v>
      </c>
      <c r="D1254" s="15" t="str">
        <f>VLOOKUP(Table3[[#This Row],[Full Tract ID]],Table1[[Full Tract ID]:[Census Tract ID]],3,FALSE)</f>
        <v>Census Tract 9524</v>
      </c>
      <c r="E1254">
        <v>0</v>
      </c>
      <c r="K1254"/>
      <c r="N1254"/>
    </row>
    <row r="1255" spans="1:14" x14ac:dyDescent="0.25">
      <c r="A1255" t="s">
        <v>1257</v>
      </c>
      <c r="B1255" s="13">
        <v>18123952500</v>
      </c>
      <c r="C1255" s="15" t="str">
        <f>VLOOKUP(Table3[[#This Row],[Full Tract ID]],Table1[[Full Tract ID]:[Census Tract ID]],2,FALSE)</f>
        <v>Perry</v>
      </c>
      <c r="D1255" s="15" t="str">
        <f>VLOOKUP(Table3[[#This Row],[Full Tract ID]],Table1[[Full Tract ID]:[Census Tract ID]],3,FALSE)</f>
        <v>Census Tract 9525</v>
      </c>
      <c r="E1255">
        <v>0</v>
      </c>
      <c r="K1255"/>
      <c r="N1255"/>
    </row>
    <row r="1256" spans="1:14" x14ac:dyDescent="0.25">
      <c r="A1256" t="s">
        <v>1258</v>
      </c>
      <c r="B1256" s="13">
        <v>18123952600</v>
      </c>
      <c r="C1256" s="15" t="str">
        <f>VLOOKUP(Table3[[#This Row],[Full Tract ID]],Table1[[Full Tract ID]:[Census Tract ID]],2,FALSE)</f>
        <v>Perry</v>
      </c>
      <c r="D1256" s="15" t="str">
        <f>VLOOKUP(Table3[[#This Row],[Full Tract ID]],Table1[[Full Tract ID]:[Census Tract ID]],3,FALSE)</f>
        <v>Census Tract 9526</v>
      </c>
      <c r="E1256" s="14">
        <v>1</v>
      </c>
      <c r="K1256"/>
      <c r="N1256"/>
    </row>
    <row r="1257" spans="1:14" x14ac:dyDescent="0.25">
      <c r="A1257" t="s">
        <v>1259</v>
      </c>
      <c r="B1257" s="13">
        <v>18125953900</v>
      </c>
      <c r="C1257" s="15" t="str">
        <f>VLOOKUP(Table3[[#This Row],[Full Tract ID]],Table1[[Full Tract ID]:[Census Tract ID]],2,FALSE)</f>
        <v>Pike</v>
      </c>
      <c r="D1257" s="15" t="str">
        <f>VLOOKUP(Table3[[#This Row],[Full Tract ID]],Table1[[Full Tract ID]:[Census Tract ID]],3,FALSE)</f>
        <v>Census Tract 9539</v>
      </c>
      <c r="E1257">
        <v>0</v>
      </c>
      <c r="K1257"/>
      <c r="N1257"/>
    </row>
    <row r="1258" spans="1:14" x14ac:dyDescent="0.25">
      <c r="A1258" t="s">
        <v>1260</v>
      </c>
      <c r="B1258" s="13">
        <v>18125954000</v>
      </c>
      <c r="C1258" s="15" t="str">
        <f>VLOOKUP(Table3[[#This Row],[Full Tract ID]],Table1[[Full Tract ID]:[Census Tract ID]],2,FALSE)</f>
        <v>Pike</v>
      </c>
      <c r="D1258" s="15" t="str">
        <f>VLOOKUP(Table3[[#This Row],[Full Tract ID]],Table1[[Full Tract ID]:[Census Tract ID]],3,FALSE)</f>
        <v>Census Tract 9540</v>
      </c>
      <c r="E1258">
        <v>0</v>
      </c>
      <c r="K1258"/>
      <c r="N1258"/>
    </row>
    <row r="1259" spans="1:14" x14ac:dyDescent="0.25">
      <c r="A1259" t="s">
        <v>1261</v>
      </c>
      <c r="B1259" s="13">
        <v>18125954100</v>
      </c>
      <c r="C1259" s="15" t="str">
        <f>VLOOKUP(Table3[[#This Row],[Full Tract ID]],Table1[[Full Tract ID]:[Census Tract ID]],2,FALSE)</f>
        <v>Pike</v>
      </c>
      <c r="D1259" s="15" t="str">
        <f>VLOOKUP(Table3[[#This Row],[Full Tract ID]],Table1[[Full Tract ID]:[Census Tract ID]],3,FALSE)</f>
        <v>Census Tract 9541</v>
      </c>
      <c r="E1259">
        <v>0</v>
      </c>
      <c r="K1259"/>
      <c r="N1259"/>
    </row>
    <row r="1260" spans="1:14" x14ac:dyDescent="0.25">
      <c r="A1260" t="s">
        <v>1262</v>
      </c>
      <c r="B1260" s="13">
        <v>18125954200</v>
      </c>
      <c r="C1260" s="15" t="str">
        <f>VLOOKUP(Table3[[#This Row],[Full Tract ID]],Table1[[Full Tract ID]:[Census Tract ID]],2,FALSE)</f>
        <v>Pike</v>
      </c>
      <c r="D1260" s="15" t="str">
        <f>VLOOKUP(Table3[[#This Row],[Full Tract ID]],Table1[[Full Tract ID]:[Census Tract ID]],3,FALSE)</f>
        <v>Census Tract 9542</v>
      </c>
      <c r="E1260">
        <v>0</v>
      </c>
      <c r="K1260"/>
      <c r="N1260"/>
    </row>
    <row r="1261" spans="1:14" x14ac:dyDescent="0.25">
      <c r="A1261" t="s">
        <v>1263</v>
      </c>
      <c r="B1261" s="13">
        <v>18127050104</v>
      </c>
      <c r="C1261" s="15" t="str">
        <f>VLOOKUP(Table3[[#This Row],[Full Tract ID]],Table1[[Full Tract ID]:[Census Tract ID]],2,FALSE)</f>
        <v>Porter</v>
      </c>
      <c r="D1261" s="15" t="str">
        <f>VLOOKUP(Table3[[#This Row],[Full Tract ID]],Table1[[Full Tract ID]:[Census Tract ID]],3,FALSE)</f>
        <v>Census Tract 501.04</v>
      </c>
      <c r="E1261">
        <v>0</v>
      </c>
      <c r="K1261"/>
      <c r="N1261"/>
    </row>
    <row r="1262" spans="1:14" x14ac:dyDescent="0.25">
      <c r="A1262" t="s">
        <v>1264</v>
      </c>
      <c r="B1262" s="13">
        <v>18127050105</v>
      </c>
      <c r="C1262" s="15" t="str">
        <f>VLOOKUP(Table3[[#This Row],[Full Tract ID]],Table1[[Full Tract ID]:[Census Tract ID]],2,FALSE)</f>
        <v>Porter</v>
      </c>
      <c r="D1262" s="15" t="str">
        <f>VLOOKUP(Table3[[#This Row],[Full Tract ID]],Table1[[Full Tract ID]:[Census Tract ID]],3,FALSE)</f>
        <v>Census Tract 501.05</v>
      </c>
      <c r="E1262">
        <v>0</v>
      </c>
      <c r="K1262"/>
      <c r="N1262"/>
    </row>
    <row r="1263" spans="1:14" x14ac:dyDescent="0.25">
      <c r="A1263" t="s">
        <v>1265</v>
      </c>
      <c r="B1263" s="13">
        <v>18127050106</v>
      </c>
      <c r="C1263" s="15" t="str">
        <f>VLOOKUP(Table3[[#This Row],[Full Tract ID]],Table1[[Full Tract ID]:[Census Tract ID]],2,FALSE)</f>
        <v>Porter</v>
      </c>
      <c r="D1263" s="15" t="str">
        <f>VLOOKUP(Table3[[#This Row],[Full Tract ID]],Table1[[Full Tract ID]:[Census Tract ID]],3,FALSE)</f>
        <v>Census Tract 501.06</v>
      </c>
      <c r="E1263">
        <v>0</v>
      </c>
      <c r="K1263"/>
      <c r="N1263"/>
    </row>
    <row r="1264" spans="1:14" x14ac:dyDescent="0.25">
      <c r="A1264" t="s">
        <v>1266</v>
      </c>
      <c r="B1264" s="13">
        <v>18127050107</v>
      </c>
      <c r="C1264" s="15" t="str">
        <f>VLOOKUP(Table3[[#This Row],[Full Tract ID]],Table1[[Full Tract ID]:[Census Tract ID]],2,FALSE)</f>
        <v>Porter</v>
      </c>
      <c r="D1264" s="15" t="str">
        <f>VLOOKUP(Table3[[#This Row],[Full Tract ID]],Table1[[Full Tract ID]:[Census Tract ID]],3,FALSE)</f>
        <v>Census Tract 501.07</v>
      </c>
      <c r="E1264">
        <v>0</v>
      </c>
      <c r="K1264"/>
      <c r="N1264"/>
    </row>
    <row r="1265" spans="1:14" x14ac:dyDescent="0.25">
      <c r="A1265" t="s">
        <v>1267</v>
      </c>
      <c r="B1265" s="13">
        <v>18127050202</v>
      </c>
      <c r="C1265" s="15" t="str">
        <f>VLOOKUP(Table3[[#This Row],[Full Tract ID]],Table1[[Full Tract ID]:[Census Tract ID]],2,FALSE)</f>
        <v>Porter</v>
      </c>
      <c r="D1265" s="15" t="str">
        <f>VLOOKUP(Table3[[#This Row],[Full Tract ID]],Table1[[Full Tract ID]:[Census Tract ID]],3,FALSE)</f>
        <v>Census Tract 502.02</v>
      </c>
      <c r="E1265">
        <v>0</v>
      </c>
      <c r="K1265"/>
      <c r="N1265"/>
    </row>
    <row r="1266" spans="1:14" x14ac:dyDescent="0.25">
      <c r="A1266" t="s">
        <v>1268</v>
      </c>
      <c r="B1266" s="13">
        <v>18127050203</v>
      </c>
      <c r="C1266" s="15" t="str">
        <f>VLOOKUP(Table3[[#This Row],[Full Tract ID]],Table1[[Full Tract ID]:[Census Tract ID]],2,FALSE)</f>
        <v>Porter</v>
      </c>
      <c r="D1266" s="15" t="str">
        <f>VLOOKUP(Table3[[#This Row],[Full Tract ID]],Table1[[Full Tract ID]:[Census Tract ID]],3,FALSE)</f>
        <v>Census Tract 502.03</v>
      </c>
      <c r="E1266">
        <v>0</v>
      </c>
      <c r="K1266"/>
      <c r="N1266"/>
    </row>
    <row r="1267" spans="1:14" x14ac:dyDescent="0.25">
      <c r="A1267" t="s">
        <v>1269</v>
      </c>
      <c r="B1267" s="13">
        <v>18127050301</v>
      </c>
      <c r="C1267" s="15" t="str">
        <f>VLOOKUP(Table3[[#This Row],[Full Tract ID]],Table1[[Full Tract ID]:[Census Tract ID]],2,FALSE)</f>
        <v>Porter</v>
      </c>
      <c r="D1267" s="15" t="str">
        <f>VLOOKUP(Table3[[#This Row],[Full Tract ID]],Table1[[Full Tract ID]:[Census Tract ID]],3,FALSE)</f>
        <v>Census Tract 503.01</v>
      </c>
      <c r="E1267">
        <v>0</v>
      </c>
      <c r="K1267"/>
      <c r="N1267"/>
    </row>
    <row r="1268" spans="1:14" x14ac:dyDescent="0.25">
      <c r="A1268" t="s">
        <v>1270</v>
      </c>
      <c r="B1268" s="13">
        <v>18127050302</v>
      </c>
      <c r="C1268" s="15" t="str">
        <f>VLOOKUP(Table3[[#This Row],[Full Tract ID]],Table1[[Full Tract ID]:[Census Tract ID]],2,FALSE)</f>
        <v>Porter</v>
      </c>
      <c r="D1268" s="15" t="str">
        <f>VLOOKUP(Table3[[#This Row],[Full Tract ID]],Table1[[Full Tract ID]:[Census Tract ID]],3,FALSE)</f>
        <v>Census Tract 503.02</v>
      </c>
      <c r="E1268">
        <v>0</v>
      </c>
      <c r="K1268"/>
      <c r="N1268"/>
    </row>
    <row r="1269" spans="1:14" x14ac:dyDescent="0.25">
      <c r="A1269" t="s">
        <v>1271</v>
      </c>
      <c r="B1269" s="13">
        <v>18127050405</v>
      </c>
      <c r="C1269" s="15" t="str">
        <f>VLOOKUP(Table3[[#This Row],[Full Tract ID]],Table1[[Full Tract ID]:[Census Tract ID]],2,FALSE)</f>
        <v>Porter</v>
      </c>
      <c r="D1269" s="15" t="str">
        <f>VLOOKUP(Table3[[#This Row],[Full Tract ID]],Table1[[Full Tract ID]:[Census Tract ID]],3,FALSE)</f>
        <v>Census Tract 504.05</v>
      </c>
      <c r="E1269">
        <v>0</v>
      </c>
      <c r="K1269"/>
      <c r="N1269"/>
    </row>
    <row r="1270" spans="1:14" x14ac:dyDescent="0.25">
      <c r="A1270" t="s">
        <v>1272</v>
      </c>
      <c r="B1270" s="13">
        <v>18127050407</v>
      </c>
      <c r="C1270" s="15" t="str">
        <f>VLOOKUP(Table3[[#This Row],[Full Tract ID]],Table1[[Full Tract ID]:[Census Tract ID]],2,FALSE)</f>
        <v>Porter</v>
      </c>
      <c r="D1270" s="15" t="str">
        <f>VLOOKUP(Table3[[#This Row],[Full Tract ID]],Table1[[Full Tract ID]:[Census Tract ID]],3,FALSE)</f>
        <v>Census Tract 504.07</v>
      </c>
      <c r="E1270">
        <v>0</v>
      </c>
      <c r="K1270"/>
      <c r="N1270"/>
    </row>
    <row r="1271" spans="1:14" x14ac:dyDescent="0.25">
      <c r="A1271" t="s">
        <v>1273</v>
      </c>
      <c r="B1271" s="13">
        <v>18127050408</v>
      </c>
      <c r="C1271" s="15" t="str">
        <f>VLOOKUP(Table3[[#This Row],[Full Tract ID]],Table1[[Full Tract ID]:[Census Tract ID]],2,FALSE)</f>
        <v>Porter</v>
      </c>
      <c r="D1271" s="15" t="str">
        <f>VLOOKUP(Table3[[#This Row],[Full Tract ID]],Table1[[Full Tract ID]:[Census Tract ID]],3,FALSE)</f>
        <v>Census Tract 504.08</v>
      </c>
      <c r="E1271">
        <v>0</v>
      </c>
      <c r="K1271"/>
      <c r="N1271"/>
    </row>
    <row r="1272" spans="1:14" x14ac:dyDescent="0.25">
      <c r="A1272" t="s">
        <v>1274</v>
      </c>
      <c r="B1272" s="13">
        <v>18127050409</v>
      </c>
      <c r="C1272" s="15" t="str">
        <f>VLOOKUP(Table3[[#This Row],[Full Tract ID]],Table1[[Full Tract ID]:[Census Tract ID]],2,FALSE)</f>
        <v>Porter</v>
      </c>
      <c r="D1272" s="15" t="str">
        <f>VLOOKUP(Table3[[#This Row],[Full Tract ID]],Table1[[Full Tract ID]:[Census Tract ID]],3,FALSE)</f>
        <v>Census Tract 504.09</v>
      </c>
      <c r="E1272">
        <v>0</v>
      </c>
      <c r="K1272"/>
      <c r="N1272"/>
    </row>
    <row r="1273" spans="1:14" x14ac:dyDescent="0.25">
      <c r="A1273" t="s">
        <v>1275</v>
      </c>
      <c r="B1273" s="13">
        <v>18127050501</v>
      </c>
      <c r="C1273" s="15" t="str">
        <f>VLOOKUP(Table3[[#This Row],[Full Tract ID]],Table1[[Full Tract ID]:[Census Tract ID]],2,FALSE)</f>
        <v>Porter</v>
      </c>
      <c r="D1273" s="15" t="str">
        <f>VLOOKUP(Table3[[#This Row],[Full Tract ID]],Table1[[Full Tract ID]:[Census Tract ID]],3,FALSE)</f>
        <v>Census Tract 505.01</v>
      </c>
      <c r="E1273">
        <v>0</v>
      </c>
      <c r="K1273"/>
      <c r="N1273"/>
    </row>
    <row r="1274" spans="1:14" x14ac:dyDescent="0.25">
      <c r="A1274" t="s">
        <v>1276</v>
      </c>
      <c r="B1274" s="13">
        <v>18127050503</v>
      </c>
      <c r="C1274" s="15" t="str">
        <f>VLOOKUP(Table3[[#This Row],[Full Tract ID]],Table1[[Full Tract ID]:[Census Tract ID]],2,FALSE)</f>
        <v>Porter</v>
      </c>
      <c r="D1274" s="15" t="str">
        <f>VLOOKUP(Table3[[#This Row],[Full Tract ID]],Table1[[Full Tract ID]:[Census Tract ID]],3,FALSE)</f>
        <v>Census Tract 505.03</v>
      </c>
      <c r="E1274">
        <v>0</v>
      </c>
      <c r="K1274"/>
      <c r="N1274"/>
    </row>
    <row r="1275" spans="1:14" x14ac:dyDescent="0.25">
      <c r="A1275" t="s">
        <v>1277</v>
      </c>
      <c r="B1275" s="13">
        <v>18127050505</v>
      </c>
      <c r="C1275" s="15" t="str">
        <f>VLOOKUP(Table3[[#This Row],[Full Tract ID]],Table1[[Full Tract ID]:[Census Tract ID]],2,FALSE)</f>
        <v>Porter</v>
      </c>
      <c r="D1275" s="15" t="str">
        <f>VLOOKUP(Table3[[#This Row],[Full Tract ID]],Table1[[Full Tract ID]:[Census Tract ID]],3,FALSE)</f>
        <v>Census Tract 505.05</v>
      </c>
      <c r="E1275">
        <v>0</v>
      </c>
      <c r="K1275"/>
      <c r="N1275"/>
    </row>
    <row r="1276" spans="1:14" x14ac:dyDescent="0.25">
      <c r="A1276" t="s">
        <v>1278</v>
      </c>
      <c r="B1276" s="13">
        <v>18127050506</v>
      </c>
      <c r="C1276" s="15" t="str">
        <f>VLOOKUP(Table3[[#This Row],[Full Tract ID]],Table1[[Full Tract ID]:[Census Tract ID]],2,FALSE)</f>
        <v>Porter</v>
      </c>
      <c r="D1276" s="15" t="str">
        <f>VLOOKUP(Table3[[#This Row],[Full Tract ID]],Table1[[Full Tract ID]:[Census Tract ID]],3,FALSE)</f>
        <v>Census Tract 505.06</v>
      </c>
      <c r="E1276">
        <v>0</v>
      </c>
      <c r="K1276"/>
      <c r="N1276"/>
    </row>
    <row r="1277" spans="1:14" x14ac:dyDescent="0.25">
      <c r="A1277" t="s">
        <v>1279</v>
      </c>
      <c r="B1277" s="13">
        <v>18127050507</v>
      </c>
      <c r="C1277" s="15" t="str">
        <f>VLOOKUP(Table3[[#This Row],[Full Tract ID]],Table1[[Full Tract ID]:[Census Tract ID]],2,FALSE)</f>
        <v>Porter</v>
      </c>
      <c r="D1277" s="15" t="str">
        <f>VLOOKUP(Table3[[#This Row],[Full Tract ID]],Table1[[Full Tract ID]:[Census Tract ID]],3,FALSE)</f>
        <v>Census Tract 505.07</v>
      </c>
      <c r="E1277">
        <v>0</v>
      </c>
      <c r="K1277"/>
      <c r="N1277"/>
    </row>
    <row r="1278" spans="1:14" x14ac:dyDescent="0.25">
      <c r="A1278" t="s">
        <v>1280</v>
      </c>
      <c r="B1278" s="13">
        <v>18127050508</v>
      </c>
      <c r="C1278" s="15" t="str">
        <f>VLOOKUP(Table3[[#This Row],[Full Tract ID]],Table1[[Full Tract ID]:[Census Tract ID]],2,FALSE)</f>
        <v>Porter</v>
      </c>
      <c r="D1278" s="15" t="str">
        <f>VLOOKUP(Table3[[#This Row],[Full Tract ID]],Table1[[Full Tract ID]:[Census Tract ID]],3,FALSE)</f>
        <v>Census Tract 505.08</v>
      </c>
      <c r="E1278">
        <v>0</v>
      </c>
      <c r="K1278"/>
      <c r="N1278"/>
    </row>
    <row r="1279" spans="1:14" x14ac:dyDescent="0.25">
      <c r="A1279" t="s">
        <v>1281</v>
      </c>
      <c r="B1279" s="13">
        <v>18127050509</v>
      </c>
      <c r="C1279" s="15" t="str">
        <f>VLOOKUP(Table3[[#This Row],[Full Tract ID]],Table1[[Full Tract ID]:[Census Tract ID]],2,FALSE)</f>
        <v>Porter</v>
      </c>
      <c r="D1279" s="15" t="str">
        <f>VLOOKUP(Table3[[#This Row],[Full Tract ID]],Table1[[Full Tract ID]:[Census Tract ID]],3,FALSE)</f>
        <v>Census Tract 505.09</v>
      </c>
      <c r="E1279">
        <v>0</v>
      </c>
      <c r="K1279"/>
      <c r="N1279"/>
    </row>
    <row r="1280" spans="1:14" x14ac:dyDescent="0.25">
      <c r="A1280" t="s">
        <v>1282</v>
      </c>
      <c r="B1280" s="13">
        <v>18127050602</v>
      </c>
      <c r="C1280" s="15" t="str">
        <f>VLOOKUP(Table3[[#This Row],[Full Tract ID]],Table1[[Full Tract ID]:[Census Tract ID]],2,FALSE)</f>
        <v>Porter</v>
      </c>
      <c r="D1280" s="15" t="str">
        <f>VLOOKUP(Table3[[#This Row],[Full Tract ID]],Table1[[Full Tract ID]:[Census Tract ID]],3,FALSE)</f>
        <v>Census Tract 506.02</v>
      </c>
      <c r="E1280">
        <v>0</v>
      </c>
      <c r="K1280"/>
      <c r="N1280"/>
    </row>
    <row r="1281" spans="1:14" x14ac:dyDescent="0.25">
      <c r="A1281" t="s">
        <v>1283</v>
      </c>
      <c r="B1281" s="13">
        <v>18127050603</v>
      </c>
      <c r="C1281" s="15" t="str">
        <f>VLOOKUP(Table3[[#This Row],[Full Tract ID]],Table1[[Full Tract ID]:[Census Tract ID]],2,FALSE)</f>
        <v>Porter</v>
      </c>
      <c r="D1281" s="15" t="str">
        <f>VLOOKUP(Table3[[#This Row],[Full Tract ID]],Table1[[Full Tract ID]:[Census Tract ID]],3,FALSE)</f>
        <v>Census Tract 506.03</v>
      </c>
      <c r="E1281">
        <v>0</v>
      </c>
      <c r="K1281"/>
      <c r="N1281"/>
    </row>
    <row r="1282" spans="1:14" x14ac:dyDescent="0.25">
      <c r="A1282" t="s">
        <v>1284</v>
      </c>
      <c r="B1282" s="13">
        <v>18127050605</v>
      </c>
      <c r="C1282" s="15" t="str">
        <f>VLOOKUP(Table3[[#This Row],[Full Tract ID]],Table1[[Full Tract ID]:[Census Tract ID]],2,FALSE)</f>
        <v>Porter</v>
      </c>
      <c r="D1282" s="15" t="str">
        <f>VLOOKUP(Table3[[#This Row],[Full Tract ID]],Table1[[Full Tract ID]:[Census Tract ID]],3,FALSE)</f>
        <v>Census Tract 506.05</v>
      </c>
      <c r="E1282">
        <v>0</v>
      </c>
      <c r="K1282"/>
      <c r="N1282"/>
    </row>
    <row r="1283" spans="1:14" x14ac:dyDescent="0.25">
      <c r="A1283" t="s">
        <v>1285</v>
      </c>
      <c r="B1283" s="13">
        <v>18127050606</v>
      </c>
      <c r="C1283" s="15" t="str">
        <f>VLOOKUP(Table3[[#This Row],[Full Tract ID]],Table1[[Full Tract ID]:[Census Tract ID]],2,FALSE)</f>
        <v>Porter</v>
      </c>
      <c r="D1283" s="15" t="str">
        <f>VLOOKUP(Table3[[#This Row],[Full Tract ID]],Table1[[Full Tract ID]:[Census Tract ID]],3,FALSE)</f>
        <v>Census Tract 506.06</v>
      </c>
      <c r="E1283">
        <v>0</v>
      </c>
      <c r="K1283"/>
      <c r="N1283"/>
    </row>
    <row r="1284" spans="1:14" x14ac:dyDescent="0.25">
      <c r="A1284" t="s">
        <v>1286</v>
      </c>
      <c r="B1284" s="13">
        <v>18127050703</v>
      </c>
      <c r="C1284" s="15" t="str">
        <f>VLOOKUP(Table3[[#This Row],[Full Tract ID]],Table1[[Full Tract ID]:[Census Tract ID]],2,FALSE)</f>
        <v>Porter</v>
      </c>
      <c r="D1284" s="15" t="str">
        <f>VLOOKUP(Table3[[#This Row],[Full Tract ID]],Table1[[Full Tract ID]:[Census Tract ID]],3,FALSE)</f>
        <v>Census Tract 507.03</v>
      </c>
      <c r="E1284">
        <v>0</v>
      </c>
      <c r="K1284"/>
      <c r="N1284"/>
    </row>
    <row r="1285" spans="1:14" x14ac:dyDescent="0.25">
      <c r="A1285" t="s">
        <v>1287</v>
      </c>
      <c r="B1285" s="13">
        <v>18127050704</v>
      </c>
      <c r="C1285" s="15" t="str">
        <f>VLOOKUP(Table3[[#This Row],[Full Tract ID]],Table1[[Full Tract ID]:[Census Tract ID]],2,FALSE)</f>
        <v>Porter</v>
      </c>
      <c r="D1285" s="15" t="str">
        <f>VLOOKUP(Table3[[#This Row],[Full Tract ID]],Table1[[Full Tract ID]:[Census Tract ID]],3,FALSE)</f>
        <v>Census Tract 507.04</v>
      </c>
      <c r="E1285">
        <v>0</v>
      </c>
      <c r="K1285"/>
      <c r="N1285"/>
    </row>
    <row r="1286" spans="1:14" x14ac:dyDescent="0.25">
      <c r="A1286" t="s">
        <v>1288</v>
      </c>
      <c r="B1286" s="13">
        <v>18127050705</v>
      </c>
      <c r="C1286" s="15" t="str">
        <f>VLOOKUP(Table3[[#This Row],[Full Tract ID]],Table1[[Full Tract ID]:[Census Tract ID]],2,FALSE)</f>
        <v>Porter</v>
      </c>
      <c r="D1286" s="15" t="str">
        <f>VLOOKUP(Table3[[#This Row],[Full Tract ID]],Table1[[Full Tract ID]:[Census Tract ID]],3,FALSE)</f>
        <v>Census Tract 507.05</v>
      </c>
      <c r="E1286">
        <v>0</v>
      </c>
      <c r="K1286"/>
      <c r="N1286"/>
    </row>
    <row r="1287" spans="1:14" x14ac:dyDescent="0.25">
      <c r="A1287" t="s">
        <v>1289</v>
      </c>
      <c r="B1287" s="13">
        <v>18127050706</v>
      </c>
      <c r="C1287" s="15" t="str">
        <f>VLOOKUP(Table3[[#This Row],[Full Tract ID]],Table1[[Full Tract ID]:[Census Tract ID]],2,FALSE)</f>
        <v>Porter</v>
      </c>
      <c r="D1287" s="15" t="str">
        <f>VLOOKUP(Table3[[#This Row],[Full Tract ID]],Table1[[Full Tract ID]:[Census Tract ID]],3,FALSE)</f>
        <v>Census Tract 507.06</v>
      </c>
      <c r="E1287">
        <v>0</v>
      </c>
      <c r="K1287"/>
      <c r="N1287"/>
    </row>
    <row r="1288" spans="1:14" x14ac:dyDescent="0.25">
      <c r="A1288" t="s">
        <v>1290</v>
      </c>
      <c r="B1288" s="13">
        <v>18127050801</v>
      </c>
      <c r="C1288" s="15" t="str">
        <f>VLOOKUP(Table3[[#This Row],[Full Tract ID]],Table1[[Full Tract ID]:[Census Tract ID]],2,FALSE)</f>
        <v>Porter</v>
      </c>
      <c r="D1288" s="15" t="str">
        <f>VLOOKUP(Table3[[#This Row],[Full Tract ID]],Table1[[Full Tract ID]:[Census Tract ID]],3,FALSE)</f>
        <v>Census Tract 508.01</v>
      </c>
      <c r="E1288">
        <v>0</v>
      </c>
      <c r="K1288"/>
      <c r="N1288"/>
    </row>
    <row r="1289" spans="1:14" x14ac:dyDescent="0.25">
      <c r="A1289" t="s">
        <v>1291</v>
      </c>
      <c r="B1289" s="13">
        <v>18127050802</v>
      </c>
      <c r="C1289" s="15" t="str">
        <f>VLOOKUP(Table3[[#This Row],[Full Tract ID]],Table1[[Full Tract ID]:[Census Tract ID]],2,FALSE)</f>
        <v>Porter</v>
      </c>
      <c r="D1289" s="15" t="str">
        <f>VLOOKUP(Table3[[#This Row],[Full Tract ID]],Table1[[Full Tract ID]:[Census Tract ID]],3,FALSE)</f>
        <v>Census Tract 508.02</v>
      </c>
      <c r="E1289">
        <v>0</v>
      </c>
      <c r="K1289"/>
      <c r="N1289"/>
    </row>
    <row r="1290" spans="1:14" x14ac:dyDescent="0.25">
      <c r="A1290" t="s">
        <v>1292</v>
      </c>
      <c r="B1290" s="13">
        <v>18127050901</v>
      </c>
      <c r="C1290" s="15" t="str">
        <f>VLOOKUP(Table3[[#This Row],[Full Tract ID]],Table1[[Full Tract ID]:[Census Tract ID]],2,FALSE)</f>
        <v>Porter</v>
      </c>
      <c r="D1290" s="15" t="str">
        <f>VLOOKUP(Table3[[#This Row],[Full Tract ID]],Table1[[Full Tract ID]:[Census Tract ID]],3,FALSE)</f>
        <v>Census Tract 509.01</v>
      </c>
      <c r="E1290" s="14">
        <v>1</v>
      </c>
      <c r="K1290"/>
      <c r="N1290"/>
    </row>
    <row r="1291" spans="1:14" x14ac:dyDescent="0.25">
      <c r="A1291" t="s">
        <v>1293</v>
      </c>
      <c r="B1291" s="13">
        <v>18127050902</v>
      </c>
      <c r="C1291" s="15" t="str">
        <f>VLOOKUP(Table3[[#This Row],[Full Tract ID]],Table1[[Full Tract ID]:[Census Tract ID]],2,FALSE)</f>
        <v>Porter</v>
      </c>
      <c r="D1291" s="15" t="str">
        <f>VLOOKUP(Table3[[#This Row],[Full Tract ID]],Table1[[Full Tract ID]:[Census Tract ID]],3,FALSE)</f>
        <v>Census Tract 509.02</v>
      </c>
      <c r="E1291" s="14">
        <v>1</v>
      </c>
      <c r="K1291"/>
      <c r="N1291"/>
    </row>
    <row r="1292" spans="1:14" x14ac:dyDescent="0.25">
      <c r="A1292" t="s">
        <v>1294</v>
      </c>
      <c r="B1292" s="13">
        <v>18127051005</v>
      </c>
      <c r="C1292" s="15" t="str">
        <f>VLOOKUP(Table3[[#This Row],[Full Tract ID]],Table1[[Full Tract ID]:[Census Tract ID]],2,FALSE)</f>
        <v>Porter</v>
      </c>
      <c r="D1292" s="15" t="str">
        <f>VLOOKUP(Table3[[#This Row],[Full Tract ID]],Table1[[Full Tract ID]:[Census Tract ID]],3,FALSE)</f>
        <v>Census Tract 510.05</v>
      </c>
      <c r="E1292">
        <v>0</v>
      </c>
      <c r="K1292"/>
      <c r="N1292"/>
    </row>
    <row r="1293" spans="1:14" x14ac:dyDescent="0.25">
      <c r="A1293" t="s">
        <v>1295</v>
      </c>
      <c r="B1293" s="13">
        <v>18127051006</v>
      </c>
      <c r="C1293" s="15" t="str">
        <f>VLOOKUP(Table3[[#This Row],[Full Tract ID]],Table1[[Full Tract ID]:[Census Tract ID]],2,FALSE)</f>
        <v>Porter</v>
      </c>
      <c r="D1293" s="15" t="str">
        <f>VLOOKUP(Table3[[#This Row],[Full Tract ID]],Table1[[Full Tract ID]:[Census Tract ID]],3,FALSE)</f>
        <v>Census Tract 510.06</v>
      </c>
      <c r="E1293">
        <v>0</v>
      </c>
      <c r="K1293"/>
      <c r="N1293"/>
    </row>
    <row r="1294" spans="1:14" x14ac:dyDescent="0.25">
      <c r="A1294" t="s">
        <v>1296</v>
      </c>
      <c r="B1294" s="13">
        <v>18127051008</v>
      </c>
      <c r="C1294" s="15" t="str">
        <f>VLOOKUP(Table3[[#This Row],[Full Tract ID]],Table1[[Full Tract ID]:[Census Tract ID]],2,FALSE)</f>
        <v>Porter</v>
      </c>
      <c r="D1294" s="15" t="str">
        <f>VLOOKUP(Table3[[#This Row],[Full Tract ID]],Table1[[Full Tract ID]:[Census Tract ID]],3,FALSE)</f>
        <v>Census Tract 510.08</v>
      </c>
      <c r="E1294">
        <v>0</v>
      </c>
      <c r="K1294"/>
      <c r="N1294"/>
    </row>
    <row r="1295" spans="1:14" x14ac:dyDescent="0.25">
      <c r="A1295" t="s">
        <v>1297</v>
      </c>
      <c r="B1295" s="13">
        <v>18127051009</v>
      </c>
      <c r="C1295" s="15" t="str">
        <f>VLOOKUP(Table3[[#This Row],[Full Tract ID]],Table1[[Full Tract ID]:[Census Tract ID]],2,FALSE)</f>
        <v>Porter</v>
      </c>
      <c r="D1295" s="15" t="str">
        <f>VLOOKUP(Table3[[#This Row],[Full Tract ID]],Table1[[Full Tract ID]:[Census Tract ID]],3,FALSE)</f>
        <v>Census Tract 510.09</v>
      </c>
      <c r="E1295">
        <v>0</v>
      </c>
      <c r="K1295"/>
      <c r="N1295"/>
    </row>
    <row r="1296" spans="1:14" x14ac:dyDescent="0.25">
      <c r="A1296" t="s">
        <v>1298</v>
      </c>
      <c r="B1296" s="13">
        <v>18127051010</v>
      </c>
      <c r="C1296" s="15" t="str">
        <f>VLOOKUP(Table3[[#This Row],[Full Tract ID]],Table1[[Full Tract ID]:[Census Tract ID]],2,FALSE)</f>
        <v>Porter</v>
      </c>
      <c r="D1296" s="15" t="str">
        <f>VLOOKUP(Table3[[#This Row],[Full Tract ID]],Table1[[Full Tract ID]:[Census Tract ID]],3,FALSE)</f>
        <v>Census Tract 510.10</v>
      </c>
      <c r="E1296">
        <v>0</v>
      </c>
      <c r="K1296"/>
      <c r="N1296"/>
    </row>
    <row r="1297" spans="1:14" x14ac:dyDescent="0.25">
      <c r="A1297" t="s">
        <v>1299</v>
      </c>
      <c r="B1297" s="13">
        <v>18127051011</v>
      </c>
      <c r="C1297" s="15" t="str">
        <f>VLOOKUP(Table3[[#This Row],[Full Tract ID]],Table1[[Full Tract ID]:[Census Tract ID]],2,FALSE)</f>
        <v>Porter</v>
      </c>
      <c r="D1297" s="15" t="str">
        <f>VLOOKUP(Table3[[#This Row],[Full Tract ID]],Table1[[Full Tract ID]:[Census Tract ID]],3,FALSE)</f>
        <v>Census Tract 510.11</v>
      </c>
      <c r="E1297">
        <v>0</v>
      </c>
      <c r="K1297"/>
      <c r="N1297"/>
    </row>
    <row r="1298" spans="1:14" x14ac:dyDescent="0.25">
      <c r="A1298" t="s">
        <v>1300</v>
      </c>
      <c r="B1298" s="13">
        <v>18127051012</v>
      </c>
      <c r="C1298" s="15" t="str">
        <f>VLOOKUP(Table3[[#This Row],[Full Tract ID]],Table1[[Full Tract ID]:[Census Tract ID]],2,FALSE)</f>
        <v>Porter</v>
      </c>
      <c r="D1298" s="15" t="str">
        <f>VLOOKUP(Table3[[#This Row],[Full Tract ID]],Table1[[Full Tract ID]:[Census Tract ID]],3,FALSE)</f>
        <v>Census Tract 510.12</v>
      </c>
      <c r="E1298">
        <v>0</v>
      </c>
      <c r="K1298"/>
      <c r="N1298"/>
    </row>
    <row r="1299" spans="1:14" x14ac:dyDescent="0.25">
      <c r="A1299" t="s">
        <v>1301</v>
      </c>
      <c r="B1299" s="13">
        <v>18127051101</v>
      </c>
      <c r="C1299" s="15" t="str">
        <f>VLOOKUP(Table3[[#This Row],[Full Tract ID]],Table1[[Full Tract ID]:[Census Tract ID]],2,FALSE)</f>
        <v>Porter</v>
      </c>
      <c r="D1299" s="15" t="str">
        <f>VLOOKUP(Table3[[#This Row],[Full Tract ID]],Table1[[Full Tract ID]:[Census Tract ID]],3,FALSE)</f>
        <v>Census Tract 511.01</v>
      </c>
      <c r="E1299">
        <v>0</v>
      </c>
      <c r="K1299"/>
      <c r="N1299"/>
    </row>
    <row r="1300" spans="1:14" x14ac:dyDescent="0.25">
      <c r="A1300" t="s">
        <v>1302</v>
      </c>
      <c r="B1300" s="13">
        <v>18127051102</v>
      </c>
      <c r="C1300" s="15" t="str">
        <f>VLOOKUP(Table3[[#This Row],[Full Tract ID]],Table1[[Full Tract ID]:[Census Tract ID]],2,FALSE)</f>
        <v>Porter</v>
      </c>
      <c r="D1300" s="15" t="str">
        <f>VLOOKUP(Table3[[#This Row],[Full Tract ID]],Table1[[Full Tract ID]:[Census Tract ID]],3,FALSE)</f>
        <v>Census Tract 511.02</v>
      </c>
      <c r="E1300">
        <v>0</v>
      </c>
      <c r="K1300"/>
      <c r="N1300"/>
    </row>
    <row r="1301" spans="1:14" x14ac:dyDescent="0.25">
      <c r="A1301" t="s">
        <v>1303</v>
      </c>
      <c r="B1301" s="13">
        <v>18127980001</v>
      </c>
      <c r="C1301" s="15" t="str">
        <f>VLOOKUP(Table3[[#This Row],[Full Tract ID]],Table1[[Full Tract ID]:[Census Tract ID]],2,FALSE)</f>
        <v>Porter</v>
      </c>
      <c r="D1301" s="15" t="str">
        <f>VLOOKUP(Table3[[#This Row],[Full Tract ID]],Table1[[Full Tract ID]:[Census Tract ID]],3,FALSE)</f>
        <v>Census Tract 9800.01</v>
      </c>
      <c r="E1301">
        <v>0</v>
      </c>
      <c r="K1301"/>
      <c r="N1301"/>
    </row>
    <row r="1302" spans="1:14" x14ac:dyDescent="0.25">
      <c r="A1302" t="s">
        <v>1304</v>
      </c>
      <c r="B1302" s="13">
        <v>18127980002</v>
      </c>
      <c r="C1302" s="15" t="str">
        <f>VLOOKUP(Table3[[#This Row],[Full Tract ID]],Table1[[Full Tract ID]:[Census Tract ID]],2,FALSE)</f>
        <v>Porter</v>
      </c>
      <c r="D1302" s="15" t="str">
        <f>VLOOKUP(Table3[[#This Row],[Full Tract ID]],Table1[[Full Tract ID]:[Census Tract ID]],3,FALSE)</f>
        <v>Census Tract 9800.02</v>
      </c>
      <c r="E1302">
        <v>0</v>
      </c>
      <c r="K1302"/>
      <c r="N1302"/>
    </row>
    <row r="1303" spans="1:14" x14ac:dyDescent="0.25">
      <c r="A1303" t="s">
        <v>1305</v>
      </c>
      <c r="B1303" s="13">
        <v>18129040100</v>
      </c>
      <c r="C1303" s="15" t="str">
        <f>VLOOKUP(Table3[[#This Row],[Full Tract ID]],Table1[[Full Tract ID]:[Census Tract ID]],2,FALSE)</f>
        <v>Posey</v>
      </c>
      <c r="D1303" s="15" t="str">
        <f>VLOOKUP(Table3[[#This Row],[Full Tract ID]],Table1[[Full Tract ID]:[Census Tract ID]],3,FALSE)</f>
        <v>Census Tract 401</v>
      </c>
      <c r="E1303">
        <v>0</v>
      </c>
      <c r="K1303"/>
      <c r="N1303"/>
    </row>
    <row r="1304" spans="1:14" x14ac:dyDescent="0.25">
      <c r="A1304" t="s">
        <v>1306</v>
      </c>
      <c r="B1304" s="13">
        <v>18129040200</v>
      </c>
      <c r="C1304" s="15" t="str">
        <f>VLOOKUP(Table3[[#This Row],[Full Tract ID]],Table1[[Full Tract ID]:[Census Tract ID]],2,FALSE)</f>
        <v>Posey</v>
      </c>
      <c r="D1304" s="15" t="str">
        <f>VLOOKUP(Table3[[#This Row],[Full Tract ID]],Table1[[Full Tract ID]:[Census Tract ID]],3,FALSE)</f>
        <v>Census Tract 402</v>
      </c>
      <c r="E1304">
        <v>0</v>
      </c>
      <c r="K1304"/>
      <c r="N1304"/>
    </row>
    <row r="1305" spans="1:14" x14ac:dyDescent="0.25">
      <c r="A1305" t="s">
        <v>1307</v>
      </c>
      <c r="B1305" s="13">
        <v>18129040300</v>
      </c>
      <c r="C1305" s="15" t="str">
        <f>VLOOKUP(Table3[[#This Row],[Full Tract ID]],Table1[[Full Tract ID]:[Census Tract ID]],2,FALSE)</f>
        <v>Posey</v>
      </c>
      <c r="D1305" s="15" t="str">
        <f>VLOOKUP(Table3[[#This Row],[Full Tract ID]],Table1[[Full Tract ID]:[Census Tract ID]],3,FALSE)</f>
        <v>Census Tract 403</v>
      </c>
      <c r="E1305">
        <v>0</v>
      </c>
      <c r="K1305"/>
      <c r="N1305"/>
    </row>
    <row r="1306" spans="1:14" x14ac:dyDescent="0.25">
      <c r="A1306" t="s">
        <v>1308</v>
      </c>
      <c r="B1306" s="13">
        <v>18129040400</v>
      </c>
      <c r="C1306" s="15" t="str">
        <f>VLOOKUP(Table3[[#This Row],[Full Tract ID]],Table1[[Full Tract ID]:[Census Tract ID]],2,FALSE)</f>
        <v>Posey</v>
      </c>
      <c r="D1306" s="15" t="str">
        <f>VLOOKUP(Table3[[#This Row],[Full Tract ID]],Table1[[Full Tract ID]:[Census Tract ID]],3,FALSE)</f>
        <v>Census Tract 404</v>
      </c>
      <c r="E1306">
        <v>0</v>
      </c>
      <c r="K1306"/>
      <c r="N1306"/>
    </row>
    <row r="1307" spans="1:14" x14ac:dyDescent="0.25">
      <c r="A1307" t="s">
        <v>1309</v>
      </c>
      <c r="B1307" s="13">
        <v>18129040500</v>
      </c>
      <c r="C1307" s="15" t="str">
        <f>VLOOKUP(Table3[[#This Row],[Full Tract ID]],Table1[[Full Tract ID]:[Census Tract ID]],2,FALSE)</f>
        <v>Posey</v>
      </c>
      <c r="D1307" s="15" t="str">
        <f>VLOOKUP(Table3[[#This Row],[Full Tract ID]],Table1[[Full Tract ID]:[Census Tract ID]],3,FALSE)</f>
        <v>Census Tract 405</v>
      </c>
      <c r="E1307">
        <v>0</v>
      </c>
      <c r="K1307"/>
      <c r="N1307"/>
    </row>
    <row r="1308" spans="1:14" x14ac:dyDescent="0.25">
      <c r="A1308" t="s">
        <v>1310</v>
      </c>
      <c r="B1308" s="13">
        <v>18129040600</v>
      </c>
      <c r="C1308" s="15" t="str">
        <f>VLOOKUP(Table3[[#This Row],[Full Tract ID]],Table1[[Full Tract ID]:[Census Tract ID]],2,FALSE)</f>
        <v>Posey</v>
      </c>
      <c r="D1308" s="15" t="str">
        <f>VLOOKUP(Table3[[#This Row],[Full Tract ID]],Table1[[Full Tract ID]:[Census Tract ID]],3,FALSE)</f>
        <v>Census Tract 406</v>
      </c>
      <c r="E1308">
        <v>0</v>
      </c>
      <c r="K1308"/>
      <c r="N1308"/>
    </row>
    <row r="1309" spans="1:14" x14ac:dyDescent="0.25">
      <c r="A1309" t="s">
        <v>1311</v>
      </c>
      <c r="B1309" s="13">
        <v>18129040700</v>
      </c>
      <c r="C1309" s="15" t="str">
        <f>VLOOKUP(Table3[[#This Row],[Full Tract ID]],Table1[[Full Tract ID]:[Census Tract ID]],2,FALSE)</f>
        <v>Posey</v>
      </c>
      <c r="D1309" s="15" t="str">
        <f>VLOOKUP(Table3[[#This Row],[Full Tract ID]],Table1[[Full Tract ID]:[Census Tract ID]],3,FALSE)</f>
        <v>Census Tract 407</v>
      </c>
      <c r="E1309">
        <v>0</v>
      </c>
      <c r="K1309"/>
      <c r="N1309"/>
    </row>
    <row r="1310" spans="1:14" x14ac:dyDescent="0.25">
      <c r="A1310" t="s">
        <v>1312</v>
      </c>
      <c r="B1310" s="13">
        <v>18131958900</v>
      </c>
      <c r="C1310" s="15" t="str">
        <f>VLOOKUP(Table3[[#This Row],[Full Tract ID]],Table1[[Full Tract ID]:[Census Tract ID]],2,FALSE)</f>
        <v>Pulaski</v>
      </c>
      <c r="D1310" s="15" t="str">
        <f>VLOOKUP(Table3[[#This Row],[Full Tract ID]],Table1[[Full Tract ID]:[Census Tract ID]],3,FALSE)</f>
        <v>Census Tract 9589</v>
      </c>
      <c r="E1310">
        <v>0</v>
      </c>
      <c r="K1310"/>
      <c r="N1310"/>
    </row>
    <row r="1311" spans="1:14" x14ac:dyDescent="0.25">
      <c r="A1311" t="s">
        <v>1313</v>
      </c>
      <c r="B1311" s="13">
        <v>18131959000</v>
      </c>
      <c r="C1311" s="15" t="str">
        <f>VLOOKUP(Table3[[#This Row],[Full Tract ID]],Table1[[Full Tract ID]:[Census Tract ID]],2,FALSE)</f>
        <v>Pulaski</v>
      </c>
      <c r="D1311" s="15" t="str">
        <f>VLOOKUP(Table3[[#This Row],[Full Tract ID]],Table1[[Full Tract ID]:[Census Tract ID]],3,FALSE)</f>
        <v>Census Tract 9590</v>
      </c>
      <c r="E1311">
        <v>0</v>
      </c>
      <c r="K1311"/>
      <c r="N1311"/>
    </row>
    <row r="1312" spans="1:14" x14ac:dyDescent="0.25">
      <c r="A1312" t="s">
        <v>1314</v>
      </c>
      <c r="B1312" s="13">
        <v>18131959100</v>
      </c>
      <c r="C1312" s="15" t="str">
        <f>VLOOKUP(Table3[[#This Row],[Full Tract ID]],Table1[[Full Tract ID]:[Census Tract ID]],2,FALSE)</f>
        <v>Pulaski</v>
      </c>
      <c r="D1312" s="15" t="str">
        <f>VLOOKUP(Table3[[#This Row],[Full Tract ID]],Table1[[Full Tract ID]:[Census Tract ID]],3,FALSE)</f>
        <v>Census Tract 9591</v>
      </c>
      <c r="E1312">
        <v>0</v>
      </c>
      <c r="K1312"/>
      <c r="N1312"/>
    </row>
    <row r="1313" spans="1:14" x14ac:dyDescent="0.25">
      <c r="A1313" t="s">
        <v>1315</v>
      </c>
      <c r="B1313" s="13">
        <v>18131959200</v>
      </c>
      <c r="C1313" s="15" t="str">
        <f>VLOOKUP(Table3[[#This Row],[Full Tract ID]],Table1[[Full Tract ID]:[Census Tract ID]],2,FALSE)</f>
        <v>Pulaski</v>
      </c>
      <c r="D1313" s="15" t="str">
        <f>VLOOKUP(Table3[[#This Row],[Full Tract ID]],Table1[[Full Tract ID]:[Census Tract ID]],3,FALSE)</f>
        <v>Census Tract 9592</v>
      </c>
      <c r="E1313">
        <v>0</v>
      </c>
      <c r="K1313"/>
      <c r="N1313"/>
    </row>
    <row r="1314" spans="1:14" x14ac:dyDescent="0.25">
      <c r="A1314" t="s">
        <v>1316</v>
      </c>
      <c r="B1314" s="13">
        <v>18133956000</v>
      </c>
      <c r="C1314" s="15" t="str">
        <f>VLOOKUP(Table3[[#This Row],[Full Tract ID]],Table1[[Full Tract ID]:[Census Tract ID]],2,FALSE)</f>
        <v>Putnam</v>
      </c>
      <c r="D1314" s="15" t="str">
        <f>VLOOKUP(Table3[[#This Row],[Full Tract ID]],Table1[[Full Tract ID]:[Census Tract ID]],3,FALSE)</f>
        <v>Census Tract 9560</v>
      </c>
      <c r="E1314">
        <v>0</v>
      </c>
      <c r="K1314"/>
      <c r="N1314"/>
    </row>
    <row r="1315" spans="1:14" x14ac:dyDescent="0.25">
      <c r="A1315" t="s">
        <v>1317</v>
      </c>
      <c r="B1315" s="13">
        <v>18133956100</v>
      </c>
      <c r="C1315" s="15" t="str">
        <f>VLOOKUP(Table3[[#This Row],[Full Tract ID]],Table1[[Full Tract ID]:[Census Tract ID]],2,FALSE)</f>
        <v>Putnam</v>
      </c>
      <c r="D1315" s="15" t="str">
        <f>VLOOKUP(Table3[[#This Row],[Full Tract ID]],Table1[[Full Tract ID]:[Census Tract ID]],3,FALSE)</f>
        <v>Census Tract 9561</v>
      </c>
      <c r="E1315">
        <v>0</v>
      </c>
      <c r="K1315"/>
      <c r="N1315"/>
    </row>
    <row r="1316" spans="1:14" x14ac:dyDescent="0.25">
      <c r="A1316" t="s">
        <v>1318</v>
      </c>
      <c r="B1316" s="13">
        <v>18133956200</v>
      </c>
      <c r="C1316" s="15" t="str">
        <f>VLOOKUP(Table3[[#This Row],[Full Tract ID]],Table1[[Full Tract ID]:[Census Tract ID]],2,FALSE)</f>
        <v>Putnam</v>
      </c>
      <c r="D1316" s="15" t="str">
        <f>VLOOKUP(Table3[[#This Row],[Full Tract ID]],Table1[[Full Tract ID]:[Census Tract ID]],3,FALSE)</f>
        <v>Census Tract 9562</v>
      </c>
      <c r="E1316">
        <v>0</v>
      </c>
      <c r="K1316"/>
      <c r="N1316"/>
    </row>
    <row r="1317" spans="1:14" x14ac:dyDescent="0.25">
      <c r="A1317" t="s">
        <v>1319</v>
      </c>
      <c r="B1317" s="13">
        <v>18133956301</v>
      </c>
      <c r="C1317" s="15" t="str">
        <f>VLOOKUP(Table3[[#This Row],[Full Tract ID]],Table1[[Full Tract ID]:[Census Tract ID]],2,FALSE)</f>
        <v>Putnam</v>
      </c>
      <c r="D1317" s="15" t="str">
        <f>VLOOKUP(Table3[[#This Row],[Full Tract ID]],Table1[[Full Tract ID]:[Census Tract ID]],3,FALSE)</f>
        <v>Census Tract 9563.01</v>
      </c>
      <c r="E1317">
        <v>0</v>
      </c>
      <c r="K1317"/>
      <c r="N1317"/>
    </row>
    <row r="1318" spans="1:14" x14ac:dyDescent="0.25">
      <c r="A1318" t="s">
        <v>1320</v>
      </c>
      <c r="B1318" s="13">
        <v>18133956302</v>
      </c>
      <c r="C1318" s="15" t="str">
        <f>VLOOKUP(Table3[[#This Row],[Full Tract ID]],Table1[[Full Tract ID]:[Census Tract ID]],2,FALSE)</f>
        <v>Putnam</v>
      </c>
      <c r="D1318" s="15" t="str">
        <f>VLOOKUP(Table3[[#This Row],[Full Tract ID]],Table1[[Full Tract ID]:[Census Tract ID]],3,FALSE)</f>
        <v>Census Tract 9563.02</v>
      </c>
      <c r="E1318">
        <v>0</v>
      </c>
      <c r="K1318"/>
      <c r="N1318"/>
    </row>
    <row r="1319" spans="1:14" x14ac:dyDescent="0.25">
      <c r="A1319" t="s">
        <v>1321</v>
      </c>
      <c r="B1319" s="13">
        <v>18133956401</v>
      </c>
      <c r="C1319" s="15" t="str">
        <f>VLOOKUP(Table3[[#This Row],[Full Tract ID]],Table1[[Full Tract ID]:[Census Tract ID]],2,FALSE)</f>
        <v>Putnam</v>
      </c>
      <c r="D1319" s="15" t="str">
        <f>VLOOKUP(Table3[[#This Row],[Full Tract ID]],Table1[[Full Tract ID]:[Census Tract ID]],3,FALSE)</f>
        <v>Census Tract 9564.01</v>
      </c>
      <c r="E1319">
        <v>0</v>
      </c>
      <c r="K1319"/>
      <c r="N1319"/>
    </row>
    <row r="1320" spans="1:14" x14ac:dyDescent="0.25">
      <c r="A1320" t="s">
        <v>1322</v>
      </c>
      <c r="B1320" s="13">
        <v>18133956402</v>
      </c>
      <c r="C1320" s="15" t="str">
        <f>VLOOKUP(Table3[[#This Row],[Full Tract ID]],Table1[[Full Tract ID]:[Census Tract ID]],2,FALSE)</f>
        <v>Putnam</v>
      </c>
      <c r="D1320" s="15" t="str">
        <f>VLOOKUP(Table3[[#This Row],[Full Tract ID]],Table1[[Full Tract ID]:[Census Tract ID]],3,FALSE)</f>
        <v>Census Tract 9564.02</v>
      </c>
      <c r="E1320">
        <v>0</v>
      </c>
      <c r="K1320"/>
      <c r="N1320"/>
    </row>
    <row r="1321" spans="1:14" x14ac:dyDescent="0.25">
      <c r="A1321" t="s">
        <v>1323</v>
      </c>
      <c r="B1321" s="13">
        <v>18133956500</v>
      </c>
      <c r="C1321" s="15" t="str">
        <f>VLOOKUP(Table3[[#This Row],[Full Tract ID]],Table1[[Full Tract ID]:[Census Tract ID]],2,FALSE)</f>
        <v>Putnam</v>
      </c>
      <c r="D1321" s="15" t="str">
        <f>VLOOKUP(Table3[[#This Row],[Full Tract ID]],Table1[[Full Tract ID]:[Census Tract ID]],3,FALSE)</f>
        <v>Census Tract 9565</v>
      </c>
      <c r="E1321">
        <v>0</v>
      </c>
      <c r="K1321"/>
      <c r="N1321"/>
    </row>
    <row r="1322" spans="1:14" x14ac:dyDescent="0.25">
      <c r="A1322" t="s">
        <v>1324</v>
      </c>
      <c r="B1322" s="13">
        <v>18133956600</v>
      </c>
      <c r="C1322" s="15" t="str">
        <f>VLOOKUP(Table3[[#This Row],[Full Tract ID]],Table1[[Full Tract ID]:[Census Tract ID]],2,FALSE)</f>
        <v>Putnam</v>
      </c>
      <c r="D1322" s="15" t="str">
        <f>VLOOKUP(Table3[[#This Row],[Full Tract ID]],Table1[[Full Tract ID]:[Census Tract ID]],3,FALSE)</f>
        <v>Census Tract 9566</v>
      </c>
      <c r="E1322">
        <v>0</v>
      </c>
      <c r="K1322"/>
      <c r="N1322"/>
    </row>
    <row r="1323" spans="1:14" x14ac:dyDescent="0.25">
      <c r="A1323" t="s">
        <v>1325</v>
      </c>
      <c r="B1323" s="13">
        <v>18135951400</v>
      </c>
      <c r="C1323" s="15" t="str">
        <f>VLOOKUP(Table3[[#This Row],[Full Tract ID]],Table1[[Full Tract ID]:[Census Tract ID]],2,FALSE)</f>
        <v>Randolph</v>
      </c>
      <c r="D1323" s="15" t="str">
        <f>VLOOKUP(Table3[[#This Row],[Full Tract ID]],Table1[[Full Tract ID]:[Census Tract ID]],3,FALSE)</f>
        <v>Census Tract 9514</v>
      </c>
      <c r="E1323">
        <v>0</v>
      </c>
      <c r="K1323"/>
      <c r="N1323"/>
    </row>
    <row r="1324" spans="1:14" x14ac:dyDescent="0.25">
      <c r="A1324" t="s">
        <v>1326</v>
      </c>
      <c r="B1324" s="13">
        <v>18135951500</v>
      </c>
      <c r="C1324" s="15" t="str">
        <f>VLOOKUP(Table3[[#This Row],[Full Tract ID]],Table1[[Full Tract ID]:[Census Tract ID]],2,FALSE)</f>
        <v>Randolph</v>
      </c>
      <c r="D1324" s="15" t="str">
        <f>VLOOKUP(Table3[[#This Row],[Full Tract ID]],Table1[[Full Tract ID]:[Census Tract ID]],3,FALSE)</f>
        <v>Census Tract 9515</v>
      </c>
      <c r="E1324">
        <v>0</v>
      </c>
      <c r="K1324"/>
      <c r="N1324"/>
    </row>
    <row r="1325" spans="1:14" x14ac:dyDescent="0.25">
      <c r="A1325" t="s">
        <v>1327</v>
      </c>
      <c r="B1325" s="13">
        <v>18135951600</v>
      </c>
      <c r="C1325" s="15" t="str">
        <f>VLOOKUP(Table3[[#This Row],[Full Tract ID]],Table1[[Full Tract ID]:[Census Tract ID]],2,FALSE)</f>
        <v>Randolph</v>
      </c>
      <c r="D1325" s="15" t="str">
        <f>VLOOKUP(Table3[[#This Row],[Full Tract ID]],Table1[[Full Tract ID]:[Census Tract ID]],3,FALSE)</f>
        <v>Census Tract 9516</v>
      </c>
      <c r="E1325">
        <v>0</v>
      </c>
      <c r="K1325"/>
      <c r="N1325"/>
    </row>
    <row r="1326" spans="1:14" x14ac:dyDescent="0.25">
      <c r="A1326" t="s">
        <v>1328</v>
      </c>
      <c r="B1326" s="13">
        <v>18135951700</v>
      </c>
      <c r="C1326" s="15" t="str">
        <f>VLOOKUP(Table3[[#This Row],[Full Tract ID]],Table1[[Full Tract ID]:[Census Tract ID]],2,FALSE)</f>
        <v>Randolph</v>
      </c>
      <c r="D1326" s="15" t="str">
        <f>VLOOKUP(Table3[[#This Row],[Full Tract ID]],Table1[[Full Tract ID]:[Census Tract ID]],3,FALSE)</f>
        <v>Census Tract 9517</v>
      </c>
      <c r="E1326">
        <v>0</v>
      </c>
      <c r="K1326"/>
      <c r="N1326"/>
    </row>
    <row r="1327" spans="1:14" x14ac:dyDescent="0.25">
      <c r="A1327" t="s">
        <v>1329</v>
      </c>
      <c r="B1327" s="13">
        <v>18135951800</v>
      </c>
      <c r="C1327" s="15" t="str">
        <f>VLOOKUP(Table3[[#This Row],[Full Tract ID]],Table1[[Full Tract ID]:[Census Tract ID]],2,FALSE)</f>
        <v>Randolph</v>
      </c>
      <c r="D1327" s="15" t="str">
        <f>VLOOKUP(Table3[[#This Row],[Full Tract ID]],Table1[[Full Tract ID]:[Census Tract ID]],3,FALSE)</f>
        <v>Census Tract 9518</v>
      </c>
      <c r="E1327">
        <v>0</v>
      </c>
      <c r="K1327"/>
      <c r="N1327"/>
    </row>
    <row r="1328" spans="1:14" x14ac:dyDescent="0.25">
      <c r="A1328" t="s">
        <v>1330</v>
      </c>
      <c r="B1328" s="13">
        <v>18135951900</v>
      </c>
      <c r="C1328" s="15" t="str">
        <f>VLOOKUP(Table3[[#This Row],[Full Tract ID]],Table1[[Full Tract ID]:[Census Tract ID]],2,FALSE)</f>
        <v>Randolph</v>
      </c>
      <c r="D1328" s="15" t="str">
        <f>VLOOKUP(Table3[[#This Row],[Full Tract ID]],Table1[[Full Tract ID]:[Census Tract ID]],3,FALSE)</f>
        <v>Census Tract 9519</v>
      </c>
      <c r="E1328">
        <v>0</v>
      </c>
      <c r="K1328"/>
      <c r="N1328"/>
    </row>
    <row r="1329" spans="1:14" x14ac:dyDescent="0.25">
      <c r="A1329" t="s">
        <v>1331</v>
      </c>
      <c r="B1329" s="13">
        <v>18135952000</v>
      </c>
      <c r="C1329" s="15" t="str">
        <f>VLOOKUP(Table3[[#This Row],[Full Tract ID]],Table1[[Full Tract ID]:[Census Tract ID]],2,FALSE)</f>
        <v>Randolph</v>
      </c>
      <c r="D1329" s="15" t="str">
        <f>VLOOKUP(Table3[[#This Row],[Full Tract ID]],Table1[[Full Tract ID]:[Census Tract ID]],3,FALSE)</f>
        <v>Census Tract 9520</v>
      </c>
      <c r="E1329">
        <v>0</v>
      </c>
      <c r="K1329"/>
      <c r="N1329"/>
    </row>
    <row r="1330" spans="1:14" x14ac:dyDescent="0.25">
      <c r="A1330" t="s">
        <v>1332</v>
      </c>
      <c r="B1330" s="13">
        <v>18135952100</v>
      </c>
      <c r="C1330" s="15" t="str">
        <f>VLOOKUP(Table3[[#This Row],[Full Tract ID]],Table1[[Full Tract ID]:[Census Tract ID]],2,FALSE)</f>
        <v>Randolph</v>
      </c>
      <c r="D1330" s="15" t="str">
        <f>VLOOKUP(Table3[[#This Row],[Full Tract ID]],Table1[[Full Tract ID]:[Census Tract ID]],3,FALSE)</f>
        <v>Census Tract 9521</v>
      </c>
      <c r="E1330">
        <v>0</v>
      </c>
      <c r="K1330"/>
      <c r="N1330"/>
    </row>
    <row r="1331" spans="1:14" x14ac:dyDescent="0.25">
      <c r="A1331" t="s">
        <v>1333</v>
      </c>
      <c r="B1331" s="13">
        <v>18137968401</v>
      </c>
      <c r="C1331" s="15" t="str">
        <f>VLOOKUP(Table3[[#This Row],[Full Tract ID]],Table1[[Full Tract ID]:[Census Tract ID]],2,FALSE)</f>
        <v>Ripley</v>
      </c>
      <c r="D1331" s="15" t="str">
        <f>VLOOKUP(Table3[[#This Row],[Full Tract ID]],Table1[[Full Tract ID]:[Census Tract ID]],3,FALSE)</f>
        <v>Census Tract 9684.01</v>
      </c>
      <c r="E1331">
        <v>0</v>
      </c>
      <c r="K1331"/>
      <c r="N1331"/>
    </row>
    <row r="1332" spans="1:14" x14ac:dyDescent="0.25">
      <c r="A1332" t="s">
        <v>1334</v>
      </c>
      <c r="B1332" s="13">
        <v>18137968402</v>
      </c>
      <c r="C1332" s="15" t="str">
        <f>VLOOKUP(Table3[[#This Row],[Full Tract ID]],Table1[[Full Tract ID]:[Census Tract ID]],2,FALSE)</f>
        <v>Ripley</v>
      </c>
      <c r="D1332" s="15" t="str">
        <f>VLOOKUP(Table3[[#This Row],[Full Tract ID]],Table1[[Full Tract ID]:[Census Tract ID]],3,FALSE)</f>
        <v>Census Tract 9684.02</v>
      </c>
      <c r="E1332">
        <v>0</v>
      </c>
      <c r="K1332"/>
      <c r="N1332"/>
    </row>
    <row r="1333" spans="1:14" x14ac:dyDescent="0.25">
      <c r="A1333" t="s">
        <v>1335</v>
      </c>
      <c r="B1333" s="13">
        <v>18137968500</v>
      </c>
      <c r="C1333" s="15" t="str">
        <f>VLOOKUP(Table3[[#This Row],[Full Tract ID]],Table1[[Full Tract ID]:[Census Tract ID]],2,FALSE)</f>
        <v>Ripley</v>
      </c>
      <c r="D1333" s="15" t="str">
        <f>VLOOKUP(Table3[[#This Row],[Full Tract ID]],Table1[[Full Tract ID]:[Census Tract ID]],3,FALSE)</f>
        <v>Census Tract 9685</v>
      </c>
      <c r="E1333">
        <v>0</v>
      </c>
      <c r="K1333"/>
      <c r="N1333"/>
    </row>
    <row r="1334" spans="1:14" x14ac:dyDescent="0.25">
      <c r="A1334" t="s">
        <v>1336</v>
      </c>
      <c r="B1334" s="13">
        <v>18137968600</v>
      </c>
      <c r="C1334" s="15" t="str">
        <f>VLOOKUP(Table3[[#This Row],[Full Tract ID]],Table1[[Full Tract ID]:[Census Tract ID]],2,FALSE)</f>
        <v>Ripley</v>
      </c>
      <c r="D1334" s="15" t="str">
        <f>VLOOKUP(Table3[[#This Row],[Full Tract ID]],Table1[[Full Tract ID]:[Census Tract ID]],3,FALSE)</f>
        <v>Census Tract 9686</v>
      </c>
      <c r="E1334">
        <v>0</v>
      </c>
      <c r="K1334"/>
      <c r="N1334"/>
    </row>
    <row r="1335" spans="1:14" x14ac:dyDescent="0.25">
      <c r="A1335" t="s">
        <v>1337</v>
      </c>
      <c r="B1335" s="13">
        <v>18137968700</v>
      </c>
      <c r="C1335" s="15" t="str">
        <f>VLOOKUP(Table3[[#This Row],[Full Tract ID]],Table1[[Full Tract ID]:[Census Tract ID]],2,FALSE)</f>
        <v>Ripley</v>
      </c>
      <c r="D1335" s="15" t="str">
        <f>VLOOKUP(Table3[[#This Row],[Full Tract ID]],Table1[[Full Tract ID]:[Census Tract ID]],3,FALSE)</f>
        <v>Census Tract 9687</v>
      </c>
      <c r="E1335">
        <v>0</v>
      </c>
      <c r="K1335"/>
      <c r="N1335"/>
    </row>
    <row r="1336" spans="1:14" x14ac:dyDescent="0.25">
      <c r="A1336" t="s">
        <v>1338</v>
      </c>
      <c r="B1336" s="13">
        <v>18137968800</v>
      </c>
      <c r="C1336" s="15" t="str">
        <f>VLOOKUP(Table3[[#This Row],[Full Tract ID]],Table1[[Full Tract ID]:[Census Tract ID]],2,FALSE)</f>
        <v>Ripley</v>
      </c>
      <c r="D1336" s="15" t="str">
        <f>VLOOKUP(Table3[[#This Row],[Full Tract ID]],Table1[[Full Tract ID]:[Census Tract ID]],3,FALSE)</f>
        <v>Census Tract 9688</v>
      </c>
      <c r="E1336">
        <v>0</v>
      </c>
      <c r="K1336"/>
      <c r="N1336"/>
    </row>
    <row r="1337" spans="1:14" x14ac:dyDescent="0.25">
      <c r="A1337" t="s">
        <v>1339</v>
      </c>
      <c r="B1337" s="13">
        <v>18137968900</v>
      </c>
      <c r="C1337" s="15" t="str">
        <f>VLOOKUP(Table3[[#This Row],[Full Tract ID]],Table1[[Full Tract ID]:[Census Tract ID]],2,FALSE)</f>
        <v>Ripley</v>
      </c>
      <c r="D1337" s="15" t="str">
        <f>VLOOKUP(Table3[[#This Row],[Full Tract ID]],Table1[[Full Tract ID]:[Census Tract ID]],3,FALSE)</f>
        <v>Census Tract 9689</v>
      </c>
      <c r="E1337">
        <v>0</v>
      </c>
      <c r="K1337"/>
      <c r="N1337"/>
    </row>
    <row r="1338" spans="1:14" x14ac:dyDescent="0.25">
      <c r="A1338" t="s">
        <v>1340</v>
      </c>
      <c r="B1338" s="13">
        <v>18139974100</v>
      </c>
      <c r="C1338" s="15" t="str">
        <f>VLOOKUP(Table3[[#This Row],[Full Tract ID]],Table1[[Full Tract ID]:[Census Tract ID]],2,FALSE)</f>
        <v>Rush</v>
      </c>
      <c r="D1338" s="15" t="str">
        <f>VLOOKUP(Table3[[#This Row],[Full Tract ID]],Table1[[Full Tract ID]:[Census Tract ID]],3,FALSE)</f>
        <v>Census Tract 9741</v>
      </c>
      <c r="E1338">
        <v>0</v>
      </c>
      <c r="K1338"/>
      <c r="N1338"/>
    </row>
    <row r="1339" spans="1:14" x14ac:dyDescent="0.25">
      <c r="A1339" t="s">
        <v>1341</v>
      </c>
      <c r="B1339" s="13">
        <v>18139974200</v>
      </c>
      <c r="C1339" s="15" t="str">
        <f>VLOOKUP(Table3[[#This Row],[Full Tract ID]],Table1[[Full Tract ID]:[Census Tract ID]],2,FALSE)</f>
        <v>Rush</v>
      </c>
      <c r="D1339" s="15" t="str">
        <f>VLOOKUP(Table3[[#This Row],[Full Tract ID]],Table1[[Full Tract ID]:[Census Tract ID]],3,FALSE)</f>
        <v>Census Tract 9742</v>
      </c>
      <c r="E1339">
        <v>0</v>
      </c>
      <c r="K1339"/>
      <c r="N1339"/>
    </row>
    <row r="1340" spans="1:14" x14ac:dyDescent="0.25">
      <c r="A1340" t="s">
        <v>1342</v>
      </c>
      <c r="B1340" s="13">
        <v>18139974300</v>
      </c>
      <c r="C1340" s="15" t="str">
        <f>VLOOKUP(Table3[[#This Row],[Full Tract ID]],Table1[[Full Tract ID]:[Census Tract ID]],2,FALSE)</f>
        <v>Rush</v>
      </c>
      <c r="D1340" s="15" t="str">
        <f>VLOOKUP(Table3[[#This Row],[Full Tract ID]],Table1[[Full Tract ID]:[Census Tract ID]],3,FALSE)</f>
        <v>Census Tract 9743</v>
      </c>
      <c r="E1340">
        <v>0</v>
      </c>
      <c r="K1340"/>
      <c r="N1340"/>
    </row>
    <row r="1341" spans="1:14" x14ac:dyDescent="0.25">
      <c r="A1341" t="s">
        <v>1343</v>
      </c>
      <c r="B1341" s="13">
        <v>18139974400</v>
      </c>
      <c r="C1341" s="15" t="str">
        <f>VLOOKUP(Table3[[#This Row],[Full Tract ID]],Table1[[Full Tract ID]:[Census Tract ID]],2,FALSE)</f>
        <v>Rush</v>
      </c>
      <c r="D1341" s="15" t="str">
        <f>VLOOKUP(Table3[[#This Row],[Full Tract ID]],Table1[[Full Tract ID]:[Census Tract ID]],3,FALSE)</f>
        <v>Census Tract 9744</v>
      </c>
      <c r="E1341">
        <v>0</v>
      </c>
      <c r="K1341"/>
      <c r="N1341"/>
    </row>
    <row r="1342" spans="1:14" x14ac:dyDescent="0.25">
      <c r="A1342" t="s">
        <v>1344</v>
      </c>
      <c r="B1342" s="13">
        <v>18139974500</v>
      </c>
      <c r="C1342" s="15" t="str">
        <f>VLOOKUP(Table3[[#This Row],[Full Tract ID]],Table1[[Full Tract ID]:[Census Tract ID]],2,FALSE)</f>
        <v>Rush</v>
      </c>
      <c r="D1342" s="15" t="str">
        <f>VLOOKUP(Table3[[#This Row],[Full Tract ID]],Table1[[Full Tract ID]:[Census Tract ID]],3,FALSE)</f>
        <v>Census Tract 9745</v>
      </c>
      <c r="E1342">
        <v>0</v>
      </c>
      <c r="K1342"/>
      <c r="N1342"/>
    </row>
    <row r="1343" spans="1:14" x14ac:dyDescent="0.25">
      <c r="A1343" t="s">
        <v>1345</v>
      </c>
      <c r="B1343" s="13">
        <v>18141000100</v>
      </c>
      <c r="C1343" s="15" t="str">
        <f>VLOOKUP(Table3[[#This Row],[Full Tract ID]],Table1[[Full Tract ID]:[Census Tract ID]],2,FALSE)</f>
        <v>St. Joseph</v>
      </c>
      <c r="D1343" s="15" t="str">
        <f>VLOOKUP(Table3[[#This Row],[Full Tract ID]],Table1[[Full Tract ID]:[Census Tract ID]],3,FALSE)</f>
        <v>Census Tract 1</v>
      </c>
      <c r="E1343">
        <v>0</v>
      </c>
      <c r="K1343"/>
      <c r="N1343"/>
    </row>
    <row r="1344" spans="1:14" x14ac:dyDescent="0.25">
      <c r="A1344" t="s">
        <v>1346</v>
      </c>
      <c r="B1344" s="13">
        <v>18141000200</v>
      </c>
      <c r="C1344" s="15" t="str">
        <f>VLOOKUP(Table3[[#This Row],[Full Tract ID]],Table1[[Full Tract ID]:[Census Tract ID]],2,FALSE)</f>
        <v>St. Joseph</v>
      </c>
      <c r="D1344" s="15" t="str">
        <f>VLOOKUP(Table3[[#This Row],[Full Tract ID]],Table1[[Full Tract ID]:[Census Tract ID]],3,FALSE)</f>
        <v>Census Tract 2</v>
      </c>
      <c r="E1344" s="14">
        <v>1</v>
      </c>
      <c r="K1344"/>
      <c r="N1344"/>
    </row>
    <row r="1345" spans="1:14" x14ac:dyDescent="0.25">
      <c r="A1345" t="s">
        <v>1347</v>
      </c>
      <c r="B1345" s="13">
        <v>18141000301</v>
      </c>
      <c r="C1345" s="15" t="str">
        <f>VLOOKUP(Table3[[#This Row],[Full Tract ID]],Table1[[Full Tract ID]:[Census Tract ID]],2,FALSE)</f>
        <v>St. Joseph</v>
      </c>
      <c r="D1345" s="15" t="str">
        <f>VLOOKUP(Table3[[#This Row],[Full Tract ID]],Table1[[Full Tract ID]:[Census Tract ID]],3,FALSE)</f>
        <v>Census Tract 3.01</v>
      </c>
      <c r="E1345">
        <v>0</v>
      </c>
      <c r="K1345"/>
      <c r="N1345"/>
    </row>
    <row r="1346" spans="1:14" x14ac:dyDescent="0.25">
      <c r="A1346" t="s">
        <v>1348</v>
      </c>
      <c r="B1346" s="13">
        <v>18141000302</v>
      </c>
      <c r="C1346" s="15" t="str">
        <f>VLOOKUP(Table3[[#This Row],[Full Tract ID]],Table1[[Full Tract ID]:[Census Tract ID]],2,FALSE)</f>
        <v>St. Joseph</v>
      </c>
      <c r="D1346" s="15" t="str">
        <f>VLOOKUP(Table3[[#This Row],[Full Tract ID]],Table1[[Full Tract ID]:[Census Tract ID]],3,FALSE)</f>
        <v>Census Tract 3.02</v>
      </c>
      <c r="E1346">
        <v>0</v>
      </c>
      <c r="K1346"/>
      <c r="N1346"/>
    </row>
    <row r="1347" spans="1:14" x14ac:dyDescent="0.25">
      <c r="A1347" t="s">
        <v>1349</v>
      </c>
      <c r="B1347" s="13">
        <v>18141000400</v>
      </c>
      <c r="C1347" s="15" t="str">
        <f>VLOOKUP(Table3[[#This Row],[Full Tract ID]],Table1[[Full Tract ID]:[Census Tract ID]],2,FALSE)</f>
        <v>St. Joseph</v>
      </c>
      <c r="D1347" s="15" t="str">
        <f>VLOOKUP(Table3[[#This Row],[Full Tract ID]],Table1[[Full Tract ID]:[Census Tract ID]],3,FALSE)</f>
        <v>Census Tract 4</v>
      </c>
      <c r="E1347" s="14">
        <v>1</v>
      </c>
      <c r="K1347"/>
      <c r="N1347"/>
    </row>
    <row r="1348" spans="1:14" x14ac:dyDescent="0.25">
      <c r="A1348" t="s">
        <v>1350</v>
      </c>
      <c r="B1348" s="13">
        <v>18141000500</v>
      </c>
      <c r="C1348" s="15" t="str">
        <f>VLOOKUP(Table3[[#This Row],[Full Tract ID]],Table1[[Full Tract ID]:[Census Tract ID]],2,FALSE)</f>
        <v>St. Joseph</v>
      </c>
      <c r="D1348" s="15" t="str">
        <f>VLOOKUP(Table3[[#This Row],[Full Tract ID]],Table1[[Full Tract ID]:[Census Tract ID]],3,FALSE)</f>
        <v>Census Tract 5</v>
      </c>
      <c r="E1348" s="14">
        <v>1</v>
      </c>
      <c r="K1348"/>
      <c r="N1348"/>
    </row>
    <row r="1349" spans="1:14" x14ac:dyDescent="0.25">
      <c r="A1349" t="s">
        <v>1351</v>
      </c>
      <c r="B1349" s="13">
        <v>18141000600</v>
      </c>
      <c r="C1349" s="15" t="str">
        <f>VLOOKUP(Table3[[#This Row],[Full Tract ID]],Table1[[Full Tract ID]:[Census Tract ID]],2,FALSE)</f>
        <v>St. Joseph</v>
      </c>
      <c r="D1349" s="15" t="str">
        <f>VLOOKUP(Table3[[#This Row],[Full Tract ID]],Table1[[Full Tract ID]:[Census Tract ID]],3,FALSE)</f>
        <v>Census Tract 6</v>
      </c>
      <c r="E1349" s="14">
        <v>1</v>
      </c>
      <c r="K1349"/>
      <c r="N1349"/>
    </row>
    <row r="1350" spans="1:14" x14ac:dyDescent="0.25">
      <c r="A1350" t="s">
        <v>1352</v>
      </c>
      <c r="B1350" s="13">
        <v>18141000700</v>
      </c>
      <c r="C1350" s="15" t="str">
        <f>VLOOKUP(Table3[[#This Row],[Full Tract ID]],Table1[[Full Tract ID]:[Census Tract ID]],2,FALSE)</f>
        <v>St. Joseph</v>
      </c>
      <c r="D1350" s="15" t="str">
        <f>VLOOKUP(Table3[[#This Row],[Full Tract ID]],Table1[[Full Tract ID]:[Census Tract ID]],3,FALSE)</f>
        <v>Census Tract 7</v>
      </c>
      <c r="E1350">
        <v>0</v>
      </c>
      <c r="K1350"/>
      <c r="N1350"/>
    </row>
    <row r="1351" spans="1:14" x14ac:dyDescent="0.25">
      <c r="A1351" t="s">
        <v>1353</v>
      </c>
      <c r="B1351" s="13">
        <v>18141000800</v>
      </c>
      <c r="C1351" s="15" t="str">
        <f>VLOOKUP(Table3[[#This Row],[Full Tract ID]],Table1[[Full Tract ID]:[Census Tract ID]],2,FALSE)</f>
        <v>St. Joseph</v>
      </c>
      <c r="D1351" s="15" t="str">
        <f>VLOOKUP(Table3[[#This Row],[Full Tract ID]],Table1[[Full Tract ID]:[Census Tract ID]],3,FALSE)</f>
        <v>Census Tract 8</v>
      </c>
      <c r="E1351">
        <v>0</v>
      </c>
      <c r="K1351"/>
      <c r="N1351"/>
    </row>
    <row r="1352" spans="1:14" x14ac:dyDescent="0.25">
      <c r="A1352" t="s">
        <v>1354</v>
      </c>
      <c r="B1352" s="13">
        <v>18141000900</v>
      </c>
      <c r="C1352" s="15" t="str">
        <f>VLOOKUP(Table3[[#This Row],[Full Tract ID]],Table1[[Full Tract ID]:[Census Tract ID]],2,FALSE)</f>
        <v>St. Joseph</v>
      </c>
      <c r="D1352" s="15" t="str">
        <f>VLOOKUP(Table3[[#This Row],[Full Tract ID]],Table1[[Full Tract ID]:[Census Tract ID]],3,FALSE)</f>
        <v>Census Tract 9</v>
      </c>
      <c r="E1352">
        <v>0</v>
      </c>
      <c r="K1352"/>
      <c r="N1352"/>
    </row>
    <row r="1353" spans="1:14" x14ac:dyDescent="0.25">
      <c r="A1353" t="s">
        <v>1355</v>
      </c>
      <c r="B1353" s="13">
        <v>18141001000</v>
      </c>
      <c r="C1353" s="15" t="str">
        <f>VLOOKUP(Table3[[#This Row],[Full Tract ID]],Table1[[Full Tract ID]:[Census Tract ID]],2,FALSE)</f>
        <v>St. Joseph</v>
      </c>
      <c r="D1353" s="15" t="str">
        <f>VLOOKUP(Table3[[#This Row],[Full Tract ID]],Table1[[Full Tract ID]:[Census Tract ID]],3,FALSE)</f>
        <v>Census Tract 10</v>
      </c>
      <c r="E1353">
        <v>0</v>
      </c>
      <c r="K1353"/>
      <c r="N1353"/>
    </row>
    <row r="1354" spans="1:14" x14ac:dyDescent="0.25">
      <c r="A1354" t="s">
        <v>1356</v>
      </c>
      <c r="B1354" s="13">
        <v>18141001100</v>
      </c>
      <c r="C1354" s="15" t="str">
        <f>VLOOKUP(Table3[[#This Row],[Full Tract ID]],Table1[[Full Tract ID]:[Census Tract ID]],2,FALSE)</f>
        <v>St. Joseph</v>
      </c>
      <c r="D1354" s="15" t="str">
        <f>VLOOKUP(Table3[[#This Row],[Full Tract ID]],Table1[[Full Tract ID]:[Census Tract ID]],3,FALSE)</f>
        <v>Census Tract 11</v>
      </c>
      <c r="E1354">
        <v>0</v>
      </c>
      <c r="K1354"/>
      <c r="N1354"/>
    </row>
    <row r="1355" spans="1:14" x14ac:dyDescent="0.25">
      <c r="A1355" t="s">
        <v>1357</v>
      </c>
      <c r="B1355" s="13">
        <v>18141001200</v>
      </c>
      <c r="C1355" s="15" t="str">
        <f>VLOOKUP(Table3[[#This Row],[Full Tract ID]],Table1[[Full Tract ID]:[Census Tract ID]],2,FALSE)</f>
        <v>St. Joseph</v>
      </c>
      <c r="D1355" s="15" t="str">
        <f>VLOOKUP(Table3[[#This Row],[Full Tract ID]],Table1[[Full Tract ID]:[Census Tract ID]],3,FALSE)</f>
        <v>Census Tract 12</v>
      </c>
      <c r="E1355">
        <v>0</v>
      </c>
      <c r="K1355"/>
      <c r="N1355"/>
    </row>
    <row r="1356" spans="1:14" x14ac:dyDescent="0.25">
      <c r="A1356" t="s">
        <v>1358</v>
      </c>
      <c r="B1356" s="13">
        <v>18141001300</v>
      </c>
      <c r="C1356" s="15" t="str">
        <f>VLOOKUP(Table3[[#This Row],[Full Tract ID]],Table1[[Full Tract ID]:[Census Tract ID]],2,FALSE)</f>
        <v>St. Joseph</v>
      </c>
      <c r="D1356" s="15" t="str">
        <f>VLOOKUP(Table3[[#This Row],[Full Tract ID]],Table1[[Full Tract ID]:[Census Tract ID]],3,FALSE)</f>
        <v>Census Tract 13</v>
      </c>
      <c r="E1356">
        <v>0</v>
      </c>
      <c r="K1356"/>
      <c r="N1356"/>
    </row>
    <row r="1357" spans="1:14" x14ac:dyDescent="0.25">
      <c r="A1357" t="s">
        <v>1359</v>
      </c>
      <c r="B1357" s="13">
        <v>18141001400</v>
      </c>
      <c r="C1357" s="15" t="str">
        <f>VLOOKUP(Table3[[#This Row],[Full Tract ID]],Table1[[Full Tract ID]:[Census Tract ID]],2,FALSE)</f>
        <v>St. Joseph</v>
      </c>
      <c r="D1357" s="15" t="str">
        <f>VLOOKUP(Table3[[#This Row],[Full Tract ID]],Table1[[Full Tract ID]:[Census Tract ID]],3,FALSE)</f>
        <v>Census Tract 14</v>
      </c>
      <c r="E1357">
        <v>0</v>
      </c>
      <c r="K1357"/>
      <c r="N1357"/>
    </row>
    <row r="1358" spans="1:14" x14ac:dyDescent="0.25">
      <c r="A1358" t="s">
        <v>1360</v>
      </c>
      <c r="B1358" s="13">
        <v>18141001500</v>
      </c>
      <c r="C1358" s="15" t="str">
        <f>VLOOKUP(Table3[[#This Row],[Full Tract ID]],Table1[[Full Tract ID]:[Census Tract ID]],2,FALSE)</f>
        <v>St. Joseph</v>
      </c>
      <c r="D1358" s="15" t="str">
        <f>VLOOKUP(Table3[[#This Row],[Full Tract ID]],Table1[[Full Tract ID]:[Census Tract ID]],3,FALSE)</f>
        <v>Census Tract 15</v>
      </c>
      <c r="E1358" s="14">
        <v>1</v>
      </c>
      <c r="K1358"/>
      <c r="N1358"/>
    </row>
    <row r="1359" spans="1:14" x14ac:dyDescent="0.25">
      <c r="A1359" t="s">
        <v>1361</v>
      </c>
      <c r="B1359" s="13">
        <v>18141001600</v>
      </c>
      <c r="C1359" s="15" t="str">
        <f>VLOOKUP(Table3[[#This Row],[Full Tract ID]],Table1[[Full Tract ID]:[Census Tract ID]],2,FALSE)</f>
        <v>St. Joseph</v>
      </c>
      <c r="D1359" s="15" t="str">
        <f>VLOOKUP(Table3[[#This Row],[Full Tract ID]],Table1[[Full Tract ID]:[Census Tract ID]],3,FALSE)</f>
        <v>Census Tract 16</v>
      </c>
      <c r="E1359">
        <v>0</v>
      </c>
      <c r="K1359"/>
      <c r="N1359"/>
    </row>
    <row r="1360" spans="1:14" x14ac:dyDescent="0.25">
      <c r="A1360" t="s">
        <v>1362</v>
      </c>
      <c r="B1360" s="13">
        <v>18141001700</v>
      </c>
      <c r="C1360" s="15" t="str">
        <f>VLOOKUP(Table3[[#This Row],[Full Tract ID]],Table1[[Full Tract ID]:[Census Tract ID]],2,FALSE)</f>
        <v>St. Joseph</v>
      </c>
      <c r="D1360" s="15" t="str">
        <f>VLOOKUP(Table3[[#This Row],[Full Tract ID]],Table1[[Full Tract ID]:[Census Tract ID]],3,FALSE)</f>
        <v>Census Tract 17</v>
      </c>
      <c r="E1360" s="14">
        <v>1</v>
      </c>
      <c r="K1360"/>
      <c r="N1360"/>
    </row>
    <row r="1361" spans="1:14" x14ac:dyDescent="0.25">
      <c r="A1361" t="s">
        <v>1363</v>
      </c>
      <c r="B1361" s="13">
        <v>18141001900</v>
      </c>
      <c r="C1361" s="15" t="str">
        <f>VLOOKUP(Table3[[#This Row],[Full Tract ID]],Table1[[Full Tract ID]:[Census Tract ID]],2,FALSE)</f>
        <v>St. Joseph</v>
      </c>
      <c r="D1361" s="15" t="str">
        <f>VLOOKUP(Table3[[#This Row],[Full Tract ID]],Table1[[Full Tract ID]:[Census Tract ID]],3,FALSE)</f>
        <v>Census Tract 19</v>
      </c>
      <c r="E1361" s="14">
        <v>1</v>
      </c>
      <c r="K1361"/>
      <c r="N1361"/>
    </row>
    <row r="1362" spans="1:14" x14ac:dyDescent="0.25">
      <c r="A1362" t="s">
        <v>1364</v>
      </c>
      <c r="B1362" s="13">
        <v>18141002000</v>
      </c>
      <c r="C1362" s="15" t="str">
        <f>VLOOKUP(Table3[[#This Row],[Full Tract ID]],Table1[[Full Tract ID]:[Census Tract ID]],2,FALSE)</f>
        <v>St. Joseph</v>
      </c>
      <c r="D1362" s="15" t="str">
        <f>VLOOKUP(Table3[[#This Row],[Full Tract ID]],Table1[[Full Tract ID]:[Census Tract ID]],3,FALSE)</f>
        <v>Census Tract 20</v>
      </c>
      <c r="E1362" s="14">
        <v>1</v>
      </c>
      <c r="K1362"/>
      <c r="N1362"/>
    </row>
    <row r="1363" spans="1:14" x14ac:dyDescent="0.25">
      <c r="A1363" t="s">
        <v>1365</v>
      </c>
      <c r="B1363" s="13">
        <v>18141002100</v>
      </c>
      <c r="C1363" s="15" t="str">
        <f>VLOOKUP(Table3[[#This Row],[Full Tract ID]],Table1[[Full Tract ID]:[Census Tract ID]],2,FALSE)</f>
        <v>St. Joseph</v>
      </c>
      <c r="D1363" s="15" t="str">
        <f>VLOOKUP(Table3[[#This Row],[Full Tract ID]],Table1[[Full Tract ID]:[Census Tract ID]],3,FALSE)</f>
        <v>Census Tract 21</v>
      </c>
      <c r="E1363">
        <v>0</v>
      </c>
      <c r="K1363"/>
      <c r="N1363"/>
    </row>
    <row r="1364" spans="1:14" x14ac:dyDescent="0.25">
      <c r="A1364" t="s">
        <v>1366</v>
      </c>
      <c r="B1364" s="13">
        <v>18141002200</v>
      </c>
      <c r="C1364" s="15" t="str">
        <f>VLOOKUP(Table3[[#This Row],[Full Tract ID]],Table1[[Full Tract ID]:[Census Tract ID]],2,FALSE)</f>
        <v>St. Joseph</v>
      </c>
      <c r="D1364" s="15" t="str">
        <f>VLOOKUP(Table3[[#This Row],[Full Tract ID]],Table1[[Full Tract ID]:[Census Tract ID]],3,FALSE)</f>
        <v>Census Tract 22</v>
      </c>
      <c r="E1364" s="14">
        <v>1</v>
      </c>
      <c r="K1364"/>
      <c r="N1364"/>
    </row>
    <row r="1365" spans="1:14" x14ac:dyDescent="0.25">
      <c r="A1365" t="s">
        <v>1367</v>
      </c>
      <c r="B1365" s="13">
        <v>18141002300</v>
      </c>
      <c r="C1365" s="15" t="str">
        <f>VLOOKUP(Table3[[#This Row],[Full Tract ID]],Table1[[Full Tract ID]:[Census Tract ID]],2,FALSE)</f>
        <v>St. Joseph</v>
      </c>
      <c r="D1365" s="15" t="str">
        <f>VLOOKUP(Table3[[#This Row],[Full Tract ID]],Table1[[Full Tract ID]:[Census Tract ID]],3,FALSE)</f>
        <v>Census Tract 23</v>
      </c>
      <c r="E1365" s="14">
        <v>1</v>
      </c>
      <c r="K1365"/>
      <c r="N1365"/>
    </row>
    <row r="1366" spans="1:14" x14ac:dyDescent="0.25">
      <c r="A1366" t="s">
        <v>1368</v>
      </c>
      <c r="B1366" s="13">
        <v>18141002400</v>
      </c>
      <c r="C1366" s="15" t="str">
        <f>VLOOKUP(Table3[[#This Row],[Full Tract ID]],Table1[[Full Tract ID]:[Census Tract ID]],2,FALSE)</f>
        <v>St. Joseph</v>
      </c>
      <c r="D1366" s="15" t="str">
        <f>VLOOKUP(Table3[[#This Row],[Full Tract ID]],Table1[[Full Tract ID]:[Census Tract ID]],3,FALSE)</f>
        <v>Census Tract 24</v>
      </c>
      <c r="E1366" s="14">
        <v>1</v>
      </c>
      <c r="K1366"/>
      <c r="N1366"/>
    </row>
    <row r="1367" spans="1:14" x14ac:dyDescent="0.25">
      <c r="A1367" t="s">
        <v>1369</v>
      </c>
      <c r="B1367" s="13">
        <v>18141002500</v>
      </c>
      <c r="C1367" s="15" t="str">
        <f>VLOOKUP(Table3[[#This Row],[Full Tract ID]],Table1[[Full Tract ID]:[Census Tract ID]],2,FALSE)</f>
        <v>St. Joseph</v>
      </c>
      <c r="D1367" s="15" t="str">
        <f>VLOOKUP(Table3[[#This Row],[Full Tract ID]],Table1[[Full Tract ID]:[Census Tract ID]],3,FALSE)</f>
        <v>Census Tract 25</v>
      </c>
      <c r="E1367">
        <v>0</v>
      </c>
      <c r="K1367"/>
      <c r="N1367"/>
    </row>
    <row r="1368" spans="1:14" x14ac:dyDescent="0.25">
      <c r="A1368" t="s">
        <v>1370</v>
      </c>
      <c r="B1368" s="13">
        <v>18141002600</v>
      </c>
      <c r="C1368" s="15" t="str">
        <f>VLOOKUP(Table3[[#This Row],[Full Tract ID]],Table1[[Full Tract ID]:[Census Tract ID]],2,FALSE)</f>
        <v>St. Joseph</v>
      </c>
      <c r="D1368" s="15" t="str">
        <f>VLOOKUP(Table3[[#This Row],[Full Tract ID]],Table1[[Full Tract ID]:[Census Tract ID]],3,FALSE)</f>
        <v>Census Tract 26</v>
      </c>
      <c r="E1368" s="14">
        <v>1</v>
      </c>
      <c r="K1368"/>
      <c r="N1368"/>
    </row>
    <row r="1369" spans="1:14" x14ac:dyDescent="0.25">
      <c r="A1369" t="s">
        <v>1371</v>
      </c>
      <c r="B1369" s="13">
        <v>18141002700</v>
      </c>
      <c r="C1369" s="15" t="str">
        <f>VLOOKUP(Table3[[#This Row],[Full Tract ID]],Table1[[Full Tract ID]:[Census Tract ID]],2,FALSE)</f>
        <v>St. Joseph</v>
      </c>
      <c r="D1369" s="15" t="str">
        <f>VLOOKUP(Table3[[#This Row],[Full Tract ID]],Table1[[Full Tract ID]:[Census Tract ID]],3,FALSE)</f>
        <v>Census Tract 27</v>
      </c>
      <c r="E1369" s="14">
        <v>1</v>
      </c>
      <c r="K1369"/>
      <c r="N1369"/>
    </row>
    <row r="1370" spans="1:14" x14ac:dyDescent="0.25">
      <c r="A1370" t="s">
        <v>1372</v>
      </c>
      <c r="B1370" s="13">
        <v>18141002800</v>
      </c>
      <c r="C1370" s="15" t="str">
        <f>VLOOKUP(Table3[[#This Row],[Full Tract ID]],Table1[[Full Tract ID]:[Census Tract ID]],2,FALSE)</f>
        <v>St. Joseph</v>
      </c>
      <c r="D1370" s="15" t="str">
        <f>VLOOKUP(Table3[[#This Row],[Full Tract ID]],Table1[[Full Tract ID]:[Census Tract ID]],3,FALSE)</f>
        <v>Census Tract 28</v>
      </c>
      <c r="E1370" s="14">
        <v>1</v>
      </c>
      <c r="K1370"/>
      <c r="N1370"/>
    </row>
    <row r="1371" spans="1:14" x14ac:dyDescent="0.25">
      <c r="A1371" t="s">
        <v>1373</v>
      </c>
      <c r="B1371" s="13">
        <v>18141002900</v>
      </c>
      <c r="C1371" s="15" t="str">
        <f>VLOOKUP(Table3[[#This Row],[Full Tract ID]],Table1[[Full Tract ID]:[Census Tract ID]],2,FALSE)</f>
        <v>St. Joseph</v>
      </c>
      <c r="D1371" s="15" t="str">
        <f>VLOOKUP(Table3[[#This Row],[Full Tract ID]],Table1[[Full Tract ID]:[Census Tract ID]],3,FALSE)</f>
        <v>Census Tract 29</v>
      </c>
      <c r="E1371" s="14">
        <v>1</v>
      </c>
      <c r="K1371"/>
      <c r="N1371"/>
    </row>
    <row r="1372" spans="1:14" x14ac:dyDescent="0.25">
      <c r="A1372" t="s">
        <v>1374</v>
      </c>
      <c r="B1372" s="13">
        <v>18141003000</v>
      </c>
      <c r="C1372" s="15" t="str">
        <f>VLOOKUP(Table3[[#This Row],[Full Tract ID]],Table1[[Full Tract ID]:[Census Tract ID]],2,FALSE)</f>
        <v>St. Joseph</v>
      </c>
      <c r="D1372" s="15" t="str">
        <f>VLOOKUP(Table3[[#This Row],[Full Tract ID]],Table1[[Full Tract ID]:[Census Tract ID]],3,FALSE)</f>
        <v>Census Tract 30</v>
      </c>
      <c r="E1372" s="14">
        <v>1</v>
      </c>
      <c r="K1372"/>
      <c r="N1372"/>
    </row>
    <row r="1373" spans="1:14" x14ac:dyDescent="0.25">
      <c r="A1373" t="s">
        <v>1375</v>
      </c>
      <c r="B1373" s="13">
        <v>18141003100</v>
      </c>
      <c r="C1373" s="15" t="str">
        <f>VLOOKUP(Table3[[#This Row],[Full Tract ID]],Table1[[Full Tract ID]:[Census Tract ID]],2,FALSE)</f>
        <v>St. Joseph</v>
      </c>
      <c r="D1373" s="15" t="str">
        <f>VLOOKUP(Table3[[#This Row],[Full Tract ID]],Table1[[Full Tract ID]:[Census Tract ID]],3,FALSE)</f>
        <v>Census Tract 31</v>
      </c>
      <c r="E1373" s="14">
        <v>1</v>
      </c>
      <c r="K1373"/>
      <c r="N1373"/>
    </row>
    <row r="1374" spans="1:14" x14ac:dyDescent="0.25">
      <c r="A1374" t="s">
        <v>1376</v>
      </c>
      <c r="B1374" s="13">
        <v>18141003200</v>
      </c>
      <c r="C1374" s="15" t="str">
        <f>VLOOKUP(Table3[[#This Row],[Full Tract ID]],Table1[[Full Tract ID]:[Census Tract ID]],2,FALSE)</f>
        <v>St. Joseph</v>
      </c>
      <c r="D1374" s="15" t="str">
        <f>VLOOKUP(Table3[[#This Row],[Full Tract ID]],Table1[[Full Tract ID]:[Census Tract ID]],3,FALSE)</f>
        <v>Census Tract 32</v>
      </c>
      <c r="E1374">
        <v>0</v>
      </c>
      <c r="K1374"/>
      <c r="N1374"/>
    </row>
    <row r="1375" spans="1:14" x14ac:dyDescent="0.25">
      <c r="A1375" t="s">
        <v>1377</v>
      </c>
      <c r="B1375" s="13">
        <v>18141003300</v>
      </c>
      <c r="C1375" s="15" t="str">
        <f>VLOOKUP(Table3[[#This Row],[Full Tract ID]],Table1[[Full Tract ID]:[Census Tract ID]],2,FALSE)</f>
        <v>St. Joseph</v>
      </c>
      <c r="D1375" s="15" t="str">
        <f>VLOOKUP(Table3[[#This Row],[Full Tract ID]],Table1[[Full Tract ID]:[Census Tract ID]],3,FALSE)</f>
        <v>Census Tract 33</v>
      </c>
      <c r="E1375">
        <v>0</v>
      </c>
      <c r="K1375"/>
      <c r="N1375"/>
    </row>
    <row r="1376" spans="1:14" x14ac:dyDescent="0.25">
      <c r="A1376" t="s">
        <v>1378</v>
      </c>
      <c r="B1376" s="13">
        <v>18141003400</v>
      </c>
      <c r="C1376" s="15" t="str">
        <f>VLOOKUP(Table3[[#This Row],[Full Tract ID]],Table1[[Full Tract ID]:[Census Tract ID]],2,FALSE)</f>
        <v>St. Joseph</v>
      </c>
      <c r="D1376" s="15" t="str">
        <f>VLOOKUP(Table3[[#This Row],[Full Tract ID]],Table1[[Full Tract ID]:[Census Tract ID]],3,FALSE)</f>
        <v>Census Tract 34</v>
      </c>
      <c r="E1376" s="14">
        <v>1</v>
      </c>
      <c r="K1376"/>
      <c r="N1376"/>
    </row>
    <row r="1377" spans="1:14" x14ac:dyDescent="0.25">
      <c r="A1377" t="s">
        <v>1379</v>
      </c>
      <c r="B1377" s="13">
        <v>18141003500</v>
      </c>
      <c r="C1377" s="15" t="str">
        <f>VLOOKUP(Table3[[#This Row],[Full Tract ID]],Table1[[Full Tract ID]:[Census Tract ID]],2,FALSE)</f>
        <v>St. Joseph</v>
      </c>
      <c r="D1377" s="15" t="str">
        <f>VLOOKUP(Table3[[#This Row],[Full Tract ID]],Table1[[Full Tract ID]:[Census Tract ID]],3,FALSE)</f>
        <v>Census Tract 35</v>
      </c>
      <c r="E1377" s="14">
        <v>1</v>
      </c>
      <c r="K1377"/>
      <c r="N1377"/>
    </row>
    <row r="1378" spans="1:14" x14ac:dyDescent="0.25">
      <c r="A1378" t="s">
        <v>1380</v>
      </c>
      <c r="B1378" s="13">
        <v>18141010100</v>
      </c>
      <c r="C1378" s="15" t="str">
        <f>VLOOKUP(Table3[[#This Row],[Full Tract ID]],Table1[[Full Tract ID]:[Census Tract ID]],2,FALSE)</f>
        <v>St. Joseph</v>
      </c>
      <c r="D1378" s="15" t="str">
        <f>VLOOKUP(Table3[[#This Row],[Full Tract ID]],Table1[[Full Tract ID]:[Census Tract ID]],3,FALSE)</f>
        <v>Census Tract 101</v>
      </c>
      <c r="E1378">
        <v>0</v>
      </c>
      <c r="K1378"/>
      <c r="N1378"/>
    </row>
    <row r="1379" spans="1:14" x14ac:dyDescent="0.25">
      <c r="A1379" t="s">
        <v>1381</v>
      </c>
      <c r="B1379" s="13">
        <v>18141010201</v>
      </c>
      <c r="C1379" s="15" t="str">
        <f>VLOOKUP(Table3[[#This Row],[Full Tract ID]],Table1[[Full Tract ID]:[Census Tract ID]],2,FALSE)</f>
        <v>St. Joseph</v>
      </c>
      <c r="D1379" s="15" t="str">
        <f>VLOOKUP(Table3[[#This Row],[Full Tract ID]],Table1[[Full Tract ID]:[Census Tract ID]],3,FALSE)</f>
        <v>Census Tract 102.01</v>
      </c>
      <c r="E1379">
        <v>0</v>
      </c>
      <c r="K1379"/>
      <c r="N1379"/>
    </row>
    <row r="1380" spans="1:14" x14ac:dyDescent="0.25">
      <c r="A1380" t="s">
        <v>1382</v>
      </c>
      <c r="B1380" s="13">
        <v>18141010202</v>
      </c>
      <c r="C1380" s="15" t="str">
        <f>VLOOKUP(Table3[[#This Row],[Full Tract ID]],Table1[[Full Tract ID]:[Census Tract ID]],2,FALSE)</f>
        <v>St. Joseph</v>
      </c>
      <c r="D1380" s="15" t="str">
        <f>VLOOKUP(Table3[[#This Row],[Full Tract ID]],Table1[[Full Tract ID]:[Census Tract ID]],3,FALSE)</f>
        <v>Census Tract 102.02</v>
      </c>
      <c r="E1380">
        <v>0</v>
      </c>
      <c r="K1380"/>
      <c r="N1380"/>
    </row>
    <row r="1381" spans="1:14" x14ac:dyDescent="0.25">
      <c r="A1381" t="s">
        <v>1383</v>
      </c>
      <c r="B1381" s="13">
        <v>18141010300</v>
      </c>
      <c r="C1381" s="15" t="str">
        <f>VLOOKUP(Table3[[#This Row],[Full Tract ID]],Table1[[Full Tract ID]:[Census Tract ID]],2,FALSE)</f>
        <v>St. Joseph</v>
      </c>
      <c r="D1381" s="15" t="str">
        <f>VLOOKUP(Table3[[#This Row],[Full Tract ID]],Table1[[Full Tract ID]:[Census Tract ID]],3,FALSE)</f>
        <v>Census Tract 103</v>
      </c>
      <c r="E1381">
        <v>0</v>
      </c>
      <c r="K1381"/>
      <c r="N1381"/>
    </row>
    <row r="1382" spans="1:14" x14ac:dyDescent="0.25">
      <c r="A1382" t="s">
        <v>1384</v>
      </c>
      <c r="B1382" s="13">
        <v>18141010400</v>
      </c>
      <c r="C1382" s="15" t="str">
        <f>VLOOKUP(Table3[[#This Row],[Full Tract ID]],Table1[[Full Tract ID]:[Census Tract ID]],2,FALSE)</f>
        <v>St. Joseph</v>
      </c>
      <c r="D1382" s="15" t="str">
        <f>VLOOKUP(Table3[[#This Row],[Full Tract ID]],Table1[[Full Tract ID]:[Census Tract ID]],3,FALSE)</f>
        <v>Census Tract 104</v>
      </c>
      <c r="E1382">
        <v>0</v>
      </c>
      <c r="K1382"/>
      <c r="N1382"/>
    </row>
    <row r="1383" spans="1:14" x14ac:dyDescent="0.25">
      <c r="A1383" t="s">
        <v>1385</v>
      </c>
      <c r="B1383" s="13">
        <v>18141010500</v>
      </c>
      <c r="C1383" s="15" t="str">
        <f>VLOOKUP(Table3[[#This Row],[Full Tract ID]],Table1[[Full Tract ID]:[Census Tract ID]],2,FALSE)</f>
        <v>St. Joseph</v>
      </c>
      <c r="D1383" s="15" t="str">
        <f>VLOOKUP(Table3[[#This Row],[Full Tract ID]],Table1[[Full Tract ID]:[Census Tract ID]],3,FALSE)</f>
        <v>Census Tract 105</v>
      </c>
      <c r="E1383">
        <v>0</v>
      </c>
      <c r="K1383"/>
      <c r="N1383"/>
    </row>
    <row r="1384" spans="1:14" x14ac:dyDescent="0.25">
      <c r="A1384" t="s">
        <v>1386</v>
      </c>
      <c r="B1384" s="13">
        <v>18141010600</v>
      </c>
      <c r="C1384" s="15" t="str">
        <f>VLOOKUP(Table3[[#This Row],[Full Tract ID]],Table1[[Full Tract ID]:[Census Tract ID]],2,FALSE)</f>
        <v>St. Joseph</v>
      </c>
      <c r="D1384" s="15" t="str">
        <f>VLOOKUP(Table3[[#This Row],[Full Tract ID]],Table1[[Full Tract ID]:[Census Tract ID]],3,FALSE)</f>
        <v>Census Tract 106</v>
      </c>
      <c r="E1384">
        <v>0</v>
      </c>
      <c r="K1384"/>
      <c r="N1384"/>
    </row>
    <row r="1385" spans="1:14" x14ac:dyDescent="0.25">
      <c r="A1385" t="s">
        <v>1387</v>
      </c>
      <c r="B1385" s="13">
        <v>18141010700</v>
      </c>
      <c r="C1385" s="15" t="str">
        <f>VLOOKUP(Table3[[#This Row],[Full Tract ID]],Table1[[Full Tract ID]:[Census Tract ID]],2,FALSE)</f>
        <v>St. Joseph</v>
      </c>
      <c r="D1385" s="15" t="str">
        <f>VLOOKUP(Table3[[#This Row],[Full Tract ID]],Table1[[Full Tract ID]:[Census Tract ID]],3,FALSE)</f>
        <v>Census Tract 107</v>
      </c>
      <c r="E1385">
        <v>0</v>
      </c>
      <c r="K1385"/>
      <c r="N1385"/>
    </row>
    <row r="1386" spans="1:14" x14ac:dyDescent="0.25">
      <c r="A1386" t="s">
        <v>1388</v>
      </c>
      <c r="B1386" s="13">
        <v>18141010800</v>
      </c>
      <c r="C1386" s="15" t="str">
        <f>VLOOKUP(Table3[[#This Row],[Full Tract ID]],Table1[[Full Tract ID]:[Census Tract ID]],2,FALSE)</f>
        <v>St. Joseph</v>
      </c>
      <c r="D1386" s="15" t="str">
        <f>VLOOKUP(Table3[[#This Row],[Full Tract ID]],Table1[[Full Tract ID]:[Census Tract ID]],3,FALSE)</f>
        <v>Census Tract 108</v>
      </c>
      <c r="E1386">
        <v>0</v>
      </c>
      <c r="K1386"/>
      <c r="N1386"/>
    </row>
    <row r="1387" spans="1:14" x14ac:dyDescent="0.25">
      <c r="A1387" t="s">
        <v>1389</v>
      </c>
      <c r="B1387" s="13">
        <v>18141010901</v>
      </c>
      <c r="C1387" s="15" t="str">
        <f>VLOOKUP(Table3[[#This Row],[Full Tract ID]],Table1[[Full Tract ID]:[Census Tract ID]],2,FALSE)</f>
        <v>St. Joseph</v>
      </c>
      <c r="D1387" s="15" t="str">
        <f>VLOOKUP(Table3[[#This Row],[Full Tract ID]],Table1[[Full Tract ID]:[Census Tract ID]],3,FALSE)</f>
        <v>Census Tract 109.01</v>
      </c>
      <c r="E1387">
        <v>0</v>
      </c>
      <c r="K1387"/>
      <c r="N1387"/>
    </row>
    <row r="1388" spans="1:14" x14ac:dyDescent="0.25">
      <c r="A1388" t="s">
        <v>1390</v>
      </c>
      <c r="B1388" s="13">
        <v>18141010902</v>
      </c>
      <c r="C1388" s="15" t="str">
        <f>VLOOKUP(Table3[[#This Row],[Full Tract ID]],Table1[[Full Tract ID]:[Census Tract ID]],2,FALSE)</f>
        <v>St. Joseph</v>
      </c>
      <c r="D1388" s="15" t="str">
        <f>VLOOKUP(Table3[[#This Row],[Full Tract ID]],Table1[[Full Tract ID]:[Census Tract ID]],3,FALSE)</f>
        <v>Census Tract 109.02</v>
      </c>
      <c r="E1388">
        <v>0</v>
      </c>
      <c r="K1388"/>
      <c r="N1388"/>
    </row>
    <row r="1389" spans="1:14" x14ac:dyDescent="0.25">
      <c r="A1389" t="s">
        <v>1391</v>
      </c>
      <c r="B1389" s="13">
        <v>18141011001</v>
      </c>
      <c r="C1389" s="15" t="str">
        <f>VLOOKUP(Table3[[#This Row],[Full Tract ID]],Table1[[Full Tract ID]:[Census Tract ID]],2,FALSE)</f>
        <v>St. Joseph</v>
      </c>
      <c r="D1389" s="15" t="str">
        <f>VLOOKUP(Table3[[#This Row],[Full Tract ID]],Table1[[Full Tract ID]:[Census Tract ID]],3,FALSE)</f>
        <v>Census Tract 110.01</v>
      </c>
      <c r="E1389">
        <v>0</v>
      </c>
      <c r="K1389"/>
      <c r="N1389"/>
    </row>
    <row r="1390" spans="1:14" x14ac:dyDescent="0.25">
      <c r="A1390" t="s">
        <v>1392</v>
      </c>
      <c r="B1390" s="13">
        <v>18141011002</v>
      </c>
      <c r="C1390" s="15" t="str">
        <f>VLOOKUP(Table3[[#This Row],[Full Tract ID]],Table1[[Full Tract ID]:[Census Tract ID]],2,FALSE)</f>
        <v>St. Joseph</v>
      </c>
      <c r="D1390" s="15" t="str">
        <f>VLOOKUP(Table3[[#This Row],[Full Tract ID]],Table1[[Full Tract ID]:[Census Tract ID]],3,FALSE)</f>
        <v>Census Tract 110.02</v>
      </c>
      <c r="E1390">
        <v>0</v>
      </c>
      <c r="K1390"/>
      <c r="N1390"/>
    </row>
    <row r="1391" spans="1:14" x14ac:dyDescent="0.25">
      <c r="A1391" t="s">
        <v>1393</v>
      </c>
      <c r="B1391" s="13">
        <v>18141011100</v>
      </c>
      <c r="C1391" s="15" t="str">
        <f>VLOOKUP(Table3[[#This Row],[Full Tract ID]],Table1[[Full Tract ID]:[Census Tract ID]],2,FALSE)</f>
        <v>St. Joseph</v>
      </c>
      <c r="D1391" s="15" t="str">
        <f>VLOOKUP(Table3[[#This Row],[Full Tract ID]],Table1[[Full Tract ID]:[Census Tract ID]],3,FALSE)</f>
        <v>Census Tract 111</v>
      </c>
      <c r="E1391">
        <v>0</v>
      </c>
      <c r="K1391"/>
      <c r="N1391"/>
    </row>
    <row r="1392" spans="1:14" x14ac:dyDescent="0.25">
      <c r="A1392" t="s">
        <v>1394</v>
      </c>
      <c r="B1392" s="13">
        <v>18141011203</v>
      </c>
      <c r="C1392" s="15" t="str">
        <f>VLOOKUP(Table3[[#This Row],[Full Tract ID]],Table1[[Full Tract ID]:[Census Tract ID]],2,FALSE)</f>
        <v>St. Joseph</v>
      </c>
      <c r="D1392" s="15" t="str">
        <f>VLOOKUP(Table3[[#This Row],[Full Tract ID]],Table1[[Full Tract ID]:[Census Tract ID]],3,FALSE)</f>
        <v>Census Tract 112.03</v>
      </c>
      <c r="E1392" s="14">
        <v>1</v>
      </c>
      <c r="K1392"/>
      <c r="N1392"/>
    </row>
    <row r="1393" spans="1:14" x14ac:dyDescent="0.25">
      <c r="A1393" t="s">
        <v>1395</v>
      </c>
      <c r="B1393" s="13">
        <v>18141011303</v>
      </c>
      <c r="C1393" s="15" t="str">
        <f>VLOOKUP(Table3[[#This Row],[Full Tract ID]],Table1[[Full Tract ID]:[Census Tract ID]],2,FALSE)</f>
        <v>St. Joseph</v>
      </c>
      <c r="D1393" s="15" t="str">
        <f>VLOOKUP(Table3[[#This Row],[Full Tract ID]],Table1[[Full Tract ID]:[Census Tract ID]],3,FALSE)</f>
        <v>Census Tract 113.03</v>
      </c>
      <c r="E1393">
        <v>0</v>
      </c>
      <c r="K1393"/>
      <c r="N1393"/>
    </row>
    <row r="1394" spans="1:14" x14ac:dyDescent="0.25">
      <c r="A1394" t="s">
        <v>1396</v>
      </c>
      <c r="B1394" s="13">
        <v>18141011304</v>
      </c>
      <c r="C1394" s="15" t="str">
        <f>VLOOKUP(Table3[[#This Row],[Full Tract ID]],Table1[[Full Tract ID]:[Census Tract ID]],2,FALSE)</f>
        <v>St. Joseph</v>
      </c>
      <c r="D1394" s="15" t="str">
        <f>VLOOKUP(Table3[[#This Row],[Full Tract ID]],Table1[[Full Tract ID]:[Census Tract ID]],3,FALSE)</f>
        <v>Census Tract 113.04</v>
      </c>
      <c r="E1394">
        <v>0</v>
      </c>
      <c r="K1394"/>
      <c r="N1394"/>
    </row>
    <row r="1395" spans="1:14" x14ac:dyDescent="0.25">
      <c r="A1395" t="s">
        <v>1397</v>
      </c>
      <c r="B1395" s="13">
        <v>18141011305</v>
      </c>
      <c r="C1395" s="15" t="str">
        <f>VLOOKUP(Table3[[#This Row],[Full Tract ID]],Table1[[Full Tract ID]:[Census Tract ID]],2,FALSE)</f>
        <v>St. Joseph</v>
      </c>
      <c r="D1395" s="15" t="str">
        <f>VLOOKUP(Table3[[#This Row],[Full Tract ID]],Table1[[Full Tract ID]:[Census Tract ID]],3,FALSE)</f>
        <v>Census Tract 113.05</v>
      </c>
      <c r="E1395">
        <v>0</v>
      </c>
      <c r="K1395"/>
      <c r="N1395"/>
    </row>
    <row r="1396" spans="1:14" x14ac:dyDescent="0.25">
      <c r="A1396" t="s">
        <v>1398</v>
      </c>
      <c r="B1396" s="13">
        <v>18141011306</v>
      </c>
      <c r="C1396" s="15" t="str">
        <f>VLOOKUP(Table3[[#This Row],[Full Tract ID]],Table1[[Full Tract ID]:[Census Tract ID]],2,FALSE)</f>
        <v>St. Joseph</v>
      </c>
      <c r="D1396" s="15" t="str">
        <f>VLOOKUP(Table3[[#This Row],[Full Tract ID]],Table1[[Full Tract ID]:[Census Tract ID]],3,FALSE)</f>
        <v>Census Tract 113.06</v>
      </c>
      <c r="E1396">
        <v>0</v>
      </c>
      <c r="K1396"/>
      <c r="N1396"/>
    </row>
    <row r="1397" spans="1:14" x14ac:dyDescent="0.25">
      <c r="A1397" t="s">
        <v>1399</v>
      </c>
      <c r="B1397" s="13">
        <v>18141011307</v>
      </c>
      <c r="C1397" s="15" t="str">
        <f>VLOOKUP(Table3[[#This Row],[Full Tract ID]],Table1[[Full Tract ID]:[Census Tract ID]],2,FALSE)</f>
        <v>St. Joseph</v>
      </c>
      <c r="D1397" s="15" t="str">
        <f>VLOOKUP(Table3[[#This Row],[Full Tract ID]],Table1[[Full Tract ID]:[Census Tract ID]],3,FALSE)</f>
        <v>Census Tract 113.07</v>
      </c>
      <c r="E1397">
        <v>0</v>
      </c>
      <c r="K1397"/>
      <c r="N1397"/>
    </row>
    <row r="1398" spans="1:14" x14ac:dyDescent="0.25">
      <c r="A1398" t="s">
        <v>1400</v>
      </c>
      <c r="B1398" s="13">
        <v>18141011308</v>
      </c>
      <c r="C1398" s="15" t="str">
        <f>VLOOKUP(Table3[[#This Row],[Full Tract ID]],Table1[[Full Tract ID]:[Census Tract ID]],2,FALSE)</f>
        <v>St. Joseph</v>
      </c>
      <c r="D1398" s="15" t="str">
        <f>VLOOKUP(Table3[[#This Row],[Full Tract ID]],Table1[[Full Tract ID]:[Census Tract ID]],3,FALSE)</f>
        <v>Census Tract 113.08</v>
      </c>
      <c r="E1398">
        <v>0</v>
      </c>
      <c r="K1398"/>
      <c r="N1398"/>
    </row>
    <row r="1399" spans="1:14" x14ac:dyDescent="0.25">
      <c r="A1399" t="s">
        <v>1401</v>
      </c>
      <c r="B1399" s="13">
        <v>18141011309</v>
      </c>
      <c r="C1399" s="15" t="str">
        <f>VLOOKUP(Table3[[#This Row],[Full Tract ID]],Table1[[Full Tract ID]:[Census Tract ID]],2,FALSE)</f>
        <v>St. Joseph</v>
      </c>
      <c r="D1399" s="15" t="str">
        <f>VLOOKUP(Table3[[#This Row],[Full Tract ID]],Table1[[Full Tract ID]:[Census Tract ID]],3,FALSE)</f>
        <v>Census Tract 113.09</v>
      </c>
      <c r="E1399" s="14">
        <v>1</v>
      </c>
      <c r="K1399"/>
      <c r="N1399"/>
    </row>
    <row r="1400" spans="1:14" x14ac:dyDescent="0.25">
      <c r="A1400" t="s">
        <v>1402</v>
      </c>
      <c r="B1400" s="13">
        <v>18141011310</v>
      </c>
      <c r="C1400" s="15" t="str">
        <f>VLOOKUP(Table3[[#This Row],[Full Tract ID]],Table1[[Full Tract ID]:[Census Tract ID]],2,FALSE)</f>
        <v>St. Joseph</v>
      </c>
      <c r="D1400" s="15" t="str">
        <f>VLOOKUP(Table3[[#This Row],[Full Tract ID]],Table1[[Full Tract ID]:[Census Tract ID]],3,FALSE)</f>
        <v>Census Tract 113.10</v>
      </c>
      <c r="E1400" s="14">
        <v>1</v>
      </c>
      <c r="K1400"/>
      <c r="N1400"/>
    </row>
    <row r="1401" spans="1:14" x14ac:dyDescent="0.25">
      <c r="A1401" t="s">
        <v>1403</v>
      </c>
      <c r="B1401" s="13">
        <v>18141011403</v>
      </c>
      <c r="C1401" s="15" t="str">
        <f>VLOOKUP(Table3[[#This Row],[Full Tract ID]],Table1[[Full Tract ID]:[Census Tract ID]],2,FALSE)</f>
        <v>St. Joseph</v>
      </c>
      <c r="D1401" s="15" t="str">
        <f>VLOOKUP(Table3[[#This Row],[Full Tract ID]],Table1[[Full Tract ID]:[Census Tract ID]],3,FALSE)</f>
        <v>Census Tract 114.03</v>
      </c>
      <c r="E1401">
        <v>0</v>
      </c>
      <c r="K1401"/>
      <c r="N1401"/>
    </row>
    <row r="1402" spans="1:14" x14ac:dyDescent="0.25">
      <c r="A1402" t="s">
        <v>1404</v>
      </c>
      <c r="B1402" s="13">
        <v>18141011404</v>
      </c>
      <c r="C1402" s="15" t="str">
        <f>VLOOKUP(Table3[[#This Row],[Full Tract ID]],Table1[[Full Tract ID]:[Census Tract ID]],2,FALSE)</f>
        <v>St. Joseph</v>
      </c>
      <c r="D1402" s="15" t="str">
        <f>VLOOKUP(Table3[[#This Row],[Full Tract ID]],Table1[[Full Tract ID]:[Census Tract ID]],3,FALSE)</f>
        <v>Census Tract 114.04</v>
      </c>
      <c r="E1402">
        <v>0</v>
      </c>
      <c r="K1402"/>
      <c r="N1402"/>
    </row>
    <row r="1403" spans="1:14" x14ac:dyDescent="0.25">
      <c r="A1403" t="s">
        <v>1405</v>
      </c>
      <c r="B1403" s="13">
        <v>18141011405</v>
      </c>
      <c r="C1403" s="15" t="str">
        <f>VLOOKUP(Table3[[#This Row],[Full Tract ID]],Table1[[Full Tract ID]:[Census Tract ID]],2,FALSE)</f>
        <v>St. Joseph</v>
      </c>
      <c r="D1403" s="15" t="str">
        <f>VLOOKUP(Table3[[#This Row],[Full Tract ID]],Table1[[Full Tract ID]:[Census Tract ID]],3,FALSE)</f>
        <v>Census Tract 114.05</v>
      </c>
      <c r="E1403">
        <v>0</v>
      </c>
      <c r="K1403"/>
      <c r="N1403"/>
    </row>
    <row r="1404" spans="1:14" x14ac:dyDescent="0.25">
      <c r="A1404" t="s">
        <v>1406</v>
      </c>
      <c r="B1404" s="13">
        <v>18141011406</v>
      </c>
      <c r="C1404" s="15" t="str">
        <f>VLOOKUP(Table3[[#This Row],[Full Tract ID]],Table1[[Full Tract ID]:[Census Tract ID]],2,FALSE)</f>
        <v>St. Joseph</v>
      </c>
      <c r="D1404" s="15" t="str">
        <f>VLOOKUP(Table3[[#This Row],[Full Tract ID]],Table1[[Full Tract ID]:[Census Tract ID]],3,FALSE)</f>
        <v>Census Tract 114.06</v>
      </c>
      <c r="E1404">
        <v>0</v>
      </c>
      <c r="K1404"/>
      <c r="N1404"/>
    </row>
    <row r="1405" spans="1:14" x14ac:dyDescent="0.25">
      <c r="A1405" t="s">
        <v>1407</v>
      </c>
      <c r="B1405" s="13">
        <v>18141011501</v>
      </c>
      <c r="C1405" s="15" t="str">
        <f>VLOOKUP(Table3[[#This Row],[Full Tract ID]],Table1[[Full Tract ID]:[Census Tract ID]],2,FALSE)</f>
        <v>St. Joseph</v>
      </c>
      <c r="D1405" s="15" t="str">
        <f>VLOOKUP(Table3[[#This Row],[Full Tract ID]],Table1[[Full Tract ID]:[Census Tract ID]],3,FALSE)</f>
        <v>Census Tract 115.01</v>
      </c>
      <c r="E1405" s="14">
        <v>1</v>
      </c>
      <c r="K1405"/>
      <c r="N1405"/>
    </row>
    <row r="1406" spans="1:14" x14ac:dyDescent="0.25">
      <c r="A1406" t="s">
        <v>1408</v>
      </c>
      <c r="B1406" s="13">
        <v>18141011503</v>
      </c>
      <c r="C1406" s="15" t="str">
        <f>VLOOKUP(Table3[[#This Row],[Full Tract ID]],Table1[[Full Tract ID]:[Census Tract ID]],2,FALSE)</f>
        <v>St. Joseph</v>
      </c>
      <c r="D1406" s="15" t="str">
        <f>VLOOKUP(Table3[[#This Row],[Full Tract ID]],Table1[[Full Tract ID]:[Census Tract ID]],3,FALSE)</f>
        <v>Census Tract 115.03</v>
      </c>
      <c r="E1406">
        <v>0</v>
      </c>
      <c r="K1406"/>
      <c r="N1406"/>
    </row>
    <row r="1407" spans="1:14" x14ac:dyDescent="0.25">
      <c r="A1407" t="s">
        <v>1409</v>
      </c>
      <c r="B1407" s="13">
        <v>18141011504</v>
      </c>
      <c r="C1407" s="15" t="str">
        <f>VLOOKUP(Table3[[#This Row],[Full Tract ID]],Table1[[Full Tract ID]:[Census Tract ID]],2,FALSE)</f>
        <v>St. Joseph</v>
      </c>
      <c r="D1407" s="15" t="str">
        <f>VLOOKUP(Table3[[#This Row],[Full Tract ID]],Table1[[Full Tract ID]:[Census Tract ID]],3,FALSE)</f>
        <v>Census Tract 115.04</v>
      </c>
      <c r="E1407">
        <v>0</v>
      </c>
      <c r="K1407"/>
      <c r="N1407"/>
    </row>
    <row r="1408" spans="1:14" x14ac:dyDescent="0.25">
      <c r="A1408" t="s">
        <v>1410</v>
      </c>
      <c r="B1408" s="13">
        <v>18141011505</v>
      </c>
      <c r="C1408" s="15" t="str">
        <f>VLOOKUP(Table3[[#This Row],[Full Tract ID]],Table1[[Full Tract ID]:[Census Tract ID]],2,FALSE)</f>
        <v>St. Joseph</v>
      </c>
      <c r="D1408" s="15" t="str">
        <f>VLOOKUP(Table3[[#This Row],[Full Tract ID]],Table1[[Full Tract ID]:[Census Tract ID]],3,FALSE)</f>
        <v>Census Tract 115.05</v>
      </c>
      <c r="E1408">
        <v>0</v>
      </c>
      <c r="K1408"/>
      <c r="N1408"/>
    </row>
    <row r="1409" spans="1:14" x14ac:dyDescent="0.25">
      <c r="A1409" t="s">
        <v>1411</v>
      </c>
      <c r="B1409" s="13">
        <v>18141011506</v>
      </c>
      <c r="C1409" s="15" t="str">
        <f>VLOOKUP(Table3[[#This Row],[Full Tract ID]],Table1[[Full Tract ID]:[Census Tract ID]],2,FALSE)</f>
        <v>St. Joseph</v>
      </c>
      <c r="D1409" s="15" t="str">
        <f>VLOOKUP(Table3[[#This Row],[Full Tract ID]],Table1[[Full Tract ID]:[Census Tract ID]],3,FALSE)</f>
        <v>Census Tract 115.06</v>
      </c>
      <c r="E1409">
        <v>0</v>
      </c>
      <c r="K1409"/>
      <c r="N1409"/>
    </row>
    <row r="1410" spans="1:14" x14ac:dyDescent="0.25">
      <c r="A1410" t="s">
        <v>1412</v>
      </c>
      <c r="B1410" s="13">
        <v>18141011602</v>
      </c>
      <c r="C1410" s="15" t="str">
        <f>VLOOKUP(Table3[[#This Row],[Full Tract ID]],Table1[[Full Tract ID]:[Census Tract ID]],2,FALSE)</f>
        <v>St. Joseph</v>
      </c>
      <c r="D1410" s="15" t="str">
        <f>VLOOKUP(Table3[[#This Row],[Full Tract ID]],Table1[[Full Tract ID]:[Census Tract ID]],3,FALSE)</f>
        <v>Census Tract 116.02</v>
      </c>
      <c r="E1410">
        <v>0</v>
      </c>
      <c r="K1410"/>
      <c r="N1410"/>
    </row>
    <row r="1411" spans="1:14" x14ac:dyDescent="0.25">
      <c r="A1411" t="s">
        <v>1413</v>
      </c>
      <c r="B1411" s="13">
        <v>18141011603</v>
      </c>
      <c r="C1411" s="15" t="str">
        <f>VLOOKUP(Table3[[#This Row],[Full Tract ID]],Table1[[Full Tract ID]:[Census Tract ID]],2,FALSE)</f>
        <v>St. Joseph</v>
      </c>
      <c r="D1411" s="15" t="str">
        <f>VLOOKUP(Table3[[#This Row],[Full Tract ID]],Table1[[Full Tract ID]:[Census Tract ID]],3,FALSE)</f>
        <v>Census Tract 116.03</v>
      </c>
      <c r="E1411">
        <v>0</v>
      </c>
      <c r="K1411"/>
      <c r="N1411"/>
    </row>
    <row r="1412" spans="1:14" x14ac:dyDescent="0.25">
      <c r="A1412" t="s">
        <v>1414</v>
      </c>
      <c r="B1412" s="13">
        <v>18141011604</v>
      </c>
      <c r="C1412" s="15" t="str">
        <f>VLOOKUP(Table3[[#This Row],[Full Tract ID]],Table1[[Full Tract ID]:[Census Tract ID]],2,FALSE)</f>
        <v>St. Joseph</v>
      </c>
      <c r="D1412" s="15" t="str">
        <f>VLOOKUP(Table3[[#This Row],[Full Tract ID]],Table1[[Full Tract ID]:[Census Tract ID]],3,FALSE)</f>
        <v>Census Tract 116.04</v>
      </c>
      <c r="E1412">
        <v>0</v>
      </c>
      <c r="K1412"/>
      <c r="N1412"/>
    </row>
    <row r="1413" spans="1:14" x14ac:dyDescent="0.25">
      <c r="A1413" t="s">
        <v>1415</v>
      </c>
      <c r="B1413" s="13">
        <v>18141011701</v>
      </c>
      <c r="C1413" s="15" t="str">
        <f>VLOOKUP(Table3[[#This Row],[Full Tract ID]],Table1[[Full Tract ID]:[Census Tract ID]],2,FALSE)</f>
        <v>St. Joseph</v>
      </c>
      <c r="D1413" s="15" t="str">
        <f>VLOOKUP(Table3[[#This Row],[Full Tract ID]],Table1[[Full Tract ID]:[Census Tract ID]],3,FALSE)</f>
        <v>Census Tract 117.01</v>
      </c>
      <c r="E1413">
        <v>0</v>
      </c>
      <c r="K1413"/>
      <c r="N1413"/>
    </row>
    <row r="1414" spans="1:14" x14ac:dyDescent="0.25">
      <c r="A1414" t="s">
        <v>1416</v>
      </c>
      <c r="B1414" s="13">
        <v>18141011703</v>
      </c>
      <c r="C1414" s="15" t="str">
        <f>VLOOKUP(Table3[[#This Row],[Full Tract ID]],Table1[[Full Tract ID]:[Census Tract ID]],2,FALSE)</f>
        <v>St. Joseph</v>
      </c>
      <c r="D1414" s="15" t="str">
        <f>VLOOKUP(Table3[[#This Row],[Full Tract ID]],Table1[[Full Tract ID]:[Census Tract ID]],3,FALSE)</f>
        <v>Census Tract 117.03</v>
      </c>
      <c r="E1414">
        <v>0</v>
      </c>
      <c r="K1414"/>
      <c r="N1414"/>
    </row>
    <row r="1415" spans="1:14" x14ac:dyDescent="0.25">
      <c r="A1415" t="s">
        <v>1417</v>
      </c>
      <c r="B1415" s="13">
        <v>18141011704</v>
      </c>
      <c r="C1415" s="15" t="str">
        <f>VLOOKUP(Table3[[#This Row],[Full Tract ID]],Table1[[Full Tract ID]:[Census Tract ID]],2,FALSE)</f>
        <v>St. Joseph</v>
      </c>
      <c r="D1415" s="15" t="str">
        <f>VLOOKUP(Table3[[#This Row],[Full Tract ID]],Table1[[Full Tract ID]:[Census Tract ID]],3,FALSE)</f>
        <v>Census Tract 117.04</v>
      </c>
      <c r="E1415">
        <v>0</v>
      </c>
      <c r="K1415"/>
      <c r="N1415"/>
    </row>
    <row r="1416" spans="1:14" x14ac:dyDescent="0.25">
      <c r="A1416" t="s">
        <v>1418</v>
      </c>
      <c r="B1416" s="13">
        <v>18141011801</v>
      </c>
      <c r="C1416" s="15" t="str">
        <f>VLOOKUP(Table3[[#This Row],[Full Tract ID]],Table1[[Full Tract ID]:[Census Tract ID]],2,FALSE)</f>
        <v>St. Joseph</v>
      </c>
      <c r="D1416" s="15" t="str">
        <f>VLOOKUP(Table3[[#This Row],[Full Tract ID]],Table1[[Full Tract ID]:[Census Tract ID]],3,FALSE)</f>
        <v>Census Tract 118.01</v>
      </c>
      <c r="E1416">
        <v>0</v>
      </c>
      <c r="K1416"/>
      <c r="N1416"/>
    </row>
    <row r="1417" spans="1:14" x14ac:dyDescent="0.25">
      <c r="A1417" t="s">
        <v>1419</v>
      </c>
      <c r="B1417" s="13">
        <v>18141011803</v>
      </c>
      <c r="C1417" s="15" t="str">
        <f>VLOOKUP(Table3[[#This Row],[Full Tract ID]],Table1[[Full Tract ID]:[Census Tract ID]],2,FALSE)</f>
        <v>St. Joseph</v>
      </c>
      <c r="D1417" s="15" t="str">
        <f>VLOOKUP(Table3[[#This Row],[Full Tract ID]],Table1[[Full Tract ID]:[Census Tract ID]],3,FALSE)</f>
        <v>Census Tract 118.03</v>
      </c>
      <c r="E1417">
        <v>0</v>
      </c>
      <c r="K1417"/>
      <c r="N1417"/>
    </row>
    <row r="1418" spans="1:14" x14ac:dyDescent="0.25">
      <c r="A1418" t="s">
        <v>1420</v>
      </c>
      <c r="B1418" s="13">
        <v>18141011804</v>
      </c>
      <c r="C1418" s="15" t="str">
        <f>VLOOKUP(Table3[[#This Row],[Full Tract ID]],Table1[[Full Tract ID]:[Census Tract ID]],2,FALSE)</f>
        <v>St. Joseph</v>
      </c>
      <c r="D1418" s="15" t="str">
        <f>VLOOKUP(Table3[[#This Row],[Full Tract ID]],Table1[[Full Tract ID]:[Census Tract ID]],3,FALSE)</f>
        <v>Census Tract 118.04</v>
      </c>
      <c r="E1418">
        <v>0</v>
      </c>
      <c r="K1418"/>
      <c r="N1418"/>
    </row>
    <row r="1419" spans="1:14" x14ac:dyDescent="0.25">
      <c r="A1419" t="s">
        <v>1421</v>
      </c>
      <c r="B1419" s="13">
        <v>18141011900</v>
      </c>
      <c r="C1419" s="15" t="str">
        <f>VLOOKUP(Table3[[#This Row],[Full Tract ID]],Table1[[Full Tract ID]:[Census Tract ID]],2,FALSE)</f>
        <v>St. Joseph</v>
      </c>
      <c r="D1419" s="15" t="str">
        <f>VLOOKUP(Table3[[#This Row],[Full Tract ID]],Table1[[Full Tract ID]:[Census Tract ID]],3,FALSE)</f>
        <v>Census Tract 119</v>
      </c>
      <c r="E1419">
        <v>0</v>
      </c>
      <c r="K1419"/>
      <c r="N1419"/>
    </row>
    <row r="1420" spans="1:14" x14ac:dyDescent="0.25">
      <c r="A1420" t="s">
        <v>1422</v>
      </c>
      <c r="B1420" s="13">
        <v>18141012000</v>
      </c>
      <c r="C1420" s="15" t="str">
        <f>VLOOKUP(Table3[[#This Row],[Full Tract ID]],Table1[[Full Tract ID]:[Census Tract ID]],2,FALSE)</f>
        <v>St. Joseph</v>
      </c>
      <c r="D1420" s="15" t="str">
        <f>VLOOKUP(Table3[[#This Row],[Full Tract ID]],Table1[[Full Tract ID]:[Census Tract ID]],3,FALSE)</f>
        <v>Census Tract 120</v>
      </c>
      <c r="E1420">
        <v>0</v>
      </c>
      <c r="K1420"/>
      <c r="N1420"/>
    </row>
    <row r="1421" spans="1:14" x14ac:dyDescent="0.25">
      <c r="A1421" t="s">
        <v>1423</v>
      </c>
      <c r="B1421" s="13">
        <v>18141012100</v>
      </c>
      <c r="C1421" s="15" t="str">
        <f>VLOOKUP(Table3[[#This Row],[Full Tract ID]],Table1[[Full Tract ID]:[Census Tract ID]],2,FALSE)</f>
        <v>St. Joseph</v>
      </c>
      <c r="D1421" s="15" t="str">
        <f>VLOOKUP(Table3[[#This Row],[Full Tract ID]],Table1[[Full Tract ID]:[Census Tract ID]],3,FALSE)</f>
        <v>Census Tract 121</v>
      </c>
      <c r="E1421">
        <v>0</v>
      </c>
      <c r="K1421"/>
      <c r="N1421"/>
    </row>
    <row r="1422" spans="1:14" x14ac:dyDescent="0.25">
      <c r="A1422" t="s">
        <v>1424</v>
      </c>
      <c r="B1422" s="13">
        <v>18141012200</v>
      </c>
      <c r="C1422" s="15" t="str">
        <f>VLOOKUP(Table3[[#This Row],[Full Tract ID]],Table1[[Full Tract ID]:[Census Tract ID]],2,FALSE)</f>
        <v>St. Joseph</v>
      </c>
      <c r="D1422" s="15" t="str">
        <f>VLOOKUP(Table3[[#This Row],[Full Tract ID]],Table1[[Full Tract ID]:[Census Tract ID]],3,FALSE)</f>
        <v>Census Tract 122</v>
      </c>
      <c r="E1422">
        <v>0</v>
      </c>
      <c r="K1422"/>
      <c r="N1422"/>
    </row>
    <row r="1423" spans="1:14" x14ac:dyDescent="0.25">
      <c r="A1423" t="s">
        <v>1425</v>
      </c>
      <c r="B1423" s="13">
        <v>18141012300</v>
      </c>
      <c r="C1423" s="15" t="str">
        <f>VLOOKUP(Table3[[#This Row],[Full Tract ID]],Table1[[Full Tract ID]:[Census Tract ID]],2,FALSE)</f>
        <v>St. Joseph</v>
      </c>
      <c r="D1423" s="15" t="str">
        <f>VLOOKUP(Table3[[#This Row],[Full Tract ID]],Table1[[Full Tract ID]:[Census Tract ID]],3,FALSE)</f>
        <v>Census Tract 123</v>
      </c>
      <c r="E1423">
        <v>0</v>
      </c>
      <c r="K1423"/>
      <c r="N1423"/>
    </row>
    <row r="1424" spans="1:14" x14ac:dyDescent="0.25">
      <c r="A1424" t="s">
        <v>1426</v>
      </c>
      <c r="B1424" s="13">
        <v>18141012400</v>
      </c>
      <c r="C1424" s="15" t="str">
        <f>VLOOKUP(Table3[[#This Row],[Full Tract ID]],Table1[[Full Tract ID]:[Census Tract ID]],2,FALSE)</f>
        <v>St. Joseph</v>
      </c>
      <c r="D1424" s="15" t="str">
        <f>VLOOKUP(Table3[[#This Row],[Full Tract ID]],Table1[[Full Tract ID]:[Census Tract ID]],3,FALSE)</f>
        <v>Census Tract 124</v>
      </c>
      <c r="E1424">
        <v>0</v>
      </c>
      <c r="K1424"/>
      <c r="N1424"/>
    </row>
    <row r="1425" spans="1:14" x14ac:dyDescent="0.25">
      <c r="A1425" t="s">
        <v>1427</v>
      </c>
      <c r="B1425" s="13">
        <v>18143966700</v>
      </c>
      <c r="C1425" s="15" t="str">
        <f>VLOOKUP(Table3[[#This Row],[Full Tract ID]],Table1[[Full Tract ID]:[Census Tract ID]],2,FALSE)</f>
        <v>Scott</v>
      </c>
      <c r="D1425" s="15" t="str">
        <f>VLOOKUP(Table3[[#This Row],[Full Tract ID]],Table1[[Full Tract ID]:[Census Tract ID]],3,FALSE)</f>
        <v>Census Tract 9667</v>
      </c>
      <c r="E1425">
        <v>0</v>
      </c>
      <c r="K1425"/>
      <c r="N1425"/>
    </row>
    <row r="1426" spans="1:14" x14ac:dyDescent="0.25">
      <c r="A1426" t="s">
        <v>1428</v>
      </c>
      <c r="B1426" s="13">
        <v>18143966800</v>
      </c>
      <c r="C1426" s="15" t="str">
        <f>VLOOKUP(Table3[[#This Row],[Full Tract ID]],Table1[[Full Tract ID]:[Census Tract ID]],2,FALSE)</f>
        <v>Scott</v>
      </c>
      <c r="D1426" s="15" t="str">
        <f>VLOOKUP(Table3[[#This Row],[Full Tract ID]],Table1[[Full Tract ID]:[Census Tract ID]],3,FALSE)</f>
        <v>Census Tract 9668</v>
      </c>
      <c r="E1426" s="14">
        <v>1</v>
      </c>
      <c r="K1426"/>
      <c r="N1426"/>
    </row>
    <row r="1427" spans="1:14" x14ac:dyDescent="0.25">
      <c r="A1427" t="s">
        <v>1429</v>
      </c>
      <c r="B1427" s="13">
        <v>18143966900</v>
      </c>
      <c r="C1427" s="15" t="str">
        <f>VLOOKUP(Table3[[#This Row],[Full Tract ID]],Table1[[Full Tract ID]:[Census Tract ID]],2,FALSE)</f>
        <v>Scott</v>
      </c>
      <c r="D1427" s="15" t="str">
        <f>VLOOKUP(Table3[[#This Row],[Full Tract ID]],Table1[[Full Tract ID]:[Census Tract ID]],3,FALSE)</f>
        <v>Census Tract 9669</v>
      </c>
      <c r="E1427">
        <v>0</v>
      </c>
      <c r="K1427"/>
      <c r="N1427"/>
    </row>
    <row r="1428" spans="1:14" x14ac:dyDescent="0.25">
      <c r="A1428" t="s">
        <v>1430</v>
      </c>
      <c r="B1428" s="13">
        <v>18143967000</v>
      </c>
      <c r="C1428" s="15" t="str">
        <f>VLOOKUP(Table3[[#This Row],[Full Tract ID]],Table1[[Full Tract ID]:[Census Tract ID]],2,FALSE)</f>
        <v>Scott</v>
      </c>
      <c r="D1428" s="15" t="str">
        <f>VLOOKUP(Table3[[#This Row],[Full Tract ID]],Table1[[Full Tract ID]:[Census Tract ID]],3,FALSE)</f>
        <v>Census Tract 9670</v>
      </c>
      <c r="E1428">
        <v>0</v>
      </c>
      <c r="K1428"/>
      <c r="N1428"/>
    </row>
    <row r="1429" spans="1:14" x14ac:dyDescent="0.25">
      <c r="A1429" t="s">
        <v>1431</v>
      </c>
      <c r="B1429" s="13">
        <v>18143967100</v>
      </c>
      <c r="C1429" s="15" t="str">
        <f>VLOOKUP(Table3[[#This Row],[Full Tract ID]],Table1[[Full Tract ID]:[Census Tract ID]],2,FALSE)</f>
        <v>Scott</v>
      </c>
      <c r="D1429" s="15" t="str">
        <f>VLOOKUP(Table3[[#This Row],[Full Tract ID]],Table1[[Full Tract ID]:[Census Tract ID]],3,FALSE)</f>
        <v>Census Tract 9671</v>
      </c>
      <c r="E1429">
        <v>0</v>
      </c>
      <c r="K1429"/>
      <c r="N1429"/>
    </row>
    <row r="1430" spans="1:14" x14ac:dyDescent="0.25">
      <c r="A1430" t="s">
        <v>1432</v>
      </c>
      <c r="B1430" s="13">
        <v>18145710100</v>
      </c>
      <c r="C1430" s="15" t="str">
        <f>VLOOKUP(Table3[[#This Row],[Full Tract ID]],Table1[[Full Tract ID]:[Census Tract ID]],2,FALSE)</f>
        <v>Shelby</v>
      </c>
      <c r="D1430" s="15" t="str">
        <f>VLOOKUP(Table3[[#This Row],[Full Tract ID]],Table1[[Full Tract ID]:[Census Tract ID]],3,FALSE)</f>
        <v>Census Tract 7101</v>
      </c>
      <c r="E1430">
        <v>0</v>
      </c>
      <c r="K1430"/>
      <c r="N1430"/>
    </row>
    <row r="1431" spans="1:14" x14ac:dyDescent="0.25">
      <c r="A1431" t="s">
        <v>1433</v>
      </c>
      <c r="B1431" s="13">
        <v>18145710200</v>
      </c>
      <c r="C1431" s="15" t="str">
        <f>VLOOKUP(Table3[[#This Row],[Full Tract ID]],Table1[[Full Tract ID]:[Census Tract ID]],2,FALSE)</f>
        <v>Shelby</v>
      </c>
      <c r="D1431" s="15" t="str">
        <f>VLOOKUP(Table3[[#This Row],[Full Tract ID]],Table1[[Full Tract ID]:[Census Tract ID]],3,FALSE)</f>
        <v>Census Tract 7102</v>
      </c>
      <c r="E1431">
        <v>0</v>
      </c>
      <c r="K1431"/>
      <c r="N1431"/>
    </row>
    <row r="1432" spans="1:14" x14ac:dyDescent="0.25">
      <c r="A1432" t="s">
        <v>1434</v>
      </c>
      <c r="B1432" s="13">
        <v>18145710300</v>
      </c>
      <c r="C1432" s="15" t="str">
        <f>VLOOKUP(Table3[[#This Row],[Full Tract ID]],Table1[[Full Tract ID]:[Census Tract ID]],2,FALSE)</f>
        <v>Shelby</v>
      </c>
      <c r="D1432" s="15" t="str">
        <f>VLOOKUP(Table3[[#This Row],[Full Tract ID]],Table1[[Full Tract ID]:[Census Tract ID]],3,FALSE)</f>
        <v>Census Tract 7103</v>
      </c>
      <c r="E1432">
        <v>0</v>
      </c>
      <c r="K1432"/>
      <c r="N1432"/>
    </row>
    <row r="1433" spans="1:14" x14ac:dyDescent="0.25">
      <c r="A1433" t="s">
        <v>1435</v>
      </c>
      <c r="B1433" s="13">
        <v>18145710400</v>
      </c>
      <c r="C1433" s="15" t="str">
        <f>VLOOKUP(Table3[[#This Row],[Full Tract ID]],Table1[[Full Tract ID]:[Census Tract ID]],2,FALSE)</f>
        <v>Shelby</v>
      </c>
      <c r="D1433" s="15" t="str">
        <f>VLOOKUP(Table3[[#This Row],[Full Tract ID]],Table1[[Full Tract ID]:[Census Tract ID]],3,FALSE)</f>
        <v>Census Tract 7104</v>
      </c>
      <c r="E1433">
        <v>0</v>
      </c>
      <c r="K1433"/>
      <c r="N1433"/>
    </row>
    <row r="1434" spans="1:14" x14ac:dyDescent="0.25">
      <c r="A1434" t="s">
        <v>1436</v>
      </c>
      <c r="B1434" s="13">
        <v>18145710500</v>
      </c>
      <c r="C1434" s="15" t="str">
        <f>VLOOKUP(Table3[[#This Row],[Full Tract ID]],Table1[[Full Tract ID]:[Census Tract ID]],2,FALSE)</f>
        <v>Shelby</v>
      </c>
      <c r="D1434" s="15" t="str">
        <f>VLOOKUP(Table3[[#This Row],[Full Tract ID]],Table1[[Full Tract ID]:[Census Tract ID]],3,FALSE)</f>
        <v>Census Tract 7105</v>
      </c>
      <c r="E1434">
        <v>0</v>
      </c>
      <c r="K1434"/>
      <c r="N1434"/>
    </row>
    <row r="1435" spans="1:14" x14ac:dyDescent="0.25">
      <c r="A1435" t="s">
        <v>1437</v>
      </c>
      <c r="B1435" s="13">
        <v>18145710601</v>
      </c>
      <c r="C1435" s="15" t="str">
        <f>VLOOKUP(Table3[[#This Row],[Full Tract ID]],Table1[[Full Tract ID]:[Census Tract ID]],2,FALSE)</f>
        <v>Shelby</v>
      </c>
      <c r="D1435" s="15" t="str">
        <f>VLOOKUP(Table3[[#This Row],[Full Tract ID]],Table1[[Full Tract ID]:[Census Tract ID]],3,FALSE)</f>
        <v>Census Tract 7106.01</v>
      </c>
      <c r="E1435" s="14">
        <v>1</v>
      </c>
      <c r="K1435"/>
      <c r="N1435"/>
    </row>
    <row r="1436" spans="1:14" x14ac:dyDescent="0.25">
      <c r="A1436" t="s">
        <v>1438</v>
      </c>
      <c r="B1436" s="13">
        <v>18145710602</v>
      </c>
      <c r="C1436" s="15" t="str">
        <f>VLOOKUP(Table3[[#This Row],[Full Tract ID]],Table1[[Full Tract ID]:[Census Tract ID]],2,FALSE)</f>
        <v>Shelby</v>
      </c>
      <c r="D1436" s="15" t="str">
        <f>VLOOKUP(Table3[[#This Row],[Full Tract ID]],Table1[[Full Tract ID]:[Census Tract ID]],3,FALSE)</f>
        <v>Census Tract 7106.02</v>
      </c>
      <c r="E1436">
        <v>0</v>
      </c>
      <c r="K1436"/>
      <c r="N1436"/>
    </row>
    <row r="1437" spans="1:14" x14ac:dyDescent="0.25">
      <c r="A1437" t="s">
        <v>1439</v>
      </c>
      <c r="B1437" s="13">
        <v>18145710700</v>
      </c>
      <c r="C1437" s="15" t="str">
        <f>VLOOKUP(Table3[[#This Row],[Full Tract ID]],Table1[[Full Tract ID]:[Census Tract ID]],2,FALSE)</f>
        <v>Shelby</v>
      </c>
      <c r="D1437" s="15" t="str">
        <f>VLOOKUP(Table3[[#This Row],[Full Tract ID]],Table1[[Full Tract ID]:[Census Tract ID]],3,FALSE)</f>
        <v>Census Tract 7107</v>
      </c>
      <c r="E1437">
        <v>0</v>
      </c>
      <c r="K1437"/>
      <c r="N1437"/>
    </row>
    <row r="1438" spans="1:14" x14ac:dyDescent="0.25">
      <c r="A1438" t="s">
        <v>1440</v>
      </c>
      <c r="B1438" s="13">
        <v>18145710800</v>
      </c>
      <c r="C1438" s="15" t="str">
        <f>VLOOKUP(Table3[[#This Row],[Full Tract ID]],Table1[[Full Tract ID]:[Census Tract ID]],2,FALSE)</f>
        <v>Shelby</v>
      </c>
      <c r="D1438" s="15" t="str">
        <f>VLOOKUP(Table3[[#This Row],[Full Tract ID]],Table1[[Full Tract ID]:[Census Tract ID]],3,FALSE)</f>
        <v>Census Tract 7108</v>
      </c>
      <c r="E1438">
        <v>0</v>
      </c>
      <c r="K1438"/>
      <c r="N1438"/>
    </row>
    <row r="1439" spans="1:14" x14ac:dyDescent="0.25">
      <c r="A1439" t="s">
        <v>1441</v>
      </c>
      <c r="B1439" s="13">
        <v>18145710900</v>
      </c>
      <c r="C1439" s="15" t="str">
        <f>VLOOKUP(Table3[[#This Row],[Full Tract ID]],Table1[[Full Tract ID]:[Census Tract ID]],2,FALSE)</f>
        <v>Shelby</v>
      </c>
      <c r="D1439" s="15" t="str">
        <f>VLOOKUP(Table3[[#This Row],[Full Tract ID]],Table1[[Full Tract ID]:[Census Tract ID]],3,FALSE)</f>
        <v>Census Tract 7109</v>
      </c>
      <c r="E1439">
        <v>0</v>
      </c>
      <c r="K1439"/>
      <c r="N1439"/>
    </row>
    <row r="1440" spans="1:14" x14ac:dyDescent="0.25">
      <c r="A1440" t="s">
        <v>1442</v>
      </c>
      <c r="B1440" s="13">
        <v>18147952701</v>
      </c>
      <c r="C1440" s="15" t="str">
        <f>VLOOKUP(Table3[[#This Row],[Full Tract ID]],Table1[[Full Tract ID]:[Census Tract ID]],2,FALSE)</f>
        <v>Spencer</v>
      </c>
      <c r="D1440" s="15" t="str">
        <f>VLOOKUP(Table3[[#This Row],[Full Tract ID]],Table1[[Full Tract ID]:[Census Tract ID]],3,FALSE)</f>
        <v>Census Tract 9527.01</v>
      </c>
      <c r="E1440">
        <v>0</v>
      </c>
      <c r="K1440"/>
      <c r="N1440"/>
    </row>
    <row r="1441" spans="1:14" x14ac:dyDescent="0.25">
      <c r="A1441" t="s">
        <v>1443</v>
      </c>
      <c r="B1441" s="13">
        <v>18147952702</v>
      </c>
      <c r="C1441" s="15" t="str">
        <f>VLOOKUP(Table3[[#This Row],[Full Tract ID]],Table1[[Full Tract ID]:[Census Tract ID]],2,FALSE)</f>
        <v>Spencer</v>
      </c>
      <c r="D1441" s="15" t="str">
        <f>VLOOKUP(Table3[[#This Row],[Full Tract ID]],Table1[[Full Tract ID]:[Census Tract ID]],3,FALSE)</f>
        <v>Census Tract 9527.02</v>
      </c>
      <c r="E1441">
        <v>0</v>
      </c>
      <c r="K1441"/>
      <c r="N1441"/>
    </row>
    <row r="1442" spans="1:14" x14ac:dyDescent="0.25">
      <c r="A1442" t="s">
        <v>1444</v>
      </c>
      <c r="B1442" s="13">
        <v>18147952800</v>
      </c>
      <c r="C1442" s="15" t="str">
        <f>VLOOKUP(Table3[[#This Row],[Full Tract ID]],Table1[[Full Tract ID]:[Census Tract ID]],2,FALSE)</f>
        <v>Spencer</v>
      </c>
      <c r="D1442" s="15" t="str">
        <f>VLOOKUP(Table3[[#This Row],[Full Tract ID]],Table1[[Full Tract ID]:[Census Tract ID]],3,FALSE)</f>
        <v>Census Tract 9528</v>
      </c>
      <c r="E1442">
        <v>0</v>
      </c>
      <c r="K1442"/>
      <c r="N1442"/>
    </row>
    <row r="1443" spans="1:14" x14ac:dyDescent="0.25">
      <c r="A1443" t="s">
        <v>1445</v>
      </c>
      <c r="B1443" s="13">
        <v>18147952900</v>
      </c>
      <c r="C1443" s="15" t="str">
        <f>VLOOKUP(Table3[[#This Row],[Full Tract ID]],Table1[[Full Tract ID]:[Census Tract ID]],2,FALSE)</f>
        <v>Spencer</v>
      </c>
      <c r="D1443" s="15" t="str">
        <f>VLOOKUP(Table3[[#This Row],[Full Tract ID]],Table1[[Full Tract ID]:[Census Tract ID]],3,FALSE)</f>
        <v>Census Tract 9529</v>
      </c>
      <c r="E1443">
        <v>0</v>
      </c>
      <c r="K1443"/>
      <c r="N1443"/>
    </row>
    <row r="1444" spans="1:14" x14ac:dyDescent="0.25">
      <c r="A1444" t="s">
        <v>1446</v>
      </c>
      <c r="B1444" s="13">
        <v>18147953000</v>
      </c>
      <c r="C1444" s="15" t="str">
        <f>VLOOKUP(Table3[[#This Row],[Full Tract ID]],Table1[[Full Tract ID]:[Census Tract ID]],2,FALSE)</f>
        <v>Spencer</v>
      </c>
      <c r="D1444" s="15" t="str">
        <f>VLOOKUP(Table3[[#This Row],[Full Tract ID]],Table1[[Full Tract ID]:[Census Tract ID]],3,FALSE)</f>
        <v>Census Tract 9530</v>
      </c>
      <c r="E1444">
        <v>0</v>
      </c>
      <c r="K1444"/>
      <c r="N1444"/>
    </row>
    <row r="1445" spans="1:14" x14ac:dyDescent="0.25">
      <c r="A1445" t="s">
        <v>1447</v>
      </c>
      <c r="B1445" s="13">
        <v>18147953100</v>
      </c>
      <c r="C1445" s="15" t="str">
        <f>VLOOKUP(Table3[[#This Row],[Full Tract ID]],Table1[[Full Tract ID]:[Census Tract ID]],2,FALSE)</f>
        <v>Spencer</v>
      </c>
      <c r="D1445" s="15" t="str">
        <f>VLOOKUP(Table3[[#This Row],[Full Tract ID]],Table1[[Full Tract ID]:[Census Tract ID]],3,FALSE)</f>
        <v>Census Tract 9531</v>
      </c>
      <c r="E1445">
        <v>0</v>
      </c>
      <c r="K1445"/>
      <c r="N1445"/>
    </row>
    <row r="1446" spans="1:14" x14ac:dyDescent="0.25">
      <c r="A1446" t="s">
        <v>1448</v>
      </c>
      <c r="B1446" s="13">
        <v>18149953600</v>
      </c>
      <c r="C1446" s="15" t="str">
        <f>VLOOKUP(Table3[[#This Row],[Full Tract ID]],Table1[[Full Tract ID]:[Census Tract ID]],2,FALSE)</f>
        <v>Starke</v>
      </c>
      <c r="D1446" s="15" t="str">
        <f>VLOOKUP(Table3[[#This Row],[Full Tract ID]],Table1[[Full Tract ID]:[Census Tract ID]],3,FALSE)</f>
        <v>Census Tract 9536</v>
      </c>
      <c r="E1446">
        <v>0</v>
      </c>
      <c r="K1446"/>
      <c r="N1446"/>
    </row>
    <row r="1447" spans="1:14" x14ac:dyDescent="0.25">
      <c r="A1447" t="s">
        <v>1449</v>
      </c>
      <c r="B1447" s="13">
        <v>18149953700</v>
      </c>
      <c r="C1447" s="15" t="str">
        <f>VLOOKUP(Table3[[#This Row],[Full Tract ID]],Table1[[Full Tract ID]:[Census Tract ID]],2,FALSE)</f>
        <v>Starke</v>
      </c>
      <c r="D1447" s="15" t="str">
        <f>VLOOKUP(Table3[[#This Row],[Full Tract ID]],Table1[[Full Tract ID]:[Census Tract ID]],3,FALSE)</f>
        <v>Census Tract 9537</v>
      </c>
      <c r="E1447">
        <v>0</v>
      </c>
      <c r="K1447"/>
      <c r="N1447"/>
    </row>
    <row r="1448" spans="1:14" x14ac:dyDescent="0.25">
      <c r="A1448" t="s">
        <v>1450</v>
      </c>
      <c r="B1448" s="13">
        <v>18149953800</v>
      </c>
      <c r="C1448" s="15" t="str">
        <f>VLOOKUP(Table3[[#This Row],[Full Tract ID]],Table1[[Full Tract ID]:[Census Tract ID]],2,FALSE)</f>
        <v>Starke</v>
      </c>
      <c r="D1448" s="15" t="str">
        <f>VLOOKUP(Table3[[#This Row],[Full Tract ID]],Table1[[Full Tract ID]:[Census Tract ID]],3,FALSE)</f>
        <v>Census Tract 9538</v>
      </c>
      <c r="E1448">
        <v>0</v>
      </c>
      <c r="K1448"/>
      <c r="N1448"/>
    </row>
    <row r="1449" spans="1:14" x14ac:dyDescent="0.25">
      <c r="A1449" t="s">
        <v>1451</v>
      </c>
      <c r="B1449" s="13">
        <v>18149953900</v>
      </c>
      <c r="C1449" s="15" t="str">
        <f>VLOOKUP(Table3[[#This Row],[Full Tract ID]],Table1[[Full Tract ID]:[Census Tract ID]],2,FALSE)</f>
        <v>Starke</v>
      </c>
      <c r="D1449" s="15" t="str">
        <f>VLOOKUP(Table3[[#This Row],[Full Tract ID]],Table1[[Full Tract ID]:[Census Tract ID]],3,FALSE)</f>
        <v>Census Tract 9539</v>
      </c>
      <c r="E1449">
        <v>0</v>
      </c>
      <c r="K1449"/>
      <c r="N1449"/>
    </row>
    <row r="1450" spans="1:14" x14ac:dyDescent="0.25">
      <c r="A1450" t="s">
        <v>1452</v>
      </c>
      <c r="B1450" s="13">
        <v>18149954000</v>
      </c>
      <c r="C1450" s="15" t="str">
        <f>VLOOKUP(Table3[[#This Row],[Full Tract ID]],Table1[[Full Tract ID]:[Census Tract ID]],2,FALSE)</f>
        <v>Starke</v>
      </c>
      <c r="D1450" s="15" t="str">
        <f>VLOOKUP(Table3[[#This Row],[Full Tract ID]],Table1[[Full Tract ID]:[Census Tract ID]],3,FALSE)</f>
        <v>Census Tract 9540</v>
      </c>
      <c r="E1450">
        <v>0</v>
      </c>
      <c r="K1450"/>
      <c r="N1450"/>
    </row>
    <row r="1451" spans="1:14" x14ac:dyDescent="0.25">
      <c r="A1451" t="s">
        <v>1453</v>
      </c>
      <c r="B1451" s="13">
        <v>18149954100</v>
      </c>
      <c r="C1451" s="15" t="str">
        <f>VLOOKUP(Table3[[#This Row],[Full Tract ID]],Table1[[Full Tract ID]:[Census Tract ID]],2,FALSE)</f>
        <v>Starke</v>
      </c>
      <c r="D1451" s="15" t="str">
        <f>VLOOKUP(Table3[[#This Row],[Full Tract ID]],Table1[[Full Tract ID]:[Census Tract ID]],3,FALSE)</f>
        <v>Census Tract 9541</v>
      </c>
      <c r="E1451">
        <v>0</v>
      </c>
      <c r="K1451"/>
      <c r="N1451"/>
    </row>
    <row r="1452" spans="1:14" x14ac:dyDescent="0.25">
      <c r="A1452" t="s">
        <v>1454</v>
      </c>
      <c r="B1452" s="13">
        <v>18149954200</v>
      </c>
      <c r="C1452" s="15" t="str">
        <f>VLOOKUP(Table3[[#This Row],[Full Tract ID]],Table1[[Full Tract ID]:[Census Tract ID]],2,FALSE)</f>
        <v>Starke</v>
      </c>
      <c r="D1452" s="15" t="str">
        <f>VLOOKUP(Table3[[#This Row],[Full Tract ID]],Table1[[Full Tract ID]:[Census Tract ID]],3,FALSE)</f>
        <v>Census Tract 9542</v>
      </c>
      <c r="E1452">
        <v>0</v>
      </c>
      <c r="K1452"/>
      <c r="N1452"/>
    </row>
    <row r="1453" spans="1:14" x14ac:dyDescent="0.25">
      <c r="A1453" t="s">
        <v>1455</v>
      </c>
      <c r="B1453" s="13">
        <v>18151970800</v>
      </c>
      <c r="C1453" s="15" t="str">
        <f>VLOOKUP(Table3[[#This Row],[Full Tract ID]],Table1[[Full Tract ID]:[Census Tract ID]],2,FALSE)</f>
        <v>Steuben</v>
      </c>
      <c r="D1453" s="15" t="str">
        <f>VLOOKUP(Table3[[#This Row],[Full Tract ID]],Table1[[Full Tract ID]:[Census Tract ID]],3,FALSE)</f>
        <v>Census Tract 9708</v>
      </c>
      <c r="E1453">
        <v>0</v>
      </c>
      <c r="K1453"/>
      <c r="N1453"/>
    </row>
    <row r="1454" spans="1:14" x14ac:dyDescent="0.25">
      <c r="A1454" t="s">
        <v>1456</v>
      </c>
      <c r="B1454" s="13">
        <v>18151970900</v>
      </c>
      <c r="C1454" s="15" t="str">
        <f>VLOOKUP(Table3[[#This Row],[Full Tract ID]],Table1[[Full Tract ID]:[Census Tract ID]],2,FALSE)</f>
        <v>Steuben</v>
      </c>
      <c r="D1454" s="15" t="str">
        <f>VLOOKUP(Table3[[#This Row],[Full Tract ID]],Table1[[Full Tract ID]:[Census Tract ID]],3,FALSE)</f>
        <v>Census Tract 9709</v>
      </c>
      <c r="E1454">
        <v>0</v>
      </c>
      <c r="K1454"/>
      <c r="N1454"/>
    </row>
    <row r="1455" spans="1:14" x14ac:dyDescent="0.25">
      <c r="A1455" t="s">
        <v>1457</v>
      </c>
      <c r="B1455" s="13">
        <v>18151971000</v>
      </c>
      <c r="C1455" s="15" t="str">
        <f>VLOOKUP(Table3[[#This Row],[Full Tract ID]],Table1[[Full Tract ID]:[Census Tract ID]],2,FALSE)</f>
        <v>Steuben</v>
      </c>
      <c r="D1455" s="15" t="str">
        <f>VLOOKUP(Table3[[#This Row],[Full Tract ID]],Table1[[Full Tract ID]:[Census Tract ID]],3,FALSE)</f>
        <v>Census Tract 9710</v>
      </c>
      <c r="E1455">
        <v>0</v>
      </c>
      <c r="K1455"/>
      <c r="N1455"/>
    </row>
    <row r="1456" spans="1:14" x14ac:dyDescent="0.25">
      <c r="A1456" t="s">
        <v>1458</v>
      </c>
      <c r="B1456" s="13">
        <v>18151971100</v>
      </c>
      <c r="C1456" s="15" t="str">
        <f>VLOOKUP(Table3[[#This Row],[Full Tract ID]],Table1[[Full Tract ID]:[Census Tract ID]],2,FALSE)</f>
        <v>Steuben</v>
      </c>
      <c r="D1456" s="15" t="str">
        <f>VLOOKUP(Table3[[#This Row],[Full Tract ID]],Table1[[Full Tract ID]:[Census Tract ID]],3,FALSE)</f>
        <v>Census Tract 9711</v>
      </c>
      <c r="E1456">
        <v>0</v>
      </c>
      <c r="K1456"/>
      <c r="N1456"/>
    </row>
    <row r="1457" spans="1:14" x14ac:dyDescent="0.25">
      <c r="A1457" t="s">
        <v>1459</v>
      </c>
      <c r="B1457" s="13">
        <v>18151971200</v>
      </c>
      <c r="C1457" s="15" t="str">
        <f>VLOOKUP(Table3[[#This Row],[Full Tract ID]],Table1[[Full Tract ID]:[Census Tract ID]],2,FALSE)</f>
        <v>Steuben</v>
      </c>
      <c r="D1457" s="15" t="str">
        <f>VLOOKUP(Table3[[#This Row],[Full Tract ID]],Table1[[Full Tract ID]:[Census Tract ID]],3,FALSE)</f>
        <v>Census Tract 9712</v>
      </c>
      <c r="E1457">
        <v>0</v>
      </c>
      <c r="K1457"/>
      <c r="N1457"/>
    </row>
    <row r="1458" spans="1:14" x14ac:dyDescent="0.25">
      <c r="A1458" t="s">
        <v>1460</v>
      </c>
      <c r="B1458" s="13">
        <v>18151971300</v>
      </c>
      <c r="C1458" s="15" t="str">
        <f>VLOOKUP(Table3[[#This Row],[Full Tract ID]],Table1[[Full Tract ID]:[Census Tract ID]],2,FALSE)</f>
        <v>Steuben</v>
      </c>
      <c r="D1458" s="15" t="str">
        <f>VLOOKUP(Table3[[#This Row],[Full Tract ID]],Table1[[Full Tract ID]:[Census Tract ID]],3,FALSE)</f>
        <v>Census Tract 9713</v>
      </c>
      <c r="E1458">
        <v>0</v>
      </c>
      <c r="K1458"/>
      <c r="N1458"/>
    </row>
    <row r="1459" spans="1:14" x14ac:dyDescent="0.25">
      <c r="A1459" t="s">
        <v>1461</v>
      </c>
      <c r="B1459" s="13">
        <v>18151971400</v>
      </c>
      <c r="C1459" s="15" t="str">
        <f>VLOOKUP(Table3[[#This Row],[Full Tract ID]],Table1[[Full Tract ID]:[Census Tract ID]],2,FALSE)</f>
        <v>Steuben</v>
      </c>
      <c r="D1459" s="15" t="str">
        <f>VLOOKUP(Table3[[#This Row],[Full Tract ID]],Table1[[Full Tract ID]:[Census Tract ID]],3,FALSE)</f>
        <v>Census Tract 9714</v>
      </c>
      <c r="E1459">
        <v>0</v>
      </c>
      <c r="K1459"/>
      <c r="N1459"/>
    </row>
    <row r="1460" spans="1:14" x14ac:dyDescent="0.25">
      <c r="A1460" t="s">
        <v>1462</v>
      </c>
      <c r="B1460" s="13">
        <v>18151971500</v>
      </c>
      <c r="C1460" s="15" t="str">
        <f>VLOOKUP(Table3[[#This Row],[Full Tract ID]],Table1[[Full Tract ID]:[Census Tract ID]],2,FALSE)</f>
        <v>Steuben</v>
      </c>
      <c r="D1460" s="15" t="str">
        <f>VLOOKUP(Table3[[#This Row],[Full Tract ID]],Table1[[Full Tract ID]:[Census Tract ID]],3,FALSE)</f>
        <v>Census Tract 9715</v>
      </c>
      <c r="E1460">
        <v>0</v>
      </c>
      <c r="K1460"/>
      <c r="N1460"/>
    </row>
    <row r="1461" spans="1:14" x14ac:dyDescent="0.25">
      <c r="A1461" t="s">
        <v>1463</v>
      </c>
      <c r="B1461" s="13">
        <v>18151971600</v>
      </c>
      <c r="C1461" s="15" t="str">
        <f>VLOOKUP(Table3[[#This Row],[Full Tract ID]],Table1[[Full Tract ID]:[Census Tract ID]],2,FALSE)</f>
        <v>Steuben</v>
      </c>
      <c r="D1461" s="15" t="str">
        <f>VLOOKUP(Table3[[#This Row],[Full Tract ID]],Table1[[Full Tract ID]:[Census Tract ID]],3,FALSE)</f>
        <v>Census Tract 9716</v>
      </c>
      <c r="E1461">
        <v>0</v>
      </c>
      <c r="K1461"/>
      <c r="N1461"/>
    </row>
    <row r="1462" spans="1:14" x14ac:dyDescent="0.25">
      <c r="A1462" t="s">
        <v>1464</v>
      </c>
      <c r="B1462" s="13">
        <v>18153050101</v>
      </c>
      <c r="C1462" s="15" t="str">
        <f>VLOOKUP(Table3[[#This Row],[Full Tract ID]],Table1[[Full Tract ID]:[Census Tract ID]],2,FALSE)</f>
        <v>Sullivan</v>
      </c>
      <c r="D1462" s="15" t="str">
        <f>VLOOKUP(Table3[[#This Row],[Full Tract ID]],Table1[[Full Tract ID]:[Census Tract ID]],3,FALSE)</f>
        <v>Census Tract 501.01</v>
      </c>
      <c r="E1462">
        <v>0</v>
      </c>
      <c r="K1462"/>
      <c r="N1462"/>
    </row>
    <row r="1463" spans="1:14" x14ac:dyDescent="0.25">
      <c r="A1463" t="s">
        <v>1465</v>
      </c>
      <c r="B1463" s="13">
        <v>18153050102</v>
      </c>
      <c r="C1463" s="15" t="str">
        <f>VLOOKUP(Table3[[#This Row],[Full Tract ID]],Table1[[Full Tract ID]:[Census Tract ID]],2,FALSE)</f>
        <v>Sullivan</v>
      </c>
      <c r="D1463" s="15" t="str">
        <f>VLOOKUP(Table3[[#This Row],[Full Tract ID]],Table1[[Full Tract ID]:[Census Tract ID]],3,FALSE)</f>
        <v>Census Tract 501.02</v>
      </c>
      <c r="E1463">
        <v>0</v>
      </c>
      <c r="K1463"/>
      <c r="N1463"/>
    </row>
    <row r="1464" spans="1:14" x14ac:dyDescent="0.25">
      <c r="A1464" t="s">
        <v>1466</v>
      </c>
      <c r="B1464" s="13">
        <v>18153050200</v>
      </c>
      <c r="C1464" s="15" t="str">
        <f>VLOOKUP(Table3[[#This Row],[Full Tract ID]],Table1[[Full Tract ID]:[Census Tract ID]],2,FALSE)</f>
        <v>Sullivan</v>
      </c>
      <c r="D1464" s="15" t="str">
        <f>VLOOKUP(Table3[[#This Row],[Full Tract ID]],Table1[[Full Tract ID]:[Census Tract ID]],3,FALSE)</f>
        <v>Census Tract 502</v>
      </c>
      <c r="E1464">
        <v>0</v>
      </c>
      <c r="K1464"/>
      <c r="N1464"/>
    </row>
    <row r="1465" spans="1:14" x14ac:dyDescent="0.25">
      <c r="A1465" t="s">
        <v>1467</v>
      </c>
      <c r="B1465" s="13">
        <v>18153050301</v>
      </c>
      <c r="C1465" s="15" t="str">
        <f>VLOOKUP(Table3[[#This Row],[Full Tract ID]],Table1[[Full Tract ID]:[Census Tract ID]],2,FALSE)</f>
        <v>Sullivan</v>
      </c>
      <c r="D1465" s="15" t="str">
        <f>VLOOKUP(Table3[[#This Row],[Full Tract ID]],Table1[[Full Tract ID]:[Census Tract ID]],3,FALSE)</f>
        <v>Census Tract 503.01</v>
      </c>
      <c r="E1465">
        <v>0</v>
      </c>
      <c r="K1465"/>
      <c r="N1465"/>
    </row>
    <row r="1466" spans="1:14" x14ac:dyDescent="0.25">
      <c r="A1466" t="s">
        <v>1468</v>
      </c>
      <c r="B1466" s="13">
        <v>18153050302</v>
      </c>
      <c r="C1466" s="15" t="str">
        <f>VLOOKUP(Table3[[#This Row],[Full Tract ID]],Table1[[Full Tract ID]:[Census Tract ID]],2,FALSE)</f>
        <v>Sullivan</v>
      </c>
      <c r="D1466" s="15" t="str">
        <f>VLOOKUP(Table3[[#This Row],[Full Tract ID]],Table1[[Full Tract ID]:[Census Tract ID]],3,FALSE)</f>
        <v>Census Tract 503.02</v>
      </c>
      <c r="E1466">
        <v>0</v>
      </c>
      <c r="K1466"/>
      <c r="N1466"/>
    </row>
    <row r="1467" spans="1:14" x14ac:dyDescent="0.25">
      <c r="A1467" t="s">
        <v>1469</v>
      </c>
      <c r="B1467" s="13">
        <v>18153050400</v>
      </c>
      <c r="C1467" s="15" t="str">
        <f>VLOOKUP(Table3[[#This Row],[Full Tract ID]],Table1[[Full Tract ID]:[Census Tract ID]],2,FALSE)</f>
        <v>Sullivan</v>
      </c>
      <c r="D1467" s="15" t="str">
        <f>VLOOKUP(Table3[[#This Row],[Full Tract ID]],Table1[[Full Tract ID]:[Census Tract ID]],3,FALSE)</f>
        <v>Census Tract 504</v>
      </c>
      <c r="E1467">
        <v>0</v>
      </c>
      <c r="K1467"/>
      <c r="N1467"/>
    </row>
    <row r="1468" spans="1:14" x14ac:dyDescent="0.25">
      <c r="A1468" t="s">
        <v>1470</v>
      </c>
      <c r="B1468" s="13">
        <v>18153050501</v>
      </c>
      <c r="C1468" s="15" t="str">
        <f>VLOOKUP(Table3[[#This Row],[Full Tract ID]],Table1[[Full Tract ID]:[Census Tract ID]],2,FALSE)</f>
        <v>Sullivan</v>
      </c>
      <c r="D1468" s="15" t="str">
        <f>VLOOKUP(Table3[[#This Row],[Full Tract ID]],Table1[[Full Tract ID]:[Census Tract ID]],3,FALSE)</f>
        <v>Census Tract 505.01</v>
      </c>
      <c r="E1468">
        <v>0</v>
      </c>
      <c r="K1468"/>
      <c r="N1468"/>
    </row>
    <row r="1469" spans="1:14" x14ac:dyDescent="0.25">
      <c r="A1469" t="s">
        <v>1471</v>
      </c>
      <c r="B1469" s="13">
        <v>18153050502</v>
      </c>
      <c r="C1469" s="15" t="str">
        <f>VLOOKUP(Table3[[#This Row],[Full Tract ID]],Table1[[Full Tract ID]:[Census Tract ID]],2,FALSE)</f>
        <v>Sullivan</v>
      </c>
      <c r="D1469" s="15" t="str">
        <f>VLOOKUP(Table3[[#This Row],[Full Tract ID]],Table1[[Full Tract ID]:[Census Tract ID]],3,FALSE)</f>
        <v>Census Tract 505.02</v>
      </c>
      <c r="E1469">
        <v>0</v>
      </c>
      <c r="K1469"/>
      <c r="N1469"/>
    </row>
    <row r="1470" spans="1:14" x14ac:dyDescent="0.25">
      <c r="A1470" t="s">
        <v>1472</v>
      </c>
      <c r="B1470" s="13">
        <v>18155965700</v>
      </c>
      <c r="C1470" s="15" t="str">
        <f>VLOOKUP(Table3[[#This Row],[Full Tract ID]],Table1[[Full Tract ID]:[Census Tract ID]],2,FALSE)</f>
        <v>Switzerland</v>
      </c>
      <c r="D1470" s="15" t="str">
        <f>VLOOKUP(Table3[[#This Row],[Full Tract ID]],Table1[[Full Tract ID]:[Census Tract ID]],3,FALSE)</f>
        <v>Census Tract 9657</v>
      </c>
      <c r="E1470">
        <v>0</v>
      </c>
      <c r="K1470"/>
      <c r="N1470"/>
    </row>
    <row r="1471" spans="1:14" x14ac:dyDescent="0.25">
      <c r="A1471" t="s">
        <v>1473</v>
      </c>
      <c r="B1471" s="13">
        <v>18155965800</v>
      </c>
      <c r="C1471" s="15" t="str">
        <f>VLOOKUP(Table3[[#This Row],[Full Tract ID]],Table1[[Full Tract ID]:[Census Tract ID]],2,FALSE)</f>
        <v>Switzerland</v>
      </c>
      <c r="D1471" s="15" t="str">
        <f>VLOOKUP(Table3[[#This Row],[Full Tract ID]],Table1[[Full Tract ID]:[Census Tract ID]],3,FALSE)</f>
        <v>Census Tract 9658</v>
      </c>
      <c r="E1471">
        <v>0</v>
      </c>
      <c r="K1471"/>
      <c r="N1471"/>
    </row>
    <row r="1472" spans="1:14" x14ac:dyDescent="0.25">
      <c r="A1472" t="s">
        <v>1474</v>
      </c>
      <c r="B1472" s="13">
        <v>18155965900</v>
      </c>
      <c r="C1472" s="15" t="str">
        <f>VLOOKUP(Table3[[#This Row],[Full Tract ID]],Table1[[Full Tract ID]:[Census Tract ID]],2,FALSE)</f>
        <v>Switzerland</v>
      </c>
      <c r="D1472" s="15" t="str">
        <f>VLOOKUP(Table3[[#This Row],[Full Tract ID]],Table1[[Full Tract ID]:[Census Tract ID]],3,FALSE)</f>
        <v>Census Tract 9659</v>
      </c>
      <c r="E1472">
        <v>0</v>
      </c>
      <c r="K1472"/>
      <c r="N1472"/>
    </row>
    <row r="1473" spans="1:14" x14ac:dyDescent="0.25">
      <c r="A1473" t="s">
        <v>1475</v>
      </c>
      <c r="B1473" s="13">
        <v>18157000100</v>
      </c>
      <c r="C1473" s="15" t="str">
        <f>VLOOKUP(Table3[[#This Row],[Full Tract ID]],Table1[[Full Tract ID]:[Census Tract ID]],2,FALSE)</f>
        <v>Tippecanoe</v>
      </c>
      <c r="D1473" s="15" t="str">
        <f>VLOOKUP(Table3[[#This Row],[Full Tract ID]],Table1[[Full Tract ID]:[Census Tract ID]],3,FALSE)</f>
        <v>Census Tract 1</v>
      </c>
      <c r="E1473">
        <v>0</v>
      </c>
      <c r="K1473"/>
      <c r="N1473"/>
    </row>
    <row r="1474" spans="1:14" x14ac:dyDescent="0.25">
      <c r="A1474" t="s">
        <v>1476</v>
      </c>
      <c r="B1474" s="13">
        <v>18157000200</v>
      </c>
      <c r="C1474" s="15" t="str">
        <f>VLOOKUP(Table3[[#This Row],[Full Tract ID]],Table1[[Full Tract ID]:[Census Tract ID]],2,FALSE)</f>
        <v>Tippecanoe</v>
      </c>
      <c r="D1474" s="15" t="str">
        <f>VLOOKUP(Table3[[#This Row],[Full Tract ID]],Table1[[Full Tract ID]:[Census Tract ID]],3,FALSE)</f>
        <v>Census Tract 2</v>
      </c>
      <c r="E1474">
        <v>0</v>
      </c>
      <c r="K1474"/>
      <c r="N1474"/>
    </row>
    <row r="1475" spans="1:14" x14ac:dyDescent="0.25">
      <c r="A1475" t="s">
        <v>1477</v>
      </c>
      <c r="B1475" s="13">
        <v>18157000300</v>
      </c>
      <c r="C1475" s="15" t="str">
        <f>VLOOKUP(Table3[[#This Row],[Full Tract ID]],Table1[[Full Tract ID]:[Census Tract ID]],2,FALSE)</f>
        <v>Tippecanoe</v>
      </c>
      <c r="D1475" s="15" t="str">
        <f>VLOOKUP(Table3[[#This Row],[Full Tract ID]],Table1[[Full Tract ID]:[Census Tract ID]],3,FALSE)</f>
        <v>Census Tract 3</v>
      </c>
      <c r="E1475">
        <v>0</v>
      </c>
      <c r="K1475"/>
      <c r="N1475"/>
    </row>
    <row r="1476" spans="1:14" x14ac:dyDescent="0.25">
      <c r="A1476" t="s">
        <v>1478</v>
      </c>
      <c r="B1476" s="13">
        <v>18157000400</v>
      </c>
      <c r="C1476" s="15" t="str">
        <f>VLOOKUP(Table3[[#This Row],[Full Tract ID]],Table1[[Full Tract ID]:[Census Tract ID]],2,FALSE)</f>
        <v>Tippecanoe</v>
      </c>
      <c r="D1476" s="15" t="str">
        <f>VLOOKUP(Table3[[#This Row],[Full Tract ID]],Table1[[Full Tract ID]:[Census Tract ID]],3,FALSE)</f>
        <v>Census Tract 4</v>
      </c>
      <c r="E1476" s="14">
        <v>1</v>
      </c>
      <c r="K1476"/>
      <c r="N1476"/>
    </row>
    <row r="1477" spans="1:14" x14ac:dyDescent="0.25">
      <c r="A1477" t="s">
        <v>1479</v>
      </c>
      <c r="B1477" s="13">
        <v>18157000700</v>
      </c>
      <c r="C1477" s="15" t="str">
        <f>VLOOKUP(Table3[[#This Row],[Full Tract ID]],Table1[[Full Tract ID]:[Census Tract ID]],2,FALSE)</f>
        <v>Tippecanoe</v>
      </c>
      <c r="D1477" s="15" t="str">
        <f>VLOOKUP(Table3[[#This Row],[Full Tract ID]],Table1[[Full Tract ID]:[Census Tract ID]],3,FALSE)</f>
        <v>Census Tract 7</v>
      </c>
      <c r="E1477">
        <v>0</v>
      </c>
      <c r="K1477"/>
      <c r="N1477"/>
    </row>
    <row r="1478" spans="1:14" x14ac:dyDescent="0.25">
      <c r="A1478" t="s">
        <v>1480</v>
      </c>
      <c r="B1478" s="13">
        <v>18157000800</v>
      </c>
      <c r="C1478" s="15" t="str">
        <f>VLOOKUP(Table3[[#This Row],[Full Tract ID]],Table1[[Full Tract ID]:[Census Tract ID]],2,FALSE)</f>
        <v>Tippecanoe</v>
      </c>
      <c r="D1478" s="15" t="str">
        <f>VLOOKUP(Table3[[#This Row],[Full Tract ID]],Table1[[Full Tract ID]:[Census Tract ID]],3,FALSE)</f>
        <v>Census Tract 8</v>
      </c>
      <c r="E1478">
        <v>0</v>
      </c>
      <c r="K1478"/>
      <c r="N1478"/>
    </row>
    <row r="1479" spans="1:14" x14ac:dyDescent="0.25">
      <c r="A1479" t="s">
        <v>1481</v>
      </c>
      <c r="B1479" s="13">
        <v>18157001000</v>
      </c>
      <c r="C1479" s="15" t="str">
        <f>VLOOKUP(Table3[[#This Row],[Full Tract ID]],Table1[[Full Tract ID]:[Census Tract ID]],2,FALSE)</f>
        <v>Tippecanoe</v>
      </c>
      <c r="D1479" s="15" t="str">
        <f>VLOOKUP(Table3[[#This Row],[Full Tract ID]],Table1[[Full Tract ID]:[Census Tract ID]],3,FALSE)</f>
        <v>Census Tract 10</v>
      </c>
      <c r="E1479">
        <v>0</v>
      </c>
      <c r="K1479"/>
      <c r="N1479"/>
    </row>
    <row r="1480" spans="1:14" x14ac:dyDescent="0.25">
      <c r="A1480" t="s">
        <v>1482</v>
      </c>
      <c r="B1480" s="13">
        <v>18157001100</v>
      </c>
      <c r="C1480" s="15" t="str">
        <f>VLOOKUP(Table3[[#This Row],[Full Tract ID]],Table1[[Full Tract ID]:[Census Tract ID]],2,FALSE)</f>
        <v>Tippecanoe</v>
      </c>
      <c r="D1480" s="15" t="str">
        <f>VLOOKUP(Table3[[#This Row],[Full Tract ID]],Table1[[Full Tract ID]:[Census Tract ID]],3,FALSE)</f>
        <v>Census Tract 11</v>
      </c>
      <c r="E1480">
        <v>0</v>
      </c>
      <c r="K1480"/>
      <c r="N1480"/>
    </row>
    <row r="1481" spans="1:14" x14ac:dyDescent="0.25">
      <c r="A1481" t="s">
        <v>1483</v>
      </c>
      <c r="B1481" s="13">
        <v>18157001200</v>
      </c>
      <c r="C1481" s="15" t="str">
        <f>VLOOKUP(Table3[[#This Row],[Full Tract ID]],Table1[[Full Tract ID]:[Census Tract ID]],2,FALSE)</f>
        <v>Tippecanoe</v>
      </c>
      <c r="D1481" s="15" t="str">
        <f>VLOOKUP(Table3[[#This Row],[Full Tract ID]],Table1[[Full Tract ID]:[Census Tract ID]],3,FALSE)</f>
        <v>Census Tract 12</v>
      </c>
      <c r="E1481">
        <v>0</v>
      </c>
      <c r="K1481"/>
      <c r="N1481"/>
    </row>
    <row r="1482" spans="1:14" x14ac:dyDescent="0.25">
      <c r="A1482" t="s">
        <v>1484</v>
      </c>
      <c r="B1482" s="13">
        <v>18157001300</v>
      </c>
      <c r="C1482" s="15" t="str">
        <f>VLOOKUP(Table3[[#This Row],[Full Tract ID]],Table1[[Full Tract ID]:[Census Tract ID]],2,FALSE)</f>
        <v>Tippecanoe</v>
      </c>
      <c r="D1482" s="15" t="str">
        <f>VLOOKUP(Table3[[#This Row],[Full Tract ID]],Table1[[Full Tract ID]:[Census Tract ID]],3,FALSE)</f>
        <v>Census Tract 13</v>
      </c>
      <c r="E1482">
        <v>0</v>
      </c>
      <c r="K1482"/>
      <c r="N1482"/>
    </row>
    <row r="1483" spans="1:14" x14ac:dyDescent="0.25">
      <c r="A1483" t="s">
        <v>1485</v>
      </c>
      <c r="B1483" s="13">
        <v>18157001400</v>
      </c>
      <c r="C1483" s="15" t="str">
        <f>VLOOKUP(Table3[[#This Row],[Full Tract ID]],Table1[[Full Tract ID]:[Census Tract ID]],2,FALSE)</f>
        <v>Tippecanoe</v>
      </c>
      <c r="D1483" s="15" t="str">
        <f>VLOOKUP(Table3[[#This Row],[Full Tract ID]],Table1[[Full Tract ID]:[Census Tract ID]],3,FALSE)</f>
        <v>Census Tract 14</v>
      </c>
      <c r="E1483">
        <v>0</v>
      </c>
      <c r="K1483"/>
      <c r="N1483"/>
    </row>
    <row r="1484" spans="1:14" x14ac:dyDescent="0.25">
      <c r="A1484" t="s">
        <v>1486</v>
      </c>
      <c r="B1484" s="13">
        <v>18157001501</v>
      </c>
      <c r="C1484" s="15" t="str">
        <f>VLOOKUP(Table3[[#This Row],[Full Tract ID]],Table1[[Full Tract ID]:[Census Tract ID]],2,FALSE)</f>
        <v>Tippecanoe</v>
      </c>
      <c r="D1484" s="15" t="str">
        <f>VLOOKUP(Table3[[#This Row],[Full Tract ID]],Table1[[Full Tract ID]:[Census Tract ID]],3,FALSE)</f>
        <v>Census Tract 15.01</v>
      </c>
      <c r="E1484" s="14">
        <v>1</v>
      </c>
      <c r="K1484"/>
      <c r="N1484"/>
    </row>
    <row r="1485" spans="1:14" x14ac:dyDescent="0.25">
      <c r="A1485" t="s">
        <v>1487</v>
      </c>
      <c r="B1485" s="13">
        <v>18157001502</v>
      </c>
      <c r="C1485" s="15" t="str">
        <f>VLOOKUP(Table3[[#This Row],[Full Tract ID]],Table1[[Full Tract ID]:[Census Tract ID]],2,FALSE)</f>
        <v>Tippecanoe</v>
      </c>
      <c r="D1485" s="15" t="str">
        <f>VLOOKUP(Table3[[#This Row],[Full Tract ID]],Table1[[Full Tract ID]:[Census Tract ID]],3,FALSE)</f>
        <v>Census Tract 15.02</v>
      </c>
      <c r="E1485">
        <v>0</v>
      </c>
      <c r="K1485"/>
      <c r="N1485"/>
    </row>
    <row r="1486" spans="1:14" x14ac:dyDescent="0.25">
      <c r="A1486" t="s">
        <v>1488</v>
      </c>
      <c r="B1486" s="13">
        <v>18157001601</v>
      </c>
      <c r="C1486" s="15" t="str">
        <f>VLOOKUP(Table3[[#This Row],[Full Tract ID]],Table1[[Full Tract ID]:[Census Tract ID]],2,FALSE)</f>
        <v>Tippecanoe</v>
      </c>
      <c r="D1486" s="15" t="str">
        <f>VLOOKUP(Table3[[#This Row],[Full Tract ID]],Table1[[Full Tract ID]:[Census Tract ID]],3,FALSE)</f>
        <v>Census Tract 16.01</v>
      </c>
      <c r="E1486">
        <v>0</v>
      </c>
      <c r="K1486"/>
      <c r="N1486"/>
    </row>
    <row r="1487" spans="1:14" x14ac:dyDescent="0.25">
      <c r="A1487" t="s">
        <v>1489</v>
      </c>
      <c r="B1487" s="13">
        <v>18157001602</v>
      </c>
      <c r="C1487" s="15" t="str">
        <f>VLOOKUP(Table3[[#This Row],[Full Tract ID]],Table1[[Full Tract ID]:[Census Tract ID]],2,FALSE)</f>
        <v>Tippecanoe</v>
      </c>
      <c r="D1487" s="15" t="str">
        <f>VLOOKUP(Table3[[#This Row],[Full Tract ID]],Table1[[Full Tract ID]:[Census Tract ID]],3,FALSE)</f>
        <v>Census Tract 16.02</v>
      </c>
      <c r="E1487">
        <v>0</v>
      </c>
      <c r="K1487"/>
      <c r="N1487"/>
    </row>
    <row r="1488" spans="1:14" x14ac:dyDescent="0.25">
      <c r="A1488" t="s">
        <v>1490</v>
      </c>
      <c r="B1488" s="13">
        <v>18157001603</v>
      </c>
      <c r="C1488" s="15" t="str">
        <f>VLOOKUP(Table3[[#This Row],[Full Tract ID]],Table1[[Full Tract ID]:[Census Tract ID]],2,FALSE)</f>
        <v>Tippecanoe</v>
      </c>
      <c r="D1488" s="15" t="str">
        <f>VLOOKUP(Table3[[#This Row],[Full Tract ID]],Table1[[Full Tract ID]:[Census Tract ID]],3,FALSE)</f>
        <v>Census Tract 16.03</v>
      </c>
      <c r="E1488">
        <v>0</v>
      </c>
      <c r="K1488"/>
      <c r="N1488"/>
    </row>
    <row r="1489" spans="1:14" x14ac:dyDescent="0.25">
      <c r="A1489" t="s">
        <v>1491</v>
      </c>
      <c r="B1489" s="13">
        <v>18157001701</v>
      </c>
      <c r="C1489" s="15" t="str">
        <f>VLOOKUP(Table3[[#This Row],[Full Tract ID]],Table1[[Full Tract ID]:[Census Tract ID]],2,FALSE)</f>
        <v>Tippecanoe</v>
      </c>
      <c r="D1489" s="15" t="str">
        <f>VLOOKUP(Table3[[#This Row],[Full Tract ID]],Table1[[Full Tract ID]:[Census Tract ID]],3,FALSE)</f>
        <v>Census Tract 17.01</v>
      </c>
      <c r="E1489" s="14">
        <v>1</v>
      </c>
      <c r="K1489"/>
      <c r="N1489"/>
    </row>
    <row r="1490" spans="1:14" x14ac:dyDescent="0.25">
      <c r="A1490" t="s">
        <v>1492</v>
      </c>
      <c r="B1490" s="13">
        <v>18157001702</v>
      </c>
      <c r="C1490" s="15" t="str">
        <f>VLOOKUP(Table3[[#This Row],[Full Tract ID]],Table1[[Full Tract ID]:[Census Tract ID]],2,FALSE)</f>
        <v>Tippecanoe</v>
      </c>
      <c r="D1490" s="15" t="str">
        <f>VLOOKUP(Table3[[#This Row],[Full Tract ID]],Table1[[Full Tract ID]:[Census Tract ID]],3,FALSE)</f>
        <v>Census Tract 17.02</v>
      </c>
      <c r="E1490" s="14">
        <v>1</v>
      </c>
      <c r="K1490"/>
      <c r="N1490"/>
    </row>
    <row r="1491" spans="1:14" x14ac:dyDescent="0.25">
      <c r="A1491" t="s">
        <v>1493</v>
      </c>
      <c r="B1491" s="13">
        <v>18157001800</v>
      </c>
      <c r="C1491" s="15" t="str">
        <f>VLOOKUP(Table3[[#This Row],[Full Tract ID]],Table1[[Full Tract ID]:[Census Tract ID]],2,FALSE)</f>
        <v>Tippecanoe</v>
      </c>
      <c r="D1491" s="15" t="str">
        <f>VLOOKUP(Table3[[#This Row],[Full Tract ID]],Table1[[Full Tract ID]:[Census Tract ID]],3,FALSE)</f>
        <v>Census Tract 18</v>
      </c>
      <c r="E1491">
        <v>0</v>
      </c>
      <c r="K1491"/>
      <c r="N1491"/>
    </row>
    <row r="1492" spans="1:14" x14ac:dyDescent="0.25">
      <c r="A1492" t="s">
        <v>1494</v>
      </c>
      <c r="B1492" s="13">
        <v>18157001900</v>
      </c>
      <c r="C1492" s="15" t="str">
        <f>VLOOKUP(Table3[[#This Row],[Full Tract ID]],Table1[[Full Tract ID]:[Census Tract ID]],2,FALSE)</f>
        <v>Tippecanoe</v>
      </c>
      <c r="D1492" s="15" t="str">
        <f>VLOOKUP(Table3[[#This Row],[Full Tract ID]],Table1[[Full Tract ID]:[Census Tract ID]],3,FALSE)</f>
        <v>Census Tract 19</v>
      </c>
      <c r="E1492">
        <v>0</v>
      </c>
      <c r="K1492"/>
      <c r="N1492"/>
    </row>
    <row r="1493" spans="1:14" x14ac:dyDescent="0.25">
      <c r="A1493" t="s">
        <v>1495</v>
      </c>
      <c r="B1493" s="13">
        <v>18157005101</v>
      </c>
      <c r="C1493" s="15" t="str">
        <f>VLOOKUP(Table3[[#This Row],[Full Tract ID]],Table1[[Full Tract ID]:[Census Tract ID]],2,FALSE)</f>
        <v>Tippecanoe</v>
      </c>
      <c r="D1493" s="15" t="str">
        <f>VLOOKUP(Table3[[#This Row],[Full Tract ID]],Table1[[Full Tract ID]:[Census Tract ID]],3,FALSE)</f>
        <v>Census Tract 51.01</v>
      </c>
      <c r="E1493">
        <v>0</v>
      </c>
      <c r="K1493"/>
      <c r="N1493"/>
    </row>
    <row r="1494" spans="1:14" x14ac:dyDescent="0.25">
      <c r="A1494" t="s">
        <v>1496</v>
      </c>
      <c r="B1494" s="13">
        <v>18157005102</v>
      </c>
      <c r="C1494" s="15" t="str">
        <f>VLOOKUP(Table3[[#This Row],[Full Tract ID]],Table1[[Full Tract ID]:[Census Tract ID]],2,FALSE)</f>
        <v>Tippecanoe</v>
      </c>
      <c r="D1494" s="15" t="str">
        <f>VLOOKUP(Table3[[#This Row],[Full Tract ID]],Table1[[Full Tract ID]:[Census Tract ID]],3,FALSE)</f>
        <v>Census Tract 51.02</v>
      </c>
      <c r="E1494">
        <v>0</v>
      </c>
      <c r="K1494"/>
      <c r="N1494"/>
    </row>
    <row r="1495" spans="1:14" x14ac:dyDescent="0.25">
      <c r="A1495" t="s">
        <v>1497</v>
      </c>
      <c r="B1495" s="13">
        <v>18157005200</v>
      </c>
      <c r="C1495" s="15" t="str">
        <f>VLOOKUP(Table3[[#This Row],[Full Tract ID]],Table1[[Full Tract ID]:[Census Tract ID]],2,FALSE)</f>
        <v>Tippecanoe</v>
      </c>
      <c r="D1495" s="15" t="str">
        <f>VLOOKUP(Table3[[#This Row],[Full Tract ID]],Table1[[Full Tract ID]:[Census Tract ID]],3,FALSE)</f>
        <v>Census Tract 52</v>
      </c>
      <c r="E1495">
        <v>0</v>
      </c>
      <c r="K1495"/>
      <c r="N1495"/>
    </row>
    <row r="1496" spans="1:14" x14ac:dyDescent="0.25">
      <c r="A1496" t="s">
        <v>1498</v>
      </c>
      <c r="B1496" s="13">
        <v>18157005401</v>
      </c>
      <c r="C1496" s="15" t="str">
        <f>VLOOKUP(Table3[[#This Row],[Full Tract ID]],Table1[[Full Tract ID]:[Census Tract ID]],2,FALSE)</f>
        <v>Tippecanoe</v>
      </c>
      <c r="D1496" s="15" t="str">
        <f>VLOOKUP(Table3[[#This Row],[Full Tract ID]],Table1[[Full Tract ID]:[Census Tract ID]],3,FALSE)</f>
        <v>Census Tract 54.01</v>
      </c>
      <c r="E1496" s="14">
        <v>1</v>
      </c>
      <c r="K1496"/>
      <c r="N1496"/>
    </row>
    <row r="1497" spans="1:14" x14ac:dyDescent="0.25">
      <c r="A1497" t="s">
        <v>1499</v>
      </c>
      <c r="B1497" s="13">
        <v>18157005402</v>
      </c>
      <c r="C1497" s="15" t="str">
        <f>VLOOKUP(Table3[[#This Row],[Full Tract ID]],Table1[[Full Tract ID]:[Census Tract ID]],2,FALSE)</f>
        <v>Tippecanoe</v>
      </c>
      <c r="D1497" s="15" t="str">
        <f>VLOOKUP(Table3[[#This Row],[Full Tract ID]],Table1[[Full Tract ID]:[Census Tract ID]],3,FALSE)</f>
        <v>Census Tract 54.02</v>
      </c>
      <c r="E1497" s="14">
        <v>1</v>
      </c>
      <c r="K1497"/>
      <c r="N1497"/>
    </row>
    <row r="1498" spans="1:14" x14ac:dyDescent="0.25">
      <c r="A1498" t="s">
        <v>1500</v>
      </c>
      <c r="B1498" s="13">
        <v>18157005500</v>
      </c>
      <c r="C1498" s="15" t="str">
        <f>VLOOKUP(Table3[[#This Row],[Full Tract ID]],Table1[[Full Tract ID]:[Census Tract ID]],2,FALSE)</f>
        <v>Tippecanoe</v>
      </c>
      <c r="D1498" s="15" t="str">
        <f>VLOOKUP(Table3[[#This Row],[Full Tract ID]],Table1[[Full Tract ID]:[Census Tract ID]],3,FALSE)</f>
        <v>Census Tract 55</v>
      </c>
      <c r="E1498" s="14">
        <v>1</v>
      </c>
      <c r="K1498"/>
      <c r="N1498"/>
    </row>
    <row r="1499" spans="1:14" x14ac:dyDescent="0.25">
      <c r="A1499" t="s">
        <v>1501</v>
      </c>
      <c r="B1499" s="13">
        <v>18157010100</v>
      </c>
      <c r="C1499" s="15" t="str">
        <f>VLOOKUP(Table3[[#This Row],[Full Tract ID]],Table1[[Full Tract ID]:[Census Tract ID]],2,FALSE)</f>
        <v>Tippecanoe</v>
      </c>
      <c r="D1499" s="15" t="str">
        <f>VLOOKUP(Table3[[#This Row],[Full Tract ID]],Table1[[Full Tract ID]:[Census Tract ID]],3,FALSE)</f>
        <v>Census Tract 101</v>
      </c>
      <c r="E1499">
        <v>0</v>
      </c>
      <c r="K1499"/>
      <c r="N1499"/>
    </row>
    <row r="1500" spans="1:14" x14ac:dyDescent="0.25">
      <c r="A1500" t="s">
        <v>1502</v>
      </c>
      <c r="B1500" s="13">
        <v>18157010201</v>
      </c>
      <c r="C1500" s="15" t="str">
        <f>VLOOKUP(Table3[[#This Row],[Full Tract ID]],Table1[[Full Tract ID]:[Census Tract ID]],2,FALSE)</f>
        <v>Tippecanoe</v>
      </c>
      <c r="D1500" s="15" t="str">
        <f>VLOOKUP(Table3[[#This Row],[Full Tract ID]],Table1[[Full Tract ID]:[Census Tract ID]],3,FALSE)</f>
        <v>Census Tract 102.01</v>
      </c>
      <c r="E1500">
        <v>0</v>
      </c>
      <c r="K1500"/>
      <c r="N1500"/>
    </row>
    <row r="1501" spans="1:14" x14ac:dyDescent="0.25">
      <c r="A1501" t="s">
        <v>1503</v>
      </c>
      <c r="B1501" s="13">
        <v>18157010205</v>
      </c>
      <c r="C1501" s="15" t="str">
        <f>VLOOKUP(Table3[[#This Row],[Full Tract ID]],Table1[[Full Tract ID]:[Census Tract ID]],2,FALSE)</f>
        <v>Tippecanoe</v>
      </c>
      <c r="D1501" s="15" t="str">
        <f>VLOOKUP(Table3[[#This Row],[Full Tract ID]],Table1[[Full Tract ID]:[Census Tract ID]],3,FALSE)</f>
        <v>Census Tract 102.05</v>
      </c>
      <c r="E1501">
        <v>0</v>
      </c>
      <c r="K1501"/>
      <c r="N1501"/>
    </row>
    <row r="1502" spans="1:14" x14ac:dyDescent="0.25">
      <c r="A1502" t="s">
        <v>1504</v>
      </c>
      <c r="B1502" s="13">
        <v>18157010206</v>
      </c>
      <c r="C1502" s="15" t="str">
        <f>VLOOKUP(Table3[[#This Row],[Full Tract ID]],Table1[[Full Tract ID]:[Census Tract ID]],2,FALSE)</f>
        <v>Tippecanoe</v>
      </c>
      <c r="D1502" s="15" t="str">
        <f>VLOOKUP(Table3[[#This Row],[Full Tract ID]],Table1[[Full Tract ID]:[Census Tract ID]],3,FALSE)</f>
        <v>Census Tract 102.06</v>
      </c>
      <c r="E1502" s="14">
        <v>1</v>
      </c>
      <c r="K1502"/>
      <c r="N1502"/>
    </row>
    <row r="1503" spans="1:14" x14ac:dyDescent="0.25">
      <c r="A1503" t="s">
        <v>1505</v>
      </c>
      <c r="B1503" s="13">
        <v>18157010207</v>
      </c>
      <c r="C1503" s="15" t="str">
        <f>VLOOKUP(Table3[[#This Row],[Full Tract ID]],Table1[[Full Tract ID]:[Census Tract ID]],2,FALSE)</f>
        <v>Tippecanoe</v>
      </c>
      <c r="D1503" s="15" t="str">
        <f>VLOOKUP(Table3[[#This Row],[Full Tract ID]],Table1[[Full Tract ID]:[Census Tract ID]],3,FALSE)</f>
        <v>Census Tract 102.07</v>
      </c>
      <c r="E1503">
        <v>0</v>
      </c>
      <c r="K1503"/>
      <c r="N1503"/>
    </row>
    <row r="1504" spans="1:14" x14ac:dyDescent="0.25">
      <c r="A1504" t="s">
        <v>1506</v>
      </c>
      <c r="B1504" s="13">
        <v>18157010208</v>
      </c>
      <c r="C1504" s="15" t="str">
        <f>VLOOKUP(Table3[[#This Row],[Full Tract ID]],Table1[[Full Tract ID]:[Census Tract ID]],2,FALSE)</f>
        <v>Tippecanoe</v>
      </c>
      <c r="D1504" s="15" t="str">
        <f>VLOOKUP(Table3[[#This Row],[Full Tract ID]],Table1[[Full Tract ID]:[Census Tract ID]],3,FALSE)</f>
        <v>Census Tract 102.08</v>
      </c>
      <c r="E1504">
        <v>0</v>
      </c>
      <c r="K1504"/>
      <c r="N1504"/>
    </row>
    <row r="1505" spans="1:14" x14ac:dyDescent="0.25">
      <c r="A1505" t="s">
        <v>1507</v>
      </c>
      <c r="B1505" s="13">
        <v>18157010209</v>
      </c>
      <c r="C1505" s="15" t="str">
        <f>VLOOKUP(Table3[[#This Row],[Full Tract ID]],Table1[[Full Tract ID]:[Census Tract ID]],2,FALSE)</f>
        <v>Tippecanoe</v>
      </c>
      <c r="D1505" s="15" t="str">
        <f>VLOOKUP(Table3[[#This Row],[Full Tract ID]],Table1[[Full Tract ID]:[Census Tract ID]],3,FALSE)</f>
        <v>Census Tract 102.09</v>
      </c>
      <c r="E1505">
        <v>0</v>
      </c>
      <c r="K1505"/>
      <c r="N1505"/>
    </row>
    <row r="1506" spans="1:14" x14ac:dyDescent="0.25">
      <c r="A1506" t="s">
        <v>1508</v>
      </c>
      <c r="B1506" s="13">
        <v>18157010400</v>
      </c>
      <c r="C1506" s="15" t="str">
        <f>VLOOKUP(Table3[[#This Row],[Full Tract ID]],Table1[[Full Tract ID]:[Census Tract ID]],2,FALSE)</f>
        <v>Tippecanoe</v>
      </c>
      <c r="D1506" s="15" t="str">
        <f>VLOOKUP(Table3[[#This Row],[Full Tract ID]],Table1[[Full Tract ID]:[Census Tract ID]],3,FALSE)</f>
        <v>Census Tract 104</v>
      </c>
      <c r="E1506">
        <v>0</v>
      </c>
      <c r="K1506"/>
      <c r="N1506"/>
    </row>
    <row r="1507" spans="1:14" x14ac:dyDescent="0.25">
      <c r="A1507" t="s">
        <v>1509</v>
      </c>
      <c r="B1507" s="13">
        <v>18157010500</v>
      </c>
      <c r="C1507" s="15" t="str">
        <f>VLOOKUP(Table3[[#This Row],[Full Tract ID]],Table1[[Full Tract ID]:[Census Tract ID]],2,FALSE)</f>
        <v>Tippecanoe</v>
      </c>
      <c r="D1507" s="15" t="str">
        <f>VLOOKUP(Table3[[#This Row],[Full Tract ID]],Table1[[Full Tract ID]:[Census Tract ID]],3,FALSE)</f>
        <v>Census Tract 105</v>
      </c>
      <c r="E1507" s="14">
        <v>1</v>
      </c>
      <c r="K1507"/>
      <c r="N1507"/>
    </row>
    <row r="1508" spans="1:14" x14ac:dyDescent="0.25">
      <c r="A1508" t="s">
        <v>1510</v>
      </c>
      <c r="B1508" s="13">
        <v>18157010600</v>
      </c>
      <c r="C1508" s="15" t="str">
        <f>VLOOKUP(Table3[[#This Row],[Full Tract ID]],Table1[[Full Tract ID]:[Census Tract ID]],2,FALSE)</f>
        <v>Tippecanoe</v>
      </c>
      <c r="D1508" s="15" t="str">
        <f>VLOOKUP(Table3[[#This Row],[Full Tract ID]],Table1[[Full Tract ID]:[Census Tract ID]],3,FALSE)</f>
        <v>Census Tract 106</v>
      </c>
      <c r="E1508">
        <v>0</v>
      </c>
      <c r="K1508"/>
      <c r="N1508"/>
    </row>
    <row r="1509" spans="1:14" x14ac:dyDescent="0.25">
      <c r="A1509" t="s">
        <v>1511</v>
      </c>
      <c r="B1509" s="13">
        <v>18157010700</v>
      </c>
      <c r="C1509" s="15" t="str">
        <f>VLOOKUP(Table3[[#This Row],[Full Tract ID]],Table1[[Full Tract ID]:[Census Tract ID]],2,FALSE)</f>
        <v>Tippecanoe</v>
      </c>
      <c r="D1509" s="15" t="str">
        <f>VLOOKUP(Table3[[#This Row],[Full Tract ID]],Table1[[Full Tract ID]:[Census Tract ID]],3,FALSE)</f>
        <v>Census Tract 107</v>
      </c>
      <c r="E1509">
        <v>0</v>
      </c>
      <c r="K1509"/>
      <c r="N1509"/>
    </row>
    <row r="1510" spans="1:14" x14ac:dyDescent="0.25">
      <c r="A1510" t="s">
        <v>1512</v>
      </c>
      <c r="B1510" s="13">
        <v>18157010800</v>
      </c>
      <c r="C1510" s="15" t="str">
        <f>VLOOKUP(Table3[[#This Row],[Full Tract ID]],Table1[[Full Tract ID]:[Census Tract ID]],2,FALSE)</f>
        <v>Tippecanoe</v>
      </c>
      <c r="D1510" s="15" t="str">
        <f>VLOOKUP(Table3[[#This Row],[Full Tract ID]],Table1[[Full Tract ID]:[Census Tract ID]],3,FALSE)</f>
        <v>Census Tract 108</v>
      </c>
      <c r="E1510">
        <v>0</v>
      </c>
      <c r="K1510"/>
      <c r="N1510"/>
    </row>
    <row r="1511" spans="1:14" x14ac:dyDescent="0.25">
      <c r="A1511" t="s">
        <v>1513</v>
      </c>
      <c r="B1511" s="13">
        <v>18157010901</v>
      </c>
      <c r="C1511" s="15" t="str">
        <f>VLOOKUP(Table3[[#This Row],[Full Tract ID]],Table1[[Full Tract ID]:[Census Tract ID]],2,FALSE)</f>
        <v>Tippecanoe</v>
      </c>
      <c r="D1511" s="15" t="str">
        <f>VLOOKUP(Table3[[#This Row],[Full Tract ID]],Table1[[Full Tract ID]:[Census Tract ID]],3,FALSE)</f>
        <v>Census Tract 109.01</v>
      </c>
      <c r="E1511">
        <v>0</v>
      </c>
      <c r="K1511"/>
      <c r="N1511"/>
    </row>
    <row r="1512" spans="1:14" x14ac:dyDescent="0.25">
      <c r="A1512" t="s">
        <v>1514</v>
      </c>
      <c r="B1512" s="13">
        <v>18157010902</v>
      </c>
      <c r="C1512" s="15" t="str">
        <f>VLOOKUP(Table3[[#This Row],[Full Tract ID]],Table1[[Full Tract ID]:[Census Tract ID]],2,FALSE)</f>
        <v>Tippecanoe</v>
      </c>
      <c r="D1512" s="15" t="str">
        <f>VLOOKUP(Table3[[#This Row],[Full Tract ID]],Table1[[Full Tract ID]:[Census Tract ID]],3,FALSE)</f>
        <v>Census Tract 109.02</v>
      </c>
      <c r="E1512">
        <v>0</v>
      </c>
      <c r="K1512"/>
      <c r="N1512"/>
    </row>
    <row r="1513" spans="1:14" x14ac:dyDescent="0.25">
      <c r="A1513" t="s">
        <v>1515</v>
      </c>
      <c r="B1513" s="13">
        <v>18157011000</v>
      </c>
      <c r="C1513" s="15" t="str">
        <f>VLOOKUP(Table3[[#This Row],[Full Tract ID]],Table1[[Full Tract ID]:[Census Tract ID]],2,FALSE)</f>
        <v>Tippecanoe</v>
      </c>
      <c r="D1513" s="15" t="str">
        <f>VLOOKUP(Table3[[#This Row],[Full Tract ID]],Table1[[Full Tract ID]:[Census Tract ID]],3,FALSE)</f>
        <v>Census Tract 110</v>
      </c>
      <c r="E1513">
        <v>0</v>
      </c>
      <c r="K1513"/>
      <c r="N1513"/>
    </row>
    <row r="1514" spans="1:14" x14ac:dyDescent="0.25">
      <c r="A1514" t="s">
        <v>1516</v>
      </c>
      <c r="B1514" s="13">
        <v>18157011100</v>
      </c>
      <c r="C1514" s="15" t="str">
        <f>VLOOKUP(Table3[[#This Row],[Full Tract ID]],Table1[[Full Tract ID]:[Census Tract ID]],2,FALSE)</f>
        <v>Tippecanoe</v>
      </c>
      <c r="D1514" s="15" t="str">
        <f>VLOOKUP(Table3[[#This Row],[Full Tract ID]],Table1[[Full Tract ID]:[Census Tract ID]],3,FALSE)</f>
        <v>Census Tract 111</v>
      </c>
      <c r="E1514">
        <v>0</v>
      </c>
      <c r="K1514"/>
      <c r="N1514"/>
    </row>
    <row r="1515" spans="1:14" x14ac:dyDescent="0.25">
      <c r="A1515" t="s">
        <v>1517</v>
      </c>
      <c r="B1515" s="13">
        <v>18157011200</v>
      </c>
      <c r="C1515" s="15" t="str">
        <f>VLOOKUP(Table3[[#This Row],[Full Tract ID]],Table1[[Full Tract ID]:[Census Tract ID]],2,FALSE)</f>
        <v>Tippecanoe</v>
      </c>
      <c r="D1515" s="15" t="str">
        <f>VLOOKUP(Table3[[#This Row],[Full Tract ID]],Table1[[Full Tract ID]:[Census Tract ID]],3,FALSE)</f>
        <v>Census Tract 112</v>
      </c>
      <c r="E1515" s="14">
        <v>1</v>
      </c>
      <c r="K1515"/>
      <c r="N1515"/>
    </row>
    <row r="1516" spans="1:14" x14ac:dyDescent="0.25">
      <c r="A1516" t="s">
        <v>1518</v>
      </c>
      <c r="B1516" s="13">
        <v>18159020100</v>
      </c>
      <c r="C1516" s="15" t="str">
        <f>VLOOKUP(Table3[[#This Row],[Full Tract ID]],Table1[[Full Tract ID]:[Census Tract ID]],2,FALSE)</f>
        <v>Tipton</v>
      </c>
      <c r="D1516" s="15" t="str">
        <f>VLOOKUP(Table3[[#This Row],[Full Tract ID]],Table1[[Full Tract ID]:[Census Tract ID]],3,FALSE)</f>
        <v>Census Tract 201</v>
      </c>
      <c r="E1516">
        <v>0</v>
      </c>
      <c r="K1516"/>
      <c r="N1516"/>
    </row>
    <row r="1517" spans="1:14" x14ac:dyDescent="0.25">
      <c r="A1517" t="s">
        <v>1519</v>
      </c>
      <c r="B1517" s="13">
        <v>18159020200</v>
      </c>
      <c r="C1517" s="15" t="str">
        <f>VLOOKUP(Table3[[#This Row],[Full Tract ID]],Table1[[Full Tract ID]:[Census Tract ID]],2,FALSE)</f>
        <v>Tipton</v>
      </c>
      <c r="D1517" s="15" t="str">
        <f>VLOOKUP(Table3[[#This Row],[Full Tract ID]],Table1[[Full Tract ID]:[Census Tract ID]],3,FALSE)</f>
        <v>Census Tract 202</v>
      </c>
      <c r="E1517">
        <v>0</v>
      </c>
      <c r="K1517"/>
      <c r="N1517"/>
    </row>
    <row r="1518" spans="1:14" x14ac:dyDescent="0.25">
      <c r="A1518" t="s">
        <v>1520</v>
      </c>
      <c r="B1518" s="13">
        <v>18159020300</v>
      </c>
      <c r="C1518" s="15" t="str">
        <f>VLOOKUP(Table3[[#This Row],[Full Tract ID]],Table1[[Full Tract ID]:[Census Tract ID]],2,FALSE)</f>
        <v>Tipton</v>
      </c>
      <c r="D1518" s="15" t="str">
        <f>VLOOKUP(Table3[[#This Row],[Full Tract ID]],Table1[[Full Tract ID]:[Census Tract ID]],3,FALSE)</f>
        <v>Census Tract 203</v>
      </c>
      <c r="E1518">
        <v>0</v>
      </c>
      <c r="K1518"/>
      <c r="N1518"/>
    </row>
    <row r="1519" spans="1:14" x14ac:dyDescent="0.25">
      <c r="A1519" t="s">
        <v>1521</v>
      </c>
      <c r="B1519" s="13">
        <v>18159020401</v>
      </c>
      <c r="C1519" s="15" t="str">
        <f>VLOOKUP(Table3[[#This Row],[Full Tract ID]],Table1[[Full Tract ID]:[Census Tract ID]],2,FALSE)</f>
        <v>Tipton</v>
      </c>
      <c r="D1519" s="15" t="str">
        <f>VLOOKUP(Table3[[#This Row],[Full Tract ID]],Table1[[Full Tract ID]:[Census Tract ID]],3,FALSE)</f>
        <v>Census Tract 204.01</v>
      </c>
      <c r="E1519">
        <v>0</v>
      </c>
      <c r="K1519"/>
      <c r="N1519"/>
    </row>
    <row r="1520" spans="1:14" x14ac:dyDescent="0.25">
      <c r="A1520" t="s">
        <v>1522</v>
      </c>
      <c r="B1520" s="13">
        <v>18159020402</v>
      </c>
      <c r="C1520" s="15" t="str">
        <f>VLOOKUP(Table3[[#This Row],[Full Tract ID]],Table1[[Full Tract ID]:[Census Tract ID]],2,FALSE)</f>
        <v>Tipton</v>
      </c>
      <c r="D1520" s="15" t="str">
        <f>VLOOKUP(Table3[[#This Row],[Full Tract ID]],Table1[[Full Tract ID]:[Census Tract ID]],3,FALSE)</f>
        <v>Census Tract 204.02</v>
      </c>
      <c r="E1520">
        <v>0</v>
      </c>
      <c r="K1520"/>
      <c r="N1520"/>
    </row>
    <row r="1521" spans="1:14" x14ac:dyDescent="0.25">
      <c r="A1521" t="s">
        <v>1523</v>
      </c>
      <c r="B1521" s="13">
        <v>18161960700</v>
      </c>
      <c r="C1521" s="15" t="str">
        <f>VLOOKUP(Table3[[#This Row],[Full Tract ID]],Table1[[Full Tract ID]:[Census Tract ID]],2,FALSE)</f>
        <v>Union</v>
      </c>
      <c r="D1521" s="15" t="str">
        <f>VLOOKUP(Table3[[#This Row],[Full Tract ID]],Table1[[Full Tract ID]:[Census Tract ID]],3,FALSE)</f>
        <v>Census Tract 9607</v>
      </c>
      <c r="E1521">
        <v>0</v>
      </c>
      <c r="K1521"/>
      <c r="N1521"/>
    </row>
    <row r="1522" spans="1:14" x14ac:dyDescent="0.25">
      <c r="A1522" t="s">
        <v>1524</v>
      </c>
      <c r="B1522" s="13">
        <v>18161960800</v>
      </c>
      <c r="C1522" s="15" t="str">
        <f>VLOOKUP(Table3[[#This Row],[Full Tract ID]],Table1[[Full Tract ID]:[Census Tract ID]],2,FALSE)</f>
        <v>Union</v>
      </c>
      <c r="D1522" s="15" t="str">
        <f>VLOOKUP(Table3[[#This Row],[Full Tract ID]],Table1[[Full Tract ID]:[Census Tract ID]],3,FALSE)</f>
        <v>Census Tract 9608</v>
      </c>
      <c r="E1522">
        <v>0</v>
      </c>
      <c r="K1522"/>
      <c r="N1522"/>
    </row>
    <row r="1523" spans="1:14" x14ac:dyDescent="0.25">
      <c r="A1523" t="s">
        <v>1525</v>
      </c>
      <c r="B1523" s="13">
        <v>18163000100</v>
      </c>
      <c r="C1523" s="15" t="str">
        <f>VLOOKUP(Table3[[#This Row],[Full Tract ID]],Table1[[Full Tract ID]:[Census Tract ID]],2,FALSE)</f>
        <v>Vanderburgh</v>
      </c>
      <c r="D1523" s="15" t="str">
        <f>VLOOKUP(Table3[[#This Row],[Full Tract ID]],Table1[[Full Tract ID]:[Census Tract ID]],3,FALSE)</f>
        <v>Census Tract 1</v>
      </c>
      <c r="E1523" s="14">
        <v>1</v>
      </c>
      <c r="K1523"/>
      <c r="N1523"/>
    </row>
    <row r="1524" spans="1:14" x14ac:dyDescent="0.25">
      <c r="A1524" t="s">
        <v>1526</v>
      </c>
      <c r="B1524" s="13">
        <v>18163000203</v>
      </c>
      <c r="C1524" s="15" t="str">
        <f>VLOOKUP(Table3[[#This Row],[Full Tract ID]],Table1[[Full Tract ID]:[Census Tract ID]],2,FALSE)</f>
        <v>Vanderburgh</v>
      </c>
      <c r="D1524" s="15" t="str">
        <f>VLOOKUP(Table3[[#This Row],[Full Tract ID]],Table1[[Full Tract ID]:[Census Tract ID]],3,FALSE)</f>
        <v>Census Tract 2.03</v>
      </c>
      <c r="E1524">
        <v>0</v>
      </c>
      <c r="K1524"/>
      <c r="N1524"/>
    </row>
    <row r="1525" spans="1:14" x14ac:dyDescent="0.25">
      <c r="A1525" t="s">
        <v>1527</v>
      </c>
      <c r="B1525" s="13">
        <v>18163000204</v>
      </c>
      <c r="C1525" s="15" t="str">
        <f>VLOOKUP(Table3[[#This Row],[Full Tract ID]],Table1[[Full Tract ID]:[Census Tract ID]],2,FALSE)</f>
        <v>Vanderburgh</v>
      </c>
      <c r="D1525" s="15" t="str">
        <f>VLOOKUP(Table3[[#This Row],[Full Tract ID]],Table1[[Full Tract ID]:[Census Tract ID]],3,FALSE)</f>
        <v>Census Tract 2.04</v>
      </c>
      <c r="E1525">
        <v>0</v>
      </c>
      <c r="K1525"/>
      <c r="N1525"/>
    </row>
    <row r="1526" spans="1:14" x14ac:dyDescent="0.25">
      <c r="A1526" t="s">
        <v>1528</v>
      </c>
      <c r="B1526" s="13">
        <v>18163000205</v>
      </c>
      <c r="C1526" s="15" t="str">
        <f>VLOOKUP(Table3[[#This Row],[Full Tract ID]],Table1[[Full Tract ID]:[Census Tract ID]],2,FALSE)</f>
        <v>Vanderburgh</v>
      </c>
      <c r="D1526" s="15" t="str">
        <f>VLOOKUP(Table3[[#This Row],[Full Tract ID]],Table1[[Full Tract ID]:[Census Tract ID]],3,FALSE)</f>
        <v>Census Tract 2.05</v>
      </c>
      <c r="E1526">
        <v>0</v>
      </c>
      <c r="K1526"/>
      <c r="N1526"/>
    </row>
    <row r="1527" spans="1:14" x14ac:dyDescent="0.25">
      <c r="A1527" t="s">
        <v>1529</v>
      </c>
      <c r="B1527" s="13">
        <v>18163000300</v>
      </c>
      <c r="C1527" s="15" t="str">
        <f>VLOOKUP(Table3[[#This Row],[Full Tract ID]],Table1[[Full Tract ID]:[Census Tract ID]],2,FALSE)</f>
        <v>Vanderburgh</v>
      </c>
      <c r="D1527" s="15" t="str">
        <f>VLOOKUP(Table3[[#This Row],[Full Tract ID]],Table1[[Full Tract ID]:[Census Tract ID]],3,FALSE)</f>
        <v>Census Tract 3</v>
      </c>
      <c r="E1527">
        <v>0</v>
      </c>
      <c r="K1527"/>
      <c r="N1527"/>
    </row>
    <row r="1528" spans="1:14" x14ac:dyDescent="0.25">
      <c r="A1528" t="s">
        <v>1530</v>
      </c>
      <c r="B1528" s="13">
        <v>18163000400</v>
      </c>
      <c r="C1528" s="15" t="str">
        <f>VLOOKUP(Table3[[#This Row],[Full Tract ID]],Table1[[Full Tract ID]:[Census Tract ID]],2,FALSE)</f>
        <v>Vanderburgh</v>
      </c>
      <c r="D1528" s="15" t="str">
        <f>VLOOKUP(Table3[[#This Row],[Full Tract ID]],Table1[[Full Tract ID]:[Census Tract ID]],3,FALSE)</f>
        <v>Census Tract 4</v>
      </c>
      <c r="E1528">
        <v>0</v>
      </c>
      <c r="K1528"/>
      <c r="N1528"/>
    </row>
    <row r="1529" spans="1:14" x14ac:dyDescent="0.25">
      <c r="A1529" t="s">
        <v>1531</v>
      </c>
      <c r="B1529" s="13">
        <v>18163000500</v>
      </c>
      <c r="C1529" s="15" t="str">
        <f>VLOOKUP(Table3[[#This Row],[Full Tract ID]],Table1[[Full Tract ID]:[Census Tract ID]],2,FALSE)</f>
        <v>Vanderburgh</v>
      </c>
      <c r="D1529" s="15" t="str">
        <f>VLOOKUP(Table3[[#This Row],[Full Tract ID]],Table1[[Full Tract ID]:[Census Tract ID]],3,FALSE)</f>
        <v>Census Tract 5</v>
      </c>
      <c r="E1529">
        <v>0</v>
      </c>
      <c r="K1529"/>
      <c r="N1529"/>
    </row>
    <row r="1530" spans="1:14" x14ac:dyDescent="0.25">
      <c r="A1530" t="s">
        <v>1532</v>
      </c>
      <c r="B1530" s="13">
        <v>18163000600</v>
      </c>
      <c r="C1530" s="15" t="str">
        <f>VLOOKUP(Table3[[#This Row],[Full Tract ID]],Table1[[Full Tract ID]:[Census Tract ID]],2,FALSE)</f>
        <v>Vanderburgh</v>
      </c>
      <c r="D1530" s="15" t="str">
        <f>VLOOKUP(Table3[[#This Row],[Full Tract ID]],Table1[[Full Tract ID]:[Census Tract ID]],3,FALSE)</f>
        <v>Census Tract 6</v>
      </c>
      <c r="E1530">
        <v>0</v>
      </c>
      <c r="K1530"/>
      <c r="N1530"/>
    </row>
    <row r="1531" spans="1:14" x14ac:dyDescent="0.25">
      <c r="A1531" t="s">
        <v>1533</v>
      </c>
      <c r="B1531" s="13">
        <v>18163000800</v>
      </c>
      <c r="C1531" s="15" t="str">
        <f>VLOOKUP(Table3[[#This Row],[Full Tract ID]],Table1[[Full Tract ID]:[Census Tract ID]],2,FALSE)</f>
        <v>Vanderburgh</v>
      </c>
      <c r="D1531" s="15" t="str">
        <f>VLOOKUP(Table3[[#This Row],[Full Tract ID]],Table1[[Full Tract ID]:[Census Tract ID]],3,FALSE)</f>
        <v>Census Tract 8</v>
      </c>
      <c r="E1531">
        <v>0</v>
      </c>
      <c r="K1531"/>
      <c r="N1531"/>
    </row>
    <row r="1532" spans="1:14" x14ac:dyDescent="0.25">
      <c r="A1532" t="s">
        <v>1534</v>
      </c>
      <c r="B1532" s="13">
        <v>18163000900</v>
      </c>
      <c r="C1532" s="15" t="str">
        <f>VLOOKUP(Table3[[#This Row],[Full Tract ID]],Table1[[Full Tract ID]:[Census Tract ID]],2,FALSE)</f>
        <v>Vanderburgh</v>
      </c>
      <c r="D1532" s="15" t="str">
        <f>VLOOKUP(Table3[[#This Row],[Full Tract ID]],Table1[[Full Tract ID]:[Census Tract ID]],3,FALSE)</f>
        <v>Census Tract 9</v>
      </c>
      <c r="E1532" s="14">
        <v>1</v>
      </c>
      <c r="K1532"/>
      <c r="N1532"/>
    </row>
    <row r="1533" spans="1:14" x14ac:dyDescent="0.25">
      <c r="A1533" t="s">
        <v>1535</v>
      </c>
      <c r="B1533" s="13">
        <v>18163001000</v>
      </c>
      <c r="C1533" s="15" t="str">
        <f>VLOOKUP(Table3[[#This Row],[Full Tract ID]],Table1[[Full Tract ID]:[Census Tract ID]],2,FALSE)</f>
        <v>Vanderburgh</v>
      </c>
      <c r="D1533" s="15" t="str">
        <f>VLOOKUP(Table3[[#This Row],[Full Tract ID]],Table1[[Full Tract ID]:[Census Tract ID]],3,FALSE)</f>
        <v>Census Tract 10</v>
      </c>
      <c r="E1533" s="14">
        <v>1</v>
      </c>
      <c r="K1533"/>
      <c r="N1533"/>
    </row>
    <row r="1534" spans="1:14" x14ac:dyDescent="0.25">
      <c r="A1534" t="s">
        <v>1536</v>
      </c>
      <c r="B1534" s="13">
        <v>18163001101</v>
      </c>
      <c r="C1534" s="15" t="str">
        <f>VLOOKUP(Table3[[#This Row],[Full Tract ID]],Table1[[Full Tract ID]:[Census Tract ID]],2,FALSE)</f>
        <v>Vanderburgh</v>
      </c>
      <c r="D1534" s="15" t="str">
        <f>VLOOKUP(Table3[[#This Row],[Full Tract ID]],Table1[[Full Tract ID]:[Census Tract ID]],3,FALSE)</f>
        <v>Census Tract 11.01</v>
      </c>
      <c r="E1534" s="14">
        <v>1</v>
      </c>
      <c r="K1534"/>
      <c r="N1534"/>
    </row>
    <row r="1535" spans="1:14" x14ac:dyDescent="0.25">
      <c r="A1535" t="s">
        <v>1537</v>
      </c>
      <c r="B1535" s="13">
        <v>18163001200</v>
      </c>
      <c r="C1535" s="15" t="str">
        <f>VLOOKUP(Table3[[#This Row],[Full Tract ID]],Table1[[Full Tract ID]:[Census Tract ID]],2,FALSE)</f>
        <v>Vanderburgh</v>
      </c>
      <c r="D1535" s="15" t="str">
        <f>VLOOKUP(Table3[[#This Row],[Full Tract ID]],Table1[[Full Tract ID]:[Census Tract ID]],3,FALSE)</f>
        <v>Census Tract 12</v>
      </c>
      <c r="E1535" s="14">
        <v>1</v>
      </c>
      <c r="K1535"/>
      <c r="N1535"/>
    </row>
    <row r="1536" spans="1:14" x14ac:dyDescent="0.25">
      <c r="A1536" t="s">
        <v>1538</v>
      </c>
      <c r="B1536" s="13">
        <v>18163001300</v>
      </c>
      <c r="C1536" s="15" t="str">
        <f>VLOOKUP(Table3[[#This Row],[Full Tract ID]],Table1[[Full Tract ID]:[Census Tract ID]],2,FALSE)</f>
        <v>Vanderburgh</v>
      </c>
      <c r="D1536" s="15" t="str">
        <f>VLOOKUP(Table3[[#This Row],[Full Tract ID]],Table1[[Full Tract ID]:[Census Tract ID]],3,FALSE)</f>
        <v>Census Tract 13</v>
      </c>
      <c r="E1536" s="14">
        <v>1</v>
      </c>
      <c r="K1536"/>
      <c r="N1536"/>
    </row>
    <row r="1537" spans="1:14" x14ac:dyDescent="0.25">
      <c r="A1537" t="s">
        <v>1539</v>
      </c>
      <c r="B1537" s="13">
        <v>18163001400</v>
      </c>
      <c r="C1537" s="15" t="str">
        <f>VLOOKUP(Table3[[#This Row],[Full Tract ID]],Table1[[Full Tract ID]:[Census Tract ID]],2,FALSE)</f>
        <v>Vanderburgh</v>
      </c>
      <c r="D1537" s="15" t="str">
        <f>VLOOKUP(Table3[[#This Row],[Full Tract ID]],Table1[[Full Tract ID]:[Census Tract ID]],3,FALSE)</f>
        <v>Census Tract 14</v>
      </c>
      <c r="E1537" s="14">
        <v>1</v>
      </c>
      <c r="K1537"/>
      <c r="N1537"/>
    </row>
    <row r="1538" spans="1:14" x14ac:dyDescent="0.25">
      <c r="A1538" t="s">
        <v>1540</v>
      </c>
      <c r="B1538" s="13">
        <v>18163001500</v>
      </c>
      <c r="C1538" s="15" t="str">
        <f>VLOOKUP(Table3[[#This Row],[Full Tract ID]],Table1[[Full Tract ID]:[Census Tract ID]],2,FALSE)</f>
        <v>Vanderburgh</v>
      </c>
      <c r="D1538" s="15" t="str">
        <f>VLOOKUP(Table3[[#This Row],[Full Tract ID]],Table1[[Full Tract ID]:[Census Tract ID]],3,FALSE)</f>
        <v>Census Tract 15</v>
      </c>
      <c r="E1538" s="14">
        <v>1</v>
      </c>
      <c r="K1538"/>
      <c r="N1538"/>
    </row>
    <row r="1539" spans="1:14" x14ac:dyDescent="0.25">
      <c r="A1539" t="s">
        <v>1541</v>
      </c>
      <c r="B1539" s="13">
        <v>18163001700</v>
      </c>
      <c r="C1539" s="15" t="str">
        <f>VLOOKUP(Table3[[#This Row],[Full Tract ID]],Table1[[Full Tract ID]:[Census Tract ID]],2,FALSE)</f>
        <v>Vanderburgh</v>
      </c>
      <c r="D1539" s="15" t="str">
        <f>VLOOKUP(Table3[[#This Row],[Full Tract ID]],Table1[[Full Tract ID]:[Census Tract ID]],3,FALSE)</f>
        <v>Census Tract 17</v>
      </c>
      <c r="E1539" s="14">
        <v>1</v>
      </c>
      <c r="K1539"/>
      <c r="N1539"/>
    </row>
    <row r="1540" spans="1:14" x14ac:dyDescent="0.25">
      <c r="A1540" t="s">
        <v>1542</v>
      </c>
      <c r="B1540" s="13">
        <v>18163001800</v>
      </c>
      <c r="C1540" s="15" t="str">
        <f>VLOOKUP(Table3[[#This Row],[Full Tract ID]],Table1[[Full Tract ID]:[Census Tract ID]],2,FALSE)</f>
        <v>Vanderburgh</v>
      </c>
      <c r="D1540" s="15" t="str">
        <f>VLOOKUP(Table3[[#This Row],[Full Tract ID]],Table1[[Full Tract ID]:[Census Tract ID]],3,FALSE)</f>
        <v>Census Tract 18</v>
      </c>
      <c r="E1540">
        <v>0</v>
      </c>
      <c r="K1540"/>
      <c r="N1540"/>
    </row>
    <row r="1541" spans="1:14" x14ac:dyDescent="0.25">
      <c r="A1541" t="s">
        <v>1543</v>
      </c>
      <c r="B1541" s="13">
        <v>18163001900</v>
      </c>
      <c r="C1541" s="15" t="str">
        <f>VLOOKUP(Table3[[#This Row],[Full Tract ID]],Table1[[Full Tract ID]:[Census Tract ID]],2,FALSE)</f>
        <v>Vanderburgh</v>
      </c>
      <c r="D1541" s="15" t="str">
        <f>VLOOKUP(Table3[[#This Row],[Full Tract ID]],Table1[[Full Tract ID]:[Census Tract ID]],3,FALSE)</f>
        <v>Census Tract 19</v>
      </c>
      <c r="E1541" s="14">
        <v>1</v>
      </c>
      <c r="K1541"/>
      <c r="N1541"/>
    </row>
    <row r="1542" spans="1:14" x14ac:dyDescent="0.25">
      <c r="A1542" t="s">
        <v>1544</v>
      </c>
      <c r="B1542" s="13">
        <v>18163002000</v>
      </c>
      <c r="C1542" s="15" t="str">
        <f>VLOOKUP(Table3[[#This Row],[Full Tract ID]],Table1[[Full Tract ID]:[Census Tract ID]],2,FALSE)</f>
        <v>Vanderburgh</v>
      </c>
      <c r="D1542" s="15" t="str">
        <f>VLOOKUP(Table3[[#This Row],[Full Tract ID]],Table1[[Full Tract ID]:[Census Tract ID]],3,FALSE)</f>
        <v>Census Tract 20</v>
      </c>
      <c r="E1542" s="14">
        <v>1</v>
      </c>
      <c r="K1542"/>
      <c r="N1542"/>
    </row>
    <row r="1543" spans="1:14" x14ac:dyDescent="0.25">
      <c r="A1543" t="s">
        <v>1545</v>
      </c>
      <c r="B1543" s="13">
        <v>18163002100</v>
      </c>
      <c r="C1543" s="15" t="str">
        <f>VLOOKUP(Table3[[#This Row],[Full Tract ID]],Table1[[Full Tract ID]:[Census Tract ID]],2,FALSE)</f>
        <v>Vanderburgh</v>
      </c>
      <c r="D1543" s="15" t="str">
        <f>VLOOKUP(Table3[[#This Row],[Full Tract ID]],Table1[[Full Tract ID]:[Census Tract ID]],3,FALSE)</f>
        <v>Census Tract 21</v>
      </c>
      <c r="E1543" s="14">
        <v>1</v>
      </c>
      <c r="K1543"/>
      <c r="N1543"/>
    </row>
    <row r="1544" spans="1:14" x14ac:dyDescent="0.25">
      <c r="A1544" t="s">
        <v>1546</v>
      </c>
      <c r="B1544" s="13">
        <v>18163002300</v>
      </c>
      <c r="C1544" s="15" t="str">
        <f>VLOOKUP(Table3[[#This Row],[Full Tract ID]],Table1[[Full Tract ID]:[Census Tract ID]],2,FALSE)</f>
        <v>Vanderburgh</v>
      </c>
      <c r="D1544" s="15" t="str">
        <f>VLOOKUP(Table3[[#This Row],[Full Tract ID]],Table1[[Full Tract ID]:[Census Tract ID]],3,FALSE)</f>
        <v>Census Tract 23</v>
      </c>
      <c r="E1544" s="14">
        <v>1</v>
      </c>
      <c r="K1544"/>
      <c r="N1544"/>
    </row>
    <row r="1545" spans="1:14" x14ac:dyDescent="0.25">
      <c r="A1545" t="s">
        <v>1547</v>
      </c>
      <c r="B1545" s="13">
        <v>18163002400</v>
      </c>
      <c r="C1545" s="15" t="str">
        <f>VLOOKUP(Table3[[#This Row],[Full Tract ID]],Table1[[Full Tract ID]:[Census Tract ID]],2,FALSE)</f>
        <v>Vanderburgh</v>
      </c>
      <c r="D1545" s="15" t="str">
        <f>VLOOKUP(Table3[[#This Row],[Full Tract ID]],Table1[[Full Tract ID]:[Census Tract ID]],3,FALSE)</f>
        <v>Census Tract 24</v>
      </c>
      <c r="E1545">
        <v>0</v>
      </c>
      <c r="K1545"/>
      <c r="N1545"/>
    </row>
    <row r="1546" spans="1:14" x14ac:dyDescent="0.25">
      <c r="A1546" t="s">
        <v>1548</v>
      </c>
      <c r="B1546" s="13">
        <v>18163002500</v>
      </c>
      <c r="C1546" s="15" t="str">
        <f>VLOOKUP(Table3[[#This Row],[Full Tract ID]],Table1[[Full Tract ID]:[Census Tract ID]],2,FALSE)</f>
        <v>Vanderburgh</v>
      </c>
      <c r="D1546" s="15" t="str">
        <f>VLOOKUP(Table3[[#This Row],[Full Tract ID]],Table1[[Full Tract ID]:[Census Tract ID]],3,FALSE)</f>
        <v>Census Tract 25</v>
      </c>
      <c r="E1546" s="14">
        <v>1</v>
      </c>
      <c r="K1546"/>
      <c r="N1546"/>
    </row>
    <row r="1547" spans="1:14" x14ac:dyDescent="0.25">
      <c r="A1547" t="s">
        <v>1549</v>
      </c>
      <c r="B1547" s="13">
        <v>18163002600</v>
      </c>
      <c r="C1547" s="15" t="str">
        <f>VLOOKUP(Table3[[#This Row],[Full Tract ID]],Table1[[Full Tract ID]:[Census Tract ID]],2,FALSE)</f>
        <v>Vanderburgh</v>
      </c>
      <c r="D1547" s="15" t="str">
        <f>VLOOKUP(Table3[[#This Row],[Full Tract ID]],Table1[[Full Tract ID]:[Census Tract ID]],3,FALSE)</f>
        <v>Census Tract 26</v>
      </c>
      <c r="E1547" s="14">
        <v>1</v>
      </c>
      <c r="K1547"/>
      <c r="N1547"/>
    </row>
    <row r="1548" spans="1:14" x14ac:dyDescent="0.25">
      <c r="A1548" t="s">
        <v>1550</v>
      </c>
      <c r="B1548" s="13">
        <v>18163003000</v>
      </c>
      <c r="C1548" s="15" t="str">
        <f>VLOOKUP(Table3[[#This Row],[Full Tract ID]],Table1[[Full Tract ID]:[Census Tract ID]],2,FALSE)</f>
        <v>Vanderburgh</v>
      </c>
      <c r="D1548" s="15" t="str">
        <f>VLOOKUP(Table3[[#This Row],[Full Tract ID]],Table1[[Full Tract ID]:[Census Tract ID]],3,FALSE)</f>
        <v>Census Tract 30</v>
      </c>
      <c r="E1548">
        <v>0</v>
      </c>
      <c r="K1548"/>
      <c r="N1548"/>
    </row>
    <row r="1549" spans="1:14" x14ac:dyDescent="0.25">
      <c r="A1549" t="s">
        <v>1551</v>
      </c>
      <c r="B1549" s="13">
        <v>18163003100</v>
      </c>
      <c r="C1549" s="15" t="str">
        <f>VLOOKUP(Table3[[#This Row],[Full Tract ID]],Table1[[Full Tract ID]:[Census Tract ID]],2,FALSE)</f>
        <v>Vanderburgh</v>
      </c>
      <c r="D1549" s="15" t="str">
        <f>VLOOKUP(Table3[[#This Row],[Full Tract ID]],Table1[[Full Tract ID]:[Census Tract ID]],3,FALSE)</f>
        <v>Census Tract 31</v>
      </c>
      <c r="E1549">
        <v>0</v>
      </c>
      <c r="K1549"/>
      <c r="N1549"/>
    </row>
    <row r="1550" spans="1:14" x14ac:dyDescent="0.25">
      <c r="A1550" t="s">
        <v>1552</v>
      </c>
      <c r="B1550" s="13">
        <v>18163003200</v>
      </c>
      <c r="C1550" s="15" t="str">
        <f>VLOOKUP(Table3[[#This Row],[Full Tract ID]],Table1[[Full Tract ID]:[Census Tract ID]],2,FALSE)</f>
        <v>Vanderburgh</v>
      </c>
      <c r="D1550" s="15" t="str">
        <f>VLOOKUP(Table3[[#This Row],[Full Tract ID]],Table1[[Full Tract ID]:[Census Tract ID]],3,FALSE)</f>
        <v>Census Tract 32</v>
      </c>
      <c r="E1550">
        <v>0</v>
      </c>
      <c r="K1550"/>
      <c r="N1550"/>
    </row>
    <row r="1551" spans="1:14" x14ac:dyDescent="0.25">
      <c r="A1551" t="s">
        <v>1553</v>
      </c>
      <c r="B1551" s="13">
        <v>18163003300</v>
      </c>
      <c r="C1551" s="15" t="str">
        <f>VLOOKUP(Table3[[#This Row],[Full Tract ID]],Table1[[Full Tract ID]:[Census Tract ID]],2,FALSE)</f>
        <v>Vanderburgh</v>
      </c>
      <c r="D1551" s="15" t="str">
        <f>VLOOKUP(Table3[[#This Row],[Full Tract ID]],Table1[[Full Tract ID]:[Census Tract ID]],3,FALSE)</f>
        <v>Census Tract 33</v>
      </c>
      <c r="E1551" s="14">
        <v>1</v>
      </c>
      <c r="K1551"/>
      <c r="N1551"/>
    </row>
    <row r="1552" spans="1:14" x14ac:dyDescent="0.25">
      <c r="A1552" t="s">
        <v>1554</v>
      </c>
      <c r="B1552" s="13">
        <v>18163003400</v>
      </c>
      <c r="C1552" s="15" t="str">
        <f>VLOOKUP(Table3[[#This Row],[Full Tract ID]],Table1[[Full Tract ID]:[Census Tract ID]],2,FALSE)</f>
        <v>Vanderburgh</v>
      </c>
      <c r="D1552" s="15" t="str">
        <f>VLOOKUP(Table3[[#This Row],[Full Tract ID]],Table1[[Full Tract ID]:[Census Tract ID]],3,FALSE)</f>
        <v>Census Tract 34</v>
      </c>
      <c r="E1552">
        <v>0</v>
      </c>
      <c r="K1552"/>
      <c r="N1552"/>
    </row>
    <row r="1553" spans="1:14" x14ac:dyDescent="0.25">
      <c r="A1553" t="s">
        <v>1555</v>
      </c>
      <c r="B1553" s="13">
        <v>18163003500</v>
      </c>
      <c r="C1553" s="15" t="str">
        <f>VLOOKUP(Table3[[#This Row],[Full Tract ID]],Table1[[Full Tract ID]:[Census Tract ID]],2,FALSE)</f>
        <v>Vanderburgh</v>
      </c>
      <c r="D1553" s="15" t="str">
        <f>VLOOKUP(Table3[[#This Row],[Full Tract ID]],Table1[[Full Tract ID]:[Census Tract ID]],3,FALSE)</f>
        <v>Census Tract 35</v>
      </c>
      <c r="E1553">
        <v>0</v>
      </c>
      <c r="K1553"/>
      <c r="N1553"/>
    </row>
    <row r="1554" spans="1:14" x14ac:dyDescent="0.25">
      <c r="A1554" t="s">
        <v>1556</v>
      </c>
      <c r="B1554" s="13">
        <v>18163003600</v>
      </c>
      <c r="C1554" s="15" t="str">
        <f>VLOOKUP(Table3[[#This Row],[Full Tract ID]],Table1[[Full Tract ID]:[Census Tract ID]],2,FALSE)</f>
        <v>Vanderburgh</v>
      </c>
      <c r="D1554" s="15" t="str">
        <f>VLOOKUP(Table3[[#This Row],[Full Tract ID]],Table1[[Full Tract ID]:[Census Tract ID]],3,FALSE)</f>
        <v>Census Tract 36</v>
      </c>
      <c r="E1554" s="14">
        <v>1</v>
      </c>
      <c r="K1554"/>
      <c r="N1554"/>
    </row>
    <row r="1555" spans="1:14" x14ac:dyDescent="0.25">
      <c r="A1555" t="s">
        <v>1557</v>
      </c>
      <c r="B1555" s="13">
        <v>18163003701</v>
      </c>
      <c r="C1555" s="15" t="str">
        <f>VLOOKUP(Table3[[#This Row],[Full Tract ID]],Table1[[Full Tract ID]:[Census Tract ID]],2,FALSE)</f>
        <v>Vanderburgh</v>
      </c>
      <c r="D1555" s="15" t="str">
        <f>VLOOKUP(Table3[[#This Row],[Full Tract ID]],Table1[[Full Tract ID]:[Census Tract ID]],3,FALSE)</f>
        <v>Census Tract 37.01</v>
      </c>
      <c r="E1555">
        <v>0</v>
      </c>
      <c r="K1555"/>
      <c r="N1555"/>
    </row>
    <row r="1556" spans="1:14" x14ac:dyDescent="0.25">
      <c r="A1556" t="s">
        <v>1558</v>
      </c>
      <c r="B1556" s="13">
        <v>18163003702</v>
      </c>
      <c r="C1556" s="15" t="str">
        <f>VLOOKUP(Table3[[#This Row],[Full Tract ID]],Table1[[Full Tract ID]:[Census Tract ID]],2,FALSE)</f>
        <v>Vanderburgh</v>
      </c>
      <c r="D1556" s="15" t="str">
        <f>VLOOKUP(Table3[[#This Row],[Full Tract ID]],Table1[[Full Tract ID]:[Census Tract ID]],3,FALSE)</f>
        <v>Census Tract 37.02</v>
      </c>
      <c r="E1556" s="14">
        <v>1</v>
      </c>
      <c r="K1556"/>
      <c r="N1556"/>
    </row>
    <row r="1557" spans="1:14" x14ac:dyDescent="0.25">
      <c r="A1557" t="s">
        <v>1559</v>
      </c>
      <c r="B1557" s="13">
        <v>18163003801</v>
      </c>
      <c r="C1557" s="15" t="str">
        <f>VLOOKUP(Table3[[#This Row],[Full Tract ID]],Table1[[Full Tract ID]:[Census Tract ID]],2,FALSE)</f>
        <v>Vanderburgh</v>
      </c>
      <c r="D1557" s="15" t="str">
        <f>VLOOKUP(Table3[[#This Row],[Full Tract ID]],Table1[[Full Tract ID]:[Census Tract ID]],3,FALSE)</f>
        <v>Census Tract 38.01</v>
      </c>
      <c r="E1557">
        <v>0</v>
      </c>
      <c r="K1557"/>
      <c r="N1557"/>
    </row>
    <row r="1558" spans="1:14" x14ac:dyDescent="0.25">
      <c r="A1558" t="s">
        <v>1560</v>
      </c>
      <c r="B1558" s="13">
        <v>18163003803</v>
      </c>
      <c r="C1558" s="15" t="str">
        <f>VLOOKUP(Table3[[#This Row],[Full Tract ID]],Table1[[Full Tract ID]:[Census Tract ID]],2,FALSE)</f>
        <v>Vanderburgh</v>
      </c>
      <c r="D1558" s="15" t="str">
        <f>VLOOKUP(Table3[[#This Row],[Full Tract ID]],Table1[[Full Tract ID]:[Census Tract ID]],3,FALSE)</f>
        <v>Census Tract 38.03</v>
      </c>
      <c r="E1558">
        <v>0</v>
      </c>
      <c r="K1558"/>
      <c r="N1558"/>
    </row>
    <row r="1559" spans="1:14" x14ac:dyDescent="0.25">
      <c r="A1559" t="s">
        <v>1561</v>
      </c>
      <c r="B1559" s="13">
        <v>18163003805</v>
      </c>
      <c r="C1559" s="15" t="str">
        <f>VLOOKUP(Table3[[#This Row],[Full Tract ID]],Table1[[Full Tract ID]:[Census Tract ID]],2,FALSE)</f>
        <v>Vanderburgh</v>
      </c>
      <c r="D1559" s="15" t="str">
        <f>VLOOKUP(Table3[[#This Row],[Full Tract ID]],Table1[[Full Tract ID]:[Census Tract ID]],3,FALSE)</f>
        <v>Census Tract 38.05</v>
      </c>
      <c r="E1559">
        <v>0</v>
      </c>
      <c r="K1559"/>
      <c r="N1559"/>
    </row>
    <row r="1560" spans="1:14" x14ac:dyDescent="0.25">
      <c r="A1560" t="s">
        <v>1562</v>
      </c>
      <c r="B1560" s="13">
        <v>18163003900</v>
      </c>
      <c r="C1560" s="15" t="str">
        <f>VLOOKUP(Table3[[#This Row],[Full Tract ID]],Table1[[Full Tract ID]:[Census Tract ID]],2,FALSE)</f>
        <v>Vanderburgh</v>
      </c>
      <c r="D1560" s="15" t="str">
        <f>VLOOKUP(Table3[[#This Row],[Full Tract ID]],Table1[[Full Tract ID]:[Census Tract ID]],3,FALSE)</f>
        <v>Census Tract 39</v>
      </c>
      <c r="E1560">
        <v>0</v>
      </c>
      <c r="K1560"/>
      <c r="N1560"/>
    </row>
    <row r="1561" spans="1:14" x14ac:dyDescent="0.25">
      <c r="A1561" t="s">
        <v>1563</v>
      </c>
      <c r="B1561" s="13">
        <v>18163010101</v>
      </c>
      <c r="C1561" s="15" t="str">
        <f>VLOOKUP(Table3[[#This Row],[Full Tract ID]],Table1[[Full Tract ID]:[Census Tract ID]],2,FALSE)</f>
        <v>Vanderburgh</v>
      </c>
      <c r="D1561" s="15" t="str">
        <f>VLOOKUP(Table3[[#This Row],[Full Tract ID]],Table1[[Full Tract ID]:[Census Tract ID]],3,FALSE)</f>
        <v>Census Tract 101.01</v>
      </c>
      <c r="E1561">
        <v>0</v>
      </c>
      <c r="K1561"/>
      <c r="N1561"/>
    </row>
    <row r="1562" spans="1:14" x14ac:dyDescent="0.25">
      <c r="A1562" t="s">
        <v>1564</v>
      </c>
      <c r="B1562" s="13">
        <v>18163010102</v>
      </c>
      <c r="C1562" s="15" t="str">
        <f>VLOOKUP(Table3[[#This Row],[Full Tract ID]],Table1[[Full Tract ID]:[Census Tract ID]],2,FALSE)</f>
        <v>Vanderburgh</v>
      </c>
      <c r="D1562" s="15" t="str">
        <f>VLOOKUP(Table3[[#This Row],[Full Tract ID]],Table1[[Full Tract ID]:[Census Tract ID]],3,FALSE)</f>
        <v>Census Tract 101.02</v>
      </c>
      <c r="E1562">
        <v>0</v>
      </c>
      <c r="K1562"/>
      <c r="N1562"/>
    </row>
    <row r="1563" spans="1:14" x14ac:dyDescent="0.25">
      <c r="A1563" t="s">
        <v>1565</v>
      </c>
      <c r="B1563" s="13">
        <v>18163010204</v>
      </c>
      <c r="C1563" s="15" t="str">
        <f>VLOOKUP(Table3[[#This Row],[Full Tract ID]],Table1[[Full Tract ID]:[Census Tract ID]],2,FALSE)</f>
        <v>Vanderburgh</v>
      </c>
      <c r="D1563" s="15" t="str">
        <f>VLOOKUP(Table3[[#This Row],[Full Tract ID]],Table1[[Full Tract ID]:[Census Tract ID]],3,FALSE)</f>
        <v>Census Tract 102.04</v>
      </c>
      <c r="E1563">
        <v>0</v>
      </c>
      <c r="K1563"/>
      <c r="N1563"/>
    </row>
    <row r="1564" spans="1:14" x14ac:dyDescent="0.25">
      <c r="A1564" t="s">
        <v>1566</v>
      </c>
      <c r="B1564" s="13">
        <v>18163010205</v>
      </c>
      <c r="C1564" s="15" t="str">
        <f>VLOOKUP(Table3[[#This Row],[Full Tract ID]],Table1[[Full Tract ID]:[Census Tract ID]],2,FALSE)</f>
        <v>Vanderburgh</v>
      </c>
      <c r="D1564" s="15" t="str">
        <f>VLOOKUP(Table3[[#This Row],[Full Tract ID]],Table1[[Full Tract ID]:[Census Tract ID]],3,FALSE)</f>
        <v>Census Tract 102.05</v>
      </c>
      <c r="E1564">
        <v>0</v>
      </c>
      <c r="K1564"/>
      <c r="N1564"/>
    </row>
    <row r="1565" spans="1:14" x14ac:dyDescent="0.25">
      <c r="A1565" t="s">
        <v>1567</v>
      </c>
      <c r="B1565" s="13">
        <v>18163010206</v>
      </c>
      <c r="C1565" s="15" t="str">
        <f>VLOOKUP(Table3[[#This Row],[Full Tract ID]],Table1[[Full Tract ID]:[Census Tract ID]],2,FALSE)</f>
        <v>Vanderburgh</v>
      </c>
      <c r="D1565" s="15" t="str">
        <f>VLOOKUP(Table3[[#This Row],[Full Tract ID]],Table1[[Full Tract ID]:[Census Tract ID]],3,FALSE)</f>
        <v>Census Tract 102.06</v>
      </c>
      <c r="E1565" s="14">
        <v>1</v>
      </c>
      <c r="K1565"/>
      <c r="N1565"/>
    </row>
    <row r="1566" spans="1:14" x14ac:dyDescent="0.25">
      <c r="A1566" t="s">
        <v>1568</v>
      </c>
      <c r="B1566" s="13">
        <v>18163010207</v>
      </c>
      <c r="C1566" s="15" t="str">
        <f>VLOOKUP(Table3[[#This Row],[Full Tract ID]],Table1[[Full Tract ID]:[Census Tract ID]],2,FALSE)</f>
        <v>Vanderburgh</v>
      </c>
      <c r="D1566" s="15" t="str">
        <f>VLOOKUP(Table3[[#This Row],[Full Tract ID]],Table1[[Full Tract ID]:[Census Tract ID]],3,FALSE)</f>
        <v>Census Tract 102.07</v>
      </c>
      <c r="E1566">
        <v>0</v>
      </c>
      <c r="K1566"/>
      <c r="N1566"/>
    </row>
    <row r="1567" spans="1:14" x14ac:dyDescent="0.25">
      <c r="A1567" t="s">
        <v>1569</v>
      </c>
      <c r="B1567" s="13">
        <v>18163010208</v>
      </c>
      <c r="C1567" s="15" t="str">
        <f>VLOOKUP(Table3[[#This Row],[Full Tract ID]],Table1[[Full Tract ID]:[Census Tract ID]],2,FALSE)</f>
        <v>Vanderburgh</v>
      </c>
      <c r="D1567" s="15" t="str">
        <f>VLOOKUP(Table3[[#This Row],[Full Tract ID]],Table1[[Full Tract ID]:[Census Tract ID]],3,FALSE)</f>
        <v>Census Tract 102.08</v>
      </c>
      <c r="E1567">
        <v>0</v>
      </c>
      <c r="K1567"/>
      <c r="N1567"/>
    </row>
    <row r="1568" spans="1:14" x14ac:dyDescent="0.25">
      <c r="A1568" t="s">
        <v>1570</v>
      </c>
      <c r="B1568" s="13">
        <v>18163010404</v>
      </c>
      <c r="C1568" s="15" t="str">
        <f>VLOOKUP(Table3[[#This Row],[Full Tract ID]],Table1[[Full Tract ID]:[Census Tract ID]],2,FALSE)</f>
        <v>Vanderburgh</v>
      </c>
      <c r="D1568" s="15" t="str">
        <f>VLOOKUP(Table3[[#This Row],[Full Tract ID]],Table1[[Full Tract ID]:[Census Tract ID]],3,FALSE)</f>
        <v>Census Tract 104.04</v>
      </c>
      <c r="E1568">
        <v>0</v>
      </c>
      <c r="K1568"/>
      <c r="N1568"/>
    </row>
    <row r="1569" spans="1:14" x14ac:dyDescent="0.25">
      <c r="A1569" t="s">
        <v>1571</v>
      </c>
      <c r="B1569" s="13">
        <v>18163010405</v>
      </c>
      <c r="C1569" s="15" t="str">
        <f>VLOOKUP(Table3[[#This Row],[Full Tract ID]],Table1[[Full Tract ID]:[Census Tract ID]],2,FALSE)</f>
        <v>Vanderburgh</v>
      </c>
      <c r="D1569" s="15" t="str">
        <f>VLOOKUP(Table3[[#This Row],[Full Tract ID]],Table1[[Full Tract ID]:[Census Tract ID]],3,FALSE)</f>
        <v>Census Tract 104.05</v>
      </c>
      <c r="E1569">
        <v>0</v>
      </c>
      <c r="K1569"/>
      <c r="N1569"/>
    </row>
    <row r="1570" spans="1:14" x14ac:dyDescent="0.25">
      <c r="A1570" t="s">
        <v>1572</v>
      </c>
      <c r="B1570" s="13">
        <v>18163010406</v>
      </c>
      <c r="C1570" s="15" t="str">
        <f>VLOOKUP(Table3[[#This Row],[Full Tract ID]],Table1[[Full Tract ID]:[Census Tract ID]],2,FALSE)</f>
        <v>Vanderburgh</v>
      </c>
      <c r="D1570" s="15" t="str">
        <f>VLOOKUP(Table3[[#This Row],[Full Tract ID]],Table1[[Full Tract ID]:[Census Tract ID]],3,FALSE)</f>
        <v>Census Tract 104.06</v>
      </c>
      <c r="E1570">
        <v>0</v>
      </c>
      <c r="K1570"/>
      <c r="N1570"/>
    </row>
    <row r="1571" spans="1:14" x14ac:dyDescent="0.25">
      <c r="A1571" t="s">
        <v>1573</v>
      </c>
      <c r="B1571" s="13">
        <v>18163010501</v>
      </c>
      <c r="C1571" s="15" t="str">
        <f>VLOOKUP(Table3[[#This Row],[Full Tract ID]],Table1[[Full Tract ID]:[Census Tract ID]],2,FALSE)</f>
        <v>Vanderburgh</v>
      </c>
      <c r="D1571" s="15" t="str">
        <f>VLOOKUP(Table3[[#This Row],[Full Tract ID]],Table1[[Full Tract ID]:[Census Tract ID]],3,FALSE)</f>
        <v>Census Tract 105.01</v>
      </c>
      <c r="E1571">
        <v>0</v>
      </c>
      <c r="K1571"/>
      <c r="N1571"/>
    </row>
    <row r="1572" spans="1:14" x14ac:dyDescent="0.25">
      <c r="A1572" t="s">
        <v>1574</v>
      </c>
      <c r="B1572" s="13">
        <v>18163010502</v>
      </c>
      <c r="C1572" s="15" t="str">
        <f>VLOOKUP(Table3[[#This Row],[Full Tract ID]],Table1[[Full Tract ID]:[Census Tract ID]],2,FALSE)</f>
        <v>Vanderburgh</v>
      </c>
      <c r="D1572" s="15" t="str">
        <f>VLOOKUP(Table3[[#This Row],[Full Tract ID]],Table1[[Full Tract ID]:[Census Tract ID]],3,FALSE)</f>
        <v>Census Tract 105.02</v>
      </c>
      <c r="E1572">
        <v>0</v>
      </c>
      <c r="K1572"/>
      <c r="N1572"/>
    </row>
    <row r="1573" spans="1:14" x14ac:dyDescent="0.25">
      <c r="A1573" t="s">
        <v>1575</v>
      </c>
      <c r="B1573" s="13">
        <v>18163010600</v>
      </c>
      <c r="C1573" s="15" t="str">
        <f>VLOOKUP(Table3[[#This Row],[Full Tract ID]],Table1[[Full Tract ID]:[Census Tract ID]],2,FALSE)</f>
        <v>Vanderburgh</v>
      </c>
      <c r="D1573" s="15" t="str">
        <f>VLOOKUP(Table3[[#This Row],[Full Tract ID]],Table1[[Full Tract ID]:[Census Tract ID]],3,FALSE)</f>
        <v>Census Tract 106</v>
      </c>
      <c r="E1573">
        <v>0</v>
      </c>
      <c r="K1573"/>
      <c r="N1573"/>
    </row>
    <row r="1574" spans="1:14" x14ac:dyDescent="0.25">
      <c r="A1574" t="s">
        <v>1576</v>
      </c>
      <c r="B1574" s="13">
        <v>18163010701</v>
      </c>
      <c r="C1574" s="15" t="str">
        <f>VLOOKUP(Table3[[#This Row],[Full Tract ID]],Table1[[Full Tract ID]:[Census Tract ID]],2,FALSE)</f>
        <v>Vanderburgh</v>
      </c>
      <c r="D1574" s="15" t="str">
        <f>VLOOKUP(Table3[[#This Row],[Full Tract ID]],Table1[[Full Tract ID]:[Census Tract ID]],3,FALSE)</f>
        <v>Census Tract 107.01</v>
      </c>
      <c r="E1574">
        <v>0</v>
      </c>
      <c r="K1574"/>
      <c r="N1574"/>
    </row>
    <row r="1575" spans="1:14" x14ac:dyDescent="0.25">
      <c r="A1575" t="s">
        <v>1577</v>
      </c>
      <c r="B1575" s="13">
        <v>18163010702</v>
      </c>
      <c r="C1575" s="15" t="str">
        <f>VLOOKUP(Table3[[#This Row],[Full Tract ID]],Table1[[Full Tract ID]:[Census Tract ID]],2,FALSE)</f>
        <v>Vanderburgh</v>
      </c>
      <c r="D1575" s="15" t="str">
        <f>VLOOKUP(Table3[[#This Row],[Full Tract ID]],Table1[[Full Tract ID]:[Census Tract ID]],3,FALSE)</f>
        <v>Census Tract 107.02</v>
      </c>
      <c r="E1575">
        <v>0</v>
      </c>
      <c r="K1575"/>
      <c r="N1575"/>
    </row>
    <row r="1576" spans="1:14" x14ac:dyDescent="0.25">
      <c r="A1576" t="s">
        <v>1578</v>
      </c>
      <c r="B1576" s="13">
        <v>18163010800</v>
      </c>
      <c r="C1576" s="15" t="str">
        <f>VLOOKUP(Table3[[#This Row],[Full Tract ID]],Table1[[Full Tract ID]:[Census Tract ID]],2,FALSE)</f>
        <v>Vanderburgh</v>
      </c>
      <c r="D1576" s="15" t="str">
        <f>VLOOKUP(Table3[[#This Row],[Full Tract ID]],Table1[[Full Tract ID]:[Census Tract ID]],3,FALSE)</f>
        <v>Census Tract 108</v>
      </c>
      <c r="E1576">
        <v>0</v>
      </c>
      <c r="K1576"/>
      <c r="N1576"/>
    </row>
    <row r="1577" spans="1:14" x14ac:dyDescent="0.25">
      <c r="A1577" t="s">
        <v>1579</v>
      </c>
      <c r="B1577" s="13">
        <v>18163980100</v>
      </c>
      <c r="C1577" s="15" t="str">
        <f>VLOOKUP(Table3[[#This Row],[Full Tract ID]],Table1[[Full Tract ID]:[Census Tract ID]],2,FALSE)</f>
        <v>Vanderburgh</v>
      </c>
      <c r="D1577" s="15" t="str">
        <f>VLOOKUP(Table3[[#This Row],[Full Tract ID]],Table1[[Full Tract ID]:[Census Tract ID]],3,FALSE)</f>
        <v>Census Tract 9801</v>
      </c>
      <c r="E1577">
        <v>0</v>
      </c>
      <c r="K1577"/>
      <c r="N1577"/>
    </row>
    <row r="1578" spans="1:14" x14ac:dyDescent="0.25">
      <c r="A1578" t="s">
        <v>1580</v>
      </c>
      <c r="B1578" s="13">
        <v>18163980200</v>
      </c>
      <c r="C1578" s="15" t="str">
        <f>VLOOKUP(Table3[[#This Row],[Full Tract ID]],Table1[[Full Tract ID]:[Census Tract ID]],2,FALSE)</f>
        <v>Vanderburgh</v>
      </c>
      <c r="D1578" s="15" t="str">
        <f>VLOOKUP(Table3[[#This Row],[Full Tract ID]],Table1[[Full Tract ID]:[Census Tract ID]],3,FALSE)</f>
        <v>Census Tract 9802</v>
      </c>
      <c r="E1578">
        <v>0</v>
      </c>
      <c r="K1578"/>
      <c r="N1578"/>
    </row>
    <row r="1579" spans="1:14" x14ac:dyDescent="0.25">
      <c r="A1579" t="s">
        <v>1581</v>
      </c>
      <c r="B1579" s="13">
        <v>18163980300</v>
      </c>
      <c r="C1579" s="15" t="str">
        <f>VLOOKUP(Table3[[#This Row],[Full Tract ID]],Table1[[Full Tract ID]:[Census Tract ID]],2,FALSE)</f>
        <v>Vanderburgh</v>
      </c>
      <c r="D1579" s="15" t="str">
        <f>VLOOKUP(Table3[[#This Row],[Full Tract ID]],Table1[[Full Tract ID]:[Census Tract ID]],3,FALSE)</f>
        <v>Census Tract 9803</v>
      </c>
      <c r="E1579">
        <v>0</v>
      </c>
      <c r="K1579"/>
      <c r="N1579"/>
    </row>
    <row r="1580" spans="1:14" x14ac:dyDescent="0.25">
      <c r="A1580" t="s">
        <v>1582</v>
      </c>
      <c r="B1580" s="13">
        <v>18163980500</v>
      </c>
      <c r="C1580" s="15" t="str">
        <f>VLOOKUP(Table3[[#This Row],[Full Tract ID]],Table1[[Full Tract ID]:[Census Tract ID]],2,FALSE)</f>
        <v>Vanderburgh</v>
      </c>
      <c r="D1580" s="15" t="str">
        <f>VLOOKUP(Table3[[#This Row],[Full Tract ID]],Table1[[Full Tract ID]:[Census Tract ID]],3,FALSE)</f>
        <v>Census Tract 9805</v>
      </c>
      <c r="E1580">
        <v>0</v>
      </c>
      <c r="K1580"/>
      <c r="N1580"/>
    </row>
    <row r="1581" spans="1:14" x14ac:dyDescent="0.25">
      <c r="A1581" t="s">
        <v>1583</v>
      </c>
      <c r="B1581" s="13">
        <v>18163980600</v>
      </c>
      <c r="C1581" s="15" t="str">
        <f>VLOOKUP(Table3[[#This Row],[Full Tract ID]],Table1[[Full Tract ID]:[Census Tract ID]],2,FALSE)</f>
        <v>Vanderburgh</v>
      </c>
      <c r="D1581" s="15" t="str">
        <f>VLOOKUP(Table3[[#This Row],[Full Tract ID]],Table1[[Full Tract ID]:[Census Tract ID]],3,FALSE)</f>
        <v>Census Tract 9806</v>
      </c>
      <c r="E1581">
        <v>0</v>
      </c>
      <c r="K1581"/>
      <c r="N1581"/>
    </row>
    <row r="1582" spans="1:14" x14ac:dyDescent="0.25">
      <c r="A1582" t="s">
        <v>1584</v>
      </c>
      <c r="B1582" s="13">
        <v>18165020100</v>
      </c>
      <c r="C1582" s="15" t="str">
        <f>VLOOKUP(Table3[[#This Row],[Full Tract ID]],Table1[[Full Tract ID]:[Census Tract ID]],2,FALSE)</f>
        <v>Vermillion</v>
      </c>
      <c r="D1582" s="15" t="str">
        <f>VLOOKUP(Table3[[#This Row],[Full Tract ID]],Table1[[Full Tract ID]:[Census Tract ID]],3,FALSE)</f>
        <v>Census Tract 201</v>
      </c>
      <c r="E1582">
        <v>0</v>
      </c>
      <c r="K1582"/>
      <c r="N1582"/>
    </row>
    <row r="1583" spans="1:14" x14ac:dyDescent="0.25">
      <c r="A1583" t="s">
        <v>1585</v>
      </c>
      <c r="B1583" s="13">
        <v>18165020200</v>
      </c>
      <c r="C1583" s="15" t="str">
        <f>VLOOKUP(Table3[[#This Row],[Full Tract ID]],Table1[[Full Tract ID]:[Census Tract ID]],2,FALSE)</f>
        <v>Vermillion</v>
      </c>
      <c r="D1583" s="15" t="str">
        <f>VLOOKUP(Table3[[#This Row],[Full Tract ID]],Table1[[Full Tract ID]:[Census Tract ID]],3,FALSE)</f>
        <v>Census Tract 202</v>
      </c>
      <c r="E1583">
        <v>0</v>
      </c>
      <c r="K1583"/>
      <c r="N1583"/>
    </row>
    <row r="1584" spans="1:14" x14ac:dyDescent="0.25">
      <c r="A1584" t="s">
        <v>1586</v>
      </c>
      <c r="B1584" s="13">
        <v>18165020300</v>
      </c>
      <c r="C1584" s="15" t="str">
        <f>VLOOKUP(Table3[[#This Row],[Full Tract ID]],Table1[[Full Tract ID]:[Census Tract ID]],2,FALSE)</f>
        <v>Vermillion</v>
      </c>
      <c r="D1584" s="15" t="str">
        <f>VLOOKUP(Table3[[#This Row],[Full Tract ID]],Table1[[Full Tract ID]:[Census Tract ID]],3,FALSE)</f>
        <v>Census Tract 203</v>
      </c>
      <c r="E1584">
        <v>0</v>
      </c>
      <c r="K1584"/>
      <c r="N1584"/>
    </row>
    <row r="1585" spans="1:14" x14ac:dyDescent="0.25">
      <c r="A1585" t="s">
        <v>1587</v>
      </c>
      <c r="B1585" s="13">
        <v>18165020400</v>
      </c>
      <c r="C1585" s="15" t="str">
        <f>VLOOKUP(Table3[[#This Row],[Full Tract ID]],Table1[[Full Tract ID]:[Census Tract ID]],2,FALSE)</f>
        <v>Vermillion</v>
      </c>
      <c r="D1585" s="15" t="str">
        <f>VLOOKUP(Table3[[#This Row],[Full Tract ID]],Table1[[Full Tract ID]:[Census Tract ID]],3,FALSE)</f>
        <v>Census Tract 204</v>
      </c>
      <c r="E1585">
        <v>0</v>
      </c>
      <c r="K1585"/>
      <c r="N1585"/>
    </row>
    <row r="1586" spans="1:14" x14ac:dyDescent="0.25">
      <c r="A1586" t="s">
        <v>1588</v>
      </c>
      <c r="B1586" s="13">
        <v>18165020500</v>
      </c>
      <c r="C1586" s="15" t="str">
        <f>VLOOKUP(Table3[[#This Row],[Full Tract ID]],Table1[[Full Tract ID]:[Census Tract ID]],2,FALSE)</f>
        <v>Vermillion</v>
      </c>
      <c r="D1586" s="15" t="str">
        <f>VLOOKUP(Table3[[#This Row],[Full Tract ID]],Table1[[Full Tract ID]:[Census Tract ID]],3,FALSE)</f>
        <v>Census Tract 205</v>
      </c>
      <c r="E1586">
        <v>0</v>
      </c>
      <c r="K1586"/>
      <c r="N1586"/>
    </row>
    <row r="1587" spans="1:14" x14ac:dyDescent="0.25">
      <c r="A1587" t="s">
        <v>1589</v>
      </c>
      <c r="B1587" s="13">
        <v>18167000300</v>
      </c>
      <c r="C1587" s="15" t="str">
        <f>VLOOKUP(Table3[[#This Row],[Full Tract ID]],Table1[[Full Tract ID]:[Census Tract ID]],2,FALSE)</f>
        <v>Vigo</v>
      </c>
      <c r="D1587" s="15" t="str">
        <f>VLOOKUP(Table3[[#This Row],[Full Tract ID]],Table1[[Full Tract ID]:[Census Tract ID]],3,FALSE)</f>
        <v>Census Tract 3</v>
      </c>
      <c r="E1587" s="14">
        <v>1</v>
      </c>
      <c r="K1587"/>
      <c r="N1587"/>
    </row>
    <row r="1588" spans="1:14" x14ac:dyDescent="0.25">
      <c r="A1588" t="s">
        <v>1590</v>
      </c>
      <c r="B1588" s="13">
        <v>18167000400</v>
      </c>
      <c r="C1588" s="15" t="str">
        <f>VLOOKUP(Table3[[#This Row],[Full Tract ID]],Table1[[Full Tract ID]:[Census Tract ID]],2,FALSE)</f>
        <v>Vigo</v>
      </c>
      <c r="D1588" s="15" t="str">
        <f>VLOOKUP(Table3[[#This Row],[Full Tract ID]],Table1[[Full Tract ID]:[Census Tract ID]],3,FALSE)</f>
        <v>Census Tract 4</v>
      </c>
      <c r="E1588" s="14">
        <v>1</v>
      </c>
      <c r="K1588"/>
      <c r="N1588"/>
    </row>
    <row r="1589" spans="1:14" x14ac:dyDescent="0.25">
      <c r="A1589" t="s">
        <v>1591</v>
      </c>
      <c r="B1589" s="13">
        <v>18167000500</v>
      </c>
      <c r="C1589" s="15" t="str">
        <f>VLOOKUP(Table3[[#This Row],[Full Tract ID]],Table1[[Full Tract ID]:[Census Tract ID]],2,FALSE)</f>
        <v>Vigo</v>
      </c>
      <c r="D1589" s="15" t="str">
        <f>VLOOKUP(Table3[[#This Row],[Full Tract ID]],Table1[[Full Tract ID]:[Census Tract ID]],3,FALSE)</f>
        <v>Census Tract 5</v>
      </c>
      <c r="E1589" s="14">
        <v>1</v>
      </c>
      <c r="K1589"/>
      <c r="N1589"/>
    </row>
    <row r="1590" spans="1:14" x14ac:dyDescent="0.25">
      <c r="A1590" t="s">
        <v>1592</v>
      </c>
      <c r="B1590" s="13">
        <v>18167000600</v>
      </c>
      <c r="C1590" s="15" t="str">
        <f>VLOOKUP(Table3[[#This Row],[Full Tract ID]],Table1[[Full Tract ID]:[Census Tract ID]],2,FALSE)</f>
        <v>Vigo</v>
      </c>
      <c r="D1590" s="15" t="str">
        <f>VLOOKUP(Table3[[#This Row],[Full Tract ID]],Table1[[Full Tract ID]:[Census Tract ID]],3,FALSE)</f>
        <v>Census Tract 6</v>
      </c>
      <c r="E1590" s="14">
        <v>1</v>
      </c>
      <c r="K1590"/>
      <c r="N1590"/>
    </row>
    <row r="1591" spans="1:14" x14ac:dyDescent="0.25">
      <c r="A1591" t="s">
        <v>1593</v>
      </c>
      <c r="B1591" s="13">
        <v>18167000700</v>
      </c>
      <c r="C1591" s="15" t="str">
        <f>VLOOKUP(Table3[[#This Row],[Full Tract ID]],Table1[[Full Tract ID]:[Census Tract ID]],2,FALSE)</f>
        <v>Vigo</v>
      </c>
      <c r="D1591" s="15" t="str">
        <f>VLOOKUP(Table3[[#This Row],[Full Tract ID]],Table1[[Full Tract ID]:[Census Tract ID]],3,FALSE)</f>
        <v>Census Tract 7</v>
      </c>
      <c r="E1591" s="14">
        <v>1</v>
      </c>
      <c r="K1591"/>
      <c r="N1591"/>
    </row>
    <row r="1592" spans="1:14" x14ac:dyDescent="0.25">
      <c r="A1592" t="s">
        <v>1594</v>
      </c>
      <c r="B1592" s="13">
        <v>18167000900</v>
      </c>
      <c r="C1592" s="15" t="str">
        <f>VLOOKUP(Table3[[#This Row],[Full Tract ID]],Table1[[Full Tract ID]:[Census Tract ID]],2,FALSE)</f>
        <v>Vigo</v>
      </c>
      <c r="D1592" s="15" t="str">
        <f>VLOOKUP(Table3[[#This Row],[Full Tract ID]],Table1[[Full Tract ID]:[Census Tract ID]],3,FALSE)</f>
        <v>Census Tract 9</v>
      </c>
      <c r="E1592" s="14">
        <v>1</v>
      </c>
      <c r="K1592"/>
      <c r="N1592"/>
    </row>
    <row r="1593" spans="1:14" x14ac:dyDescent="0.25">
      <c r="A1593" t="s">
        <v>1595</v>
      </c>
      <c r="B1593" s="13">
        <v>18167001000</v>
      </c>
      <c r="C1593" s="15" t="str">
        <f>VLOOKUP(Table3[[#This Row],[Full Tract ID]],Table1[[Full Tract ID]:[Census Tract ID]],2,FALSE)</f>
        <v>Vigo</v>
      </c>
      <c r="D1593" s="15" t="str">
        <f>VLOOKUP(Table3[[#This Row],[Full Tract ID]],Table1[[Full Tract ID]:[Census Tract ID]],3,FALSE)</f>
        <v>Census Tract 10</v>
      </c>
      <c r="E1593">
        <v>0</v>
      </c>
      <c r="K1593"/>
      <c r="N1593"/>
    </row>
    <row r="1594" spans="1:14" x14ac:dyDescent="0.25">
      <c r="A1594" t="s">
        <v>1596</v>
      </c>
      <c r="B1594" s="13">
        <v>18167001100</v>
      </c>
      <c r="C1594" s="15" t="str">
        <f>VLOOKUP(Table3[[#This Row],[Full Tract ID]],Table1[[Full Tract ID]:[Census Tract ID]],2,FALSE)</f>
        <v>Vigo</v>
      </c>
      <c r="D1594" s="15" t="str">
        <f>VLOOKUP(Table3[[#This Row],[Full Tract ID]],Table1[[Full Tract ID]:[Census Tract ID]],3,FALSE)</f>
        <v>Census Tract 11</v>
      </c>
      <c r="E1594" s="14">
        <v>1</v>
      </c>
      <c r="K1594"/>
      <c r="N1594"/>
    </row>
    <row r="1595" spans="1:14" x14ac:dyDescent="0.25">
      <c r="A1595" t="s">
        <v>1597</v>
      </c>
      <c r="B1595" s="13">
        <v>18167001200</v>
      </c>
      <c r="C1595" s="15" t="str">
        <f>VLOOKUP(Table3[[#This Row],[Full Tract ID]],Table1[[Full Tract ID]:[Census Tract ID]],2,FALSE)</f>
        <v>Vigo</v>
      </c>
      <c r="D1595" s="15" t="str">
        <f>VLOOKUP(Table3[[#This Row],[Full Tract ID]],Table1[[Full Tract ID]:[Census Tract ID]],3,FALSE)</f>
        <v>Census Tract 12</v>
      </c>
      <c r="E1595" s="14">
        <v>1</v>
      </c>
      <c r="K1595"/>
      <c r="N1595"/>
    </row>
    <row r="1596" spans="1:14" x14ac:dyDescent="0.25">
      <c r="A1596" t="s">
        <v>1598</v>
      </c>
      <c r="B1596" s="13">
        <v>18167001300</v>
      </c>
      <c r="C1596" s="15" t="str">
        <f>VLOOKUP(Table3[[#This Row],[Full Tract ID]],Table1[[Full Tract ID]:[Census Tract ID]],2,FALSE)</f>
        <v>Vigo</v>
      </c>
      <c r="D1596" s="15" t="str">
        <f>VLOOKUP(Table3[[#This Row],[Full Tract ID]],Table1[[Full Tract ID]:[Census Tract ID]],3,FALSE)</f>
        <v>Census Tract 13</v>
      </c>
      <c r="E1596">
        <v>0</v>
      </c>
      <c r="K1596"/>
      <c r="N1596"/>
    </row>
    <row r="1597" spans="1:14" x14ac:dyDescent="0.25">
      <c r="A1597" t="s">
        <v>1599</v>
      </c>
      <c r="B1597" s="13">
        <v>18167001400</v>
      </c>
      <c r="C1597" s="15" t="str">
        <f>VLOOKUP(Table3[[#This Row],[Full Tract ID]],Table1[[Full Tract ID]:[Census Tract ID]],2,FALSE)</f>
        <v>Vigo</v>
      </c>
      <c r="D1597" s="15" t="str">
        <f>VLOOKUP(Table3[[#This Row],[Full Tract ID]],Table1[[Full Tract ID]:[Census Tract ID]],3,FALSE)</f>
        <v>Census Tract 14</v>
      </c>
      <c r="E1597">
        <v>0</v>
      </c>
      <c r="K1597"/>
      <c r="N1597"/>
    </row>
    <row r="1598" spans="1:14" x14ac:dyDescent="0.25">
      <c r="A1598" t="s">
        <v>1600</v>
      </c>
      <c r="B1598" s="13">
        <v>18167001500</v>
      </c>
      <c r="C1598" s="15" t="str">
        <f>VLOOKUP(Table3[[#This Row],[Full Tract ID]],Table1[[Full Tract ID]:[Census Tract ID]],2,FALSE)</f>
        <v>Vigo</v>
      </c>
      <c r="D1598" s="15" t="str">
        <f>VLOOKUP(Table3[[#This Row],[Full Tract ID]],Table1[[Full Tract ID]:[Census Tract ID]],3,FALSE)</f>
        <v>Census Tract 15</v>
      </c>
      <c r="E1598">
        <v>0</v>
      </c>
      <c r="K1598"/>
      <c r="N1598"/>
    </row>
    <row r="1599" spans="1:14" x14ac:dyDescent="0.25">
      <c r="A1599" t="s">
        <v>1601</v>
      </c>
      <c r="B1599" s="13">
        <v>18167001600</v>
      </c>
      <c r="C1599" s="15" t="str">
        <f>VLOOKUP(Table3[[#This Row],[Full Tract ID]],Table1[[Full Tract ID]:[Census Tract ID]],2,FALSE)</f>
        <v>Vigo</v>
      </c>
      <c r="D1599" s="15" t="str">
        <f>VLOOKUP(Table3[[#This Row],[Full Tract ID]],Table1[[Full Tract ID]:[Census Tract ID]],3,FALSE)</f>
        <v>Census Tract 16</v>
      </c>
      <c r="E1599">
        <v>0</v>
      </c>
      <c r="K1599"/>
      <c r="N1599"/>
    </row>
    <row r="1600" spans="1:14" x14ac:dyDescent="0.25">
      <c r="A1600" t="s">
        <v>1602</v>
      </c>
      <c r="B1600" s="13">
        <v>18167001700</v>
      </c>
      <c r="C1600" s="15" t="str">
        <f>VLOOKUP(Table3[[#This Row],[Full Tract ID]],Table1[[Full Tract ID]:[Census Tract ID]],2,FALSE)</f>
        <v>Vigo</v>
      </c>
      <c r="D1600" s="15" t="str">
        <f>VLOOKUP(Table3[[#This Row],[Full Tract ID]],Table1[[Full Tract ID]:[Census Tract ID]],3,FALSE)</f>
        <v>Census Tract 17</v>
      </c>
      <c r="E1600" s="14">
        <v>1</v>
      </c>
      <c r="K1600"/>
      <c r="N1600"/>
    </row>
    <row r="1601" spans="1:14" x14ac:dyDescent="0.25">
      <c r="A1601" t="s">
        <v>1603</v>
      </c>
      <c r="B1601" s="13">
        <v>18167001800</v>
      </c>
      <c r="C1601" s="15" t="str">
        <f>VLOOKUP(Table3[[#This Row],[Full Tract ID]],Table1[[Full Tract ID]:[Census Tract ID]],2,FALSE)</f>
        <v>Vigo</v>
      </c>
      <c r="D1601" s="15" t="str">
        <f>VLOOKUP(Table3[[#This Row],[Full Tract ID]],Table1[[Full Tract ID]:[Census Tract ID]],3,FALSE)</f>
        <v>Census Tract 18</v>
      </c>
      <c r="E1601">
        <v>0</v>
      </c>
      <c r="K1601"/>
      <c r="N1601"/>
    </row>
    <row r="1602" spans="1:14" x14ac:dyDescent="0.25">
      <c r="A1602" t="s">
        <v>1604</v>
      </c>
      <c r="B1602" s="13">
        <v>18167001900</v>
      </c>
      <c r="C1602" s="15" t="str">
        <f>VLOOKUP(Table3[[#This Row],[Full Tract ID]],Table1[[Full Tract ID]:[Census Tract ID]],2,FALSE)</f>
        <v>Vigo</v>
      </c>
      <c r="D1602" s="15" t="str">
        <f>VLOOKUP(Table3[[#This Row],[Full Tract ID]],Table1[[Full Tract ID]:[Census Tract ID]],3,FALSE)</f>
        <v>Census Tract 19</v>
      </c>
      <c r="E1602" s="14">
        <v>1</v>
      </c>
      <c r="K1602"/>
      <c r="N1602"/>
    </row>
    <row r="1603" spans="1:14" x14ac:dyDescent="0.25">
      <c r="A1603" t="s">
        <v>1605</v>
      </c>
      <c r="B1603" s="13">
        <v>18167010100</v>
      </c>
      <c r="C1603" s="15" t="str">
        <f>VLOOKUP(Table3[[#This Row],[Full Tract ID]],Table1[[Full Tract ID]:[Census Tract ID]],2,FALSE)</f>
        <v>Vigo</v>
      </c>
      <c r="D1603" s="15" t="str">
        <f>VLOOKUP(Table3[[#This Row],[Full Tract ID]],Table1[[Full Tract ID]:[Census Tract ID]],3,FALSE)</f>
        <v>Census Tract 101</v>
      </c>
      <c r="E1603">
        <v>0</v>
      </c>
      <c r="K1603"/>
      <c r="N1603"/>
    </row>
    <row r="1604" spans="1:14" x14ac:dyDescent="0.25">
      <c r="A1604" t="s">
        <v>1606</v>
      </c>
      <c r="B1604" s="13">
        <v>18167010201</v>
      </c>
      <c r="C1604" s="15" t="str">
        <f>VLOOKUP(Table3[[#This Row],[Full Tract ID]],Table1[[Full Tract ID]:[Census Tract ID]],2,FALSE)</f>
        <v>Vigo</v>
      </c>
      <c r="D1604" s="15" t="str">
        <f>VLOOKUP(Table3[[#This Row],[Full Tract ID]],Table1[[Full Tract ID]:[Census Tract ID]],3,FALSE)</f>
        <v>Census Tract 102.01</v>
      </c>
      <c r="E1604">
        <v>0</v>
      </c>
      <c r="K1604"/>
      <c r="N1604"/>
    </row>
    <row r="1605" spans="1:14" x14ac:dyDescent="0.25">
      <c r="A1605" t="s">
        <v>1607</v>
      </c>
      <c r="B1605" s="13">
        <v>18167010202</v>
      </c>
      <c r="C1605" s="15" t="str">
        <f>VLOOKUP(Table3[[#This Row],[Full Tract ID]],Table1[[Full Tract ID]:[Census Tract ID]],2,FALSE)</f>
        <v>Vigo</v>
      </c>
      <c r="D1605" s="15" t="str">
        <f>VLOOKUP(Table3[[#This Row],[Full Tract ID]],Table1[[Full Tract ID]:[Census Tract ID]],3,FALSE)</f>
        <v>Census Tract 102.02</v>
      </c>
      <c r="E1605">
        <v>0</v>
      </c>
      <c r="K1605"/>
      <c r="N1605"/>
    </row>
    <row r="1606" spans="1:14" x14ac:dyDescent="0.25">
      <c r="A1606" t="s">
        <v>1608</v>
      </c>
      <c r="B1606" s="13">
        <v>18167010300</v>
      </c>
      <c r="C1606" s="15" t="str">
        <f>VLOOKUP(Table3[[#This Row],[Full Tract ID]],Table1[[Full Tract ID]:[Census Tract ID]],2,FALSE)</f>
        <v>Vigo</v>
      </c>
      <c r="D1606" s="15" t="str">
        <f>VLOOKUP(Table3[[#This Row],[Full Tract ID]],Table1[[Full Tract ID]:[Census Tract ID]],3,FALSE)</f>
        <v>Census Tract 103</v>
      </c>
      <c r="E1606">
        <v>0</v>
      </c>
      <c r="K1606"/>
      <c r="N1606"/>
    </row>
    <row r="1607" spans="1:14" x14ac:dyDescent="0.25">
      <c r="A1607" t="s">
        <v>1609</v>
      </c>
      <c r="B1607" s="13">
        <v>18167010400</v>
      </c>
      <c r="C1607" s="15" t="str">
        <f>VLOOKUP(Table3[[#This Row],[Full Tract ID]],Table1[[Full Tract ID]:[Census Tract ID]],2,FALSE)</f>
        <v>Vigo</v>
      </c>
      <c r="D1607" s="15" t="str">
        <f>VLOOKUP(Table3[[#This Row],[Full Tract ID]],Table1[[Full Tract ID]:[Census Tract ID]],3,FALSE)</f>
        <v>Census Tract 104</v>
      </c>
      <c r="E1607">
        <v>0</v>
      </c>
      <c r="K1607"/>
      <c r="N1607"/>
    </row>
    <row r="1608" spans="1:14" x14ac:dyDescent="0.25">
      <c r="A1608" t="s">
        <v>1610</v>
      </c>
      <c r="B1608" s="13">
        <v>18167010500</v>
      </c>
      <c r="C1608" s="15" t="str">
        <f>VLOOKUP(Table3[[#This Row],[Full Tract ID]],Table1[[Full Tract ID]:[Census Tract ID]],2,FALSE)</f>
        <v>Vigo</v>
      </c>
      <c r="D1608" s="15" t="str">
        <f>VLOOKUP(Table3[[#This Row],[Full Tract ID]],Table1[[Full Tract ID]:[Census Tract ID]],3,FALSE)</f>
        <v>Census Tract 105</v>
      </c>
      <c r="E1608">
        <v>0</v>
      </c>
      <c r="K1608"/>
      <c r="N1608"/>
    </row>
    <row r="1609" spans="1:14" x14ac:dyDescent="0.25">
      <c r="A1609" t="s">
        <v>1611</v>
      </c>
      <c r="B1609" s="13">
        <v>18167010601</v>
      </c>
      <c r="C1609" s="15" t="str">
        <f>VLOOKUP(Table3[[#This Row],[Full Tract ID]],Table1[[Full Tract ID]:[Census Tract ID]],2,FALSE)</f>
        <v>Vigo</v>
      </c>
      <c r="D1609" s="15" t="str">
        <f>VLOOKUP(Table3[[#This Row],[Full Tract ID]],Table1[[Full Tract ID]:[Census Tract ID]],3,FALSE)</f>
        <v>Census Tract 106.01</v>
      </c>
      <c r="E1609">
        <v>0</v>
      </c>
      <c r="K1609"/>
      <c r="N1609"/>
    </row>
    <row r="1610" spans="1:14" x14ac:dyDescent="0.25">
      <c r="A1610" t="s">
        <v>1612</v>
      </c>
      <c r="B1610" s="13">
        <v>18167010602</v>
      </c>
      <c r="C1610" s="15" t="str">
        <f>VLOOKUP(Table3[[#This Row],[Full Tract ID]],Table1[[Full Tract ID]:[Census Tract ID]],2,FALSE)</f>
        <v>Vigo</v>
      </c>
      <c r="D1610" s="15" t="str">
        <f>VLOOKUP(Table3[[#This Row],[Full Tract ID]],Table1[[Full Tract ID]:[Census Tract ID]],3,FALSE)</f>
        <v>Census Tract 106.02</v>
      </c>
      <c r="E1610">
        <v>0</v>
      </c>
      <c r="K1610"/>
      <c r="N1610"/>
    </row>
    <row r="1611" spans="1:14" x14ac:dyDescent="0.25">
      <c r="A1611" t="s">
        <v>1613</v>
      </c>
      <c r="B1611" s="13">
        <v>18167010702</v>
      </c>
      <c r="C1611" s="15" t="str">
        <f>VLOOKUP(Table3[[#This Row],[Full Tract ID]],Table1[[Full Tract ID]:[Census Tract ID]],2,FALSE)</f>
        <v>Vigo</v>
      </c>
      <c r="D1611" s="15" t="str">
        <f>VLOOKUP(Table3[[#This Row],[Full Tract ID]],Table1[[Full Tract ID]:[Census Tract ID]],3,FALSE)</f>
        <v>Census Tract 107.02</v>
      </c>
      <c r="E1611">
        <v>0</v>
      </c>
      <c r="K1611"/>
      <c r="N1611"/>
    </row>
    <row r="1612" spans="1:14" x14ac:dyDescent="0.25">
      <c r="A1612" t="s">
        <v>1614</v>
      </c>
      <c r="B1612" s="13">
        <v>18167010703</v>
      </c>
      <c r="C1612" s="15" t="str">
        <f>VLOOKUP(Table3[[#This Row],[Full Tract ID]],Table1[[Full Tract ID]:[Census Tract ID]],2,FALSE)</f>
        <v>Vigo</v>
      </c>
      <c r="D1612" s="15" t="str">
        <f>VLOOKUP(Table3[[#This Row],[Full Tract ID]],Table1[[Full Tract ID]:[Census Tract ID]],3,FALSE)</f>
        <v>Census Tract 107.03</v>
      </c>
      <c r="E1612">
        <v>0</v>
      </c>
      <c r="K1612"/>
      <c r="N1612"/>
    </row>
    <row r="1613" spans="1:14" x14ac:dyDescent="0.25">
      <c r="A1613" t="s">
        <v>1615</v>
      </c>
      <c r="B1613" s="13">
        <v>18167010704</v>
      </c>
      <c r="C1613" s="15" t="str">
        <f>VLOOKUP(Table3[[#This Row],[Full Tract ID]],Table1[[Full Tract ID]:[Census Tract ID]],2,FALSE)</f>
        <v>Vigo</v>
      </c>
      <c r="D1613" s="15" t="str">
        <f>VLOOKUP(Table3[[#This Row],[Full Tract ID]],Table1[[Full Tract ID]:[Census Tract ID]],3,FALSE)</f>
        <v>Census Tract 107.04</v>
      </c>
      <c r="E1613">
        <v>0</v>
      </c>
      <c r="K1613"/>
      <c r="N1613"/>
    </row>
    <row r="1614" spans="1:14" x14ac:dyDescent="0.25">
      <c r="A1614" t="s">
        <v>1616</v>
      </c>
      <c r="B1614" s="13">
        <v>18167011000</v>
      </c>
      <c r="C1614" s="15" t="str">
        <f>VLOOKUP(Table3[[#This Row],[Full Tract ID]],Table1[[Full Tract ID]:[Census Tract ID]],2,FALSE)</f>
        <v>Vigo</v>
      </c>
      <c r="D1614" s="15" t="str">
        <f>VLOOKUP(Table3[[#This Row],[Full Tract ID]],Table1[[Full Tract ID]:[Census Tract ID]],3,FALSE)</f>
        <v>Census Tract 110</v>
      </c>
      <c r="E1614">
        <v>0</v>
      </c>
      <c r="K1614"/>
      <c r="N1614"/>
    </row>
    <row r="1615" spans="1:14" x14ac:dyDescent="0.25">
      <c r="A1615" t="s">
        <v>1617</v>
      </c>
      <c r="B1615" s="13">
        <v>18167011101</v>
      </c>
      <c r="C1615" s="15" t="str">
        <f>VLOOKUP(Table3[[#This Row],[Full Tract ID]],Table1[[Full Tract ID]:[Census Tract ID]],2,FALSE)</f>
        <v>Vigo</v>
      </c>
      <c r="D1615" s="15" t="str">
        <f>VLOOKUP(Table3[[#This Row],[Full Tract ID]],Table1[[Full Tract ID]:[Census Tract ID]],3,FALSE)</f>
        <v>Census Tract 111.01</v>
      </c>
      <c r="E1615">
        <v>0</v>
      </c>
      <c r="K1615"/>
      <c r="N1615"/>
    </row>
    <row r="1616" spans="1:14" x14ac:dyDescent="0.25">
      <c r="A1616" t="s">
        <v>1618</v>
      </c>
      <c r="B1616" s="13">
        <v>18167011102</v>
      </c>
      <c r="C1616" s="15" t="str">
        <f>VLOOKUP(Table3[[#This Row],[Full Tract ID]],Table1[[Full Tract ID]:[Census Tract ID]],2,FALSE)</f>
        <v>Vigo</v>
      </c>
      <c r="D1616" s="15" t="str">
        <f>VLOOKUP(Table3[[#This Row],[Full Tract ID]],Table1[[Full Tract ID]:[Census Tract ID]],3,FALSE)</f>
        <v>Census Tract 111.02</v>
      </c>
      <c r="E1616" s="14">
        <v>1</v>
      </c>
      <c r="K1616"/>
      <c r="N1616"/>
    </row>
    <row r="1617" spans="1:14" x14ac:dyDescent="0.25">
      <c r="A1617" t="s">
        <v>1619</v>
      </c>
      <c r="B1617" s="13">
        <v>18167011201</v>
      </c>
      <c r="C1617" s="15" t="str">
        <f>VLOOKUP(Table3[[#This Row],[Full Tract ID]],Table1[[Full Tract ID]:[Census Tract ID]],2,FALSE)</f>
        <v>Vigo</v>
      </c>
      <c r="D1617" s="15" t="str">
        <f>VLOOKUP(Table3[[#This Row],[Full Tract ID]],Table1[[Full Tract ID]:[Census Tract ID]],3,FALSE)</f>
        <v>Census Tract 112.01</v>
      </c>
      <c r="E1617">
        <v>0</v>
      </c>
      <c r="K1617"/>
      <c r="N1617"/>
    </row>
    <row r="1618" spans="1:14" x14ac:dyDescent="0.25">
      <c r="A1618" t="s">
        <v>1620</v>
      </c>
      <c r="B1618" s="13">
        <v>18167011202</v>
      </c>
      <c r="C1618" s="15" t="str">
        <f>VLOOKUP(Table3[[#This Row],[Full Tract ID]],Table1[[Full Tract ID]:[Census Tract ID]],2,FALSE)</f>
        <v>Vigo</v>
      </c>
      <c r="D1618" s="15" t="str">
        <f>VLOOKUP(Table3[[#This Row],[Full Tract ID]],Table1[[Full Tract ID]:[Census Tract ID]],3,FALSE)</f>
        <v>Census Tract 112.02</v>
      </c>
      <c r="E1618" s="2">
        <v>0</v>
      </c>
      <c r="K1618"/>
      <c r="N1618"/>
    </row>
    <row r="1619" spans="1:14" x14ac:dyDescent="0.25">
      <c r="A1619" t="s">
        <v>1621</v>
      </c>
      <c r="B1619" s="13">
        <v>18169102200</v>
      </c>
      <c r="C1619" s="15" t="str">
        <f>VLOOKUP(Table3[[#This Row],[Full Tract ID]],Table1[[Full Tract ID]:[Census Tract ID]],2,FALSE)</f>
        <v>Wabash</v>
      </c>
      <c r="D1619" s="15" t="str">
        <f>VLOOKUP(Table3[[#This Row],[Full Tract ID]],Table1[[Full Tract ID]:[Census Tract ID]],3,FALSE)</f>
        <v>Census Tract 1022</v>
      </c>
      <c r="E1619">
        <v>0</v>
      </c>
      <c r="K1619"/>
      <c r="N1619"/>
    </row>
    <row r="1620" spans="1:14" x14ac:dyDescent="0.25">
      <c r="A1620" t="s">
        <v>1622</v>
      </c>
      <c r="B1620" s="13">
        <v>18169102300</v>
      </c>
      <c r="C1620" s="15" t="str">
        <f>VLOOKUP(Table3[[#This Row],[Full Tract ID]],Table1[[Full Tract ID]:[Census Tract ID]],2,FALSE)</f>
        <v>Wabash</v>
      </c>
      <c r="D1620" s="15" t="str">
        <f>VLOOKUP(Table3[[#This Row],[Full Tract ID]],Table1[[Full Tract ID]:[Census Tract ID]],3,FALSE)</f>
        <v>Census Tract 1023</v>
      </c>
      <c r="E1620">
        <v>0</v>
      </c>
      <c r="K1620"/>
      <c r="N1620"/>
    </row>
    <row r="1621" spans="1:14" x14ac:dyDescent="0.25">
      <c r="A1621" t="s">
        <v>1623</v>
      </c>
      <c r="B1621" s="13">
        <v>18169102400</v>
      </c>
      <c r="C1621" s="15" t="str">
        <f>VLOOKUP(Table3[[#This Row],[Full Tract ID]],Table1[[Full Tract ID]:[Census Tract ID]],2,FALSE)</f>
        <v>Wabash</v>
      </c>
      <c r="D1621" s="15" t="str">
        <f>VLOOKUP(Table3[[#This Row],[Full Tract ID]],Table1[[Full Tract ID]:[Census Tract ID]],3,FALSE)</f>
        <v>Census Tract 1024</v>
      </c>
      <c r="E1621">
        <v>0</v>
      </c>
      <c r="K1621"/>
      <c r="N1621"/>
    </row>
    <row r="1622" spans="1:14" x14ac:dyDescent="0.25">
      <c r="A1622" t="s">
        <v>1624</v>
      </c>
      <c r="B1622" s="13">
        <v>18169102500</v>
      </c>
      <c r="C1622" s="15" t="str">
        <f>VLOOKUP(Table3[[#This Row],[Full Tract ID]],Table1[[Full Tract ID]:[Census Tract ID]],2,FALSE)</f>
        <v>Wabash</v>
      </c>
      <c r="D1622" s="15" t="str">
        <f>VLOOKUP(Table3[[#This Row],[Full Tract ID]],Table1[[Full Tract ID]:[Census Tract ID]],3,FALSE)</f>
        <v>Census Tract 1025</v>
      </c>
      <c r="E1622">
        <v>0</v>
      </c>
      <c r="K1622"/>
      <c r="N1622"/>
    </row>
    <row r="1623" spans="1:14" x14ac:dyDescent="0.25">
      <c r="A1623" t="s">
        <v>1625</v>
      </c>
      <c r="B1623" s="13">
        <v>18169102600</v>
      </c>
      <c r="C1623" s="15" t="str">
        <f>VLOOKUP(Table3[[#This Row],[Full Tract ID]],Table1[[Full Tract ID]:[Census Tract ID]],2,FALSE)</f>
        <v>Wabash</v>
      </c>
      <c r="D1623" s="15" t="str">
        <f>VLOOKUP(Table3[[#This Row],[Full Tract ID]],Table1[[Full Tract ID]:[Census Tract ID]],3,FALSE)</f>
        <v>Census Tract 1026</v>
      </c>
      <c r="E1623">
        <v>0</v>
      </c>
      <c r="K1623"/>
      <c r="N1623"/>
    </row>
    <row r="1624" spans="1:14" x14ac:dyDescent="0.25">
      <c r="A1624" t="s">
        <v>1626</v>
      </c>
      <c r="B1624" s="13">
        <v>18169102700</v>
      </c>
      <c r="C1624" s="15" t="str">
        <f>VLOOKUP(Table3[[#This Row],[Full Tract ID]],Table1[[Full Tract ID]:[Census Tract ID]],2,FALSE)</f>
        <v>Wabash</v>
      </c>
      <c r="D1624" s="15" t="str">
        <f>VLOOKUP(Table3[[#This Row],[Full Tract ID]],Table1[[Full Tract ID]:[Census Tract ID]],3,FALSE)</f>
        <v>Census Tract 1027</v>
      </c>
      <c r="E1624">
        <v>0</v>
      </c>
      <c r="K1624"/>
      <c r="N1624"/>
    </row>
    <row r="1625" spans="1:14" x14ac:dyDescent="0.25">
      <c r="A1625" t="s">
        <v>1627</v>
      </c>
      <c r="B1625" s="13">
        <v>18169102800</v>
      </c>
      <c r="C1625" s="15" t="str">
        <f>VLOOKUP(Table3[[#This Row],[Full Tract ID]],Table1[[Full Tract ID]:[Census Tract ID]],2,FALSE)</f>
        <v>Wabash</v>
      </c>
      <c r="D1625" s="15" t="str">
        <f>VLOOKUP(Table3[[#This Row],[Full Tract ID]],Table1[[Full Tract ID]:[Census Tract ID]],3,FALSE)</f>
        <v>Census Tract 1028</v>
      </c>
      <c r="E1625">
        <v>0</v>
      </c>
      <c r="K1625"/>
      <c r="N1625"/>
    </row>
    <row r="1626" spans="1:14" x14ac:dyDescent="0.25">
      <c r="A1626" t="s">
        <v>1628</v>
      </c>
      <c r="B1626" s="13">
        <v>18169102900</v>
      </c>
      <c r="C1626" s="15" t="str">
        <f>VLOOKUP(Table3[[#This Row],[Full Tract ID]],Table1[[Full Tract ID]:[Census Tract ID]],2,FALSE)</f>
        <v>Wabash</v>
      </c>
      <c r="D1626" s="15" t="str">
        <f>VLOOKUP(Table3[[#This Row],[Full Tract ID]],Table1[[Full Tract ID]:[Census Tract ID]],3,FALSE)</f>
        <v>Census Tract 1029</v>
      </c>
      <c r="E1626">
        <v>0</v>
      </c>
      <c r="K1626"/>
      <c r="N1626"/>
    </row>
    <row r="1627" spans="1:14" x14ac:dyDescent="0.25">
      <c r="A1627" t="s">
        <v>1629</v>
      </c>
      <c r="B1627" s="13">
        <v>18171951001</v>
      </c>
      <c r="C1627" s="15" t="str">
        <f>VLOOKUP(Table3[[#This Row],[Full Tract ID]],Table1[[Full Tract ID]:[Census Tract ID]],2,FALSE)</f>
        <v>Warren</v>
      </c>
      <c r="D1627" s="15" t="str">
        <f>VLOOKUP(Table3[[#This Row],[Full Tract ID]],Table1[[Full Tract ID]:[Census Tract ID]],3,FALSE)</f>
        <v>Census Tract 9510.01</v>
      </c>
      <c r="E1627">
        <v>0</v>
      </c>
      <c r="K1627"/>
      <c r="N1627"/>
    </row>
    <row r="1628" spans="1:14" x14ac:dyDescent="0.25">
      <c r="A1628" t="s">
        <v>1630</v>
      </c>
      <c r="B1628" s="13">
        <v>18171951002</v>
      </c>
      <c r="C1628" s="15" t="str">
        <f>VLOOKUP(Table3[[#This Row],[Full Tract ID]],Table1[[Full Tract ID]:[Census Tract ID]],2,FALSE)</f>
        <v>Warren</v>
      </c>
      <c r="D1628" s="15" t="str">
        <f>VLOOKUP(Table3[[#This Row],[Full Tract ID]],Table1[[Full Tract ID]:[Census Tract ID]],3,FALSE)</f>
        <v>Census Tract 9510.02</v>
      </c>
      <c r="E1628">
        <v>0</v>
      </c>
      <c r="K1628"/>
      <c r="N1628"/>
    </row>
    <row r="1629" spans="1:14" x14ac:dyDescent="0.25">
      <c r="A1629" t="s">
        <v>1631</v>
      </c>
      <c r="B1629" s="13">
        <v>18171951100</v>
      </c>
      <c r="C1629" s="15" t="str">
        <f>VLOOKUP(Table3[[#This Row],[Full Tract ID]],Table1[[Full Tract ID]:[Census Tract ID]],2,FALSE)</f>
        <v>Warren</v>
      </c>
      <c r="D1629" s="15" t="str">
        <f>VLOOKUP(Table3[[#This Row],[Full Tract ID]],Table1[[Full Tract ID]:[Census Tract ID]],3,FALSE)</f>
        <v>Census Tract 9511</v>
      </c>
      <c r="E1629">
        <v>0</v>
      </c>
      <c r="K1629"/>
      <c r="N1629"/>
    </row>
    <row r="1630" spans="1:14" x14ac:dyDescent="0.25">
      <c r="A1630" t="s">
        <v>1632</v>
      </c>
      <c r="B1630" s="13">
        <v>18173030100</v>
      </c>
      <c r="C1630" s="15" t="str">
        <f>VLOOKUP(Table3[[#This Row],[Full Tract ID]],Table1[[Full Tract ID]:[Census Tract ID]],2,FALSE)</f>
        <v>Warrick</v>
      </c>
      <c r="D1630" s="15" t="str">
        <f>VLOOKUP(Table3[[#This Row],[Full Tract ID]],Table1[[Full Tract ID]:[Census Tract ID]],3,FALSE)</f>
        <v>Census Tract 301</v>
      </c>
      <c r="E1630">
        <v>0</v>
      </c>
      <c r="K1630"/>
      <c r="N1630"/>
    </row>
    <row r="1631" spans="1:14" x14ac:dyDescent="0.25">
      <c r="A1631" t="s">
        <v>1633</v>
      </c>
      <c r="B1631" s="13">
        <v>18173030200</v>
      </c>
      <c r="C1631" s="15" t="str">
        <f>VLOOKUP(Table3[[#This Row],[Full Tract ID]],Table1[[Full Tract ID]:[Census Tract ID]],2,FALSE)</f>
        <v>Warrick</v>
      </c>
      <c r="D1631" s="15" t="str">
        <f>VLOOKUP(Table3[[#This Row],[Full Tract ID]],Table1[[Full Tract ID]:[Census Tract ID]],3,FALSE)</f>
        <v>Census Tract 302</v>
      </c>
      <c r="E1631">
        <v>0</v>
      </c>
      <c r="K1631"/>
      <c r="N1631"/>
    </row>
    <row r="1632" spans="1:14" x14ac:dyDescent="0.25">
      <c r="A1632" t="s">
        <v>1634</v>
      </c>
      <c r="B1632" s="13">
        <v>18173030300</v>
      </c>
      <c r="C1632" s="15" t="str">
        <f>VLOOKUP(Table3[[#This Row],[Full Tract ID]],Table1[[Full Tract ID]:[Census Tract ID]],2,FALSE)</f>
        <v>Warrick</v>
      </c>
      <c r="D1632" s="15" t="str">
        <f>VLOOKUP(Table3[[#This Row],[Full Tract ID]],Table1[[Full Tract ID]:[Census Tract ID]],3,FALSE)</f>
        <v>Census Tract 303</v>
      </c>
      <c r="E1632">
        <v>0</v>
      </c>
      <c r="K1632"/>
      <c r="N1632"/>
    </row>
    <row r="1633" spans="1:14" x14ac:dyDescent="0.25">
      <c r="A1633" t="s">
        <v>1635</v>
      </c>
      <c r="B1633" s="13">
        <v>18173030400</v>
      </c>
      <c r="C1633" s="15" t="str">
        <f>VLOOKUP(Table3[[#This Row],[Full Tract ID]],Table1[[Full Tract ID]:[Census Tract ID]],2,FALSE)</f>
        <v>Warrick</v>
      </c>
      <c r="D1633" s="15" t="str">
        <f>VLOOKUP(Table3[[#This Row],[Full Tract ID]],Table1[[Full Tract ID]:[Census Tract ID]],3,FALSE)</f>
        <v>Census Tract 304</v>
      </c>
      <c r="E1633">
        <v>0</v>
      </c>
      <c r="K1633"/>
      <c r="N1633"/>
    </row>
    <row r="1634" spans="1:14" x14ac:dyDescent="0.25">
      <c r="A1634" t="s">
        <v>1636</v>
      </c>
      <c r="B1634" s="13">
        <v>18173030501</v>
      </c>
      <c r="C1634" s="15" t="str">
        <f>VLOOKUP(Table3[[#This Row],[Full Tract ID]],Table1[[Full Tract ID]:[Census Tract ID]],2,FALSE)</f>
        <v>Warrick</v>
      </c>
      <c r="D1634" s="15" t="str">
        <f>VLOOKUP(Table3[[#This Row],[Full Tract ID]],Table1[[Full Tract ID]:[Census Tract ID]],3,FALSE)</f>
        <v>Census Tract 305.01</v>
      </c>
      <c r="E1634">
        <v>0</v>
      </c>
      <c r="K1634"/>
      <c r="N1634"/>
    </row>
    <row r="1635" spans="1:14" x14ac:dyDescent="0.25">
      <c r="A1635" t="s">
        <v>1637</v>
      </c>
      <c r="B1635" s="13">
        <v>18173030502</v>
      </c>
      <c r="C1635" s="15" t="str">
        <f>VLOOKUP(Table3[[#This Row],[Full Tract ID]],Table1[[Full Tract ID]:[Census Tract ID]],2,FALSE)</f>
        <v>Warrick</v>
      </c>
      <c r="D1635" s="15" t="str">
        <f>VLOOKUP(Table3[[#This Row],[Full Tract ID]],Table1[[Full Tract ID]:[Census Tract ID]],3,FALSE)</f>
        <v>Census Tract 305.02</v>
      </c>
      <c r="E1635">
        <v>0</v>
      </c>
      <c r="K1635"/>
      <c r="N1635"/>
    </row>
    <row r="1636" spans="1:14" x14ac:dyDescent="0.25">
      <c r="A1636" t="s">
        <v>1638</v>
      </c>
      <c r="B1636" s="13">
        <v>18173030601</v>
      </c>
      <c r="C1636" s="15" t="str">
        <f>VLOOKUP(Table3[[#This Row],[Full Tract ID]],Table1[[Full Tract ID]:[Census Tract ID]],2,FALSE)</f>
        <v>Warrick</v>
      </c>
      <c r="D1636" s="15" t="str">
        <f>VLOOKUP(Table3[[#This Row],[Full Tract ID]],Table1[[Full Tract ID]:[Census Tract ID]],3,FALSE)</f>
        <v>Census Tract 306.01</v>
      </c>
      <c r="E1636">
        <v>0</v>
      </c>
      <c r="K1636"/>
      <c r="N1636"/>
    </row>
    <row r="1637" spans="1:14" x14ac:dyDescent="0.25">
      <c r="A1637" t="s">
        <v>1639</v>
      </c>
      <c r="B1637" s="13">
        <v>18173030602</v>
      </c>
      <c r="C1637" s="15" t="str">
        <f>VLOOKUP(Table3[[#This Row],[Full Tract ID]],Table1[[Full Tract ID]:[Census Tract ID]],2,FALSE)</f>
        <v>Warrick</v>
      </c>
      <c r="D1637" s="15" t="str">
        <f>VLOOKUP(Table3[[#This Row],[Full Tract ID]],Table1[[Full Tract ID]:[Census Tract ID]],3,FALSE)</f>
        <v>Census Tract 306.02</v>
      </c>
      <c r="E1637">
        <v>0</v>
      </c>
      <c r="K1637"/>
      <c r="N1637"/>
    </row>
    <row r="1638" spans="1:14" x14ac:dyDescent="0.25">
      <c r="A1638" t="s">
        <v>1640</v>
      </c>
      <c r="B1638" s="13">
        <v>18173030703</v>
      </c>
      <c r="C1638" s="15" t="str">
        <f>VLOOKUP(Table3[[#This Row],[Full Tract ID]],Table1[[Full Tract ID]:[Census Tract ID]],2,FALSE)</f>
        <v>Warrick</v>
      </c>
      <c r="D1638" s="15" t="str">
        <f>VLOOKUP(Table3[[#This Row],[Full Tract ID]],Table1[[Full Tract ID]:[Census Tract ID]],3,FALSE)</f>
        <v>Census Tract 307.03</v>
      </c>
      <c r="E1638">
        <v>0</v>
      </c>
      <c r="K1638"/>
      <c r="N1638"/>
    </row>
    <row r="1639" spans="1:14" x14ac:dyDescent="0.25">
      <c r="A1639" t="s">
        <v>1641</v>
      </c>
      <c r="B1639" s="13">
        <v>18173030704</v>
      </c>
      <c r="C1639" s="15" t="str">
        <f>VLOOKUP(Table3[[#This Row],[Full Tract ID]],Table1[[Full Tract ID]:[Census Tract ID]],2,FALSE)</f>
        <v>Warrick</v>
      </c>
      <c r="D1639" s="15" t="str">
        <f>VLOOKUP(Table3[[#This Row],[Full Tract ID]],Table1[[Full Tract ID]:[Census Tract ID]],3,FALSE)</f>
        <v>Census Tract 307.04</v>
      </c>
      <c r="E1639">
        <v>0</v>
      </c>
      <c r="K1639"/>
      <c r="N1639"/>
    </row>
    <row r="1640" spans="1:14" x14ac:dyDescent="0.25">
      <c r="A1640" t="s">
        <v>1642</v>
      </c>
      <c r="B1640" s="13">
        <v>18173030706</v>
      </c>
      <c r="C1640" s="15" t="str">
        <f>VLOOKUP(Table3[[#This Row],[Full Tract ID]],Table1[[Full Tract ID]:[Census Tract ID]],2,FALSE)</f>
        <v>Warrick</v>
      </c>
      <c r="D1640" s="15" t="str">
        <f>VLOOKUP(Table3[[#This Row],[Full Tract ID]],Table1[[Full Tract ID]:[Census Tract ID]],3,FALSE)</f>
        <v>Census Tract 307.06</v>
      </c>
      <c r="E1640">
        <v>0</v>
      </c>
      <c r="K1640"/>
      <c r="N1640"/>
    </row>
    <row r="1641" spans="1:14" x14ac:dyDescent="0.25">
      <c r="A1641" t="s">
        <v>1643</v>
      </c>
      <c r="B1641" s="13">
        <v>18173030707</v>
      </c>
      <c r="C1641" s="15" t="str">
        <f>VLOOKUP(Table3[[#This Row],[Full Tract ID]],Table1[[Full Tract ID]:[Census Tract ID]],2,FALSE)</f>
        <v>Warrick</v>
      </c>
      <c r="D1641" s="15" t="str">
        <f>VLOOKUP(Table3[[#This Row],[Full Tract ID]],Table1[[Full Tract ID]:[Census Tract ID]],3,FALSE)</f>
        <v>Census Tract 307.07</v>
      </c>
      <c r="E1641">
        <v>0</v>
      </c>
      <c r="K1641"/>
      <c r="N1641"/>
    </row>
    <row r="1642" spans="1:14" x14ac:dyDescent="0.25">
      <c r="A1642" t="s">
        <v>1644</v>
      </c>
      <c r="B1642" s="13">
        <v>18173030708</v>
      </c>
      <c r="C1642" s="15" t="str">
        <f>VLOOKUP(Table3[[#This Row],[Full Tract ID]],Table1[[Full Tract ID]:[Census Tract ID]],2,FALSE)</f>
        <v>Warrick</v>
      </c>
      <c r="D1642" s="15" t="str">
        <f>VLOOKUP(Table3[[#This Row],[Full Tract ID]],Table1[[Full Tract ID]:[Census Tract ID]],3,FALSE)</f>
        <v>Census Tract 307.08</v>
      </c>
      <c r="E1642">
        <v>0</v>
      </c>
      <c r="K1642"/>
      <c r="N1642"/>
    </row>
    <row r="1643" spans="1:14" x14ac:dyDescent="0.25">
      <c r="A1643" t="s">
        <v>1645</v>
      </c>
      <c r="B1643" s="13">
        <v>18173030709</v>
      </c>
      <c r="C1643" s="15" t="str">
        <f>VLOOKUP(Table3[[#This Row],[Full Tract ID]],Table1[[Full Tract ID]:[Census Tract ID]],2,FALSE)</f>
        <v>Warrick</v>
      </c>
      <c r="D1643" s="15" t="str">
        <f>VLOOKUP(Table3[[#This Row],[Full Tract ID]],Table1[[Full Tract ID]:[Census Tract ID]],3,FALSE)</f>
        <v>Census Tract 307.09</v>
      </c>
      <c r="E1643">
        <v>0</v>
      </c>
      <c r="K1643"/>
      <c r="N1643"/>
    </row>
    <row r="1644" spans="1:14" x14ac:dyDescent="0.25">
      <c r="A1644" t="s">
        <v>1646</v>
      </c>
      <c r="B1644" s="13">
        <v>18173030801</v>
      </c>
      <c r="C1644" s="15" t="str">
        <f>VLOOKUP(Table3[[#This Row],[Full Tract ID]],Table1[[Full Tract ID]:[Census Tract ID]],2,FALSE)</f>
        <v>Warrick</v>
      </c>
      <c r="D1644" s="15" t="str">
        <f>VLOOKUP(Table3[[#This Row],[Full Tract ID]],Table1[[Full Tract ID]:[Census Tract ID]],3,FALSE)</f>
        <v>Census Tract 308.01</v>
      </c>
      <c r="E1644">
        <v>0</v>
      </c>
      <c r="K1644"/>
      <c r="N1644"/>
    </row>
    <row r="1645" spans="1:14" x14ac:dyDescent="0.25">
      <c r="A1645" t="s">
        <v>1647</v>
      </c>
      <c r="B1645" s="13">
        <v>18173030802</v>
      </c>
      <c r="C1645" s="15" t="str">
        <f>VLOOKUP(Table3[[#This Row],[Full Tract ID]],Table1[[Full Tract ID]:[Census Tract ID]],2,FALSE)</f>
        <v>Warrick</v>
      </c>
      <c r="D1645" s="15" t="str">
        <f>VLOOKUP(Table3[[#This Row],[Full Tract ID]],Table1[[Full Tract ID]:[Census Tract ID]],3,FALSE)</f>
        <v>Census Tract 308.02</v>
      </c>
      <c r="E1645">
        <v>0</v>
      </c>
      <c r="K1645"/>
      <c r="N1645"/>
    </row>
    <row r="1646" spans="1:14" x14ac:dyDescent="0.25">
      <c r="A1646" t="s">
        <v>1648</v>
      </c>
      <c r="B1646" s="13">
        <v>18175967200</v>
      </c>
      <c r="C1646" s="15" t="str">
        <f>VLOOKUP(Table3[[#This Row],[Full Tract ID]],Table1[[Full Tract ID]:[Census Tract ID]],2,FALSE)</f>
        <v>Washington</v>
      </c>
      <c r="D1646" s="15" t="str">
        <f>VLOOKUP(Table3[[#This Row],[Full Tract ID]],Table1[[Full Tract ID]:[Census Tract ID]],3,FALSE)</f>
        <v>Census Tract 9672</v>
      </c>
      <c r="E1646">
        <v>0</v>
      </c>
      <c r="K1646"/>
      <c r="N1646"/>
    </row>
    <row r="1647" spans="1:14" x14ac:dyDescent="0.25">
      <c r="A1647" t="s">
        <v>1649</v>
      </c>
      <c r="B1647" s="13">
        <v>18175967300</v>
      </c>
      <c r="C1647" s="15" t="str">
        <f>VLOOKUP(Table3[[#This Row],[Full Tract ID]],Table1[[Full Tract ID]:[Census Tract ID]],2,FALSE)</f>
        <v>Washington</v>
      </c>
      <c r="D1647" s="15" t="str">
        <f>VLOOKUP(Table3[[#This Row],[Full Tract ID]],Table1[[Full Tract ID]:[Census Tract ID]],3,FALSE)</f>
        <v>Census Tract 9673</v>
      </c>
      <c r="E1647">
        <v>0</v>
      </c>
      <c r="K1647"/>
      <c r="N1647"/>
    </row>
    <row r="1648" spans="1:14" x14ac:dyDescent="0.25">
      <c r="A1648" t="s">
        <v>1650</v>
      </c>
      <c r="B1648" s="13">
        <v>18175967400</v>
      </c>
      <c r="C1648" s="15" t="str">
        <f>VLOOKUP(Table3[[#This Row],[Full Tract ID]],Table1[[Full Tract ID]:[Census Tract ID]],2,FALSE)</f>
        <v>Washington</v>
      </c>
      <c r="D1648" s="15" t="str">
        <f>VLOOKUP(Table3[[#This Row],[Full Tract ID]],Table1[[Full Tract ID]:[Census Tract ID]],3,FALSE)</f>
        <v>Census Tract 9674</v>
      </c>
      <c r="E1648">
        <v>0</v>
      </c>
      <c r="K1648"/>
      <c r="N1648"/>
    </row>
    <row r="1649" spans="1:14" x14ac:dyDescent="0.25">
      <c r="A1649" t="s">
        <v>1651</v>
      </c>
      <c r="B1649" s="13">
        <v>18175967500</v>
      </c>
      <c r="C1649" s="15" t="str">
        <f>VLOOKUP(Table3[[#This Row],[Full Tract ID]],Table1[[Full Tract ID]:[Census Tract ID]],2,FALSE)</f>
        <v>Washington</v>
      </c>
      <c r="D1649" s="15" t="str">
        <f>VLOOKUP(Table3[[#This Row],[Full Tract ID]],Table1[[Full Tract ID]:[Census Tract ID]],3,FALSE)</f>
        <v>Census Tract 9675</v>
      </c>
      <c r="E1649">
        <v>0</v>
      </c>
      <c r="K1649"/>
      <c r="N1649"/>
    </row>
    <row r="1650" spans="1:14" x14ac:dyDescent="0.25">
      <c r="A1650" t="s">
        <v>1652</v>
      </c>
      <c r="B1650" s="13">
        <v>18175967600</v>
      </c>
      <c r="C1650" s="15" t="str">
        <f>VLOOKUP(Table3[[#This Row],[Full Tract ID]],Table1[[Full Tract ID]:[Census Tract ID]],2,FALSE)</f>
        <v>Washington</v>
      </c>
      <c r="D1650" s="15" t="str">
        <f>VLOOKUP(Table3[[#This Row],[Full Tract ID]],Table1[[Full Tract ID]:[Census Tract ID]],3,FALSE)</f>
        <v>Census Tract 9676</v>
      </c>
      <c r="E1650">
        <v>0</v>
      </c>
      <c r="K1650"/>
      <c r="N1650"/>
    </row>
    <row r="1651" spans="1:14" x14ac:dyDescent="0.25">
      <c r="A1651" t="s">
        <v>1653</v>
      </c>
      <c r="B1651" s="13">
        <v>18175967701</v>
      </c>
      <c r="C1651" s="15" t="str">
        <f>VLOOKUP(Table3[[#This Row],[Full Tract ID]],Table1[[Full Tract ID]:[Census Tract ID]],2,FALSE)</f>
        <v>Washington</v>
      </c>
      <c r="D1651" s="15" t="str">
        <f>VLOOKUP(Table3[[#This Row],[Full Tract ID]],Table1[[Full Tract ID]:[Census Tract ID]],3,FALSE)</f>
        <v>Census Tract 9677.01</v>
      </c>
      <c r="E1651">
        <v>0</v>
      </c>
      <c r="K1651"/>
      <c r="N1651"/>
    </row>
    <row r="1652" spans="1:14" x14ac:dyDescent="0.25">
      <c r="A1652" t="s">
        <v>1654</v>
      </c>
      <c r="B1652" s="13">
        <v>18175967702</v>
      </c>
      <c r="C1652" s="15" t="str">
        <f>VLOOKUP(Table3[[#This Row],[Full Tract ID]],Table1[[Full Tract ID]:[Census Tract ID]],2,FALSE)</f>
        <v>Washington</v>
      </c>
      <c r="D1652" s="15" t="str">
        <f>VLOOKUP(Table3[[#This Row],[Full Tract ID]],Table1[[Full Tract ID]:[Census Tract ID]],3,FALSE)</f>
        <v>Census Tract 9677.02</v>
      </c>
      <c r="E1652">
        <v>0</v>
      </c>
      <c r="K1652"/>
      <c r="N1652"/>
    </row>
    <row r="1653" spans="1:14" x14ac:dyDescent="0.25">
      <c r="A1653" t="s">
        <v>1655</v>
      </c>
      <c r="B1653" s="13">
        <v>18177000200</v>
      </c>
      <c r="C1653" s="15" t="str">
        <f>VLOOKUP(Table3[[#This Row],[Full Tract ID]],Table1[[Full Tract ID]:[Census Tract ID]],2,FALSE)</f>
        <v>Wayne</v>
      </c>
      <c r="D1653" s="15" t="str">
        <f>VLOOKUP(Table3[[#This Row],[Full Tract ID]],Table1[[Full Tract ID]:[Census Tract ID]],3,FALSE)</f>
        <v>Census Tract 2</v>
      </c>
      <c r="E1653" s="14">
        <v>1</v>
      </c>
      <c r="K1653"/>
      <c r="N1653"/>
    </row>
    <row r="1654" spans="1:14" x14ac:dyDescent="0.25">
      <c r="A1654" t="s">
        <v>1656</v>
      </c>
      <c r="B1654" s="13">
        <v>18177000400</v>
      </c>
      <c r="C1654" s="15" t="str">
        <f>VLOOKUP(Table3[[#This Row],[Full Tract ID]],Table1[[Full Tract ID]:[Census Tract ID]],2,FALSE)</f>
        <v>Wayne</v>
      </c>
      <c r="D1654" s="15" t="str">
        <f>VLOOKUP(Table3[[#This Row],[Full Tract ID]],Table1[[Full Tract ID]:[Census Tract ID]],3,FALSE)</f>
        <v>Census Tract 4</v>
      </c>
      <c r="E1654">
        <v>0</v>
      </c>
      <c r="K1654"/>
      <c r="N1654"/>
    </row>
    <row r="1655" spans="1:14" x14ac:dyDescent="0.25">
      <c r="A1655" t="s">
        <v>1657</v>
      </c>
      <c r="B1655" s="13">
        <v>18177000500</v>
      </c>
      <c r="C1655" s="15" t="str">
        <f>VLOOKUP(Table3[[#This Row],[Full Tract ID]],Table1[[Full Tract ID]:[Census Tract ID]],2,FALSE)</f>
        <v>Wayne</v>
      </c>
      <c r="D1655" s="15" t="str">
        <f>VLOOKUP(Table3[[#This Row],[Full Tract ID]],Table1[[Full Tract ID]:[Census Tract ID]],3,FALSE)</f>
        <v>Census Tract 5</v>
      </c>
      <c r="E1655" s="14">
        <v>1</v>
      </c>
      <c r="K1655"/>
      <c r="N1655"/>
    </row>
    <row r="1656" spans="1:14" x14ac:dyDescent="0.25">
      <c r="A1656" t="s">
        <v>1658</v>
      </c>
      <c r="B1656" s="13">
        <v>18177000600</v>
      </c>
      <c r="C1656" s="15" t="str">
        <f>VLOOKUP(Table3[[#This Row],[Full Tract ID]],Table1[[Full Tract ID]:[Census Tract ID]],2,FALSE)</f>
        <v>Wayne</v>
      </c>
      <c r="D1656" s="15" t="str">
        <f>VLOOKUP(Table3[[#This Row],[Full Tract ID]],Table1[[Full Tract ID]:[Census Tract ID]],3,FALSE)</f>
        <v>Census Tract 6</v>
      </c>
      <c r="E1656">
        <v>0</v>
      </c>
      <c r="K1656"/>
      <c r="N1656"/>
    </row>
    <row r="1657" spans="1:14" x14ac:dyDescent="0.25">
      <c r="A1657" t="s">
        <v>1659</v>
      </c>
      <c r="B1657" s="13">
        <v>18177000700</v>
      </c>
      <c r="C1657" s="15" t="str">
        <f>VLOOKUP(Table3[[#This Row],[Full Tract ID]],Table1[[Full Tract ID]:[Census Tract ID]],2,FALSE)</f>
        <v>Wayne</v>
      </c>
      <c r="D1657" s="15" t="str">
        <f>VLOOKUP(Table3[[#This Row],[Full Tract ID]],Table1[[Full Tract ID]:[Census Tract ID]],3,FALSE)</f>
        <v>Census Tract 7</v>
      </c>
      <c r="E1657">
        <v>0</v>
      </c>
      <c r="K1657"/>
      <c r="N1657"/>
    </row>
    <row r="1658" spans="1:14" x14ac:dyDescent="0.25">
      <c r="A1658" t="s">
        <v>1660</v>
      </c>
      <c r="B1658" s="13">
        <v>18177000800</v>
      </c>
      <c r="C1658" s="15" t="str">
        <f>VLOOKUP(Table3[[#This Row],[Full Tract ID]],Table1[[Full Tract ID]:[Census Tract ID]],2,FALSE)</f>
        <v>Wayne</v>
      </c>
      <c r="D1658" s="15" t="str">
        <f>VLOOKUP(Table3[[#This Row],[Full Tract ID]],Table1[[Full Tract ID]:[Census Tract ID]],3,FALSE)</f>
        <v>Census Tract 8</v>
      </c>
      <c r="E1658">
        <v>0</v>
      </c>
      <c r="K1658"/>
      <c r="N1658"/>
    </row>
    <row r="1659" spans="1:14" x14ac:dyDescent="0.25">
      <c r="A1659" t="s">
        <v>1661</v>
      </c>
      <c r="B1659" s="13">
        <v>18177000900</v>
      </c>
      <c r="C1659" s="15" t="str">
        <f>VLOOKUP(Table3[[#This Row],[Full Tract ID]],Table1[[Full Tract ID]:[Census Tract ID]],2,FALSE)</f>
        <v>Wayne</v>
      </c>
      <c r="D1659" s="15" t="str">
        <f>VLOOKUP(Table3[[#This Row],[Full Tract ID]],Table1[[Full Tract ID]:[Census Tract ID]],3,FALSE)</f>
        <v>Census Tract 9</v>
      </c>
      <c r="E1659" s="14">
        <v>1</v>
      </c>
      <c r="K1659"/>
      <c r="N1659"/>
    </row>
    <row r="1660" spans="1:14" x14ac:dyDescent="0.25">
      <c r="A1660" t="s">
        <v>1662</v>
      </c>
      <c r="B1660" s="13">
        <v>18177001000</v>
      </c>
      <c r="C1660" s="15" t="str">
        <f>VLOOKUP(Table3[[#This Row],[Full Tract ID]],Table1[[Full Tract ID]:[Census Tract ID]],2,FALSE)</f>
        <v>Wayne</v>
      </c>
      <c r="D1660" s="15" t="str">
        <f>VLOOKUP(Table3[[#This Row],[Full Tract ID]],Table1[[Full Tract ID]:[Census Tract ID]],3,FALSE)</f>
        <v>Census Tract 10</v>
      </c>
      <c r="E1660" s="14">
        <v>1</v>
      </c>
      <c r="K1660"/>
      <c r="N1660"/>
    </row>
    <row r="1661" spans="1:14" x14ac:dyDescent="0.25">
      <c r="A1661" t="s">
        <v>1663</v>
      </c>
      <c r="B1661" s="13">
        <v>18177001101</v>
      </c>
      <c r="C1661" s="15" t="str">
        <f>VLOOKUP(Table3[[#This Row],[Full Tract ID]],Table1[[Full Tract ID]:[Census Tract ID]],2,FALSE)</f>
        <v>Wayne</v>
      </c>
      <c r="D1661" s="15" t="str">
        <f>VLOOKUP(Table3[[#This Row],[Full Tract ID]],Table1[[Full Tract ID]:[Census Tract ID]],3,FALSE)</f>
        <v>Census Tract 11.01</v>
      </c>
      <c r="E1661">
        <v>0</v>
      </c>
      <c r="K1661"/>
      <c r="N1661"/>
    </row>
    <row r="1662" spans="1:14" x14ac:dyDescent="0.25">
      <c r="A1662" t="s">
        <v>1664</v>
      </c>
      <c r="B1662" s="13">
        <v>18177001102</v>
      </c>
      <c r="C1662" s="15" t="str">
        <f>VLOOKUP(Table3[[#This Row],[Full Tract ID]],Table1[[Full Tract ID]:[Census Tract ID]],2,FALSE)</f>
        <v>Wayne</v>
      </c>
      <c r="D1662" s="15" t="str">
        <f>VLOOKUP(Table3[[#This Row],[Full Tract ID]],Table1[[Full Tract ID]:[Census Tract ID]],3,FALSE)</f>
        <v>Census Tract 11.02</v>
      </c>
      <c r="E1662">
        <v>0</v>
      </c>
      <c r="K1662"/>
      <c r="N1662"/>
    </row>
    <row r="1663" spans="1:14" x14ac:dyDescent="0.25">
      <c r="A1663" t="s">
        <v>1665</v>
      </c>
      <c r="B1663" s="13">
        <v>18177010100</v>
      </c>
      <c r="C1663" s="15" t="str">
        <f>VLOOKUP(Table3[[#This Row],[Full Tract ID]],Table1[[Full Tract ID]:[Census Tract ID]],2,FALSE)</f>
        <v>Wayne</v>
      </c>
      <c r="D1663" s="15" t="str">
        <f>VLOOKUP(Table3[[#This Row],[Full Tract ID]],Table1[[Full Tract ID]:[Census Tract ID]],3,FALSE)</f>
        <v>Census Tract 101</v>
      </c>
      <c r="E1663">
        <v>0</v>
      </c>
      <c r="K1663"/>
      <c r="N1663"/>
    </row>
    <row r="1664" spans="1:14" x14ac:dyDescent="0.25">
      <c r="A1664" t="s">
        <v>1666</v>
      </c>
      <c r="B1664" s="13">
        <v>18177010200</v>
      </c>
      <c r="C1664" s="15" t="str">
        <f>VLOOKUP(Table3[[#This Row],[Full Tract ID]],Table1[[Full Tract ID]:[Census Tract ID]],2,FALSE)</f>
        <v>Wayne</v>
      </c>
      <c r="D1664" s="15" t="str">
        <f>VLOOKUP(Table3[[#This Row],[Full Tract ID]],Table1[[Full Tract ID]:[Census Tract ID]],3,FALSE)</f>
        <v>Census Tract 102</v>
      </c>
      <c r="E1664">
        <v>0</v>
      </c>
      <c r="K1664"/>
      <c r="N1664"/>
    </row>
    <row r="1665" spans="1:14" x14ac:dyDescent="0.25">
      <c r="A1665" t="s">
        <v>1667</v>
      </c>
      <c r="B1665" s="13">
        <v>18177010300</v>
      </c>
      <c r="C1665" s="15" t="str">
        <f>VLOOKUP(Table3[[#This Row],[Full Tract ID]],Table1[[Full Tract ID]:[Census Tract ID]],2,FALSE)</f>
        <v>Wayne</v>
      </c>
      <c r="D1665" s="15" t="str">
        <f>VLOOKUP(Table3[[#This Row],[Full Tract ID]],Table1[[Full Tract ID]:[Census Tract ID]],3,FALSE)</f>
        <v>Census Tract 103</v>
      </c>
      <c r="E1665">
        <v>0</v>
      </c>
      <c r="K1665"/>
      <c r="N1665"/>
    </row>
    <row r="1666" spans="1:14" x14ac:dyDescent="0.25">
      <c r="A1666" t="s">
        <v>1668</v>
      </c>
      <c r="B1666" s="13">
        <v>18177010400</v>
      </c>
      <c r="C1666" s="15" t="str">
        <f>VLOOKUP(Table3[[#This Row],[Full Tract ID]],Table1[[Full Tract ID]:[Census Tract ID]],2,FALSE)</f>
        <v>Wayne</v>
      </c>
      <c r="D1666" s="15" t="str">
        <f>VLOOKUP(Table3[[#This Row],[Full Tract ID]],Table1[[Full Tract ID]:[Census Tract ID]],3,FALSE)</f>
        <v>Census Tract 104</v>
      </c>
      <c r="E1666">
        <v>0</v>
      </c>
      <c r="K1666"/>
      <c r="N1666"/>
    </row>
    <row r="1667" spans="1:14" x14ac:dyDescent="0.25">
      <c r="A1667" t="s">
        <v>1669</v>
      </c>
      <c r="B1667" s="13">
        <v>18177010500</v>
      </c>
      <c r="C1667" s="15" t="str">
        <f>VLOOKUP(Table3[[#This Row],[Full Tract ID]],Table1[[Full Tract ID]:[Census Tract ID]],2,FALSE)</f>
        <v>Wayne</v>
      </c>
      <c r="D1667" s="15" t="str">
        <f>VLOOKUP(Table3[[#This Row],[Full Tract ID]],Table1[[Full Tract ID]:[Census Tract ID]],3,FALSE)</f>
        <v>Census Tract 105</v>
      </c>
      <c r="E1667">
        <v>0</v>
      </c>
      <c r="K1667"/>
      <c r="N1667"/>
    </row>
    <row r="1668" spans="1:14" x14ac:dyDescent="0.25">
      <c r="A1668" t="s">
        <v>1670</v>
      </c>
      <c r="B1668" s="13">
        <v>18177010600</v>
      </c>
      <c r="C1668" s="15" t="str">
        <f>VLOOKUP(Table3[[#This Row],[Full Tract ID]],Table1[[Full Tract ID]:[Census Tract ID]],2,FALSE)</f>
        <v>Wayne</v>
      </c>
      <c r="D1668" s="15" t="str">
        <f>VLOOKUP(Table3[[#This Row],[Full Tract ID]],Table1[[Full Tract ID]:[Census Tract ID]],3,FALSE)</f>
        <v>Census Tract 106</v>
      </c>
      <c r="E1668">
        <v>0</v>
      </c>
      <c r="K1668"/>
      <c r="N1668"/>
    </row>
    <row r="1669" spans="1:14" x14ac:dyDescent="0.25">
      <c r="A1669" t="s">
        <v>1671</v>
      </c>
      <c r="B1669" s="13">
        <v>18177010700</v>
      </c>
      <c r="C1669" s="15" t="str">
        <f>VLOOKUP(Table3[[#This Row],[Full Tract ID]],Table1[[Full Tract ID]:[Census Tract ID]],2,FALSE)</f>
        <v>Wayne</v>
      </c>
      <c r="D1669" s="15" t="str">
        <f>VLOOKUP(Table3[[#This Row],[Full Tract ID]],Table1[[Full Tract ID]:[Census Tract ID]],3,FALSE)</f>
        <v>Census Tract 107</v>
      </c>
      <c r="E1669">
        <v>0</v>
      </c>
      <c r="K1669"/>
      <c r="N1669"/>
    </row>
    <row r="1670" spans="1:14" x14ac:dyDescent="0.25">
      <c r="A1670" t="s">
        <v>1672</v>
      </c>
      <c r="B1670" s="13">
        <v>18177010800</v>
      </c>
      <c r="C1670" s="15" t="str">
        <f>VLOOKUP(Table3[[#This Row],[Full Tract ID]],Table1[[Full Tract ID]:[Census Tract ID]],2,FALSE)</f>
        <v>Wayne</v>
      </c>
      <c r="D1670" s="15" t="str">
        <f>VLOOKUP(Table3[[#This Row],[Full Tract ID]],Table1[[Full Tract ID]:[Census Tract ID]],3,FALSE)</f>
        <v>Census Tract 108</v>
      </c>
      <c r="E1670">
        <v>0</v>
      </c>
      <c r="K1670"/>
      <c r="N1670"/>
    </row>
    <row r="1671" spans="1:14" x14ac:dyDescent="0.25">
      <c r="A1671" t="s">
        <v>1673</v>
      </c>
      <c r="B1671" s="13">
        <v>18179040100</v>
      </c>
      <c r="C1671" s="15" t="str">
        <f>VLOOKUP(Table3[[#This Row],[Full Tract ID]],Table1[[Full Tract ID]:[Census Tract ID]],2,FALSE)</f>
        <v>Wells</v>
      </c>
      <c r="D1671" s="15" t="str">
        <f>VLOOKUP(Table3[[#This Row],[Full Tract ID]],Table1[[Full Tract ID]:[Census Tract ID]],3,FALSE)</f>
        <v>Census Tract 401</v>
      </c>
      <c r="E1671">
        <v>0</v>
      </c>
      <c r="K1671"/>
      <c r="N1671"/>
    </row>
    <row r="1672" spans="1:14" x14ac:dyDescent="0.25">
      <c r="A1672" t="s">
        <v>1674</v>
      </c>
      <c r="B1672" s="13">
        <v>18179040200</v>
      </c>
      <c r="C1672" s="15" t="str">
        <f>VLOOKUP(Table3[[#This Row],[Full Tract ID]],Table1[[Full Tract ID]:[Census Tract ID]],2,FALSE)</f>
        <v>Wells</v>
      </c>
      <c r="D1672" s="15" t="str">
        <f>VLOOKUP(Table3[[#This Row],[Full Tract ID]],Table1[[Full Tract ID]:[Census Tract ID]],3,FALSE)</f>
        <v>Census Tract 402</v>
      </c>
      <c r="E1672">
        <v>0</v>
      </c>
      <c r="K1672"/>
      <c r="N1672"/>
    </row>
    <row r="1673" spans="1:14" x14ac:dyDescent="0.25">
      <c r="A1673" t="s">
        <v>1675</v>
      </c>
      <c r="B1673" s="13">
        <v>18179040300</v>
      </c>
      <c r="C1673" s="15" t="str">
        <f>VLOOKUP(Table3[[#This Row],[Full Tract ID]],Table1[[Full Tract ID]:[Census Tract ID]],2,FALSE)</f>
        <v>Wells</v>
      </c>
      <c r="D1673" s="15" t="str">
        <f>VLOOKUP(Table3[[#This Row],[Full Tract ID]],Table1[[Full Tract ID]:[Census Tract ID]],3,FALSE)</f>
        <v>Census Tract 403</v>
      </c>
      <c r="E1673">
        <v>0</v>
      </c>
      <c r="K1673"/>
      <c r="N1673"/>
    </row>
    <row r="1674" spans="1:14" x14ac:dyDescent="0.25">
      <c r="A1674" t="s">
        <v>1676</v>
      </c>
      <c r="B1674" s="13">
        <v>18179040400</v>
      </c>
      <c r="C1674" s="15" t="str">
        <f>VLOOKUP(Table3[[#This Row],[Full Tract ID]],Table1[[Full Tract ID]:[Census Tract ID]],2,FALSE)</f>
        <v>Wells</v>
      </c>
      <c r="D1674" s="15" t="str">
        <f>VLOOKUP(Table3[[#This Row],[Full Tract ID]],Table1[[Full Tract ID]:[Census Tract ID]],3,FALSE)</f>
        <v>Census Tract 404</v>
      </c>
      <c r="E1674">
        <v>0</v>
      </c>
      <c r="K1674"/>
      <c r="N1674"/>
    </row>
    <row r="1675" spans="1:14" x14ac:dyDescent="0.25">
      <c r="A1675" t="s">
        <v>1677</v>
      </c>
      <c r="B1675" s="13">
        <v>18179040500</v>
      </c>
      <c r="C1675" s="15" t="str">
        <f>VLOOKUP(Table3[[#This Row],[Full Tract ID]],Table1[[Full Tract ID]:[Census Tract ID]],2,FALSE)</f>
        <v>Wells</v>
      </c>
      <c r="D1675" s="15" t="str">
        <f>VLOOKUP(Table3[[#This Row],[Full Tract ID]],Table1[[Full Tract ID]:[Census Tract ID]],3,FALSE)</f>
        <v>Census Tract 405</v>
      </c>
      <c r="E1675">
        <v>0</v>
      </c>
      <c r="K1675"/>
      <c r="N1675"/>
    </row>
    <row r="1676" spans="1:14" x14ac:dyDescent="0.25">
      <c r="A1676" t="s">
        <v>1678</v>
      </c>
      <c r="B1676" s="13">
        <v>18179040600</v>
      </c>
      <c r="C1676" s="15" t="str">
        <f>VLOOKUP(Table3[[#This Row],[Full Tract ID]],Table1[[Full Tract ID]:[Census Tract ID]],2,FALSE)</f>
        <v>Wells</v>
      </c>
      <c r="D1676" s="15" t="str">
        <f>VLOOKUP(Table3[[#This Row],[Full Tract ID]],Table1[[Full Tract ID]:[Census Tract ID]],3,FALSE)</f>
        <v>Census Tract 406</v>
      </c>
      <c r="E1676">
        <v>0</v>
      </c>
      <c r="K1676"/>
      <c r="N1676"/>
    </row>
    <row r="1677" spans="1:14" x14ac:dyDescent="0.25">
      <c r="A1677" t="s">
        <v>1679</v>
      </c>
      <c r="B1677" s="13">
        <v>18179040700</v>
      </c>
      <c r="C1677" s="15" t="str">
        <f>VLOOKUP(Table3[[#This Row],[Full Tract ID]],Table1[[Full Tract ID]:[Census Tract ID]],2,FALSE)</f>
        <v>Wells</v>
      </c>
      <c r="D1677" s="15" t="str">
        <f>VLOOKUP(Table3[[#This Row],[Full Tract ID]],Table1[[Full Tract ID]:[Census Tract ID]],3,FALSE)</f>
        <v>Census Tract 407</v>
      </c>
      <c r="E1677">
        <v>0</v>
      </c>
      <c r="K1677"/>
      <c r="N1677"/>
    </row>
    <row r="1678" spans="1:14" x14ac:dyDescent="0.25">
      <c r="A1678" t="s">
        <v>1680</v>
      </c>
      <c r="B1678" s="13">
        <v>18181958100</v>
      </c>
      <c r="C1678" s="15" t="str">
        <f>VLOOKUP(Table3[[#This Row],[Full Tract ID]],Table1[[Full Tract ID]:[Census Tract ID]],2,FALSE)</f>
        <v>White</v>
      </c>
      <c r="D1678" s="15" t="str">
        <f>VLOOKUP(Table3[[#This Row],[Full Tract ID]],Table1[[Full Tract ID]:[Census Tract ID]],3,FALSE)</f>
        <v>Census Tract 9581</v>
      </c>
      <c r="E1678">
        <v>0</v>
      </c>
      <c r="K1678"/>
      <c r="N1678"/>
    </row>
    <row r="1679" spans="1:14" x14ac:dyDescent="0.25">
      <c r="A1679" t="s">
        <v>1681</v>
      </c>
      <c r="B1679" s="13">
        <v>18181958200</v>
      </c>
      <c r="C1679" s="15" t="str">
        <f>VLOOKUP(Table3[[#This Row],[Full Tract ID]],Table1[[Full Tract ID]:[Census Tract ID]],2,FALSE)</f>
        <v>White</v>
      </c>
      <c r="D1679" s="15" t="str">
        <f>VLOOKUP(Table3[[#This Row],[Full Tract ID]],Table1[[Full Tract ID]:[Census Tract ID]],3,FALSE)</f>
        <v>Census Tract 9582</v>
      </c>
      <c r="E1679">
        <v>0</v>
      </c>
      <c r="K1679"/>
      <c r="N1679"/>
    </row>
    <row r="1680" spans="1:14" x14ac:dyDescent="0.25">
      <c r="A1680" t="s">
        <v>1682</v>
      </c>
      <c r="B1680" s="13">
        <v>18181958300</v>
      </c>
      <c r="C1680" s="15" t="str">
        <f>VLOOKUP(Table3[[#This Row],[Full Tract ID]],Table1[[Full Tract ID]:[Census Tract ID]],2,FALSE)</f>
        <v>White</v>
      </c>
      <c r="D1680" s="15" t="str">
        <f>VLOOKUP(Table3[[#This Row],[Full Tract ID]],Table1[[Full Tract ID]:[Census Tract ID]],3,FALSE)</f>
        <v>Census Tract 9583</v>
      </c>
      <c r="E1680">
        <v>0</v>
      </c>
      <c r="K1680"/>
      <c r="N1680"/>
    </row>
    <row r="1681" spans="1:14" x14ac:dyDescent="0.25">
      <c r="A1681" t="s">
        <v>1683</v>
      </c>
      <c r="B1681" s="13">
        <v>18181958400</v>
      </c>
      <c r="C1681" s="15" t="str">
        <f>VLOOKUP(Table3[[#This Row],[Full Tract ID]],Table1[[Full Tract ID]:[Census Tract ID]],2,FALSE)</f>
        <v>White</v>
      </c>
      <c r="D1681" s="15" t="str">
        <f>VLOOKUP(Table3[[#This Row],[Full Tract ID]],Table1[[Full Tract ID]:[Census Tract ID]],3,FALSE)</f>
        <v>Census Tract 9584</v>
      </c>
      <c r="E1681">
        <v>0</v>
      </c>
      <c r="K1681"/>
      <c r="N1681"/>
    </row>
    <row r="1682" spans="1:14" x14ac:dyDescent="0.25">
      <c r="A1682" t="s">
        <v>1684</v>
      </c>
      <c r="B1682" s="13">
        <v>18181958501</v>
      </c>
      <c r="C1682" s="15" t="str">
        <f>VLOOKUP(Table3[[#This Row],[Full Tract ID]],Table1[[Full Tract ID]:[Census Tract ID]],2,FALSE)</f>
        <v>White</v>
      </c>
      <c r="D1682" s="15" t="str">
        <f>VLOOKUP(Table3[[#This Row],[Full Tract ID]],Table1[[Full Tract ID]:[Census Tract ID]],3,FALSE)</f>
        <v>Census Tract 9585.01</v>
      </c>
      <c r="E1682">
        <v>0</v>
      </c>
      <c r="K1682"/>
      <c r="N1682"/>
    </row>
    <row r="1683" spans="1:14" x14ac:dyDescent="0.25">
      <c r="A1683" t="s">
        <v>1685</v>
      </c>
      <c r="B1683" s="13">
        <v>18181958502</v>
      </c>
      <c r="C1683" s="15" t="str">
        <f>VLOOKUP(Table3[[#This Row],[Full Tract ID]],Table1[[Full Tract ID]:[Census Tract ID]],2,FALSE)</f>
        <v>White</v>
      </c>
      <c r="D1683" s="15" t="str">
        <f>VLOOKUP(Table3[[#This Row],[Full Tract ID]],Table1[[Full Tract ID]:[Census Tract ID]],3,FALSE)</f>
        <v>Census Tract 9585.02</v>
      </c>
      <c r="E1683">
        <v>0</v>
      </c>
      <c r="K1683"/>
      <c r="N1683"/>
    </row>
    <row r="1684" spans="1:14" x14ac:dyDescent="0.25">
      <c r="A1684" t="s">
        <v>1686</v>
      </c>
      <c r="B1684" s="13">
        <v>18181958600</v>
      </c>
      <c r="C1684" s="15" t="str">
        <f>VLOOKUP(Table3[[#This Row],[Full Tract ID]],Table1[[Full Tract ID]:[Census Tract ID]],2,FALSE)</f>
        <v>White</v>
      </c>
      <c r="D1684" s="15" t="str">
        <f>VLOOKUP(Table3[[#This Row],[Full Tract ID]],Table1[[Full Tract ID]:[Census Tract ID]],3,FALSE)</f>
        <v>Census Tract 9586</v>
      </c>
      <c r="E1684">
        <v>0</v>
      </c>
      <c r="K1684"/>
      <c r="N1684"/>
    </row>
    <row r="1685" spans="1:14" x14ac:dyDescent="0.25">
      <c r="A1685" t="s">
        <v>1687</v>
      </c>
      <c r="B1685" s="13">
        <v>18181958700</v>
      </c>
      <c r="C1685" s="15" t="str">
        <f>VLOOKUP(Table3[[#This Row],[Full Tract ID]],Table1[[Full Tract ID]:[Census Tract ID]],2,FALSE)</f>
        <v>White</v>
      </c>
      <c r="D1685" s="15" t="str">
        <f>VLOOKUP(Table3[[#This Row],[Full Tract ID]],Table1[[Full Tract ID]:[Census Tract ID]],3,FALSE)</f>
        <v>Census Tract 9587</v>
      </c>
      <c r="E1685">
        <v>0</v>
      </c>
      <c r="K1685"/>
      <c r="N1685"/>
    </row>
    <row r="1686" spans="1:14" x14ac:dyDescent="0.25">
      <c r="A1686" t="s">
        <v>1688</v>
      </c>
      <c r="B1686" s="13">
        <v>18181958800</v>
      </c>
      <c r="C1686" s="15" t="str">
        <f>VLOOKUP(Table3[[#This Row],[Full Tract ID]],Table1[[Full Tract ID]:[Census Tract ID]],2,FALSE)</f>
        <v>White</v>
      </c>
      <c r="D1686" s="15" t="str">
        <f>VLOOKUP(Table3[[#This Row],[Full Tract ID]],Table1[[Full Tract ID]:[Census Tract ID]],3,FALSE)</f>
        <v>Census Tract 9588</v>
      </c>
      <c r="E1686">
        <v>0</v>
      </c>
      <c r="K1686"/>
      <c r="N1686"/>
    </row>
    <row r="1687" spans="1:14" x14ac:dyDescent="0.25">
      <c r="A1687" t="s">
        <v>1689</v>
      </c>
      <c r="B1687" s="13">
        <v>18183050100</v>
      </c>
      <c r="C1687" s="15" t="str">
        <f>VLOOKUP(Table3[[#This Row],[Full Tract ID]],Table1[[Full Tract ID]:[Census Tract ID]],2,FALSE)</f>
        <v>Whitley</v>
      </c>
      <c r="D1687" s="15" t="str">
        <f>VLOOKUP(Table3[[#This Row],[Full Tract ID]],Table1[[Full Tract ID]:[Census Tract ID]],3,FALSE)</f>
        <v>Census Tract 501</v>
      </c>
      <c r="E1687">
        <v>0</v>
      </c>
      <c r="K1687"/>
      <c r="N1687"/>
    </row>
    <row r="1688" spans="1:14" x14ac:dyDescent="0.25">
      <c r="A1688" t="s">
        <v>1690</v>
      </c>
      <c r="B1688" s="13">
        <v>18183050200</v>
      </c>
      <c r="C1688" s="15" t="str">
        <f>VLOOKUP(Table3[[#This Row],[Full Tract ID]],Table1[[Full Tract ID]:[Census Tract ID]],2,FALSE)</f>
        <v>Whitley</v>
      </c>
      <c r="D1688" s="15" t="str">
        <f>VLOOKUP(Table3[[#This Row],[Full Tract ID]],Table1[[Full Tract ID]:[Census Tract ID]],3,FALSE)</f>
        <v>Census Tract 502</v>
      </c>
      <c r="E1688">
        <v>0</v>
      </c>
      <c r="K1688"/>
      <c r="N1688"/>
    </row>
    <row r="1689" spans="1:14" x14ac:dyDescent="0.25">
      <c r="A1689" t="s">
        <v>1691</v>
      </c>
      <c r="B1689" s="13">
        <v>18183050300</v>
      </c>
      <c r="C1689" s="15" t="str">
        <f>VLOOKUP(Table3[[#This Row],[Full Tract ID]],Table1[[Full Tract ID]:[Census Tract ID]],2,FALSE)</f>
        <v>Whitley</v>
      </c>
      <c r="D1689" s="15" t="str">
        <f>VLOOKUP(Table3[[#This Row],[Full Tract ID]],Table1[[Full Tract ID]:[Census Tract ID]],3,FALSE)</f>
        <v>Census Tract 503</v>
      </c>
      <c r="E1689">
        <v>0</v>
      </c>
      <c r="K1689"/>
      <c r="N1689"/>
    </row>
    <row r="1690" spans="1:14" x14ac:dyDescent="0.25">
      <c r="A1690" t="s">
        <v>1692</v>
      </c>
      <c r="B1690" s="13">
        <v>18183050401</v>
      </c>
      <c r="C1690" s="15" t="str">
        <f>VLOOKUP(Table3[[#This Row],[Full Tract ID]],Table1[[Full Tract ID]:[Census Tract ID]],2,FALSE)</f>
        <v>Whitley</v>
      </c>
      <c r="D1690" s="15" t="str">
        <f>VLOOKUP(Table3[[#This Row],[Full Tract ID]],Table1[[Full Tract ID]:[Census Tract ID]],3,FALSE)</f>
        <v>Census Tract 504.01</v>
      </c>
      <c r="E1690">
        <v>0</v>
      </c>
      <c r="K1690"/>
      <c r="N1690"/>
    </row>
    <row r="1691" spans="1:14" x14ac:dyDescent="0.25">
      <c r="A1691" t="s">
        <v>1693</v>
      </c>
      <c r="B1691" s="13">
        <v>18183050402</v>
      </c>
      <c r="C1691" s="15" t="str">
        <f>VLOOKUP(Table3[[#This Row],[Full Tract ID]],Table1[[Full Tract ID]:[Census Tract ID]],2,FALSE)</f>
        <v>Whitley</v>
      </c>
      <c r="D1691" s="15" t="str">
        <f>VLOOKUP(Table3[[#This Row],[Full Tract ID]],Table1[[Full Tract ID]:[Census Tract ID]],3,FALSE)</f>
        <v>Census Tract 504.02</v>
      </c>
      <c r="E1691">
        <v>0</v>
      </c>
      <c r="K1691"/>
      <c r="N1691"/>
    </row>
    <row r="1692" spans="1:14" x14ac:dyDescent="0.25">
      <c r="A1692" t="s">
        <v>1694</v>
      </c>
      <c r="B1692" s="13">
        <v>18183050500</v>
      </c>
      <c r="C1692" s="15" t="str">
        <f>VLOOKUP(Table3[[#This Row],[Full Tract ID]],Table1[[Full Tract ID]:[Census Tract ID]],2,FALSE)</f>
        <v>Whitley</v>
      </c>
      <c r="D1692" s="15" t="str">
        <f>VLOOKUP(Table3[[#This Row],[Full Tract ID]],Table1[[Full Tract ID]:[Census Tract ID]],3,FALSE)</f>
        <v>Census Tract 505</v>
      </c>
      <c r="E1692">
        <v>0</v>
      </c>
      <c r="K1692"/>
      <c r="N1692"/>
    </row>
    <row r="1693" spans="1:14" x14ac:dyDescent="0.25">
      <c r="A1693" t="s">
        <v>1695</v>
      </c>
      <c r="B1693" s="13">
        <v>18183050600</v>
      </c>
      <c r="C1693" s="15" t="str">
        <f>VLOOKUP(Table3[[#This Row],[Full Tract ID]],Table1[[Full Tract ID]:[Census Tract ID]],2,FALSE)</f>
        <v>Whitley</v>
      </c>
      <c r="D1693" s="15" t="str">
        <f>VLOOKUP(Table3[[#This Row],[Full Tract ID]],Table1[[Full Tract ID]:[Census Tract ID]],3,FALSE)</f>
        <v>Census Tract 506</v>
      </c>
      <c r="E1693">
        <v>0</v>
      </c>
      <c r="K1693"/>
      <c r="N1693"/>
    </row>
    <row r="1694" spans="1:14" x14ac:dyDescent="0.25">
      <c r="A1694" t="s">
        <v>1696</v>
      </c>
      <c r="B1694" s="13">
        <v>18183050700</v>
      </c>
      <c r="C1694" s="15" t="str">
        <f>VLOOKUP(Table3[[#This Row],[Full Tract ID]],Table1[[Full Tract ID]:[Census Tract ID]],2,FALSE)</f>
        <v>Whitley</v>
      </c>
      <c r="D1694" s="15" t="str">
        <f>VLOOKUP(Table3[[#This Row],[Full Tract ID]],Table1[[Full Tract ID]:[Census Tract ID]],3,FALSE)</f>
        <v>Census Tract 507</v>
      </c>
      <c r="E1694">
        <v>0</v>
      </c>
      <c r="K1694"/>
      <c r="N1694"/>
    </row>
  </sheetData>
  <sortState xmlns:xlrd2="http://schemas.microsoft.com/office/spreadsheetml/2017/richdata2" ref="A2:D1695">
    <sortCondition ref="A1:A1695"/>
  </sortState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Opp. &amp; Housing Need Index</vt:lpstr>
      <vt:lpstr>County Data Only</vt:lpstr>
      <vt:lpstr>QCT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Coomes, Dakota</dc:creator>
  <cp:lastModifiedBy>Enz, Stephen</cp:lastModifiedBy>
  <dcterms:created xsi:type="dcterms:W3CDTF">2022-04-19T18:47:36Z</dcterms:created>
  <dcterms:modified xsi:type="dcterms:W3CDTF">2022-07-28T12:25:54Z</dcterms:modified>
</cp:coreProperties>
</file>