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https://ingov-my.sharepoint.com/personal/andlynch_ihcda_in_gov/Documents/Desktop/"/>
    </mc:Choice>
  </mc:AlternateContent>
  <xr:revisionPtr revIDLastSave="616" documentId="8_{526AC84D-06C4-471C-85FB-CF89100BDF99}" xr6:coauthVersionLast="47" xr6:coauthVersionMax="47" xr10:uidLastSave="{E3503BF6-8497-4A60-AACC-2C32809EC4C2}"/>
  <bookViews>
    <workbookView xWindow="-120" yWindow="-120" windowWidth="29040" windowHeight="17640" tabRatio="888" xr2:uid="{00000000-000D-0000-FFFF-FFFF00000000}"/>
  </bookViews>
  <sheets>
    <sheet name="T1-Application Cover Page" sheetId="1" r:id="rId1"/>
    <sheet name="T2-Development Information" sheetId="25" r:id="rId2"/>
    <sheet name="T3-Narratives" sheetId="7" r:id="rId3"/>
    <sheet name="T4-Units" sheetId="24" r:id="rId4"/>
    <sheet name="T5-Match" sheetId="11" r:id="rId5"/>
    <sheet name="T6-Application Summary" sheetId="2" r:id="rId6"/>
    <sheet name="THRESHOLD CHECKLIST" sheetId="4" r:id="rId7"/>
    <sheet name="S1-Development Characteristics" sheetId="35" r:id="rId8"/>
    <sheet name="S2-Development Features" sheetId="36" r:id="rId9"/>
    <sheet name="S3-Readiness" sheetId="37" r:id="rId10"/>
    <sheet name="S4-Capacity" sheetId="38" r:id="rId11"/>
    <sheet name="S5-Financing" sheetId="39" r:id="rId12"/>
    <sheet name="S6- Bonus" sheetId="40" r:id="rId13"/>
    <sheet name="SCORE SHEET" sheetId="41" r:id="rId14"/>
    <sheet name="D1-CHDO Operating Supplement" sheetId="26" r:id="rId15"/>
    <sheet name="D2-Homebuyer Assessment" sheetId="20" r:id="rId16"/>
    <sheet name="D3-Displacement Assessment" sheetId="28" r:id="rId17"/>
    <sheet name="D4-Displacement Plan" sheetId="29" r:id="rId18"/>
    <sheet name="D5-Displacement Affidavit" sheetId="30" r:id="rId19"/>
    <sheet name="D6-LEP" sheetId="32" r:id="rId20"/>
    <sheet name="D7-Davis Bacon" sheetId="33" r:id="rId21"/>
    <sheet name="D8-Assurances and Certification" sheetId="34" r:id="rId22"/>
    <sheet name="Validation" sheetId="3" state="hidden" r:id="rId23"/>
  </sheets>
  <externalReferences>
    <externalReference r:id="rId24"/>
  </externalReferences>
  <definedNames>
    <definedName name="_xlnm.Print_Area" localSheetId="15">'D2-Homebuyer Assessment'!$A$1:$AL$75</definedName>
    <definedName name="_xlnm.Print_Area" localSheetId="17">'D4-Displacement Plan'!$A$1:$AE$54</definedName>
    <definedName name="_xlnm.Print_Area" localSheetId="18">'D5-Displacement Affidavit'!$A$1:$AE$38</definedName>
    <definedName name="_xlnm.Print_Area" localSheetId="19">'D6-LEP'!$A$1:$AE$35</definedName>
    <definedName name="_xlnm.Print_Area" localSheetId="20">'D7-Davis Bacon'!$A$1:$BD$50</definedName>
    <definedName name="_xlnm.Print_Area" localSheetId="7">'S1-Development Characteristics'!$A$1:$AG$79</definedName>
    <definedName name="_xlnm.Print_Area" localSheetId="8">'S2-Development Features'!$A$1:$AE$120</definedName>
    <definedName name="_xlnm.Print_Area" localSheetId="9">'S3-Readiness'!$A$1:$AE$40</definedName>
    <definedName name="_xlnm.Print_Area" localSheetId="10">'S4-Capacity'!$A$1:$AE$35</definedName>
    <definedName name="_xlnm.Print_Area" localSheetId="11">'S5-Financing'!$A$1:$AM$42</definedName>
    <definedName name="_xlnm.Print_Area" localSheetId="12">'S6- Bonus'!$A$1:$AE$15</definedName>
    <definedName name="_xlnm.Print_Area" localSheetId="0">'T1-Application Cover Page'!$A$1:$AE$172</definedName>
    <definedName name="_xlnm.Print_Area" localSheetId="2">'T3-Narratives'!$A$1:$AE$66</definedName>
    <definedName name="_xlnm.Print_Area" localSheetId="3">'T4-Units'!$A$1:$AH$87</definedName>
    <definedName name="_xlnm.Print_Area" localSheetId="5">'T6-Application Summary'!$A$1:$AE$133</definedName>
    <definedName name="_xlnm.Print_Area" localSheetId="6">'THRESHOLD CHECKLIST'!$A$1:$AE$68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34" i="41" l="1"/>
  <c r="B34" i="38"/>
  <c r="B41" i="38"/>
  <c r="AB23" i="38"/>
  <c r="AB75" i="36"/>
  <c r="B58" i="38" l="1"/>
  <c r="V120" i="41"/>
  <c r="V119" i="41"/>
  <c r="V116" i="41"/>
  <c r="S121" i="41" l="1"/>
  <c r="M120" i="41"/>
  <c r="M119" i="41"/>
  <c r="AD20" i="37"/>
  <c r="AB27" i="37"/>
  <c r="P120" i="41" s="1"/>
  <c r="AB26" i="37"/>
  <c r="S150" i="41"/>
  <c r="M149" i="41"/>
  <c r="B38" i="39"/>
  <c r="AB38" i="39" s="1"/>
  <c r="P149" i="41" s="1"/>
  <c r="AB25" i="38"/>
  <c r="AB21" i="38"/>
  <c r="AD16" i="38"/>
  <c r="AB26" i="38" l="1"/>
  <c r="P119" i="41"/>
  <c r="P121" i="41" s="1"/>
  <c r="AB28" i="37"/>
  <c r="AD2" i="36" l="1"/>
  <c r="S22" i="36"/>
  <c r="S39" i="41"/>
  <c r="S77" i="41"/>
  <c r="B81" i="41" l="1"/>
  <c r="B78" i="41"/>
  <c r="M75" i="41"/>
  <c r="M73" i="41"/>
  <c r="B75" i="41"/>
  <c r="B73" i="41"/>
  <c r="S64" i="36" l="1"/>
  <c r="Y64" i="36" s="1"/>
  <c r="P73" i="41" s="1"/>
  <c r="AD60" i="36"/>
  <c r="M77" i="41" s="1"/>
  <c r="AD70" i="36"/>
  <c r="M70" i="41"/>
  <c r="B70" i="41"/>
  <c r="AB57" i="36"/>
  <c r="P70" i="41" s="1"/>
  <c r="AD39" i="35"/>
  <c r="AD16" i="35"/>
  <c r="AD2" i="35" s="1"/>
  <c r="S27" i="41"/>
  <c r="M26" i="41"/>
  <c r="M27" i="41" s="1"/>
  <c r="AB77" i="35"/>
  <c r="P26" i="41" s="1"/>
  <c r="M37" i="41"/>
  <c r="B37" i="41"/>
  <c r="M101" i="41"/>
  <c r="M102" i="41"/>
  <c r="M103" i="41"/>
  <c r="M104" i="41"/>
  <c r="M100" i="41"/>
  <c r="M99" i="41"/>
  <c r="M98" i="41"/>
  <c r="M105" i="41"/>
  <c r="S105" i="41" s="1"/>
  <c r="B104" i="41"/>
  <c r="B103" i="41"/>
  <c r="B102" i="41"/>
  <c r="B101" i="41"/>
  <c r="B100" i="41"/>
  <c r="B99" i="41"/>
  <c r="B98" i="41"/>
  <c r="M89" i="41"/>
  <c r="M87" i="41"/>
  <c r="B89" i="41"/>
  <c r="B86" i="41"/>
  <c r="B82" i="41"/>
  <c r="B50" i="41"/>
  <c r="AB108" i="36"/>
  <c r="AB107" i="36"/>
  <c r="P104" i="41" s="1"/>
  <c r="AB106" i="36"/>
  <c r="P103" i="41" s="1"/>
  <c r="AB102" i="36"/>
  <c r="P98" i="41" s="1"/>
  <c r="AB103" i="36"/>
  <c r="P99" i="41" s="1"/>
  <c r="M21" i="41"/>
  <c r="AB48" i="35"/>
  <c r="P21" i="41" s="1"/>
  <c r="V23" i="24"/>
  <c r="P23" i="24"/>
  <c r="J23" i="24"/>
  <c r="V15" i="24"/>
  <c r="S15" i="24"/>
  <c r="P15" i="24"/>
  <c r="M15" i="24"/>
  <c r="J15" i="24"/>
  <c r="Y14" i="38"/>
  <c r="B137" i="41"/>
  <c r="M137" i="41"/>
  <c r="M138" i="41" s="1"/>
  <c r="M134" i="41"/>
  <c r="AB41" i="38"/>
  <c r="P137" i="41" s="1"/>
  <c r="P138" i="41" s="1"/>
  <c r="AB34" i="38"/>
  <c r="P134" i="41" s="1"/>
  <c r="P135" i="41" s="1"/>
  <c r="S66" i="36" l="1"/>
  <c r="Y66" i="36" s="1"/>
  <c r="V26" i="41"/>
  <c r="P27" i="41"/>
  <c r="P100" i="41"/>
  <c r="AB15" i="24"/>
  <c r="M131" i="41"/>
  <c r="M132" i="41" s="1"/>
  <c r="S132" i="41"/>
  <c r="AD29" i="38"/>
  <c r="AD36" i="38"/>
  <c r="P75" i="41" l="1"/>
  <c r="P77" i="41" s="1"/>
  <c r="Y68" i="36"/>
  <c r="P131" i="41"/>
  <c r="P132" i="41" s="1"/>
  <c r="B125" i="41"/>
  <c r="B127" i="41"/>
  <c r="S129" i="41" l="1"/>
  <c r="M125" i="41"/>
  <c r="M127" i="41"/>
  <c r="AB12" i="38"/>
  <c r="AB10" i="38"/>
  <c r="P125" i="41" s="1"/>
  <c r="P127" i="41" l="1"/>
  <c r="P129" i="41" s="1"/>
  <c r="AB14" i="38"/>
  <c r="V110" i="41"/>
  <c r="V111" i="41"/>
  <c r="V112" i="41"/>
  <c r="V113" i="41"/>
  <c r="V114" i="41"/>
  <c r="V115" i="41"/>
  <c r="V109" i="41"/>
  <c r="M117" i="41"/>
  <c r="M110" i="41"/>
  <c r="M111" i="41"/>
  <c r="M112" i="41"/>
  <c r="M113" i="41"/>
  <c r="M114" i="41"/>
  <c r="M115" i="41"/>
  <c r="M116" i="41"/>
  <c r="M109" i="41"/>
  <c r="B116" i="41"/>
  <c r="B115" i="41"/>
  <c r="B114" i="41"/>
  <c r="B113" i="41"/>
  <c r="B112" i="41"/>
  <c r="B111" i="41"/>
  <c r="B110" i="41"/>
  <c r="B109" i="41"/>
  <c r="B140" i="41" l="1"/>
  <c r="AB58" i="38"/>
  <c r="P143" i="41" s="1"/>
  <c r="P144" i="41" s="1"/>
  <c r="S14" i="39"/>
  <c r="M91" i="41"/>
  <c r="M96" i="41"/>
  <c r="B96" i="41"/>
  <c r="M95" i="41"/>
  <c r="M94" i="41"/>
  <c r="B95" i="41"/>
  <c r="B94" i="41"/>
  <c r="M93" i="41"/>
  <c r="B93" i="41"/>
  <c r="M90" i="41"/>
  <c r="B90" i="41"/>
  <c r="B87" i="41"/>
  <c r="M86" i="41"/>
  <c r="M84" i="41"/>
  <c r="M82" i="41"/>
  <c r="M79" i="41"/>
  <c r="M80" i="41" s="1"/>
  <c r="M71" i="41"/>
  <c r="S71" i="41" s="1"/>
  <c r="M69" i="41"/>
  <c r="B69" i="41"/>
  <c r="M68" i="41"/>
  <c r="B68" i="41"/>
  <c r="M66" i="41"/>
  <c r="B66" i="41"/>
  <c r="M62" i="41"/>
  <c r="B62" i="41"/>
  <c r="M61" i="41"/>
  <c r="B61" i="41"/>
  <c r="M60" i="41"/>
  <c r="B60" i="41"/>
  <c r="M55" i="41"/>
  <c r="B55" i="41"/>
  <c r="M53" i="41"/>
  <c r="B53" i="41"/>
  <c r="M50" i="41"/>
  <c r="M47" i="41"/>
  <c r="B47" i="41"/>
  <c r="B45" i="41"/>
  <c r="M45" i="41"/>
  <c r="M43" i="41"/>
  <c r="B43" i="41"/>
  <c r="M41" i="41"/>
  <c r="B41" i="41"/>
  <c r="M35" i="41"/>
  <c r="M39" i="41" s="1"/>
  <c r="M31" i="41"/>
  <c r="M33" i="41" s="1"/>
  <c r="M23" i="41"/>
  <c r="M22" i="41"/>
  <c r="M20" i="41"/>
  <c r="M18" i="41"/>
  <c r="S18" i="41" s="1"/>
  <c r="M17" i="41"/>
  <c r="M16" i="41"/>
  <c r="M15" i="41"/>
  <c r="M14" i="41"/>
  <c r="M13" i="41"/>
  <c r="M12" i="41"/>
  <c r="M11" i="41"/>
  <c r="M8" i="41"/>
  <c r="M9" i="41" s="1"/>
  <c r="B31" i="41"/>
  <c r="B8" i="41"/>
  <c r="B35" i="41"/>
  <c r="V13" i="41"/>
  <c r="V12" i="41"/>
  <c r="M156" i="41"/>
  <c r="S155" i="41"/>
  <c r="S156" i="41" s="1"/>
  <c r="B153" i="41"/>
  <c r="B152" i="41"/>
  <c r="S151" i="41"/>
  <c r="B147" i="41"/>
  <c r="B146" i="41"/>
  <c r="S144" i="41"/>
  <c r="M144" i="41"/>
  <c r="B142" i="41"/>
  <c r="S141" i="41"/>
  <c r="M141" i="41"/>
  <c r="B139" i="41"/>
  <c r="S138" i="41"/>
  <c r="B136" i="41"/>
  <c r="S135" i="41"/>
  <c r="M135" i="41"/>
  <c r="B133" i="41"/>
  <c r="B130" i="41"/>
  <c r="M129" i="41"/>
  <c r="B124" i="41"/>
  <c r="B123" i="41"/>
  <c r="M121" i="41"/>
  <c r="B118" i="41"/>
  <c r="S117" i="41"/>
  <c r="B108" i="41"/>
  <c r="B107" i="41"/>
  <c r="B91" i="41"/>
  <c r="S80" i="41"/>
  <c r="B40" i="41"/>
  <c r="B34" i="41"/>
  <c r="S33" i="41"/>
  <c r="S106" i="41" s="1"/>
  <c r="B30" i="41"/>
  <c r="B29" i="41"/>
  <c r="B19" i="41"/>
  <c r="B10" i="41"/>
  <c r="S9" i="41"/>
  <c r="B7" i="41"/>
  <c r="B6" i="41"/>
  <c r="N16" i="39"/>
  <c r="S16" i="39" s="1"/>
  <c r="J24" i="39"/>
  <c r="V24" i="39" s="1"/>
  <c r="N24" i="39"/>
  <c r="Y24" i="39"/>
  <c r="M148" i="41" s="1"/>
  <c r="AD53" i="38"/>
  <c r="AB51" i="38"/>
  <c r="P140" i="41" s="1"/>
  <c r="P141" i="41" s="1"/>
  <c r="AD43" i="38"/>
  <c r="AD4" i="38"/>
  <c r="AD2" i="38" s="1"/>
  <c r="V121" i="41"/>
  <c r="AB17" i="37"/>
  <c r="AB16" i="37"/>
  <c r="P115" i="41" s="1"/>
  <c r="AB15" i="37"/>
  <c r="P114" i="41" s="1"/>
  <c r="AB14" i="37"/>
  <c r="P113" i="41" s="1"/>
  <c r="AB13" i="37"/>
  <c r="P112" i="41" s="1"/>
  <c r="AB12" i="37"/>
  <c r="P111" i="41" s="1"/>
  <c r="AB11" i="37"/>
  <c r="P110" i="41" s="1"/>
  <c r="AB10" i="37"/>
  <c r="P109" i="41" s="1"/>
  <c r="AD4" i="37"/>
  <c r="AD2" i="37" s="1"/>
  <c r="AB105" i="36"/>
  <c r="P102" i="41" s="1"/>
  <c r="AB104" i="36"/>
  <c r="P101" i="41" s="1"/>
  <c r="AB101" i="36"/>
  <c r="P96" i="41" s="1"/>
  <c r="AB100" i="36"/>
  <c r="P95" i="41" s="1"/>
  <c r="AB99" i="36"/>
  <c r="P94" i="41" s="1"/>
  <c r="AB98" i="36"/>
  <c r="P93" i="41" s="1"/>
  <c r="AB97" i="36"/>
  <c r="P91" i="41" s="1"/>
  <c r="AB96" i="36"/>
  <c r="P90" i="41" s="1"/>
  <c r="AB95" i="36"/>
  <c r="P89" i="41" s="1"/>
  <c r="AB94" i="36"/>
  <c r="P87" i="41" s="1"/>
  <c r="AB93" i="36"/>
  <c r="P86" i="41" s="1"/>
  <c r="AB92" i="36"/>
  <c r="P84" i="41" s="1"/>
  <c r="AB91" i="36"/>
  <c r="P82" i="41" s="1"/>
  <c r="AD87" i="36"/>
  <c r="P79" i="41"/>
  <c r="P80" i="41" s="1"/>
  <c r="AB56" i="36"/>
  <c r="P69" i="41" s="1"/>
  <c r="AB55" i="36"/>
  <c r="P68" i="41" s="1"/>
  <c r="AB54" i="36"/>
  <c r="P66" i="41" s="1"/>
  <c r="AB52" i="36"/>
  <c r="P62" i="41" s="1"/>
  <c r="AB51" i="36"/>
  <c r="P61" i="41" s="1"/>
  <c r="AB50" i="36"/>
  <c r="P60" i="41" s="1"/>
  <c r="AB48" i="36"/>
  <c r="P55" i="41" s="1"/>
  <c r="AB47" i="36"/>
  <c r="P53" i="41" s="1"/>
  <c r="AB45" i="36"/>
  <c r="P50" i="41" s="1"/>
  <c r="AB43" i="36"/>
  <c r="P47" i="41" s="1"/>
  <c r="AB42" i="36"/>
  <c r="P45" i="41" s="1"/>
  <c r="AB41" i="36"/>
  <c r="P43" i="41" s="1"/>
  <c r="AB40" i="36"/>
  <c r="P41" i="41" s="1"/>
  <c r="AD36" i="36"/>
  <c r="AD24" i="36"/>
  <c r="AB22" i="36"/>
  <c r="P31" i="41" s="1"/>
  <c r="P33" i="41" s="1"/>
  <c r="AD4" i="36"/>
  <c r="AB69" i="35"/>
  <c r="AB68" i="35"/>
  <c r="AB67" i="35"/>
  <c r="AB66" i="35"/>
  <c r="AB65" i="35"/>
  <c r="AB64" i="35"/>
  <c r="AB63" i="35"/>
  <c r="AB62" i="35"/>
  <c r="AB61" i="35"/>
  <c r="AB60" i="35"/>
  <c r="AB59" i="35"/>
  <c r="AB58" i="35"/>
  <c r="AB57" i="35"/>
  <c r="AB56" i="35"/>
  <c r="AB51" i="35"/>
  <c r="AB45" i="35"/>
  <c r="P20" i="41" s="1"/>
  <c r="AB35" i="35"/>
  <c r="P17" i="41" s="1"/>
  <c r="AB33" i="35"/>
  <c r="P16" i="41" s="1"/>
  <c r="AB31" i="35"/>
  <c r="AB29" i="35"/>
  <c r="P11" i="41" s="1"/>
  <c r="AB26" i="35"/>
  <c r="P14" i="41" s="1"/>
  <c r="AB24" i="35"/>
  <c r="P12" i="41" s="1"/>
  <c r="AB22" i="35"/>
  <c r="P13" i="41" s="1"/>
  <c r="S11" i="35"/>
  <c r="AD4" i="35"/>
  <c r="P116" i="41" l="1"/>
  <c r="AB18" i="37"/>
  <c r="P117" i="41" s="1"/>
  <c r="P122" i="41" s="1"/>
  <c r="AB11" i="35"/>
  <c r="AB14" i="35" s="1"/>
  <c r="P8" i="41" s="1"/>
  <c r="P9" i="41" s="1"/>
  <c r="M150" i="41"/>
  <c r="M151" i="41" s="1"/>
  <c r="M106" i="41"/>
  <c r="B143" i="41"/>
  <c r="M24" i="41"/>
  <c r="P22" i="41"/>
  <c r="V22" i="41" s="1"/>
  <c r="AB54" i="35"/>
  <c r="P15" i="41"/>
  <c r="P145" i="41"/>
  <c r="S145" i="41"/>
  <c r="AB109" i="36"/>
  <c r="P105" i="41" s="1"/>
  <c r="S122" i="41"/>
  <c r="M122" i="41"/>
  <c r="M145" i="41"/>
  <c r="AB58" i="36"/>
  <c r="AB70" i="35"/>
  <c r="AB37" i="35"/>
  <c r="P18" i="41" s="1"/>
  <c r="S24" i="39"/>
  <c r="AB24" i="39" s="1"/>
  <c r="P148" i="41" s="1"/>
  <c r="N18" i="39"/>
  <c r="M47" i="4"/>
  <c r="M23" i="4"/>
  <c r="M29" i="4"/>
  <c r="M37" i="4"/>
  <c r="M33" i="4"/>
  <c r="M157" i="41" l="1"/>
  <c r="P150" i="41"/>
  <c r="P151" i="41" s="1"/>
  <c r="AB71" i="35"/>
  <c r="P23" i="41"/>
  <c r="V23" i="41" s="1"/>
  <c r="S24" i="41"/>
  <c r="S28" i="41" s="1"/>
  <c r="M28" i="41"/>
  <c r="P71" i="41"/>
  <c r="S18" i="39"/>
  <c r="N20" i="39"/>
  <c r="AA64" i="11"/>
  <c r="Y10" i="24"/>
  <c r="Y11" i="24"/>
  <c r="Y13" i="24"/>
  <c r="Y14" i="24"/>
  <c r="Y18" i="24"/>
  <c r="Y19" i="24"/>
  <c r="Y21" i="24"/>
  <c r="Y22" i="24"/>
  <c r="M23" i="24"/>
  <c r="S23" i="24"/>
  <c r="Y26" i="24"/>
  <c r="Y27" i="24"/>
  <c r="Y29" i="24"/>
  <c r="Y30" i="24"/>
  <c r="J31" i="24"/>
  <c r="M31" i="24"/>
  <c r="P31" i="24"/>
  <c r="S31" i="24"/>
  <c r="V31" i="24"/>
  <c r="Y34" i="24"/>
  <c r="Y35" i="24"/>
  <c r="Y37" i="24"/>
  <c r="Y38" i="24"/>
  <c r="J39" i="24"/>
  <c r="M39" i="24"/>
  <c r="P39" i="24"/>
  <c r="S39" i="24"/>
  <c r="V39" i="24"/>
  <c r="Y42" i="24"/>
  <c r="Y43" i="24"/>
  <c r="Y45" i="24"/>
  <c r="Y46" i="24"/>
  <c r="J47" i="24"/>
  <c r="M47" i="24"/>
  <c r="P47" i="24"/>
  <c r="S47" i="24"/>
  <c r="V47" i="24"/>
  <c r="AB31" i="24" l="1"/>
  <c r="AB23" i="24"/>
  <c r="M187" i="41"/>
  <c r="P24" i="41"/>
  <c r="P28" i="41" s="1"/>
  <c r="AB39" i="24"/>
  <c r="Y23" i="24"/>
  <c r="Y15" i="24"/>
  <c r="S20" i="39"/>
  <c r="N22" i="39"/>
  <c r="S22" i="39" s="1"/>
  <c r="Y31" i="24"/>
  <c r="B54" i="24"/>
  <c r="E54" i="24"/>
  <c r="Y39" i="24"/>
  <c r="AB47" i="24"/>
  <c r="Y47" i="24"/>
  <c r="K54" i="24"/>
  <c r="H54" i="24"/>
  <c r="S30" i="36" l="1"/>
  <c r="S32" i="36"/>
  <c r="AB32" i="36" s="1"/>
  <c r="P37" i="41" s="1"/>
  <c r="N54" i="24"/>
  <c r="P64" i="24" s="1"/>
  <c r="N56" i="24"/>
  <c r="AB30" i="36" l="1"/>
  <c r="AB34" i="36" s="1"/>
  <c r="B169" i="34"/>
  <c r="P35" i="41" l="1"/>
  <c r="P39" i="41" s="1"/>
  <c r="C4" i="30"/>
  <c r="M65" i="4" l="1"/>
  <c r="M49" i="4"/>
  <c r="M43" i="4"/>
  <c r="M45" i="4"/>
  <c r="M41" i="4"/>
  <c r="M39" i="4"/>
  <c r="M35" i="4"/>
  <c r="M31" i="4"/>
  <c r="M27" i="4"/>
  <c r="M21" i="4"/>
  <c r="M18" i="4"/>
  <c r="M15" i="4"/>
  <c r="M13" i="4"/>
  <c r="M11" i="4"/>
  <c r="M9" i="4"/>
  <c r="M7" i="4" l="1"/>
  <c r="Y45" i="26" l="1"/>
  <c r="M63" i="4" s="1"/>
  <c r="I5" i="3" l="1"/>
  <c r="I4" i="3"/>
  <c r="I3" i="3"/>
  <c r="I50" i="11" l="1"/>
  <c r="AB50" i="11" l="1"/>
  <c r="M67" i="4" s="1"/>
  <c r="AB64" i="24" l="1"/>
  <c r="AA66" i="11" l="1"/>
  <c r="AA65" i="11" l="1"/>
  <c r="AA67" i="11" s="1"/>
  <c r="P106" i="41" l="1"/>
  <c r="P157" i="41" s="1"/>
  <c r="P187" i="41" l="1"/>
  <c r="S187" i="41"/>
  <c r="S157" i="41"/>
</calcChain>
</file>

<file path=xl/sharedStrings.xml><?xml version="1.0" encoding="utf-8"?>
<sst xmlns="http://schemas.openxmlformats.org/spreadsheetml/2006/main" count="1233" uniqueCount="937">
  <si>
    <t>3. Address</t>
  </si>
  <si>
    <t>4. Phone Numbers</t>
  </si>
  <si>
    <t>6. Contact</t>
  </si>
  <si>
    <t>8. Federal ID #</t>
  </si>
  <si>
    <t>Not-For-Profit</t>
  </si>
  <si>
    <t>Local Unit of Government</t>
  </si>
  <si>
    <t>Public Housing Authority</t>
  </si>
  <si>
    <t>AL</t>
  </si>
  <si>
    <t>AK</t>
  </si>
  <si>
    <t>AZ</t>
  </si>
  <si>
    <t>CA</t>
  </si>
  <si>
    <t>CO</t>
  </si>
  <si>
    <t>CT</t>
  </si>
  <si>
    <t>DE</t>
  </si>
  <si>
    <t>DC</t>
  </si>
  <si>
    <t>FL</t>
  </si>
  <si>
    <t>GA</t>
  </si>
  <si>
    <t>HI</t>
  </si>
  <si>
    <t>ID</t>
  </si>
  <si>
    <t>IL</t>
  </si>
  <si>
    <t>IN</t>
  </si>
  <si>
    <t>IA</t>
  </si>
  <si>
    <t>KS</t>
  </si>
  <si>
    <t>AR</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</si>
  <si>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</si>
  <si>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</si>
  <si>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</si>
  <si>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</si>
  <si>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</si>
  <si>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</si>
  <si>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</si>
  <si>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</si>
  <si>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</si>
  <si>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</si>
  <si>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</si>
  <si>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</si>
  <si>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</si>
  <si>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</si>
  <si>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</si>
  <si>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</si>
  <si>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</si>
  <si>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</si>
  <si>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</si>
  <si>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</si>
  <si>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</si>
  <si>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</si>
  <si>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</si>
  <si>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</si>
  <si>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</si>
  <si>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</si>
  <si>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</si>
  <si>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</si>
  <si>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</si>
  <si>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</si>
  <si>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</si>
  <si>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</si>
  <si>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</si>
  <si>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</si>
  <si>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For-Profit Entity</t>
  </si>
  <si>
    <t>1. Legal Name</t>
  </si>
  <si>
    <t>2. Type</t>
  </si>
  <si>
    <t>Has this been completed?</t>
  </si>
  <si>
    <t>1. Organization Name (as listed with the Indiana Secretary of State)</t>
  </si>
  <si>
    <t>5. Contact</t>
  </si>
  <si>
    <t>3. County/Counties Served</t>
  </si>
  <si>
    <t>_1E1</t>
  </si>
  <si>
    <t>_1C2</t>
  </si>
  <si>
    <t>_State</t>
  </si>
  <si>
    <t>_1A2</t>
  </si>
  <si>
    <t>New Construction</t>
  </si>
  <si>
    <t>Acquisition / Rehabilitation</t>
  </si>
  <si>
    <t>Acquisition / New Construction</t>
  </si>
  <si>
    <t>Construction Activity</t>
  </si>
  <si>
    <t>Month/Year</t>
  </si>
  <si>
    <t>Any property located in any variation of Zone A is ineligible for funding.</t>
  </si>
  <si>
    <t>3a. If yes, when was the property purchased?</t>
  </si>
  <si>
    <t>4. Has rehabilitation started on this property?</t>
  </si>
  <si>
    <t>4a. If yes, when did rehabilitation start?</t>
  </si>
  <si>
    <t>Enter development team information.</t>
  </si>
  <si>
    <t>1. Developer</t>
  </si>
  <si>
    <t>TAB</t>
  </si>
  <si>
    <t>Description</t>
  </si>
  <si>
    <t>A</t>
  </si>
  <si>
    <t>C</t>
  </si>
  <si>
    <t>D</t>
  </si>
  <si>
    <t>E</t>
  </si>
  <si>
    <t>F</t>
  </si>
  <si>
    <t>G</t>
  </si>
  <si>
    <t>H</t>
  </si>
  <si>
    <t>Included by Applicant</t>
  </si>
  <si>
    <t>IHCDA Review</t>
  </si>
  <si>
    <t>Applicant Notes</t>
  </si>
  <si>
    <t>IHCDA Review Notes</t>
  </si>
  <si>
    <t>YES</t>
  </si>
  <si>
    <t>N/A</t>
  </si>
  <si>
    <t>NO</t>
  </si>
  <si>
    <t>_YN</t>
  </si>
  <si>
    <t>_YNA</t>
  </si>
  <si>
    <t>3b. If yes, was the property purchased with the intention of using HOME funds?</t>
  </si>
  <si>
    <t>A - APPLICANT</t>
  </si>
  <si>
    <t>6. Effective Use of Resources</t>
  </si>
  <si>
    <t>Describe the steps taken by your organization to ensure resources, both non-IHCDA and IHCDA funds, are being used effectively to positively impact beneficiaries and the community.</t>
  </si>
  <si>
    <t>TOTAL</t>
  </si>
  <si>
    <t>Amount</t>
  </si>
  <si>
    <t>IHCDA HOME</t>
  </si>
  <si>
    <t>Cash Donations</t>
  </si>
  <si>
    <t>Acquisition</t>
  </si>
  <si>
    <t>Rehabilitation</t>
  </si>
  <si>
    <t>SUBTOTAL</t>
  </si>
  <si>
    <t>Legal Fees</t>
  </si>
  <si>
    <t>Other:</t>
  </si>
  <si>
    <t>Total</t>
  </si>
  <si>
    <t>Source of Match</t>
  </si>
  <si>
    <t>Banked Match</t>
  </si>
  <si>
    <t>Shared Match</t>
  </si>
  <si>
    <t>Grants</t>
  </si>
  <si>
    <t>Services</t>
  </si>
  <si>
    <t>Labor and Professional Services</t>
  </si>
  <si>
    <t>Sweat Equity</t>
  </si>
  <si>
    <t>Donated Materials and Equipment</t>
  </si>
  <si>
    <t>Below Market Interest Rate Permanent Financing</t>
  </si>
  <si>
    <t>Below Market Interest Rate Construction Financing</t>
  </si>
  <si>
    <t>Tax Abatements</t>
  </si>
  <si>
    <t>Tax Exemptions</t>
  </si>
  <si>
    <t>Other Government Fees</t>
  </si>
  <si>
    <t>Donated Land/Structure</t>
  </si>
  <si>
    <t>Infrastructure</t>
  </si>
  <si>
    <t>Commitment letter from the donor specifying number of hours they intend to donate and their professional service pay rate.</t>
  </si>
  <si>
    <t>Commitment letter from donor specifying either the total value of the donated materials or the rental equipment rate and number of hours the equipment will be donated.</t>
  </si>
  <si>
    <t>Commitment letter from the local unit of government.</t>
  </si>
  <si>
    <t>Required Documentation</t>
  </si>
  <si>
    <t>Developer</t>
  </si>
  <si>
    <t>_15B1</t>
  </si>
  <si>
    <t>Owner</t>
  </si>
  <si>
    <t>Sponsor</t>
  </si>
  <si>
    <t>Assisted Units</t>
  </si>
  <si>
    <t>Fixed (designated units)</t>
  </si>
  <si>
    <t>_17C1</t>
  </si>
  <si>
    <t>Floating</t>
  </si>
  <si>
    <t>Commercial Space</t>
  </si>
  <si>
    <t>Tenant</t>
  </si>
  <si>
    <t>_OwnerTenant</t>
  </si>
  <si>
    <t>Utility Company Estimate (provide letter from utility company)</t>
  </si>
  <si>
    <t>IHCDA Supplied Allowance</t>
  </si>
  <si>
    <t>Local Public Housing Authority</t>
  </si>
  <si>
    <t>HUD/PHA</t>
  </si>
  <si>
    <t>Rural Development 515</t>
  </si>
  <si>
    <t>Section 8</t>
  </si>
  <si>
    <t>Utility Company (actual survey)</t>
  </si>
  <si>
    <t>Other (must be approved by IHCDA prior to submission)</t>
  </si>
  <si>
    <t>Housing</t>
  </si>
  <si>
    <t>Property Financial History Since Opening</t>
  </si>
  <si>
    <t>Housing Projection</t>
  </si>
  <si>
    <t>A - COMPLETED PREDEVELOPMENT OR SEED MONEY LOAN</t>
  </si>
  <si>
    <t>1a. If yes, what was the Award Number?</t>
  </si>
  <si>
    <t>1b. If yes, what was the Final Draw Date?</t>
  </si>
  <si>
    <t>Rural Development 515 Rental Assistance</t>
  </si>
  <si>
    <t>Section 8 Certificates</t>
  </si>
  <si>
    <t>Section 8 Vouchers</t>
  </si>
  <si>
    <t>Other</t>
  </si>
  <si>
    <t>Tenant-Based</t>
  </si>
  <si>
    <t>3a. Street / P.O. Box</t>
  </si>
  <si>
    <t>3b. City</t>
  </si>
  <si>
    <t>3c. State</t>
  </si>
  <si>
    <t>3e. County</t>
  </si>
  <si>
    <t>4a. Phone</t>
  </si>
  <si>
    <t>4b. Mobile</t>
  </si>
  <si>
    <t>5a. First Name</t>
  </si>
  <si>
    <t>5b. Last Name</t>
  </si>
  <si>
    <t>6a. First Name</t>
  </si>
  <si>
    <t>6b. Last Name</t>
  </si>
  <si>
    <t>2a. Single Site</t>
  </si>
  <si>
    <t>2b-f. Scattered Site</t>
  </si>
  <si>
    <t>3a. Primary County</t>
  </si>
  <si>
    <t>3b-f. Other Counties</t>
  </si>
  <si>
    <t>1a. First Name</t>
  </si>
  <si>
    <t>1b. Last Name</t>
  </si>
  <si>
    <t>1c. Organization</t>
  </si>
  <si>
    <t>1d. Expertise</t>
  </si>
  <si>
    <t>2. Architect</t>
  </si>
  <si>
    <t>2a. First Name</t>
  </si>
  <si>
    <t>2b. Last Name</t>
  </si>
  <si>
    <t>2c. Organization</t>
  </si>
  <si>
    <t>2d. Expertise</t>
  </si>
  <si>
    <t>3. General Contractor or Construction Manager</t>
  </si>
  <si>
    <t>3a. First Name</t>
  </si>
  <si>
    <t>3b. Last Name</t>
  </si>
  <si>
    <t>3c. Organization</t>
  </si>
  <si>
    <t>3d. Expertise</t>
  </si>
  <si>
    <t>4. Engineer</t>
  </si>
  <si>
    <t>4a. First Name</t>
  </si>
  <si>
    <t>4b. Last Name</t>
  </si>
  <si>
    <t>4c. Organization</t>
  </si>
  <si>
    <t>4d. Expertise</t>
  </si>
  <si>
    <t>5. Accountant</t>
  </si>
  <si>
    <t>5c. Organization</t>
  </si>
  <si>
    <t>5d. Expertise</t>
  </si>
  <si>
    <t>6. Attorney</t>
  </si>
  <si>
    <t>6c. Organization</t>
  </si>
  <si>
    <t>6d. Expertise</t>
  </si>
  <si>
    <t>7a. First Name</t>
  </si>
  <si>
    <t>7b. Last Name</t>
  </si>
  <si>
    <t>7c. Organization</t>
  </si>
  <si>
    <t>7d. Expertise</t>
  </si>
  <si>
    <t>_17B1</t>
  </si>
  <si>
    <t>A Charter</t>
  </si>
  <si>
    <t>Articles of Incorporation</t>
  </si>
  <si>
    <t>_17B2</t>
  </si>
  <si>
    <t>_17B3</t>
  </si>
  <si>
    <t>A 501(c) Certificate from the IRS</t>
  </si>
  <si>
    <t>_17B4</t>
  </si>
  <si>
    <t>Charter</t>
  </si>
  <si>
    <t>By-Laws</t>
  </si>
  <si>
    <t>Resolutions</t>
  </si>
  <si>
    <t>A HUD Approved Audit Summary</t>
  </si>
  <si>
    <t>a notarized statement by the president or chief financial officer of the organization.</t>
  </si>
  <si>
    <t>a HUD approved audit summary.</t>
  </si>
  <si>
    <t>a certification from a Certified Public Accountant.</t>
  </si>
  <si>
    <t>_18C1</t>
  </si>
  <si>
    <t>_18E2</t>
  </si>
  <si>
    <t>_19B1a</t>
  </si>
  <si>
    <t>_19B1b</t>
  </si>
  <si>
    <t>_18I1</t>
  </si>
  <si>
    <t>_18J1</t>
  </si>
  <si>
    <t>_17C2</t>
  </si>
  <si>
    <t>_17C3</t>
  </si>
  <si>
    <t>statement that documents at least one (1) year of experience in serving the community.</t>
  </si>
  <si>
    <t>for newly created organizations formed by local churches, service, or community organizations, a statement that documents that its parent organization has at least one year of experience in serving the community.</t>
  </si>
  <si>
    <t>_17D1</t>
  </si>
  <si>
    <t>_17D2</t>
  </si>
  <si>
    <t>the organization's By-Laws.</t>
  </si>
  <si>
    <t>The Organization's By-Laws</t>
  </si>
  <si>
    <t>A Written Statement of Operating Procedures Approved by the Governing Body</t>
  </si>
  <si>
    <t>_17D3</t>
  </si>
  <si>
    <t>_17D4</t>
  </si>
  <si>
    <t>the for-profit organization's By-Laws.</t>
  </si>
  <si>
    <t>_17E1</t>
  </si>
  <si>
    <t>a Memorandum of Understanding (MOU).</t>
  </si>
  <si>
    <t>_17E2a</t>
  </si>
  <si>
    <t>_17E2b</t>
  </si>
  <si>
    <t>_17E2c</t>
  </si>
  <si>
    <t>_1A3b</t>
  </si>
  <si>
    <t>Anderson</t>
  </si>
  <si>
    <t>Bloomington</t>
  </si>
  <si>
    <t>East Chicago</t>
  </si>
  <si>
    <t>Evansville</t>
  </si>
  <si>
    <t>Fort Wayne</t>
  </si>
  <si>
    <t>Gary</t>
  </si>
  <si>
    <t>Hammond</t>
  </si>
  <si>
    <t>Indianapolis</t>
  </si>
  <si>
    <t>Lafayette</t>
  </si>
  <si>
    <t>West Lafayette</t>
  </si>
  <si>
    <t>Muncie</t>
  </si>
  <si>
    <t>South Bend</t>
  </si>
  <si>
    <t>Mishawaka</t>
  </si>
  <si>
    <t>Terre Haute</t>
  </si>
  <si>
    <t>_1A3e</t>
  </si>
  <si>
    <t>Lake</t>
  </si>
  <si>
    <t>80% AMI (60.1% - 80%)</t>
  </si>
  <si>
    <t>60% AMI (50.1% - 60%)</t>
  </si>
  <si>
    <t>50% AMI (40.1% - 50%)</t>
  </si>
  <si>
    <t>40% AMI (30.1% - 40%)</t>
  </si>
  <si>
    <t>30% AMI (30% and Below)</t>
  </si>
  <si>
    <t>Total Bedrooms</t>
  </si>
  <si>
    <t>Total
Units</t>
  </si>
  <si>
    <t>4-Bedroom Units</t>
  </si>
  <si>
    <t>3-Bedroom Units</t>
  </si>
  <si>
    <t>2-Bedroom Units</t>
  </si>
  <si>
    <t>1-Bedroom Units</t>
  </si>
  <si>
    <t>0-Bedroom Units</t>
  </si>
  <si>
    <t>THRESHOLD CHECKLIST</t>
  </si>
  <si>
    <t>Documents Included</t>
  </si>
  <si>
    <t>State Representative</t>
  </si>
  <si>
    <t>State Senate</t>
  </si>
  <si>
    <t>U.S. Congressional</t>
  </si>
  <si>
    <t>Acquisition Date (if applicable)</t>
  </si>
  <si>
    <t>Construction Start Date</t>
  </si>
  <si>
    <t>Construction End Date</t>
  </si>
  <si>
    <t>Submission of Final Draw, Completion Report, and Closeout Paperwork</t>
  </si>
  <si>
    <t>Total IHCDA HOME Request</t>
  </si>
  <si>
    <t>Total of Match Sources</t>
  </si>
  <si>
    <t>District #</t>
  </si>
  <si>
    <t>9. SAM CAGE #</t>
  </si>
  <si>
    <t>10. Are you applying to be a CHDO?</t>
  </si>
  <si>
    <t>B - OWNER</t>
  </si>
  <si>
    <t>1. Is the Owner different from the Applicant?</t>
  </si>
  <si>
    <t>2. Owner Name</t>
  </si>
  <si>
    <t>3. Type</t>
  </si>
  <si>
    <t>4. Address</t>
  </si>
  <si>
    <t>4a. Street / P.O. Box</t>
  </si>
  <si>
    <t>4b. City</t>
  </si>
  <si>
    <t>4c. State</t>
  </si>
  <si>
    <t>4e. County</t>
  </si>
  <si>
    <t>5. Phone Numbers</t>
  </si>
  <si>
    <t>5a. Phone</t>
  </si>
  <si>
    <t>5b. Mobile</t>
  </si>
  <si>
    <t>7. Federal ID #</t>
  </si>
  <si>
    <t>D - DEVELOPMENT TEAM MEMBERS</t>
  </si>
  <si>
    <t>8. Other</t>
  </si>
  <si>
    <t>8a. First Name</t>
  </si>
  <si>
    <t>8b. Last Name</t>
  </si>
  <si>
    <t>8c. Organization</t>
  </si>
  <si>
    <t>8d. Expertise</t>
  </si>
  <si>
    <t>7. Entity Responsible for Managing Development Through the Affordability Period</t>
  </si>
  <si>
    <t>A - DEVELOPMENT NARRATIVE</t>
  </si>
  <si>
    <t>1. Where will applications be accepted? Where will client intake/income verification occur?</t>
  </si>
  <si>
    <t>3. How will applications be evaluated?</t>
  </si>
  <si>
    <t>B - PROGRAM GUIDELINES</t>
  </si>
  <si>
    <t>C - MARKET NEED</t>
  </si>
  <si>
    <t>1. Development Name</t>
  </si>
  <si>
    <t>2. Development Address(es)</t>
  </si>
  <si>
    <t>4. Enter the Following District Numbers for the District Where the Development is Located</t>
  </si>
  <si>
    <t>Please provide a compelling narrative about your proposed development by explaining how each category listed below will be achieved.</t>
  </si>
  <si>
    <t>1. Development Description</t>
  </si>
  <si>
    <t>Describe the development concept, including the rationale for selecting the current development form, and details of the development including size, number of units, location, etc.</t>
  </si>
  <si>
    <t>Describe the amenities that the development will provide to beneficiaries along with amenities within close proximity to the development area that beneficiaries will benefit from.</t>
  </si>
  <si>
    <t>2. Amenities (in and around development)</t>
  </si>
  <si>
    <t>3. Community Support of and/or Opposition to Development</t>
  </si>
  <si>
    <t>4. Constituency Served by the Development</t>
  </si>
  <si>
    <t>Describe the development's intended customers or beneficiaries and discuss the development's impact on those individuals or families. Please explain why the proposed development is the best possible solution for the beneficiaries.</t>
  </si>
  <si>
    <t>5. Partnerships Created to Enhance the Development</t>
  </si>
  <si>
    <t>Identify the partnerships, formal and informal,  that were created as a result of the development concept and the role the partnerships have in the development.</t>
  </si>
  <si>
    <t>Answer the following questions regarding the Applicant's proposed development.</t>
  </si>
  <si>
    <t>2. How will you target the population served by the development?</t>
  </si>
  <si>
    <t>A - MATRIX</t>
  </si>
  <si>
    <t>B - TOTALS</t>
  </si>
  <si>
    <t>C - THRESHOLD</t>
  </si>
  <si>
    <t>Within Threshold</t>
  </si>
  <si>
    <t>Threshold (Minimum)</t>
  </si>
  <si>
    <t>Total Assisted Units</t>
  </si>
  <si>
    <t>REHABILITATION</t>
  </si>
  <si>
    <t>NEW CONSTRUCTION</t>
  </si>
  <si>
    <t>Total Assisted Bedrooms</t>
  </si>
  <si>
    <t>Units at or Below 50% AMI</t>
  </si>
  <si>
    <t>Developments with 12+ Assisted Units are Subject to and Must Abide by Davis Bacon Requirements</t>
  </si>
  <si>
    <t>Does Davis Bacon Apply
to This Development?</t>
  </si>
  <si>
    <t>2. I Acknowledge that Davis Bacon Applies to This Development and Will Abide by Its Requirements</t>
  </si>
  <si>
    <t>2. Anticipated Construction Schedule (Fill out the anticipated construction schedule of the proposed development.)</t>
  </si>
  <si>
    <t>D - ELIGIBLE AREAS</t>
  </si>
  <si>
    <t>1. Is the proposed housing activity located within a HOME Participating Jurisdiction?</t>
  </si>
  <si>
    <t>NOT-FOR-PROFIT ENTITIES ONLY</t>
  </si>
  <si>
    <t>Encourage the Media to Promote Fair Housing Awareness with Public Service Announcements (PSAs)</t>
  </si>
  <si>
    <t>Review Local Zoning Laws and Building Codes and Procedures</t>
  </si>
  <si>
    <t>Review Lending Practices of Financial Institutions</t>
  </si>
  <si>
    <t>Review Sales and Rental Practices</t>
  </si>
  <si>
    <t>Conduct a Community Wide Public Opinion Survey</t>
  </si>
  <si>
    <t>Conduct a Survey to Assess the Community's Housing Needs and Possible Discriminatory Housing Practices</t>
  </si>
  <si>
    <t>Conduct a Fair Housing Assessment</t>
  </si>
  <si>
    <t>Designate April as "Fair Housing Month"</t>
  </si>
  <si>
    <t>Sponsor a Free Affirmatively Further Fair Housing Training</t>
  </si>
  <si>
    <t>Provide Housing Counseling to Minority and Non-English Speaking Residents</t>
  </si>
  <si>
    <t>Sponsor a Billboard</t>
  </si>
  <si>
    <t>E - DEVELOPMENT SUMMARY</t>
  </si>
  <si>
    <t>F - ACTIVITY TYPE</t>
  </si>
  <si>
    <t>G - ENVIRONMENTAL REVIEW</t>
  </si>
  <si>
    <t>1. What actions will be taken during the timeframe of the housing activity to affirmatively further fair housing in the jurisdiction being served?</t>
  </si>
  <si>
    <t>Yes/No</t>
  </si>
  <si>
    <t>H- FAIR HOUSING</t>
  </si>
  <si>
    <t>Commitment letter signed by Board President.</t>
  </si>
  <si>
    <t>Signed agreement from recipient donating the Match.</t>
  </si>
  <si>
    <t>Grant commitment letter or agreement.</t>
  </si>
  <si>
    <t>Cash commitment letter or a copy o the current bank statement where funds are deposited.</t>
  </si>
  <si>
    <t>MOU from the agency providing the services.
(MOU must specify total salary costs, total material costs, and % of beneficiary families in a HOME assisted unit.)</t>
  </si>
  <si>
    <t>Copy of sweat equity policy.</t>
  </si>
  <si>
    <t>Copy of the appraisal, the HUD-1 Settlement Statement or Purchase Agreement, and a letter from the seller indicating affordable housing.</t>
  </si>
  <si>
    <t>A - MATCH</t>
  </si>
  <si>
    <t>B - RECONCILIATION</t>
  </si>
  <si>
    <t>Grievance Procedures</t>
  </si>
  <si>
    <t>J</t>
  </si>
  <si>
    <t>Match Documentation (5 Each)</t>
  </si>
  <si>
    <t>Rehab.</t>
  </si>
  <si>
    <t>New Const.</t>
  </si>
  <si>
    <t>With 3+ Bedrooms</t>
  </si>
  <si>
    <t>Capacity-Certification</t>
  </si>
  <si>
    <t>Home Sweet Home: Modifications for Aging in Place</t>
  </si>
  <si>
    <t>Grant Administration Certification</t>
  </si>
  <si>
    <t>Certified HOME Program Specialist</t>
  </si>
  <si>
    <t>Housing Development Finance Professional</t>
  </si>
  <si>
    <t>Project Development Training</t>
  </si>
  <si>
    <t>Insurance</t>
  </si>
  <si>
    <t>HOME + Development Fund</t>
  </si>
  <si>
    <t>2. Has the proposed development previously received funding directly from HUD or USDA-RD?</t>
  </si>
  <si>
    <r>
      <rPr>
        <b/>
        <sz val="10"/>
        <color theme="7" tint="-0.249977111117893"/>
        <rFont val="Calibri"/>
        <family val="2"/>
        <scheme val="minor"/>
      </rPr>
      <t>LESS</t>
    </r>
    <r>
      <rPr>
        <b/>
        <sz val="10"/>
        <rFont val="Calibri"/>
        <family val="2"/>
        <scheme val="minor"/>
      </rPr>
      <t xml:space="preserve"> Environmental Review</t>
    </r>
  </si>
  <si>
    <r>
      <t xml:space="preserve">Required Match Amount </t>
    </r>
    <r>
      <rPr>
        <b/>
        <sz val="10"/>
        <color theme="7" tint="-0.249977111117893"/>
        <rFont val="Calibri"/>
        <family val="2"/>
        <scheme val="minor"/>
      </rPr>
      <t>at least 25%</t>
    </r>
  </si>
  <si>
    <t>Total of Match Sources &gt;= Required Match Amount</t>
  </si>
  <si>
    <t>6. Highest Elected Official or Executive Director</t>
  </si>
  <si>
    <t>5e. E-Mail Address</t>
  </si>
  <si>
    <t>5b. M.I.</t>
  </si>
  <si>
    <t>6e. E-Mail Address</t>
  </si>
  <si>
    <t>5d. Title</t>
  </si>
  <si>
    <t>5c. Last Name</t>
  </si>
  <si>
    <t>6d. Title</t>
  </si>
  <si>
    <t>6b. M.I.</t>
  </si>
  <si>
    <r>
      <t xml:space="preserve">9a. Submit Proof of SAM Registration in </t>
    </r>
    <r>
      <rPr>
        <b/>
        <sz val="10"/>
        <color theme="7" tint="-0.249977111117893"/>
        <rFont val="Calibri"/>
        <family val="2"/>
        <scheme val="minor"/>
      </rPr>
      <t>TAB A: SAM Registration</t>
    </r>
    <r>
      <rPr>
        <b/>
        <sz val="10"/>
        <rFont val="Calibri"/>
        <family val="2"/>
        <scheme val="minor"/>
      </rPr>
      <t>.</t>
    </r>
  </si>
  <si>
    <t>6c. Last Name</t>
  </si>
  <si>
    <t>1. Is Applicant hiring a third-party Administrator?</t>
  </si>
  <si>
    <t>C - ADMINISTRATOR</t>
  </si>
  <si>
    <t>T1 - APPLICATION COVER PAGE</t>
  </si>
  <si>
    <t>T2 - DEVELOPMENT INFORMATION</t>
  </si>
  <si>
    <t>T3 - NARRATIVES</t>
  </si>
  <si>
    <t>T4 - UNITS</t>
  </si>
  <si>
    <t>1. I Affirm that All Assisted Units are at 80% AMI or Below for the County</t>
  </si>
  <si>
    <t>Demolition</t>
  </si>
  <si>
    <t>1. The following amounts will autopopulate when the Funding Summary, Budget, and above Match chart are completed. Required Match Amount and Total of Match Sources must be equal.</t>
  </si>
  <si>
    <t>resumes and/or statements that describe the experience of key staff members who have successfully completed developments similar to those to be assisted with HOME funds.</t>
  </si>
  <si>
    <t>contract(s) with consulting firms or individuals who have housing experience similar to developments to be assisted with HOME funds to train appropriate key staf of the organization.</t>
  </si>
  <si>
    <t>Development-Based</t>
  </si>
  <si>
    <t>_IncomeLevel</t>
  </si>
  <si>
    <t>Upper</t>
  </si>
  <si>
    <t>Middle</t>
  </si>
  <si>
    <t>Moderate</t>
  </si>
  <si>
    <t>Low</t>
  </si>
  <si>
    <t>Other (with prior IHCDA approval)</t>
  </si>
  <si>
    <t>1. Has an IHCDA Predevelopment or Seed Money Loan been awarded for this development and have all funds been drawn?</t>
  </si>
  <si>
    <t>B - HOMEBUYERS IDENTIFIED</t>
  </si>
  <si>
    <t>1. Does the applicant have homebuyers identified?</t>
  </si>
  <si>
    <t>The recipient of HOME funds must ensure that every HOME-assisted homebuyer receives housing counseling before purchasing a home.  The counseling can be provided by the recipient, an organization under contract with the recipient, or a qualified third party independent recipient (e.g., a HUD-approved housing counseling agency).  The counseling should be comprehensive by including post-purchasing counseling, if feasible.</t>
  </si>
  <si>
    <t>1. Will the Applicant provide homebuyer counseling prior to purchasing a home?</t>
  </si>
  <si>
    <t>F - HOMEBUYER PROFORMA</t>
  </si>
  <si>
    <t>1. Utility Allowance</t>
  </si>
  <si>
    <t>1a. Will your development be utilizing a utility allowance lower than the IHCDA allowance between $125 and $200?</t>
  </si>
  <si>
    <t>1b. If yes, please explain:</t>
  </si>
  <si>
    <t>2. Taxes (on New Construction only)</t>
  </si>
  <si>
    <t>2a. Will your development be anticipating a tax that is less than the IHCDA estimate of $50 per month?</t>
  </si>
  <si>
    <t>2b. If yes, please explain:</t>
  </si>
  <si>
    <t>A - AWARD PURPOSE</t>
  </si>
  <si>
    <t>2. How will the use of these CHDO funds increase or improve the organization's capacity to complete CHDO eligible projects?</t>
  </si>
  <si>
    <t>B - CHDO OPERATING SUPPLEMENT BUDGET</t>
  </si>
  <si>
    <t>Budget Line Items</t>
  </si>
  <si>
    <t>Costs Applied to CHDO Operating Supplement</t>
  </si>
  <si>
    <t>Staff Salary/Fringe</t>
  </si>
  <si>
    <t>Education/Training</t>
  </si>
  <si>
    <t>Travel</t>
  </si>
  <si>
    <t>Rent</t>
  </si>
  <si>
    <t>Utilities</t>
  </si>
  <si>
    <t>Communication Costs</t>
  </si>
  <si>
    <t>Taxes</t>
  </si>
  <si>
    <t>Equipment/Software</t>
  </si>
  <si>
    <t>Postage</t>
  </si>
  <si>
    <t>Accounting Services/Audit</t>
  </si>
  <si>
    <t>Professional Dues/Subscription</t>
  </si>
  <si>
    <t>Lead-Based Paint Equipment</t>
  </si>
  <si>
    <t>SAM Registration</t>
  </si>
  <si>
    <r>
      <t xml:space="preserve">4. Provide a Copy of the Applicant's Grievance Procedures in </t>
    </r>
    <r>
      <rPr>
        <b/>
        <sz val="10"/>
        <color theme="7" tint="-0.249977111117893"/>
        <rFont val="Calibri"/>
        <family val="2"/>
        <scheme val="minor"/>
      </rPr>
      <t>TAB C: Grievance Procedures</t>
    </r>
  </si>
  <si>
    <t>Market Need</t>
  </si>
  <si>
    <r>
      <t xml:space="preserve">Please provide a compelling narrative about your proposed development by explaining how each category listed below will be achieved.  Attach any relevant support Material such as planning documents and maps in </t>
    </r>
    <r>
      <rPr>
        <b/>
        <sz val="10"/>
        <color theme="7" tint="-0.249977111117893"/>
        <rFont val="Calibri"/>
        <family val="2"/>
        <scheme val="minor"/>
      </rPr>
      <t>TAB D: Market Need</t>
    </r>
    <r>
      <rPr>
        <b/>
        <sz val="10"/>
        <rFont val="Calibri"/>
        <family val="2"/>
        <scheme val="minor"/>
      </rPr>
      <t>.</t>
    </r>
  </si>
  <si>
    <t>HOME-Assisted Households
at or Below 80% AMI</t>
  </si>
  <si>
    <t>Not-For-Profit Applicant Documentation:
IRS Determination Letter</t>
  </si>
  <si>
    <t>Not-For-Profit Applicant Documentation:
Proof of Good Standing</t>
  </si>
  <si>
    <t>Audited Financial Statements</t>
  </si>
  <si>
    <r>
      <t xml:space="preserve">1. Submit IRS determination letter in </t>
    </r>
    <r>
      <rPr>
        <b/>
        <sz val="10"/>
        <color theme="7" tint="-0.249977111117893"/>
        <rFont val="Calibri"/>
        <family val="2"/>
        <scheme val="minor"/>
      </rPr>
      <t>TAB E: Not-For-Profit</t>
    </r>
    <r>
      <rPr>
        <b/>
        <sz val="10"/>
        <rFont val="Calibri"/>
        <family val="2"/>
        <scheme val="minor"/>
      </rPr>
      <t>.</t>
    </r>
  </si>
  <si>
    <t>Owner Authorization</t>
  </si>
  <si>
    <t>I</t>
  </si>
  <si>
    <t>Administrator Documentation:
Procurement</t>
  </si>
  <si>
    <t>HUD or Rural Development Funding</t>
  </si>
  <si>
    <r>
      <t xml:space="preserve">2a. HUD or USDA-RD recipients, submit notification letter with proof of delivery in </t>
    </r>
    <r>
      <rPr>
        <b/>
        <sz val="10"/>
        <color theme="7" tint="-0.249977111117893"/>
        <rFont val="Calibri"/>
        <family val="2"/>
        <scheme val="minor"/>
      </rPr>
      <t>TAB H: Notifications</t>
    </r>
    <r>
      <rPr>
        <b/>
        <sz val="10"/>
        <rFont val="Calibri"/>
        <family val="2"/>
        <scheme val="minor"/>
      </rPr>
      <t>.</t>
    </r>
  </si>
  <si>
    <r>
      <t xml:space="preserve">1. Submit a copy of the Request for Proposal (RFP) sent out in </t>
    </r>
    <r>
      <rPr>
        <b/>
        <sz val="10"/>
        <color theme="7" tint="-0.249977111117893"/>
        <rFont val="Calibri"/>
        <family val="2"/>
        <scheme val="minor"/>
      </rPr>
      <t>TAB I: Administrator</t>
    </r>
    <r>
      <rPr>
        <b/>
        <sz val="10"/>
        <rFont val="Calibri"/>
        <family val="2"/>
        <scheme val="minor"/>
      </rPr>
      <t>.</t>
    </r>
  </si>
  <si>
    <r>
      <t xml:space="preserve">3. Submit signed contract between Applicant and Administrator (if applicable) in </t>
    </r>
    <r>
      <rPr>
        <b/>
        <sz val="10"/>
        <color theme="7" tint="-0.249977111117893"/>
        <rFont val="Calibri"/>
        <family val="2"/>
        <scheme val="minor"/>
      </rPr>
      <t>TAB I</t>
    </r>
    <r>
      <rPr>
        <b/>
        <sz val="10"/>
        <rFont val="Calibri"/>
        <family val="2"/>
        <scheme val="minor"/>
      </rPr>
      <t>.</t>
    </r>
  </si>
  <si>
    <r>
      <t xml:space="preserve">1. Please provide a letter from the Owner authorizing the Applicant to apply for funding for the Owner's property in </t>
    </r>
    <r>
      <rPr>
        <b/>
        <sz val="10"/>
        <color theme="7" tint="-0.249977111117893"/>
        <rFont val="Calibri"/>
        <family val="2"/>
        <scheme val="minor"/>
      </rPr>
      <t>TAB H: Notifications</t>
    </r>
    <r>
      <rPr>
        <b/>
        <sz val="10"/>
        <rFont val="Calibri"/>
        <family val="2"/>
        <scheme val="minor"/>
      </rPr>
      <t>.</t>
    </r>
  </si>
  <si>
    <t>K</t>
  </si>
  <si>
    <t>Site Map and Photos</t>
  </si>
  <si>
    <t>L</t>
  </si>
  <si>
    <t>Title Search</t>
  </si>
  <si>
    <t>Construction Cost Estimate</t>
  </si>
  <si>
    <t>Site Control</t>
  </si>
  <si>
    <t>Zoning Approval</t>
  </si>
  <si>
    <t>M</t>
  </si>
  <si>
    <t>Environmental Review:
Environmental Review Record (ERR)</t>
  </si>
  <si>
    <t>Environmental Review:
Floodplain Determination Map</t>
  </si>
  <si>
    <t>Development Fund:
Meets Dev. Fund AMI Requirements</t>
  </si>
  <si>
    <t>Financial Commitments:
Permanent Financing</t>
  </si>
  <si>
    <t>Financial Commitments:
In-Kind Donations</t>
  </si>
  <si>
    <t>Financial Commitments:
Cash Donations</t>
  </si>
  <si>
    <t>Financial Commitments:
CHDO Operating Supplement</t>
  </si>
  <si>
    <t>Financial Commitments:
Match Spreadsheet</t>
  </si>
  <si>
    <t>Financial Commitments:
Match</t>
  </si>
  <si>
    <t>Financial Commitments:
Grants</t>
  </si>
  <si>
    <t>Repayment Schedule</t>
  </si>
  <si>
    <t>Quarteryly</t>
  </si>
  <si>
    <t>Semi-Annually</t>
  </si>
  <si>
    <t>Annually</t>
  </si>
  <si>
    <t>Column1</t>
  </si>
  <si>
    <t>DF-B5</t>
  </si>
  <si>
    <t>Construction Loan Paid Off with Conventional Financing</t>
  </si>
  <si>
    <t>Construction Loan Converts to Permanent Financing</t>
  </si>
  <si>
    <t>Permanent Loan Paid Off at Maturity</t>
  </si>
  <si>
    <t>DF-E2</t>
  </si>
  <si>
    <t>Fixed Units (designated units)</t>
  </si>
  <si>
    <t>Floating Throughout the Development</t>
  </si>
  <si>
    <t>3d. ZIP Code</t>
  </si>
  <si>
    <t>4d. ZIP Code</t>
  </si>
  <si>
    <t>Is the population and number of households growing, contracting, or stable? What is the distribution and trend by age? By income? Estimate the number of eligible tenants in terms of household size, age, and income.</t>
  </si>
  <si>
    <t>A - ACQUISITION</t>
  </si>
  <si>
    <t>Voluntary Acquisition</t>
  </si>
  <si>
    <t>Involuntary Acquisition</t>
  </si>
  <si>
    <t>The Proposed activity involves the following type of acquisition:</t>
  </si>
  <si>
    <t>VOLUNTARY ACQUISITION ONLY</t>
  </si>
  <si>
    <t>Before entering into an offer to purchase, the purchaser must inform the seller:</t>
  </si>
  <si>
    <t>A. That it does not have (or will not use) the power of eminent domain should negotiations fail to result in an amicable agreement.</t>
  </si>
  <si>
    <t>B. Of its estimate of the fair market value of the property. An appraisal is not required, but the Applicant's files must include an explanation of the basis for the estimate.</t>
  </si>
  <si>
    <t>C. That the seller is not eligible for a replacement housing payment or moving expenses.</t>
  </si>
  <si>
    <t>INVOLUNTARY ACQUISITION ONLY</t>
  </si>
  <si>
    <t>A. Notify the owner of the purchaser's intentions.</t>
  </si>
  <si>
    <t>B. Conduct an appraisal of the property to determine its fair market value.</t>
  </si>
  <si>
    <t>C. Offer just compensation for the property being acquired.</t>
  </si>
  <si>
    <t>D. Execute the purchase offer.</t>
  </si>
  <si>
    <t>E. Make every reasonable effort to complete the property transaction expeditiously.</t>
  </si>
  <si>
    <t>B - UNITS</t>
  </si>
  <si>
    <t>The Proposed Activity Involves:</t>
  </si>
  <si>
    <t>Owner-Occupied Units</t>
  </si>
  <si>
    <t>Occupied Rental Units</t>
  </si>
  <si>
    <t>Vacant Rental Units</t>
  </si>
  <si>
    <t>OWNER-OCCUPIED UNITS ONLY</t>
  </si>
  <si>
    <t>On the Displacement Plan tab, discuss how permanent displacement and temporary displacement will be addressed (i.e., avoided or kept to a minimum) in the design of the program.</t>
  </si>
  <si>
    <t>OCCUPIED RENTAL UNITS ONLY</t>
  </si>
  <si>
    <t>A. Displaced tenants will be eligible for a replacement housing payment and moving expenses.</t>
  </si>
  <si>
    <t>VACANT RENTAL UNITS ONLY</t>
  </si>
  <si>
    <t>To be completed by all Applicants, regardless of unit to be assisted.</t>
  </si>
  <si>
    <t>1. Describe any potential permanent, temporary, or economic displacement issues with the housing activity and indicate which activities may lead to displacement.</t>
  </si>
  <si>
    <t>1a. Permanent Displacement:</t>
  </si>
  <si>
    <t>1b. Temporary Displacement:</t>
  </si>
  <si>
    <t>1c. Economic Displacement:</t>
  </si>
  <si>
    <t>2. Explain how displacement will be minimized and how you will pay for relocation expenses if they are incurred.</t>
  </si>
  <si>
    <t>3. Describe your displacement assistance plan. Who will get assistance? How much assistance will they get? When and how will they receive assistance? Who will provide advisory services to those displaced?</t>
  </si>
  <si>
    <t>4. Will you be reducing the number of existing units as a result of this undertaking?</t>
  </si>
  <si>
    <t>4a. If yes, how will you replace any affordable housing units that are lost?</t>
  </si>
  <si>
    <t>For</t>
  </si>
  <si>
    <t>, "The Applicant"</t>
  </si>
  <si>
    <t>1.</t>
  </si>
  <si>
    <t>2.</t>
  </si>
  <si>
    <t>The Applicant will certify to IHCDA, as part of its application process, that it is seeking funds for a development or activity that will minimize displacement.</t>
  </si>
  <si>
    <t>3.</t>
  </si>
  <si>
    <t>4.</t>
  </si>
  <si>
    <t>5.</t>
  </si>
  <si>
    <t>Signature of Authorized Representative</t>
  </si>
  <si>
    <t>Printed Name and Title</t>
  </si>
  <si>
    <t>Date</t>
  </si>
  <si>
    <t>Persons who as a result of national origin, do not speak English as their primary language, and who have limited ability to speak, read, write, or understand English ("limited English proficient persons" or "LEP") may be entitled to language assistance or Title VI of the Civil Rights Act of 1964 (Title VI) assistance in order to receive a particular service, benefit, or encounter.</t>
  </si>
  <si>
    <t xml:space="preserve">In accordance with Title VI and its implementing regulations, the recipient must agree to take reasonable steps to ensure meaningful access to activities funded by federal funds by LEP persons. </t>
  </si>
  <si>
    <t>Depending on the circumstances, reasonable steps could include, but are not limited to, the following:</t>
  </si>
  <si>
    <t>a.</t>
  </si>
  <si>
    <t>Acquiring translators to translate vital documents, advertisements, or notices;</t>
  </si>
  <si>
    <t>b.</t>
  </si>
  <si>
    <t>Acquiring interpreters for face to face interviews with LEP persons;</t>
  </si>
  <si>
    <t>c.</t>
  </si>
  <si>
    <t>Placing advertisements and notices in newspapers that serve LEP persons;</t>
  </si>
  <si>
    <t>d.</t>
  </si>
  <si>
    <t>Partnering with other organizations that serve LEP populations to provide interpretation, translation, or dissemination of information regarding the project;</t>
  </si>
  <si>
    <t>e.</t>
  </si>
  <si>
    <t>Hiring bilingual employees or volunteers for outreach and intake activities;</t>
  </si>
  <si>
    <t>f.</t>
  </si>
  <si>
    <t>Contracting with a telephone line interpreter service.</t>
  </si>
  <si>
    <t>g.</t>
  </si>
  <si>
    <t>Etc.</t>
  </si>
  <si>
    <t>Please list or describe below the actions taken or that will be taken by recipients to ensure meaningful access by LEPs to the project and/or activities being funded with HOME funds.</t>
  </si>
  <si>
    <t>B - DAVIS BACON WAGE RATE</t>
  </si>
  <si>
    <t>1. Indicate your Wage Determination Number:</t>
  </si>
  <si>
    <t>The Applicant hereby represents and warrants that:</t>
  </si>
  <si>
    <t>The information in this application is complete and accurate.</t>
  </si>
  <si>
    <t>A.</t>
  </si>
  <si>
    <t>B.</t>
  </si>
  <si>
    <t>The required procedures have been followed and no comments or recommendations have been received prior to submission of the application.</t>
  </si>
  <si>
    <t>C.</t>
  </si>
  <si>
    <t>D.</t>
  </si>
  <si>
    <t>E.</t>
  </si>
  <si>
    <t>F.</t>
  </si>
  <si>
    <t>G.</t>
  </si>
  <si>
    <t>H.</t>
  </si>
  <si>
    <t>6.</t>
  </si>
  <si>
    <t>7.</t>
  </si>
  <si>
    <t>8.</t>
  </si>
  <si>
    <t>9.</t>
  </si>
  <si>
    <t>10.</t>
  </si>
  <si>
    <t>11.</t>
  </si>
  <si>
    <t>12.</t>
  </si>
  <si>
    <t>13.</t>
  </si>
  <si>
    <t>14.</t>
  </si>
  <si>
    <t>15.</t>
  </si>
  <si>
    <t>16.</t>
  </si>
  <si>
    <t>17.</t>
  </si>
  <si>
    <t>18.</t>
  </si>
  <si>
    <t>19.</t>
  </si>
  <si>
    <t>20.</t>
  </si>
  <si>
    <t>21.</t>
  </si>
  <si>
    <t>22.</t>
  </si>
  <si>
    <t>23.</t>
  </si>
  <si>
    <t>24.</t>
  </si>
  <si>
    <t>25.</t>
  </si>
  <si>
    <t>26.</t>
  </si>
  <si>
    <t>27.</t>
  </si>
  <si>
    <t>28.</t>
  </si>
  <si>
    <t>HOME INVESTMENT PARTNERSHIP PROGRAM (HOME) - ASSURANCES AND CERTIFICATIONS</t>
  </si>
  <si>
    <t>Legal Applicant</t>
  </si>
  <si>
    <t>BY:</t>
  </si>
  <si>
    <t>ATTESTED TO:</t>
  </si>
  <si>
    <t>Signature of Authorized Official</t>
  </si>
  <si>
    <t>Signature</t>
  </si>
  <si>
    <t>D2 - CHDO OPERATING SUPPLEMENT</t>
  </si>
  <si>
    <t>D3 - HOMEBUYER ASSESSMENT</t>
  </si>
  <si>
    <t>D5 - DISPLACEMENT PLAN</t>
  </si>
  <si>
    <t>D8 - DAVIS BACON ASSESSMENT</t>
  </si>
  <si>
    <r>
      <rPr>
        <b/>
        <sz val="10"/>
        <color theme="1"/>
        <rFont val="Calibri"/>
        <family val="2"/>
        <scheme val="minor"/>
      </rPr>
      <t xml:space="preserve">The Davis-Bacon Act requires that workers on certain federally assisted developments receive no less than the prevailing wages being paid for similar work.  Prevailing wages are computed by the U.S. Department of Labor and are issued in the form of a federal wage decision for each classification of work.  The Davis-Bacon Act will apply to awards for the following types of projects: (1) rehabilitation or new construction of a residential property containing twelve (12) or more HOME-assisted units; and (2) affordable housing containing twelve (12) or more units assisted with HOME Funds </t>
    </r>
    <r>
      <rPr>
        <b/>
        <u/>
        <sz val="10"/>
        <color theme="1"/>
        <rFont val="Calibri"/>
        <family val="2"/>
        <scheme val="minor"/>
      </rPr>
      <t>regardless of whether HOME Funds are used for construction or non-construction activities</t>
    </r>
    <r>
      <rPr>
        <b/>
        <sz val="10"/>
        <color theme="1"/>
        <rFont val="Calibri"/>
        <family val="2"/>
        <scheme val="minor"/>
      </rPr>
      <t>.  Such property may be one (1) building or multiple buildings owned and operated as a single development.</t>
    </r>
  </si>
  <si>
    <t>If the project meets any of the criteria described in the paragraph above, the Applicant must comply with the Davis Bacon Act and include the Davis Bacon Provisions contained in HUD Form into all contracts with any contractor working on the Project.  Accordingly, Applicant and or any contractor working on the project shall pay approved Davis Bacon wages weekly to employees and/or subcontractors, monitor the compliance of contractors and subcontractors working on the project, ensure that WH347 forms and/or certified payrolls are submitted to any designee of IHCDA for labor standards monitoring, ensure that contract and bid specifications contain the applicable wage decision, verify that contractors are not listed on federal Excluded Parties List System (EPLS) for debarred or suspended contractors, and comply with the posting and notification requirements set forth in 29 CFR 5.5(a) and 29 CFR 5.6.</t>
  </si>
  <si>
    <t>A - HOME HOUSING ACTIVITIES</t>
  </si>
  <si>
    <t>1. Does the project contain 12 or more HOME-assisted units?</t>
  </si>
  <si>
    <t xml:space="preserve">If there will be 12 or more HOME-assisted units, and all of those units have common permanent financing, and at least 12 of them will be awarded under one construction contract, then this activity IS subject to Davis Bacon wage rates. </t>
  </si>
  <si>
    <t>It possesses legal authority to apply for and receive HOME funds.</t>
  </si>
  <si>
    <t>Its governing body has duly adopted or passed as an official act a resolution, motion or similar action authorizing the filing of the application, including all understandings and assurances contained therein, and directing and authoring the person identified as the official representative of the applicant to act in connection with the application and to provide such additional information as may be required.</t>
  </si>
  <si>
    <t>The Applicant agrees that the Indiana Housing and Community Development Authority may conduct its own independent review of the information herein and the attachments, and may verify information from any source.</t>
  </si>
  <si>
    <t>The Applicant is under no administrative restrictions from federal, state or local sources.</t>
  </si>
  <si>
    <t>The Applicant will comply with all state and federal requirements related to annual audits and the conflict of interest provisions of 24 CFR 92.356.</t>
  </si>
  <si>
    <t>If applicable, it has complied with all requirements of Executive Order 12372, and that either:</t>
  </si>
  <si>
    <t>Any comments or recommendations made by or through clearinghouses are attached and have been considered prior to submission of the application.</t>
  </si>
  <si>
    <t>No person in the United States shall on the grounds of race, color, national origin, religion, or sex be excluded from participation in, be denied the benefits of, or be subjected to discrimination under any program or activity funded in whole or in part with HOME funds.  In addition, HOME funds will be made available in accordance with the following:</t>
  </si>
  <si>
    <t>The requirements of the Fair Housing Act (42 USC 3601-20 and implementing regulations at 24 CFR Part 100; Executive Order 11063, as amended by Executive Order 12259 (3 CFR 1958-1963 Comp., p. 652 and 3 CFR, 1980 Comp., p. 307) (Equal Opportunity in Housing) and implementing regulations at 24 CFR part 107; and Title VI of the Civil Rights Act of 1964 (42 UCS 2000d) (Nondiscrimination in Federally Assisted Programs) and implementing regulations issued at 24 CFR Part 1;</t>
  </si>
  <si>
    <t>The prohibitions against discrimination on the basis of age under the Age Discrimination Act of 1975 (42 USC 6101-07) and implementing regulations at 24 CFR Part 146, and the prohibitions against discrimination against physically disabled individuals under section 504 of the Rehabilitation Act of 1973 (29 USC 794) and implementing regulations at 24 CFR Part 8;</t>
  </si>
  <si>
    <t>The requirements of Executive Order 11246 (3 CFR 1964-65, Comp., p. 339) (Equal Employment Opportunity) and the implementing regulations issued at 41 CFR Chapter 60, and the Indiana Code (I.C. 22-9-1-10), which provide that no person shall be discriminated against on the basis of race, color, religion, sex or national origin in all phases of employment during the performance of Federal or federally assisted construction contracts.  Contractors and subcontractors on Federally assisted construction contracts shall take affirmative action to ensure fair treatment employment, upgrading, demotion or transfer; recruitment or recruitment advertising; layoff or termination; rates of pay other forms of compensation and selection from training and apprenticeship;</t>
  </si>
  <si>
    <t>The requirements of Executive Orders 11625 and 12432 (concerning Minority Business Enterprise), and 12138 (concerning Women's Business Enterprise), by making efforts to encourage the use of minority and women's business enterprises in connection with HOME-funded activities.  It will follow procedures acceptable to HUD (consistent with 24 CFR 85.36(e)) to establish and oversee a minority outreach policy to ensure the inclusion, to the maximum extent possible, of minorities and women, and entities owned by minorities and women, in all contracts it enters into under this award.</t>
  </si>
  <si>
    <t>The requirements of Section 3 of the Housing and Urban Development Act of 1968 (12 USC 1701 (u))the purpose of which is to ensure that the employment and other economic opportunities generated by Federal financial assistance for housing and community development programs shall, to the greatest extent feasible, be directed toward low-income persons, particularly those who are recipients of government assistance for housing.</t>
  </si>
  <si>
    <t>It will adopt and maintain in effect at all times affirmative marketing procedures and requirements for HOME-assisted housing containing 5 or more housing units satisfying the requirements of 24 CFR 92.904(c).</t>
  </si>
  <si>
    <t>It will at all times comply with the Uniform Relocation Assistance and Real Property Acquisition Policies Act of 1970, as amended, and Federal implementing regulations at 49 CFR Part 24, and the requirements of section 104(d) of Title I of the Housing &amp; Community Development Act of 1974, as amended.</t>
  </si>
  <si>
    <t>To the extent required by 24 CFR 92.354, it will ensure that any contract for the construction (rehabilitation or new construction) of affordable housing with 12 or more units utilizing HOME funds contains a provision requiring that not less than prevailing wage rates predetermined pursuant to the Davis-Bacon Act (40 USC 276a-5) will be paid to all laborers and mechanics, and that all such contracts are also subject to the overtime provisions of the Contract Work Hours and Safety Standards Act (40 USC 327-332).  It will require certification of compliance with these requirements before making any payment under  construction contracts.</t>
  </si>
  <si>
    <t>All housing assisted with HOME funds constitutes HUD-associated housing for the purposes of the Lead-based Paint Poisoning and Prevention Act (42 USC 4821, et. seq.) and is, therefore, subject to 24 CFR Part 35.</t>
  </si>
  <si>
    <t>It will adopt and maintain procedures to ensure that any person who is an employee, agent, consultant, officer, or elected official or appointed official of the non-participating jurisdiction, state recipient, or subrecipient which are receiving HOME funds, who exercise or have exercised any functions or responsibilities with respect to activities assisted with HOME funds, or who are in a position to participate in a decision making process or gain inside information with regard to these activities, may not obtain any contract, subcontract or agreement thereto, or the proceeds thereunder, either for themselves or those with whom they have family or business ties, during their tenure or for one year thereafter.</t>
  </si>
  <si>
    <t>Neither the Applicant nor its principals is presently debarred, suspended, proposed for debarment, declared ineligible, or voluntarily excluded from participation from this transaction.</t>
  </si>
  <si>
    <t>The Applicant shall comply with the requirements of the Flood Disaster Protection Act of 1973 (42 USC 4001-4128).</t>
  </si>
  <si>
    <t>The Applicant will not request disbursement of funds under this agreement until the funds are needed for payment of eligible costs.  The amount of each request will be limited to the amount needed.</t>
  </si>
  <si>
    <t>Applicant will give IHCDA, HUD, and the Comptroller General, through any authorized representatives, access to and the right to examine all records, books, papers, or documents related to its HOME-assisted activities.</t>
  </si>
  <si>
    <t>In accordance with the HOME Investment Partnerships Act and with 24 CFR 92.150 of the HOME  Investment Partnerships Program Regulations, the Applicant certifies that:</t>
  </si>
  <si>
    <t>Before committing any funds to a project, it will evaluate the project in accordance with the guidelines  that it adopts for this purpose and will not invest any more HOME funds, in combination with other federal assistance, than are necessary to provide affordable housing;</t>
  </si>
  <si>
    <t>HOME funds will be used consistent with and pursuant to the State’s Consolidated Plan approved by HUD, and all requirements of 24 CFR Part 92.</t>
  </si>
  <si>
    <t>No Federal appropriated funds have been or will be paid, by or on behalf of it, to any person for influencing are attempting to influence an officer or employee of any agency, a Member of Congress, an officer or employee of Congress, or an employee of a Member of Congress in connection with the awarding of any Federal loan, the entering into of any cooperative agreement, and the extension, continuation, renewal, amendment or modification of any Federal contract, grant, loan or cooperative agreement;</t>
  </si>
  <si>
    <t>If any funds other than Federal appropriated funds have been paid or will be paid to any person for influencing or attempting to influence an officer or employee of any agency, a Member of Congress, an officer or employee of Congress, or an employee of a Member of congress in connection with this Federal contract, grant, loan or cooperative agreement, it will complete and submit Standard form-LLL, Disclosure Form to Report Lobbying, in accordance with its instructions; and</t>
  </si>
  <si>
    <t>It will require that the language of paragraph (c) of this certification be included in the award  documents for all sub-awards at all tiers (including subcontracts, sub-grants, and contracts under grants, loans and cooperative agreements) and that all subrecipients shall certify and disclose accordingly.</t>
  </si>
  <si>
    <t>All housing assisted with HOME funds will meet the affordability requirements of 24 CFR 92.252 or 92.254, as applicable, and that Applicant will repay the HOME funds invested if the housing does not meet the affordability requirements for the specified period of time.</t>
  </si>
  <si>
    <t>The Applicant will comply with the project requirements in Subpart F, 24 CFR 92.250 et seq., as  applicable, in accordance with the type of project assisted.</t>
  </si>
  <si>
    <t>Rental housing assisted with HOME funds will be maintained in compliance with applicable Housing Quality Standards and local housing code requirements for the duration of the affordability period.</t>
  </si>
  <si>
    <t>Prior to the initial advance of the award, the Applicant shall have secured IHCDA approval of the form of recordable instrument (the "Affordability Document') necessary to evidence and enforce the long-term affordability period applicable to each such project under 24 CFR 92.252 or 24 CFR 92.254.  The Applicant shall ensure that the appropriate Affordability Document is timely executed by the project owner/recipient and duly placed of record in the office of the Recorder for the county in which the project is located.</t>
  </si>
  <si>
    <t>A recipient that is subrecipient, or state recipient agrees to comply with applicable uniform administrative requirements, as described in 24 CFR section 92.505.</t>
  </si>
  <si>
    <t>HOME funds will not be provided to primarily religious organizations, such as churches, for any activity including secular activities.  HOME funds will not be used to rehabilitate or construct housing owned by primarily religious organizations or to assist primarily religious organizations in acquiring housing, except as set forth under 24 CFR section 92.257.</t>
  </si>
  <si>
    <t>If the recipient under this agreement is a subrecipient, it will transfer to the Authority any HOME funds on hand and any account receivable to the use of HOME funds at the time of expiration of this Agreement.</t>
  </si>
  <si>
    <t>If the recipient is a subrecipient or state recipient, suspension or termination may occur in accordance with 24 CFR 85.34, if the recipient materially fails to comply with any term of the agreement.  This agreement may be terminated for convenience in accordance with 24 CFR 85.44.</t>
  </si>
  <si>
    <t>By signing and submitting this proposal, the prospective lower tier participant is providing the certification set out below.</t>
  </si>
  <si>
    <t>The certification in this clause is a material representation of fact upon which reliance was placed when this transaction was entered into.  It if is later determined that the prospective lower tier participant rendered an erroneous certification, in addition to other remedies available to the Federal Government, the department or agency with which this transaction originated may pursue available remedies, including suspension and/or debarment.</t>
  </si>
  <si>
    <t>The prospective lower tier participant shall provide immediate written notice to the person to which this proposal is submitted if at any time the prospective lower tier participant learns that its certification was erroneous when submitted or has become erroneous by reason of changed circumstances.</t>
  </si>
  <si>
    <t>The terms “covered transaction,” “debarred,” “suspended,” “ineligible,” “lower tier covered transaction,” “participant,” “person,” “primary covered transaction,” “principal,” “proposal,” and “voluntarily excluded,” as used in this clause, have the meanings set out in the Definitions and Coverage sections of rules implementing Executive Order 12549.  (A copy of these regulations may be obtained from IHCDA.)</t>
  </si>
  <si>
    <t>The prospective lower tier participant agrees by submitting this proposal that, should the proposed covered transaction be entered into, it shall not enter into any lower tier covered transaction with a person who is debarred, suspended, declared ineligible, or voluntarily excluded from participation in this covered transaction, unless authorized by the department or agency with which this transaction originated.</t>
  </si>
  <si>
    <t>The prospective lower tier participant further agrees by submitting this proposal that it will include this clause titled “Certification regarding Debarment, Suspension, Ineligibility, and Voluntary Exclusion --Lower Tier Covered Transaction,” without modification, in all lower tier covered transactions and in all solicitations for lower tier covered transactions.</t>
  </si>
  <si>
    <t>A participant in a covered transaction may rely upon a certification of a prospective participant in a lower tier covered transaction that is not debarred, suspended, declared ineligible, or voluntarily  excluded from the covered transaction, unless it knows that the certification is erroneous.  A participant may decide the method and frequency by which it determines the eligibility of its principals.</t>
  </si>
  <si>
    <t>Nothing contained in the foregoing shall be construed to require establishment of a system of records in order to render in good faith the certification required by this clause.  The knowledge and information of a participant is not required to exceed that which is normally possessed by a prudent person in the ordinary course of business dealings.</t>
  </si>
  <si>
    <t>Except for transactions authorized under paragraph 5 of these instructions, if a participant in a covered transaction enters into a lower tier covered transaction with a person who is suspended, debarred, ineligible, or voluntarily excluded from participation in this transaction, in addition to other remedies available to the Federal Government, the department or agency with which this transaction originated may pursue available remedies, including suspension or debarment.</t>
  </si>
  <si>
    <t>The prospective lower tier participant certifies, by submission of this proposal that neither it nor its principals is presently debarred, suspended, proposed for debarment, declared ineligible, or voluntarily excluded from participation in this transaction by any Federal department or agency.</t>
  </si>
  <si>
    <t>Where the prospective lower tier participant is unable to certify to any of the statements in this certification, such prospective participant shall attach an explanation to this proposal.</t>
  </si>
  <si>
    <t>Applicant hereby authorizes IHCDA and its successors, affiliates, agents and assigns to utilize in any  manner and at any time, any photograph, picture or other medium (collectively “photographs”) of the property covered by this Application, without limitation, in any and all matters, publications or endeavors, commercial or noncommercial, undertaken directly or indirectly by IHCDA at any time on or after the date of this Application without any limitation whatsoever.  Applicant understands that: (i) it is relinquishing any and all ownership rights in any such photograph, picture or medium to IHCDA; and, (ii) it is relinquishing any and all legal rights that it may now or hereafter have to, directly or indirectly, challenge, question or otherwise terminate the use of the photograph by IHCDA.</t>
  </si>
  <si>
    <t>a. If yes, do all of the units have common permanent financing?</t>
  </si>
  <si>
    <t>i. If yes, how many construction contracts do you anticipate executing?</t>
  </si>
  <si>
    <t>1. If more than one construction contract will be awarded, what is the maximum number of units to be awarded to a construction contract?</t>
  </si>
  <si>
    <t xml:space="preserve">2. Provide a narrative description of the process used in determining the number of construction                                         contracts to execute and the number of units to award under each contract. </t>
  </si>
  <si>
    <t>Describe the support and/or opposition the community has for the development. List community leadership (individuals, agencies, elected officials, organizations, etc.) that support and/or oppose the development. Also describe any public outreach that has taken place to ensure/gain community support for the development. Include local municipal support articulated in a community plan or in the form of funding commitments from the local unit of government, or evidence of substantial major investment in the area that is consistent with an existing comprehensive community plan for improvement.</t>
  </si>
  <si>
    <t>Describe how you determined the site is adequate in size, exposure, and contour to accommodate the number and type of units proposed. Also describe if there are adequate utilities (water, sewer, gas, and electricity)  to accommodate the development.</t>
  </si>
  <si>
    <t>Commitment letter from the lender outlining the terms of the loan.</t>
  </si>
  <si>
    <t>Commitment letter from the local unit of government.
(See Match Spreadsheet, Exhibit 11, for information that needs to be contained in the letter.)</t>
  </si>
  <si>
    <t>Commitment letter from the donor specifying the type of infrastructure being donated, its value, and the source of funds used to pay for it. Also, letter from the applicant explaining why it is directly related to the HOME development.</t>
  </si>
  <si>
    <t>Distribute the Fair Housing Brochure to the General Public</t>
  </si>
  <si>
    <r>
      <t xml:space="preserve">2. Submit proof of good standing with Certificate of Existence from the Secretary of State in </t>
    </r>
    <r>
      <rPr>
        <b/>
        <sz val="10"/>
        <color theme="7" tint="-0.249977111117893"/>
        <rFont val="Calibri"/>
        <family val="2"/>
        <scheme val="minor"/>
      </rPr>
      <t>TAB E: Not-For-Profit</t>
    </r>
    <r>
      <rPr>
        <b/>
        <sz val="10"/>
        <rFont val="Calibri"/>
        <family val="2"/>
        <scheme val="minor"/>
      </rPr>
      <t>.</t>
    </r>
  </si>
  <si>
    <r>
      <t xml:space="preserve">2. Submit the published bid advertisements in </t>
    </r>
    <r>
      <rPr>
        <b/>
        <sz val="10"/>
        <color theme="7" tint="-0.249977111117893"/>
        <rFont val="Calibri"/>
        <family val="2"/>
        <scheme val="minor"/>
      </rPr>
      <t>TAB I: Administrator</t>
    </r>
    <r>
      <rPr>
        <b/>
        <sz val="10"/>
        <rFont val="Calibri"/>
        <family val="2"/>
        <scheme val="minor"/>
      </rPr>
      <t>.</t>
    </r>
  </si>
  <si>
    <t>Meets Visibility Mandate</t>
  </si>
  <si>
    <t>Contact your Real Estate Production Analyst for further guidance. In general, the purchaser must:</t>
  </si>
  <si>
    <t>B. On the Displacement Plan tab, discuss how permanent displacement, economic displacement, and temporary displacement will be addressed.</t>
  </si>
  <si>
    <t>Applicants must provide documentation that no other tenants were displaced so that the proposed CDBG activity could utilize a vacant property. On the Prior Tenant List found in the IHCDA Compliance Manual, list each tenant that has vacated a unit within the past three months and the tenant's reason for leaving.</t>
  </si>
  <si>
    <t>The Applicant will consider for submission to IHCDA under HOME, only developments and activities which will result in the displacement of as few persons or businesses as necessary to meet IHCDA and local development goals and objectives.</t>
  </si>
  <si>
    <t>The Applicant will provide referral and reasonable moving assistance, both in terms of staff time and dollars, to all persons involuntarily and permanently displaced by any project or activity funded with HOME funds.</t>
  </si>
  <si>
    <t>All persons and business directly displaced by The Applicant, as the result of a project or activity funded with HOME funds will receive all assistance and Real Property Acquisition Policies Act of 1970, as amended, including provisions of the Uniform Relocation Act Amendments of 1987, Title IV of the Surface Transportation and Uniform Relocation Assistance Act of 1987.</t>
  </si>
  <si>
    <t>The Applicant will provide reasonable benefits and relocation assistance to all persons and businesses involuntary and permanently displaced by the HOME activity funded by IHCDA in accordance with appendices attached hereto, provided they do not receive benefits as part of such action under number 4 above.</t>
  </si>
  <si>
    <t>If your project is subject to Davis-Bacon wage rates, the Applicant must get a wage determination from the Director of Real Estate Compliance prior to application submission. Failure to do so will cause the application to be incomplete.</t>
  </si>
  <si>
    <t xml:space="preserve">Analyze the competition by evaluating other housing opportunities with an emphasis on other affordable sales opportunities in the market area, including those financed through either the HOME program, or other federal programs. Describe the demand for the units to be developed. </t>
  </si>
  <si>
    <t xml:space="preserve">Provide an estimate of the capture rate for the development (project’s units divided by the number of eligible homebuyers from the market area), and estimate the absorption period to ensure the sale of all units within nine months of construction completion. </t>
  </si>
  <si>
    <t xml:space="preserve">Quantify the pool of eligible buyers in terms of household size, age, income, tenure (homeowner or rental) and other relevant factors.  
</t>
  </si>
  <si>
    <t>2. Market Area</t>
  </si>
  <si>
    <t>Describe the market area from which the majority of the development’s homebuyers are likely to come and provide a map with a scale. Describe how the market area was determined to be appropriate for the development.</t>
  </si>
  <si>
    <t xml:space="preserve">1. Community Conditions </t>
  </si>
  <si>
    <t xml:space="preserve">Evaluate general demographic, economic and housing conditions in the community. </t>
  </si>
  <si>
    <t>3. Socioeconomic Profile and Trends</t>
  </si>
  <si>
    <t xml:space="preserve">4. Pool of Eligible Buyers </t>
  </si>
  <si>
    <t>5. Capture Rate and Absorption Period</t>
  </si>
  <si>
    <t xml:space="preserve">6. Housing Opportunities </t>
  </si>
  <si>
    <t>7. Development Site Description</t>
  </si>
  <si>
    <t>T5 - MATCH</t>
  </si>
  <si>
    <r>
      <t xml:space="preserve">3. Provide most recent copy of audited financial statements in </t>
    </r>
    <r>
      <rPr>
        <b/>
        <sz val="10"/>
        <color theme="7" tint="-0.249977111117893"/>
        <rFont val="Calibri"/>
        <family val="2"/>
        <scheme val="minor"/>
      </rPr>
      <t>TAB F: Capacity</t>
    </r>
  </si>
  <si>
    <t>1. Select the appropriate activity type. Acquisition is not eligible as a stand-alone activity. If submitting an application for multiple units with different activity types, please provide a breakdown and include this information in Tab L_Readiness.</t>
  </si>
  <si>
    <t>3. Has the property(ies) already been purchased?</t>
  </si>
  <si>
    <t>Homebuyer Pro-Forma</t>
  </si>
  <si>
    <t>See PF</t>
  </si>
  <si>
    <t>C - HOMEBUYER COUNSELING</t>
  </si>
  <si>
    <r>
      <t xml:space="preserve">1c. If yes, attach documentation supporting your explanation in </t>
    </r>
    <r>
      <rPr>
        <b/>
        <sz val="10"/>
        <color theme="7" tint="-0.249977111117893"/>
        <rFont val="Calibri"/>
        <family val="2"/>
        <scheme val="minor"/>
      </rPr>
      <t>TAB G: Homebuyer Pro-Forma</t>
    </r>
    <r>
      <rPr>
        <b/>
        <sz val="10"/>
        <rFont val="Calibri"/>
        <family val="2"/>
        <scheme val="minor"/>
      </rPr>
      <t>.</t>
    </r>
  </si>
  <si>
    <r>
      <t xml:space="preserve">2c. If yes, attach documentation supporting your explanation in </t>
    </r>
    <r>
      <rPr>
        <b/>
        <sz val="10"/>
        <color theme="7" tint="-0.249977111117893"/>
        <rFont val="Calibri"/>
        <family val="2"/>
        <scheme val="minor"/>
      </rPr>
      <t>TAB G: Homebuyer Pro-Forma</t>
    </r>
    <r>
      <rPr>
        <b/>
        <sz val="10"/>
        <rFont val="Calibri"/>
        <family val="2"/>
        <scheme val="minor"/>
      </rPr>
      <t>.</t>
    </r>
  </si>
  <si>
    <t xml:space="preserve">PJ Financial Commitment </t>
  </si>
  <si>
    <t xml:space="preserve">Financial Commitments: PJ Commitment </t>
  </si>
  <si>
    <t xml:space="preserve">M </t>
  </si>
  <si>
    <t>Current Year-to-Date Financials</t>
  </si>
  <si>
    <r>
      <t xml:space="preserve">1. Matching funds must be committed and documentation must be submitted in </t>
    </r>
    <r>
      <rPr>
        <b/>
        <sz val="10"/>
        <color theme="7" tint="-0.249977111117893"/>
        <rFont val="Calibri"/>
        <family val="2"/>
        <scheme val="minor"/>
      </rPr>
      <t>TAB M: Financial Commitments</t>
    </r>
    <r>
      <rPr>
        <b/>
        <sz val="10"/>
        <rFont val="Calibri"/>
        <family val="2"/>
        <scheme val="minor"/>
      </rPr>
      <t xml:space="preserve"> to pass threshold.</t>
    </r>
  </si>
  <si>
    <r>
      <t xml:space="preserve">2. Complete and submit the Match Spreadsheet in </t>
    </r>
    <r>
      <rPr>
        <b/>
        <sz val="10"/>
        <color theme="7" tint="-0.249977111117893"/>
        <rFont val="Calibri"/>
        <family val="2"/>
        <scheme val="minor"/>
      </rPr>
      <t>TAB M: Financial Commitments</t>
    </r>
    <r>
      <rPr>
        <b/>
        <sz val="10"/>
        <rFont val="Calibri"/>
        <family val="2"/>
        <scheme val="minor"/>
      </rPr>
      <t>.</t>
    </r>
  </si>
  <si>
    <t>1. Visitability Mandate: All homebuyer units must meet the "visitability" standards below.  In addition, all units shall be made accessible upon the request of the prospective buyer.  Please confirm that the following design elements will be incorporated to satisfy the visitability mandate:</t>
  </si>
  <si>
    <t>1a. Each unit will contain at least one zero-step entrance on an accessible route.</t>
  </si>
  <si>
    <t>1b. All main floor interior doors (including bathroom doors and walk-in closets) in each unit will provide at least 31 3/4 inches of clear open width.</t>
  </si>
  <si>
    <t>1c. Each unit will contain at least one half or full bathroom on the main level that is accessible per ICC A117.1 Section 1004.11.</t>
  </si>
  <si>
    <r>
      <t xml:space="preserve">3. Submit a copy of construction cost estimates for the development in </t>
    </r>
    <r>
      <rPr>
        <b/>
        <sz val="10"/>
        <color theme="7" tint="-0.249977111117893"/>
        <rFont val="Calibri"/>
        <family val="2"/>
        <scheme val="minor"/>
      </rPr>
      <t xml:space="preserve"> TAB K: Readiness</t>
    </r>
    <r>
      <rPr>
        <b/>
        <sz val="10"/>
        <rFont val="Calibri"/>
        <family val="2"/>
        <scheme val="minor"/>
      </rPr>
      <t>.</t>
    </r>
  </si>
  <si>
    <r>
      <t xml:space="preserve">4. Submit a purchase option or purchase agreement that expires no less than 30 days subsequent to the award announcement date in </t>
    </r>
    <r>
      <rPr>
        <b/>
        <sz val="10"/>
        <color theme="7" tint="-0.249977111117893"/>
        <rFont val="Calibri"/>
        <family val="2"/>
        <scheme val="minor"/>
      </rPr>
      <t xml:space="preserve"> TAB K: Readiness</t>
    </r>
    <r>
      <rPr>
        <b/>
        <sz val="10"/>
        <rFont val="Calibri"/>
        <family val="2"/>
        <scheme val="minor"/>
      </rPr>
      <t>.</t>
    </r>
  </si>
  <si>
    <r>
      <t xml:space="preserve">5. Submit a letter no older than 6 months from the local planning official that certifies the current zoning allows for construction and operation of the proposed development in </t>
    </r>
    <r>
      <rPr>
        <b/>
        <sz val="10"/>
        <color theme="7" tint="-0.249977111117893"/>
        <rFont val="Calibri"/>
        <family val="2"/>
        <scheme val="minor"/>
      </rPr>
      <t xml:space="preserve"> TAB K: Readiness</t>
    </r>
    <r>
      <rPr>
        <b/>
        <sz val="10"/>
        <rFont val="Calibri"/>
        <family val="2"/>
        <scheme val="minor"/>
      </rPr>
      <t>. If a variance was necessary for proposed development, the submitted letter should include the variance was approved.</t>
    </r>
  </si>
  <si>
    <r>
      <t xml:space="preserve">1. Submit ERR Forms in </t>
    </r>
    <r>
      <rPr>
        <b/>
        <sz val="10"/>
        <color theme="7" tint="-0.249977111117893"/>
        <rFont val="Calibri"/>
        <family val="2"/>
        <scheme val="minor"/>
      </rPr>
      <t>TAB L: Environmental Review</t>
    </r>
    <r>
      <rPr>
        <b/>
        <sz val="10"/>
        <rFont val="Calibri"/>
        <family val="2"/>
        <scheme val="minor"/>
      </rPr>
      <t>.</t>
    </r>
  </si>
  <si>
    <r>
      <t xml:space="preserve">2. Submit FIRM flood plain map with development site(s) identified in </t>
    </r>
    <r>
      <rPr>
        <b/>
        <sz val="10"/>
        <color theme="7" tint="-0.249977111117893"/>
        <rFont val="Calibri"/>
        <family val="2"/>
        <scheme val="minor"/>
      </rPr>
      <t>TAB L: Environmental Review</t>
    </r>
    <r>
      <rPr>
        <b/>
        <sz val="10"/>
        <rFont val="Calibri"/>
        <family val="2"/>
        <scheme val="minor"/>
      </rPr>
      <t>.</t>
    </r>
  </si>
  <si>
    <r>
      <t xml:space="preserve">Please complete if you are applying for a CHDO Operating Supplement. Please submit (if required) the CHDO certification workbook and associated documents in </t>
    </r>
    <r>
      <rPr>
        <b/>
        <sz val="10"/>
        <color theme="7" tint="-0.249977111117893"/>
        <rFont val="Calibri"/>
        <family val="2"/>
        <scheme val="minor"/>
      </rPr>
      <t>Tab O_CHDO</t>
    </r>
    <r>
      <rPr>
        <b/>
        <sz val="10"/>
        <color theme="1"/>
        <rFont val="Calibri"/>
        <family val="2"/>
        <scheme val="minor"/>
      </rPr>
      <t xml:space="preserve">.  </t>
    </r>
  </si>
  <si>
    <r>
      <t xml:space="preserve">1a. If yes, submit a client intake list and a homebuyer proforma for each identified homebuyer in </t>
    </r>
    <r>
      <rPr>
        <b/>
        <sz val="10"/>
        <color theme="7" tint="-0.249977111117893"/>
        <rFont val="Calibri"/>
        <family val="2"/>
        <scheme val="minor"/>
      </rPr>
      <t>TAB G: Pro-Forma</t>
    </r>
    <r>
      <rPr>
        <b/>
        <sz val="10"/>
        <rFont val="Calibri"/>
        <family val="2"/>
        <scheme val="minor"/>
      </rPr>
      <t>.</t>
    </r>
  </si>
  <si>
    <r>
      <t xml:space="preserve">3. Provide a narrative describing the homebuyer counseling services the applicant will provide to homebuyers in </t>
    </r>
    <r>
      <rPr>
        <b/>
        <sz val="10"/>
        <color theme="7" tint="-0.249977111117893"/>
        <rFont val="Calibri"/>
        <family val="2"/>
        <scheme val="minor"/>
      </rPr>
      <t>TAB P: Homebuyer Counseling</t>
    </r>
    <r>
      <rPr>
        <b/>
        <sz val="10"/>
        <rFont val="Calibri"/>
        <family val="2"/>
        <scheme val="minor"/>
      </rPr>
      <t>.</t>
    </r>
  </si>
  <si>
    <r>
      <t xml:space="preserve">Complete the Homebuyer Unit Pro-Forma and submit in </t>
    </r>
    <r>
      <rPr>
        <b/>
        <sz val="10"/>
        <color theme="7" tint="-0.249977111117893"/>
        <rFont val="Calibri"/>
        <family val="2"/>
        <scheme val="minor"/>
      </rPr>
      <t>TAB G: Homebuyer Pro-Forma</t>
    </r>
    <r>
      <rPr>
        <b/>
        <sz val="10"/>
        <rFont val="Calibri"/>
        <family val="2"/>
        <scheme val="minor"/>
      </rPr>
      <t xml:space="preserve">. </t>
    </r>
  </si>
  <si>
    <t>Note: Although permanent displacement may not be anticipated, a housing activity may still incur temporary or economic displacement liabilities. The Uniform Relocation Act contains specific requirements for HOME  assisted units involving displacement and/or acquisition. For further explanation of the URA requirements see Chapter 4 of the IHCDA CDBG and HOME Program Manual and its Exhibits for additional guidance and copies of the required notices.</t>
  </si>
  <si>
    <r>
      <t xml:space="preserve">1a. Attach a copy of the letter sent to the seller in </t>
    </r>
    <r>
      <rPr>
        <b/>
        <sz val="10"/>
        <color theme="7" tint="-0.249977111117893"/>
        <rFont val="Calibri"/>
        <family val="2"/>
        <scheme val="minor"/>
      </rPr>
      <t>TAB Q: Displacement</t>
    </r>
    <r>
      <rPr>
        <b/>
        <sz val="10"/>
        <color theme="1"/>
        <rFont val="Calibri"/>
        <family val="2"/>
        <scheme val="minor"/>
      </rPr>
      <t>. A sample letter is found in the IHCDA Compliance Manual.</t>
    </r>
  </si>
  <si>
    <r>
      <t xml:space="preserve">C. If specific units have been identified, complete the Tenant Roster in the IHCDA Compliance Manual and place in </t>
    </r>
    <r>
      <rPr>
        <b/>
        <sz val="10"/>
        <color theme="7" tint="-0.249977111117893"/>
        <rFont val="Calibri"/>
        <family val="2"/>
        <scheme val="minor"/>
      </rPr>
      <t>TAB Q: Displacement</t>
    </r>
    <r>
      <rPr>
        <b/>
        <sz val="10"/>
        <color theme="1"/>
        <rFont val="Calibri"/>
        <family val="2"/>
        <scheme val="minor"/>
      </rPr>
      <t>.</t>
    </r>
  </si>
  <si>
    <r>
      <t xml:space="preserve">D. Provide a list of all tenants that have vacated the units in the three months prior to the application date and place in </t>
    </r>
    <r>
      <rPr>
        <b/>
        <sz val="10"/>
        <color theme="7" tint="-0.249977111117893"/>
        <rFont val="Calibri"/>
        <family val="2"/>
        <scheme val="minor"/>
      </rPr>
      <t>TAB Q: Displacement</t>
    </r>
    <r>
      <rPr>
        <b/>
        <sz val="10"/>
        <color theme="1"/>
        <rFont val="Calibri"/>
        <family val="2"/>
        <scheme val="minor"/>
      </rPr>
      <t>.</t>
    </r>
  </si>
  <si>
    <r>
      <t xml:space="preserve">E. Each tenant must be sent a general information notice as soon as negotiations concerning a specific site have begun. Enclose a copy of the notice and evidence of receipt of delivery in </t>
    </r>
    <r>
      <rPr>
        <b/>
        <sz val="10"/>
        <color theme="7" tint="-0.249977111117893"/>
        <rFont val="Calibri"/>
        <family val="2"/>
        <scheme val="minor"/>
      </rPr>
      <t>TAB Q: Displacement</t>
    </r>
    <r>
      <rPr>
        <b/>
        <sz val="10"/>
        <color theme="1"/>
        <rFont val="Calibri"/>
        <family val="2"/>
        <scheme val="minor"/>
      </rPr>
      <t>.</t>
    </r>
  </si>
  <si>
    <r>
      <t xml:space="preserve">Submit Tenant List in </t>
    </r>
    <r>
      <rPr>
        <b/>
        <sz val="10"/>
        <color theme="7" tint="-0.249977111117893"/>
        <rFont val="Calibri"/>
        <family val="2"/>
        <scheme val="minor"/>
      </rPr>
      <t>TAB Q: Displacement</t>
    </r>
    <r>
      <rPr>
        <b/>
        <sz val="10"/>
        <color theme="1"/>
        <rFont val="Calibri"/>
        <family val="2"/>
        <scheme val="minor"/>
      </rPr>
      <t>.</t>
    </r>
  </si>
  <si>
    <t>D5 - DISPLACEMENT AFFIDAVIT</t>
  </si>
  <si>
    <t>D8 - ASSURANCES AND CERTIFICATION</t>
  </si>
  <si>
    <t>D6 - MEANINGFUL ACCESS FOR LIMITED ENGLISH PROFICIENT PERSONS</t>
  </si>
  <si>
    <t>1. How will the organization use this CHDO supplemental award?  Be specific and ensure that your answer corresponds with line items listed in the CHDO Operating Supplement budget.</t>
  </si>
  <si>
    <t>D3 - DISPLACEMENT ASSESSMENT</t>
  </si>
  <si>
    <t>S1 - DEVELOPMENT CHARACTERISTICS</t>
  </si>
  <si>
    <t>Maximum Number of Points:</t>
  </si>
  <si>
    <t xml:space="preserve">A - TARGETED POPULATION </t>
  </si>
  <si>
    <t>Points will be awarded to applicants of which 25% or more units target one or more of the following designations: single parent households, victims of domestic violence, families with children age six and under, veterans (as defined in the IHCDA HOME Homebuyer Policy).</t>
  </si>
  <si>
    <t>Targeted Population</t>
  </si>
  <si>
    <t># of Units</t>
  </si>
  <si>
    <t>Total Units</t>
  </si>
  <si>
    <t>% of Total</t>
  </si>
  <si>
    <t>Points Possible</t>
  </si>
  <si>
    <t>Points</t>
  </si>
  <si>
    <t xml:space="preserve">At Least 25% of Units are for Households that meet one of the above designations. 
</t>
  </si>
  <si>
    <t>B - OPPORTUNITY INDEX</t>
  </si>
  <si>
    <t>Opportunity Index</t>
  </si>
  <si>
    <t>Achieved</t>
  </si>
  <si>
    <t>PUBLIC TRANSPORTATION:
Development Located within 1 Mile of Transit Station / Bus Stop</t>
  </si>
  <si>
    <t>EMPLOYER PROXIMITY:
Development Located within Five Miles of at Least One of County's Top 25 Employers</t>
  </si>
  <si>
    <t>UNEMPLOYMENT RATE:
Development Located in County Below State Average</t>
  </si>
  <si>
    <t>JOB GROWTH:
Development Located in Above State Average</t>
  </si>
  <si>
    <t>POVERTY RATE:
Development Located in County Below State Average</t>
  </si>
  <si>
    <t>COUNTY MEDIAN HOUSEHOLD INCOME:
Development Located in County Above State Average</t>
  </si>
  <si>
    <t>CENSUS TRACT INCOME LEVEL:
Development Located in Neighborhood Above Surrounding Areas</t>
  </si>
  <si>
    <t>C - HEALTH AND QUALITY OF LIFE FACTORS</t>
  </si>
  <si>
    <t>Health and Quality of Life Factors</t>
  </si>
  <si>
    <t>Achieved / Level</t>
  </si>
  <si>
    <t>PRIMARY CARE PHYSICIANS:
Development Located in County with Ratio of Population to Primary Care Physicions of 2,000:1 or Lower</t>
  </si>
  <si>
    <t>FRESH PRODUCE:
Development Located withing One Mile of Supermarket or Grocery Store with Fresh Produce</t>
  </si>
  <si>
    <t>PROXIMITY TO POSITIVE LAND USES:</t>
  </si>
  <si>
    <t>Community or Recreation Center</t>
  </si>
  <si>
    <t>Park or Public Green Space</t>
  </si>
  <si>
    <t>Primary Care Physician or Urgent Care Facility</t>
  </si>
  <si>
    <t>Pharmacy</t>
  </si>
  <si>
    <t>Sidewalks or Trails</t>
  </si>
  <si>
    <t>Clothing/Department Store</t>
  </si>
  <si>
    <t>Bank</t>
  </si>
  <si>
    <t>Education Facility</t>
  </si>
  <si>
    <t>Licensed Child Care Facility</t>
  </si>
  <si>
    <t>Social Service Center</t>
  </si>
  <si>
    <t>Government Office (i.e., town hall, trustee's office)</t>
  </si>
  <si>
    <t>Post Office</t>
  </si>
  <si>
    <t>Public Library</t>
  </si>
  <si>
    <t>Cultural Arts Facility</t>
  </si>
  <si>
    <t>S2 - DEVELOPMENT FEATURES</t>
  </si>
  <si>
    <t>A - INFILL NEW CONSTRUCTION</t>
  </si>
  <si>
    <t>Infill Attribute</t>
  </si>
  <si>
    <t>Select One</t>
  </si>
  <si>
    <t>Possible Points</t>
  </si>
  <si>
    <t>Is the development being developed on vacant or underused parcels of land within existing areas that are already largely developed or previously developed?</t>
  </si>
  <si>
    <t>Are at least two sides of the development adjacent to an occupied residential development, operating commercial development, active public space, or another active community activity?</t>
  </si>
  <si>
    <t>Is the development being developed on existing agricultural land?</t>
  </si>
  <si>
    <t>Does the development include existing structures that will be rehabilitated?</t>
  </si>
  <si>
    <t>Does the Site Meet All Requirements for Infill?</t>
  </si>
  <si>
    <t>B - PROVISION OF ADDITIONAL BEDROOMS</t>
  </si>
  <si>
    <t>Provision of Additional Bedrooms</t>
  </si>
  <si>
    <t>C - DESIGN FEATURES</t>
  </si>
  <si>
    <t>Design Feature</t>
  </si>
  <si>
    <t>Exterior Walls are at Least 50% Durable Material (brick, stone, cement board)</t>
  </si>
  <si>
    <t xml:space="preserve">Includes LED Lighting </t>
  </si>
  <si>
    <t>Roofing System Has at Least a 30-Year Warranty</t>
  </si>
  <si>
    <t>Porch with a Minimum of 48 Square Feet with a Roof that is Permanently Attached to the Residence</t>
  </si>
  <si>
    <t>Deck or Patio with a Minimum of 64 Square Feet that is Made of Wood or Other Approved Materials</t>
  </si>
  <si>
    <t>Framing Consists of 2" x 6" Studs to Allow for Higher R-Value Insulation in Walls</t>
  </si>
  <si>
    <t>Garage with a Minimum of 200 Square Feet that is Made of Approved Materials, Has a Roof, is Enclosed on All Sides, and Has at Least One Door for Vehicle Access</t>
  </si>
  <si>
    <t>Crawl Space or Basement</t>
  </si>
  <si>
    <t>Security System</t>
  </si>
  <si>
    <t>Carport with a Minimum of 200 Square Feet that is Made of Approved Materials, Has a Roof, and is Open on at Least Two Sides</t>
  </si>
  <si>
    <t>Attached or Unattached Storage Space Measuring at Least 5' x 6'</t>
  </si>
  <si>
    <t xml:space="preserve">Community Room </t>
  </si>
  <si>
    <t># of Features from Each Column</t>
  </si>
  <si>
    <t>Applicants must adopt a minimum of two universal design features from each column of the Universal Design Features table (found in the HOME Policy).  Up to 5 points will be awarded for addition features adopted from each column.</t>
  </si>
  <si>
    <t>Number of Universal Design Features from Each Column</t>
  </si>
  <si>
    <t>Green Building Techniques</t>
  </si>
  <si>
    <t>Orient Structures on East/West Axis for Solar Exposure</t>
  </si>
  <si>
    <t>Include Trees in Landscaping to Curb Winter Winds and Provide Shade</t>
  </si>
  <si>
    <t>Low VOC Paints and Finish Materials</t>
  </si>
  <si>
    <t>Install Flow Reducers in Faucets and Showers</t>
  </si>
  <si>
    <t>Incorporate Permeable Paving</t>
  </si>
  <si>
    <t>Minimize the Disruption of Existing Plants and Trees</t>
  </si>
  <si>
    <t>Include Recycling Bins in the Kitchen</t>
  </si>
  <si>
    <t>Install Recycled Content Flooring and Underlayment</t>
  </si>
  <si>
    <t>Install a Light Colored Roofing Material</t>
  </si>
  <si>
    <t>Low Flow Toilets or Duel Flush toilets</t>
  </si>
  <si>
    <t>R-Value Insulation Exceeding Indiana State Building Code</t>
  </si>
  <si>
    <t>Install high-efficiency, tank-less water heaters</t>
  </si>
  <si>
    <t>Use on-site solar energy to reduce resident utility costs</t>
  </si>
  <si>
    <t>SUBCATEGORY TOTAL</t>
  </si>
  <si>
    <t>S3 - READINESS</t>
  </si>
  <si>
    <t>A - PREDEVELOPMENT ACTIVITIES</t>
  </si>
  <si>
    <t>Predevelopment Activity Completed</t>
  </si>
  <si>
    <t>Asbestos Testing</t>
  </si>
  <si>
    <t>Lead Testing</t>
  </si>
  <si>
    <t>Appraisal</t>
  </si>
  <si>
    <t>Preliminary Floor Plans</t>
  </si>
  <si>
    <t>Property Survey</t>
  </si>
  <si>
    <t>Structural Needs</t>
  </si>
  <si>
    <t xml:space="preserve">CHDO Predevelopment Loan </t>
  </si>
  <si>
    <t xml:space="preserve">Comprehensive Community Plan </t>
  </si>
  <si>
    <t>B - CONTRACTOR SOLICITATION</t>
  </si>
  <si>
    <t>Contractor</t>
  </si>
  <si>
    <t>Targeted Co. Type*</t>
  </si>
  <si>
    <t>*MBE, WBE, DBE, VOSB, SDVOSB</t>
  </si>
  <si>
    <t>S4 - CAPACITY</t>
  </si>
  <si>
    <t>A - CERTIFICATION</t>
  </si>
  <si>
    <r>
      <t xml:space="preserve">Submit Certification Completion in </t>
    </r>
    <r>
      <rPr>
        <b/>
        <sz val="10"/>
        <color theme="7" tint="-0.249977111117893"/>
        <rFont val="Calibri"/>
        <family val="2"/>
        <scheme val="minor"/>
      </rPr>
      <t>TAB F: Capacity</t>
    </r>
  </si>
  <si>
    <t>Type of Certification</t>
  </si>
  <si>
    <t>Month/Year Attended</t>
  </si>
  <si>
    <t>Name of Staff</t>
  </si>
  <si>
    <t>B - AWARD PERFORMANCE OF APPLICANT / OVERALL EXPERIENCE</t>
  </si>
  <si>
    <t>IHCDA Award Number</t>
  </si>
  <si>
    <t>APPLICANT ONLY</t>
  </si>
  <si>
    <t>C - TIMELY EXPENDITURE OF FUNDS</t>
  </si>
  <si>
    <t>Applicant</t>
  </si>
  <si>
    <t>Most Recent IHCDA HOME or CDBG Award Number</t>
  </si>
  <si>
    <t>Extension Granted</t>
  </si>
  <si>
    <t>D - INSPECTION PERFORMANCE OF APPLICANT</t>
  </si>
  <si>
    <t>Inspection Building Code Issues</t>
  </si>
  <si>
    <t>Narrative/Documents Included?</t>
  </si>
  <si>
    <t>F - CHDO Certification</t>
  </si>
  <si>
    <t>Certified CHDO</t>
  </si>
  <si>
    <t>and Greater</t>
  </si>
  <si>
    <t>to</t>
  </si>
  <si>
    <t>Max.</t>
  </si>
  <si>
    <t>Min.</t>
  </si>
  <si>
    <t>% of Total Development Costs</t>
  </si>
  <si>
    <t>Total Development Costs</t>
  </si>
  <si>
    <t>Sources of Funding</t>
  </si>
  <si>
    <t xml:space="preserve">1. List sources, amount of funding, and the commitment date in the chart below. Banked match does not count for points in this scoring category. </t>
  </si>
  <si>
    <t xml:space="preserve">A - LEVERAGE OF OTHER SOURCES </t>
  </si>
  <si>
    <t>S5 - FINANCING</t>
  </si>
  <si>
    <t>S6 -  BONUS</t>
  </si>
  <si>
    <t>A - BONUS</t>
  </si>
  <si>
    <t xml:space="preserve">Points will be awarded to applications that are submitted according to IHCDA’s submittal guidelines (see list below), and which pass Threshold with one or less technical errors or incomplete information.  
To receive points in this category, the applicant must: 
• Submit a searchable PDF of the application on the OneDrive site;
• Submit an Excel file of the application on the OneDrive site;
• Answer all questions in the policy and application;
• Submit all required threshold items in the correct tabs;
• Submit all required threshold items in the correct form (mailed and/or on the One Drivesite); and
• Label and include all tabs on the OneDrive site as described in the Application Policy. All tabs must be included regardless of whether documentation is required in each tab.
</t>
  </si>
  <si>
    <t>SCORE SHEET</t>
  </si>
  <si>
    <t>Self
Score</t>
  </si>
  <si>
    <t>IHCDA Score</t>
  </si>
  <si>
    <t>Notes</t>
  </si>
  <si>
    <t>Job Growth</t>
  </si>
  <si>
    <t xml:space="preserve">Employer Proximity </t>
  </si>
  <si>
    <t>Public Transportation</t>
  </si>
  <si>
    <t>Unemployment Rate</t>
  </si>
  <si>
    <t>Poverty Rate</t>
  </si>
  <si>
    <t>County Median Household Income</t>
  </si>
  <si>
    <t>Census Tract Income Level</t>
  </si>
  <si>
    <t>Primary Care Physicians</t>
  </si>
  <si>
    <t>Fresh Produce</t>
  </si>
  <si>
    <t xml:space="preserve">Proximity to Positive Land Use </t>
  </si>
  <si>
    <t>CATEGORY TOTAL</t>
  </si>
  <si>
    <t>Minimum of Two Features per Column</t>
  </si>
  <si>
    <t>SUBCATEGORY TOTAL (greater of two)</t>
  </si>
  <si>
    <t>Minimum of Five Letters</t>
  </si>
  <si>
    <t xml:space="preserve">Funding From Other Sources </t>
  </si>
  <si>
    <t>Bonus</t>
  </si>
  <si>
    <t>GRAND TOTAL</t>
  </si>
  <si>
    <r>
      <t xml:space="preserve">Submit Required Documentation in </t>
    </r>
    <r>
      <rPr>
        <b/>
        <sz val="10"/>
        <color theme="7" tint="-0.249977111117893"/>
        <rFont val="Calibri"/>
        <family val="2"/>
        <scheme val="minor"/>
      </rPr>
      <t>TAB R: Project Characteristics</t>
    </r>
  </si>
  <si>
    <t>Is the development being developed on land located outside corporate limits and where agriculture was the last use and it was used for such purpose within the last 5 years?</t>
  </si>
  <si>
    <t xml:space="preserve"> TOTAL</t>
  </si>
  <si>
    <t>Applicant or Administrator</t>
  </si>
  <si>
    <t>E - APPLICANTS OR ADMINISTRATORS WITH NON-IHCDA EXPERIENCE</t>
  </si>
  <si>
    <t xml:space="preserve">Applicants or Administrators that have previous IHCDA experience  are NOT eligible for points in this category. </t>
  </si>
  <si>
    <r>
      <t xml:space="preserve">Submit Letter/Evidence/Certification in </t>
    </r>
    <r>
      <rPr>
        <b/>
        <sz val="10"/>
        <color theme="7" tint="-0.249977111117893"/>
        <rFont val="Calibri"/>
        <family val="2"/>
        <scheme val="minor"/>
      </rPr>
      <t>TAB K: Readiness</t>
    </r>
  </si>
  <si>
    <r>
      <t xml:space="preserve">Submit Supporting Documentation in </t>
    </r>
    <r>
      <rPr>
        <b/>
        <sz val="10"/>
        <color theme="7" tint="-0.249977111117893"/>
        <rFont val="Calibri"/>
        <family val="2"/>
        <scheme val="minor"/>
      </rPr>
      <t>TAB K: Readiness</t>
    </r>
  </si>
  <si>
    <t xml:space="preserve">Capacity </t>
  </si>
  <si>
    <r>
      <t xml:space="preserve">Submit Labeled Aerial Photographs in </t>
    </r>
    <r>
      <rPr>
        <b/>
        <sz val="10"/>
        <color theme="7" tint="-0.249977111117893"/>
        <rFont val="Calibri"/>
        <family val="2"/>
        <scheme val="minor"/>
      </rPr>
      <t>TAB N: Development Features</t>
    </r>
  </si>
  <si>
    <r>
      <t xml:space="preserve">Submit Labeled Floor Plans in </t>
    </r>
    <r>
      <rPr>
        <b/>
        <sz val="10"/>
        <color theme="7" tint="-0.249977111117893"/>
        <rFont val="Calibri"/>
        <family val="2"/>
        <scheme val="minor"/>
      </rPr>
      <t>TAB N: Development Features</t>
    </r>
  </si>
  <si>
    <r>
      <t xml:space="preserve">Submit narratives and any supporting documentation (e.g. resumes, photos, testimonials) in </t>
    </r>
    <r>
      <rPr>
        <b/>
        <sz val="10"/>
        <color theme="7" tint="-0.249977111117893"/>
        <rFont val="Calibri"/>
        <family val="2"/>
        <scheme val="minor"/>
      </rPr>
      <t>Tab F: Capacity</t>
    </r>
    <r>
      <rPr>
        <b/>
        <sz val="10"/>
        <rFont val="Calibri"/>
        <family val="2"/>
        <scheme val="minor"/>
      </rPr>
      <t>.</t>
    </r>
  </si>
  <si>
    <r>
      <t xml:space="preserve">Submit Commitment Letter in </t>
    </r>
    <r>
      <rPr>
        <b/>
        <sz val="10"/>
        <color theme="7" tint="-0.249977111117893"/>
        <rFont val="Calibri"/>
        <family val="2"/>
        <scheme val="minor"/>
      </rPr>
      <t>TAB M: Financial Commitments</t>
    </r>
  </si>
  <si>
    <t>7. UEI #</t>
  </si>
  <si>
    <t xml:space="preserve"> Has this been completed?</t>
  </si>
  <si>
    <r>
      <t xml:space="preserve">If yes, submit Administrator Documentation in </t>
    </r>
    <r>
      <rPr>
        <b/>
        <sz val="10"/>
        <color theme="7" tint="-0.249977111117893"/>
        <rFont val="Calibri"/>
        <family val="2"/>
        <scheme val="minor"/>
      </rPr>
      <t>TAB I: Administrator</t>
    </r>
    <r>
      <rPr>
        <b/>
        <sz val="10"/>
        <rFont val="Calibri"/>
        <family val="2"/>
        <scheme val="minor"/>
      </rPr>
      <t>.</t>
    </r>
  </si>
  <si>
    <t>6. UEI #</t>
  </si>
  <si>
    <t>Dev. Fund</t>
  </si>
  <si>
    <t xml:space="preserve">1d. Each hallway on the first floor will have a width of at least 36 minches and is level, with ramped or beveled changes at each door threshold. </t>
  </si>
  <si>
    <t xml:space="preserve">1e. Each bathroom on the first floor is reinforced for potential installation of grab bars. </t>
  </si>
  <si>
    <t xml:space="preserve">1f. Each electricial plug or receptable is at least 15 inches above the floor. </t>
  </si>
  <si>
    <r>
      <t xml:space="preserve">2. Submit clear, color site map and photos of site in </t>
    </r>
    <r>
      <rPr>
        <b/>
        <sz val="10"/>
        <color theme="7" tint="-0.249977111117893"/>
        <rFont val="Calibri"/>
        <family val="2"/>
        <scheme val="minor"/>
      </rPr>
      <t>TAB J: Site Map</t>
    </r>
    <r>
      <rPr>
        <b/>
        <sz val="10"/>
        <rFont val="Calibri"/>
        <family val="2"/>
        <scheme val="minor"/>
      </rPr>
      <t>.</t>
    </r>
  </si>
  <si>
    <r>
      <t xml:space="preserve">3. Submit title search documentation in </t>
    </r>
    <r>
      <rPr>
        <b/>
        <sz val="10"/>
        <color theme="7" tint="-0.249977111117893"/>
        <rFont val="Calibri"/>
        <family val="2"/>
        <scheme val="minor"/>
      </rPr>
      <t>TAB K: Readiness</t>
    </r>
    <r>
      <rPr>
        <b/>
        <sz val="10"/>
        <rFont val="Calibri"/>
        <family val="2"/>
        <scheme val="minor"/>
      </rPr>
      <t>.</t>
    </r>
  </si>
  <si>
    <t>T6 - APPLICATION SUMMARY</t>
  </si>
  <si>
    <t xml:space="preserve">Please note that the checklist below is not an exhaustive list of all required Threshold Items. Please see the HOME Homebuyer Application Policy, Section 9.2 : Threshold Requirements. </t>
  </si>
  <si>
    <t xml:space="preserve">LIFE EXPECTANCY:
Development Located within a census tract that has a life expectancy above the State Average. </t>
  </si>
  <si>
    <t>Life Expectancy</t>
  </si>
  <si>
    <t>Install Energy Star certified roof products</t>
  </si>
  <si>
    <t>Energy Star Certified Windows</t>
  </si>
  <si>
    <t>Energy Star Certified Appliances</t>
  </si>
  <si>
    <t>Energy Star HVAC System</t>
  </si>
  <si>
    <t>Include new trees in landscaping to curb           winter winds and provide shade</t>
  </si>
  <si>
    <t xml:space="preserve">Recyled Deconstruction building materials </t>
  </si>
  <si>
    <t>50% or more of the HOME Assisted Units Have 4+ Bedrooms</t>
  </si>
  <si>
    <t>50% or more of the HOME Assisted Units Have 3+ Bedrooms</t>
  </si>
  <si>
    <t>D - POST PURCHASE COUNSELING</t>
  </si>
  <si>
    <t>Post Purchase Counseling</t>
  </si>
  <si>
    <t>Providing Post-Purchase Counseling</t>
  </si>
  <si>
    <t>Play areas designed in accordance with ADA Guidelines</t>
  </si>
  <si>
    <t>All entrances are non-step entrances for ALL units</t>
  </si>
  <si>
    <t>E - UNIVERSAL DESIGN FEATURES</t>
  </si>
  <si>
    <t>F - GREEN BUILDING</t>
  </si>
  <si>
    <t>50% or more units have HERS rating at 55 or lower</t>
  </si>
  <si>
    <t>50% or more units have HERS rating at 65 or lower</t>
  </si>
  <si>
    <t>D - HERS Rating</t>
  </si>
  <si>
    <t>D - HERS RATING</t>
  </si>
  <si>
    <t xml:space="preserve">Completed IHCDA HOME Award with 1 or less findings on Closeout Monitoring </t>
  </si>
  <si>
    <t>ADMINISTRATOR</t>
  </si>
  <si>
    <t xml:space="preserve">Completed IHCDA HOME Award with 0 findings on Closeout Monitoring </t>
  </si>
  <si>
    <t>Completed IHCDA HOME Award with 1 finding on Closeout Monitoring</t>
  </si>
  <si>
    <t>Using CHDO Proceeds?</t>
  </si>
  <si>
    <t>Amount of Proceeds:</t>
  </si>
  <si>
    <t>CHDO Proceeds</t>
  </si>
  <si>
    <t>HERS Rating</t>
  </si>
  <si>
    <t>Contractor Solicitation &amp; Participation</t>
  </si>
  <si>
    <t>Invite Material Participation in the Proposed Development by IN
MBE/WBE/DBE/VOSB/SDVOSB contractors</t>
  </si>
  <si>
    <t>Development Team Member is an IN MBE/WBE/DBE/VOSB entity</t>
  </si>
  <si>
    <t>State Certification Development Team meets status requirement</t>
  </si>
  <si>
    <r>
      <t xml:space="preserve">4. Provide Current Year-to-Date Financials in </t>
    </r>
    <r>
      <rPr>
        <b/>
        <sz val="10"/>
        <color theme="7" tint="-0.249977111117893"/>
        <rFont val="Calibri"/>
        <family val="2"/>
        <scheme val="minor"/>
      </rPr>
      <t>TAB F: Capacity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</si>
</sst>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m/d/yyyy;@"/>
    <numFmt numFmtId="165" formatCode="[&lt;=9999999]###\-####;\(###\)\ ###\-####"/>
    <numFmt numFmtId="166" formatCode="00000"/>
    <numFmt numFmtId="167" formatCode="mm/yyyy;@"/>
  </numFmts>
  <fonts count="17" x14ac:knownFonts="1">
    <font>
      <sz val="11"/>
      <color theme="1"/>
      <name val="Calibri"/>
      <family val="2"/>
      <scheme val="minor"/>
    </font>
    <font>
      <sz val="11"/>
      <color theme="1"/>
      <name val="Calibri"/>
      <family val="2"/>
      <scheme val="minor"/>
    </font>
    <font>
      <b/>
      <sz val="11"/>
      <color theme="0"/>
      <name val="Calibri"/>
      <family val="2"/>
      <scheme val="minor"/>
    </font>
    <font>
      <b/>
      <sz val="10"/>
      <color theme="0"/>
      <name val="Calibri"/>
      <family val="2"/>
      <scheme val="minor"/>
    </font>
    <font>
      <b/>
      <sz val="10"/>
      <color theme="1"/>
      <name val="Calibri"/>
      <family val="2"/>
      <scheme val="minor"/>
    </font>
    <font>
      <b/>
      <sz val="11"/>
      <name val="Calibri"/>
      <family val="2"/>
      <scheme val="minor"/>
    </font>
    <font>
      <sz val="11"/>
      <name val="Calibri"/>
      <family val="2"/>
      <scheme val="minor"/>
    </font>
    <font>
      <b/>
      <sz val="10"/>
      <name val="Calibri"/>
      <family val="2"/>
      <scheme val="minor"/>
    </font>
    <font>
      <b/>
      <sz val="9"/>
      <name val="Calibri"/>
      <family val="2"/>
      <scheme val="minor"/>
    </font>
    <font>
      <sz val="10"/>
      <name val="Calibri"/>
      <family val="2"/>
      <scheme val="minor"/>
    </font>
    <font>
      <i/>
      <sz val="10"/>
      <name val="Calibri"/>
      <family val="2"/>
      <scheme val="minor"/>
    </font>
    <font>
      <b/>
      <sz val="10"/>
      <color theme="7" tint="-0.249977111117893"/>
      <name val="Calibri"/>
      <family val="2"/>
      <scheme val="minor"/>
    </font>
    <font>
      <sz val="9"/>
      <name val="Calibri"/>
      <family val="2"/>
      <scheme val="minor"/>
    </font>
    <font>
      <sz val="11"/>
      <color theme="9" tint="-0.499984740745262"/>
      <name val="Calibri"/>
      <family val="2"/>
      <scheme val="minor"/>
    </font>
    <font>
      <sz val="10"/>
      <color theme="1"/>
      <name val="Calibri"/>
      <family val="2"/>
      <scheme val="minor"/>
    </font>
    <font>
      <b/>
      <u/>
      <sz val="10"/>
      <color theme="1"/>
      <name val="Calibri"/>
      <family val="2"/>
      <scheme val="minor"/>
    </font>
    <font>
      <b/>
      <sz val="11"/>
      <color rgb="FFFFFFFF"/>
      <name val="Calibri"/>
      <family val="2"/>
      <scheme val="minor"/>
    </font>
  </fonts>
  <fills count="36">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499984740745262"/>
        <bgColor indexed="64"/>
      </patternFill>
    </fill>
    <fill>
      <patternFill patternType="darkUp">
        <fgColor theme="2" tint="-0.499984740745262"/>
        <bgColor indexed="65"/>
      </patternFill>
    </fill>
    <fill>
      <patternFill patternType="darkUp">
        <fgColor theme="2" tint="-0.499984740745262"/>
        <bgColor theme="4" tint="0.79998168889431442"/>
      </patternFill>
    </fill>
    <fill>
      <patternFill patternType="darkUp">
        <fgColor theme="2" tint="-0.499984740745262"/>
        <bgColor theme="7" tint="0.79998168889431442"/>
      </patternFill>
    </fill>
    <fill>
      <patternFill patternType="darkUp">
        <fgColor theme="2" tint="-0.499984740745262"/>
        <bgColor theme="0" tint="-4.9989318521683403E-2"/>
      </patternFill>
    </fill>
    <fill>
      <patternFill patternType="darkUp">
        <fgColor theme="2" tint="-0.499984740745262"/>
        <bgColor theme="7" tint="0.79992065187536243"/>
      </patternFill>
    </fill>
    <fill>
      <patternFill patternType="darkUp">
        <fgColor theme="2" tint="-0.499984740745262"/>
        <bgColor theme="4" tint="0.79995117038483843"/>
      </patternFill>
    </fill>
    <fill>
      <patternFill patternType="darkUp">
        <fgColor theme="2" tint="-0.499984740745262"/>
        <bgColor theme="7" tint="0.79995117038483843"/>
      </patternFill>
    </fill>
    <fill>
      <patternFill patternType="solid">
        <fgColor theme="0"/>
        <bgColor indexed="64"/>
      </patternFill>
    </fill>
    <fill>
      <patternFill patternType="solid">
        <fgColor theme="0" tint="-4.9989318521683403E-2"/>
        <bgColor theme="2" tint="-0.499984740745262"/>
      </patternFill>
    </fill>
    <fill>
      <patternFill patternType="solid">
        <fgColor indexed="65"/>
        <bgColor indexed="64"/>
      </patternFill>
    </fill>
    <fill>
      <patternFill patternType="solid">
        <fgColor theme="7" tint="0.79998168889431442"/>
        <bgColor theme="2" tint="-0.499984740745262"/>
      </patternFill>
    </fill>
    <fill>
      <patternFill patternType="solid">
        <fgColor theme="7" tint="0.79995117038483843"/>
        <bgColor theme="2" tint="-0.499984740745262"/>
      </patternFill>
    </fill>
    <fill>
      <patternFill patternType="solid">
        <fgColor theme="9" tint="-0.249977111117893"/>
        <bgColor indexed="64"/>
      </patternFill>
    </fill>
    <fill>
      <patternFill patternType="darkUp">
        <fgColor theme="2" tint="-0.499984740745262"/>
        <bgColor theme="4" tint="0.79992065187536243"/>
      </patternFill>
    </fill>
    <fill>
      <patternFill patternType="solid">
        <fgColor theme="9" tint="0.59999389629810485"/>
        <bgColor theme="2" tint="-0.499984740745262"/>
      </patternFill>
    </fill>
    <fill>
      <patternFill patternType="solid">
        <fgColor indexed="65"/>
        <bgColor theme="2" tint="-0.499984740745262"/>
      </patternFill>
    </fill>
    <fill>
      <patternFill patternType="solid">
        <fgColor theme="4" tint="0.79998168889431442"/>
        <bgColor theme="2" tint="-0.499984740745262"/>
      </patternFill>
    </fill>
    <fill>
      <patternFill patternType="darkUp">
        <fgColor theme="2" tint="-0.499984740745262"/>
        <bgColor auto="1"/>
      </patternFill>
    </fill>
    <fill>
      <patternFill patternType="solid">
        <fgColor theme="4" tint="0.79992065187536243"/>
        <bgColor theme="2" tint="-0.499984740745262"/>
      </patternFill>
    </fill>
    <fill>
      <patternFill patternType="solid">
        <fgColor theme="4" tint="0.79995117038483843"/>
        <bgColor theme="2" tint="-0.499984740745262"/>
      </patternFill>
    </fill>
    <fill>
      <patternFill patternType="darkUp">
        <fgColor theme="2" tint="-0.499984740745262"/>
        <bgColor theme="4" tint="0.59999389629810485"/>
      </patternFill>
    </fill>
    <fill>
      <patternFill patternType="solid">
        <fgColor theme="4" tint="0.39997558519241921"/>
        <bgColor indexed="64"/>
      </patternFill>
    </fill>
    <fill>
      <patternFill patternType="darkUp">
        <fgColor theme="2" tint="-0.499984740745262"/>
        <bgColor theme="4" tint="0.39997558519241921"/>
      </patternFill>
    </fill>
    <fill>
      <patternFill patternType="darkDown">
        <fgColor theme="2" tint="-0.499984740745262"/>
        <bgColor indexed="65"/>
      </patternFill>
    </fill>
    <fill>
      <patternFill patternType="solid">
        <fgColor theme="7" tint="0.79985961485641044"/>
        <bgColor theme="2" tint="-0.499984740745262"/>
      </patternFill>
    </fill>
    <fill>
      <patternFill patternType="darkUp">
        <fgColor theme="0" tint="-0.499984740745262"/>
        <bgColor theme="4" tint="0.79995117038483843"/>
      </patternFill>
    </fill>
    <fill>
      <patternFill patternType="solid">
        <fgColor theme="7" tint="0.79992065187536243"/>
        <bgColor theme="0"/>
      </patternFill>
    </fill>
  </fills>
  <borders count="142">
    <border>
      <left/>
      <right/>
      <top/>
      <bottom/>
      <diagonal/>
    </border>
    <border>
      <left style="thin">
        <color rgb="FF003359"/>
      </left>
      <right/>
      <top style="thin">
        <color rgb="FF003359"/>
      </top>
      <bottom style="thin">
        <color rgb="FF003359"/>
      </bottom>
      <diagonal/>
    </border>
    <border>
      <left/>
      <right/>
      <top style="thin">
        <color rgb="FF003359"/>
      </top>
      <bottom style="thin">
        <color rgb="FF003359"/>
      </bottom>
      <diagonal/>
    </border>
    <border>
      <left/>
      <right style="thin">
        <color rgb="FF003359"/>
      </right>
      <top style="thin">
        <color rgb="FF003359"/>
      </top>
      <bottom style="thin">
        <color rgb="FF00335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3359"/>
      </top>
      <bottom/>
      <diagonal/>
    </border>
    <border>
      <left/>
      <right/>
      <top/>
      <bottom style="thin">
        <color rgb="FF003359"/>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diagonal/>
    </border>
    <border>
      <left/>
      <right/>
      <top style="medium">
        <color theme="9" tint="-0.499984740745262"/>
      </top>
      <bottom style="medium">
        <color theme="9" tint="-0.499984740745262"/>
      </bottom>
      <diagonal/>
    </border>
    <border>
      <left/>
      <right/>
      <top/>
      <bottom style="thick">
        <color theme="9" tint="-0.499984740745262"/>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style="thick">
        <color theme="9" tint="-0.499984740745262"/>
      </left>
      <right/>
      <top/>
      <bottom style="thick">
        <color theme="9" tint="-0.499984740745262"/>
      </bottom>
      <diagonal/>
    </border>
    <border>
      <left/>
      <right style="thick">
        <color theme="9" tint="-0.499984740745262"/>
      </right>
      <top/>
      <bottom style="thick">
        <color theme="9" tint="-0.499984740745262"/>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theme="9" tint="-0.499984740745262"/>
      </left>
      <right/>
      <top style="medium">
        <color theme="9" tint="-0.499984740745262"/>
      </top>
      <bottom/>
      <diagonal/>
    </border>
    <border>
      <left/>
      <right/>
      <top style="medium">
        <color theme="9" tint="-0.499984740745262"/>
      </top>
      <bottom/>
      <diagonal/>
    </border>
    <border>
      <left/>
      <right style="medium">
        <color theme="9" tint="-0.499984740745262"/>
      </right>
      <top style="medium">
        <color theme="9" tint="-0.499984740745262"/>
      </top>
      <bottom/>
      <diagonal/>
    </border>
    <border>
      <left style="medium">
        <color theme="9" tint="-0.499984740745262"/>
      </left>
      <right/>
      <top/>
      <bottom/>
      <diagonal/>
    </border>
    <border>
      <left/>
      <right style="medium">
        <color theme="9" tint="-0.499984740745262"/>
      </right>
      <top/>
      <bottom/>
      <diagonal/>
    </border>
    <border>
      <left style="medium">
        <color theme="9" tint="-0.499984740745262"/>
      </left>
      <right/>
      <top/>
      <bottom style="medium">
        <color theme="9" tint="-0.499984740745262"/>
      </bottom>
      <diagonal/>
    </border>
    <border>
      <left/>
      <right/>
      <top/>
      <bottom style="medium">
        <color theme="9" tint="-0.499984740745262"/>
      </bottom>
      <diagonal/>
    </border>
    <border>
      <left/>
      <right style="medium">
        <color theme="9" tint="-0.499984740745262"/>
      </right>
      <top/>
      <bottom style="medium">
        <color theme="9" tint="-0.499984740745262"/>
      </bottom>
      <diagonal/>
    </border>
    <border>
      <left/>
      <right/>
      <top style="medium">
        <color theme="8" tint="-0.499984740745262"/>
      </top>
      <bottom style="medium">
        <color theme="8" tint="-0.499984740745262"/>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bottom/>
      <diagonal/>
    </border>
    <border>
      <left style="thin">
        <color theme="1"/>
      </left>
      <right style="medium">
        <color indexed="64"/>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medium">
        <color indexed="64"/>
      </left>
      <right style="thin">
        <color theme="1"/>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theme="8" tint="-0.499984740745262"/>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97">
    <xf numFmtId="0" fontId="0" fillId="0" borderId="0" xfId="0"/>
    <xf numFmtId="11" fontId="0" fillId="0" borderId="0" xfId="0" applyNumberFormat="1"/>
    <xf numFmtId="0" fontId="0" fillId="0" borderId="0" xfId="0" applyAlignment="1">
      <alignment horizontal="center"/>
    </xf>
    <xf numFmtId="0" fontId="0" fillId="0" borderId="0" xfId="0" applyAlignment="1" applyProtection="1">
      <alignment vertical="center"/>
      <protection hidden="1"/>
    </xf>
    <xf numFmtId="0" fontId="0" fillId="12" borderId="0" xfId="0" applyFill="1" applyAlignment="1" applyProtection="1">
      <alignment vertical="center"/>
      <protection hidden="1"/>
    </xf>
    <xf numFmtId="0" fontId="4" fillId="12" borderId="0" xfId="0" applyFont="1" applyFill="1" applyAlignment="1" applyProtection="1">
      <alignment vertical="center" wrapText="1"/>
      <protection hidden="1"/>
    </xf>
    <xf numFmtId="0" fontId="0" fillId="0" borderId="107" xfId="0" applyBorder="1" applyAlignment="1" applyProtection="1">
      <alignment vertical="center"/>
      <protection hidden="1"/>
    </xf>
    <xf numFmtId="0" fontId="0" fillId="0" borderId="108" xfId="0" applyBorder="1" applyAlignment="1" applyProtection="1">
      <alignment vertical="center"/>
      <protection hidden="1"/>
    </xf>
    <xf numFmtId="0" fontId="0" fillId="0" borderId="109" xfId="0" applyBorder="1" applyAlignment="1" applyProtection="1">
      <alignment vertical="center"/>
      <protection hidden="1"/>
    </xf>
    <xf numFmtId="0" fontId="0" fillId="0" borderId="111" xfId="0" applyBorder="1" applyAlignment="1" applyProtection="1">
      <alignment vertical="center"/>
      <protection hidden="1"/>
    </xf>
    <xf numFmtId="0" fontId="4" fillId="0" borderId="108" xfId="0" applyFont="1" applyBorder="1" applyAlignment="1" applyProtection="1">
      <alignment vertical="center"/>
      <protection hidden="1"/>
    </xf>
    <xf numFmtId="0" fontId="0" fillId="0" borderId="110" xfId="0" applyBorder="1" applyAlignment="1" applyProtection="1">
      <alignment vertical="center"/>
      <protection hidden="1"/>
    </xf>
    <xf numFmtId="0" fontId="0" fillId="0" borderId="91" xfId="0" applyBorder="1" applyAlignment="1" applyProtection="1">
      <alignment vertical="center"/>
      <protection hidden="1"/>
    </xf>
    <xf numFmtId="0" fontId="4" fillId="2" borderId="0" xfId="0" quotePrefix="1" applyFont="1" applyFill="1" applyAlignment="1" applyProtection="1">
      <alignment vertical="center"/>
      <protection hidden="1"/>
    </xf>
    <xf numFmtId="0" fontId="0" fillId="2" borderId="0" xfId="0" applyFill="1" applyAlignment="1" applyProtection="1">
      <alignment vertical="center"/>
      <protection hidden="1"/>
    </xf>
    <xf numFmtId="0" fontId="4" fillId="0" borderId="0" xfId="0" applyFont="1" applyAlignment="1" applyProtection="1">
      <alignment horizontal="left" vertical="center" wrapText="1"/>
      <protection hidden="1"/>
    </xf>
    <xf numFmtId="0" fontId="6" fillId="0" borderId="0" xfId="0" applyFont="1" applyAlignment="1" applyProtection="1">
      <alignment vertical="center"/>
      <protection hidden="1"/>
    </xf>
    <xf numFmtId="0" fontId="9" fillId="2" borderId="0" xfId="0" applyFont="1" applyFill="1" applyAlignment="1" applyProtection="1">
      <alignment vertical="center"/>
      <protection hidden="1"/>
    </xf>
    <xf numFmtId="0" fontId="6"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12" fillId="2" borderId="0" xfId="0" applyFont="1" applyFill="1" applyAlignment="1" applyProtection="1">
      <alignment vertical="center"/>
      <protection hidden="1"/>
    </xf>
    <xf numFmtId="0" fontId="7"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9" fillId="12" borderId="0" xfId="0" applyFont="1" applyFill="1" applyAlignment="1" applyProtection="1">
      <alignment vertical="center"/>
      <protection hidden="1"/>
    </xf>
    <xf numFmtId="0" fontId="6" fillId="12" borderId="0" xfId="0" applyFont="1" applyFill="1" applyAlignment="1" applyProtection="1">
      <alignment vertical="center"/>
      <protection hidden="1"/>
    </xf>
    <xf numFmtId="0" fontId="8" fillId="12" borderId="0" xfId="0" applyFont="1" applyFill="1" applyAlignment="1" applyProtection="1">
      <alignment horizontal="left" vertical="center"/>
      <protection hidden="1"/>
    </xf>
    <xf numFmtId="0" fontId="5" fillId="12" borderId="0" xfId="0" applyFont="1" applyFill="1" applyAlignment="1" applyProtection="1">
      <alignment vertical="center"/>
      <protection hidden="1"/>
    </xf>
    <xf numFmtId="0" fontId="5" fillId="12" borderId="0" xfId="0" applyFont="1" applyFill="1" applyAlignment="1" applyProtection="1">
      <alignment horizontal="left" vertical="center"/>
      <protection hidden="1"/>
    </xf>
    <xf numFmtId="0" fontId="8" fillId="0" borderId="0" xfId="0" applyFont="1" applyAlignment="1" applyProtection="1">
      <alignment vertical="center"/>
      <protection hidden="1"/>
    </xf>
    <xf numFmtId="0" fontId="6" fillId="0" borderId="0" xfId="0" applyFont="1" applyAlignment="1" applyProtection="1">
      <alignment horizontal="left" vertical="center"/>
      <protection hidden="1"/>
    </xf>
    <xf numFmtId="0" fontId="0" fillId="0" borderId="0" xfId="0" applyProtection="1">
      <protection hidden="1"/>
    </xf>
    <xf numFmtId="0" fontId="7" fillId="0" borderId="0" xfId="0" applyFont="1" applyAlignment="1" applyProtection="1">
      <alignment vertical="center" wrapText="1"/>
      <protection hidden="1"/>
    </xf>
    <xf numFmtId="0" fontId="6" fillId="0" borderId="96" xfId="0" applyFont="1" applyBorder="1" applyAlignment="1" applyProtection="1">
      <alignment vertical="center"/>
      <protection hidden="1"/>
    </xf>
    <xf numFmtId="0" fontId="6" fillId="0" borderId="97" xfId="0" applyFont="1" applyBorder="1" applyAlignment="1" applyProtection="1">
      <alignment vertical="center"/>
      <protection hidden="1"/>
    </xf>
    <xf numFmtId="0" fontId="6" fillId="0" borderId="98" xfId="0" applyFont="1" applyBorder="1" applyAlignment="1" applyProtection="1">
      <alignment vertical="center"/>
      <protection hidden="1"/>
    </xf>
    <xf numFmtId="0" fontId="6" fillId="0" borderId="92" xfId="0" applyFont="1" applyBorder="1" applyAlignment="1" applyProtection="1">
      <alignment vertical="center"/>
      <protection hidden="1"/>
    </xf>
    <xf numFmtId="0" fontId="6" fillId="0" borderId="99" xfId="0" applyFont="1" applyBorder="1" applyAlignment="1" applyProtection="1">
      <alignment vertical="center"/>
      <protection hidden="1"/>
    </xf>
    <xf numFmtId="0" fontId="7" fillId="0" borderId="97" xfId="0" applyFont="1" applyBorder="1" applyAlignment="1" applyProtection="1">
      <alignment vertical="center" wrapText="1"/>
      <protection hidden="1"/>
    </xf>
    <xf numFmtId="0" fontId="6" fillId="0" borderId="0" xfId="0" applyFont="1" applyAlignment="1" applyProtection="1">
      <alignment vertical="center" wrapText="1"/>
      <protection hidden="1"/>
    </xf>
    <xf numFmtId="0" fontId="7" fillId="16" borderId="0" xfId="0" applyFont="1" applyFill="1" applyAlignment="1" applyProtection="1">
      <alignment vertical="center" wrapText="1"/>
      <protection hidden="1"/>
    </xf>
    <xf numFmtId="0" fontId="7" fillId="16" borderId="0" xfId="0" applyFont="1" applyFill="1" applyAlignment="1" applyProtection="1">
      <alignment horizontal="right" vertical="center" indent="1"/>
      <protection hidden="1"/>
    </xf>
    <xf numFmtId="0" fontId="6" fillId="16" borderId="0" xfId="0" applyFont="1" applyFill="1" applyAlignment="1" applyProtection="1">
      <alignment horizontal="center" vertical="center"/>
      <protection hidden="1"/>
    </xf>
    <xf numFmtId="0" fontId="14" fillId="0" borderId="0" xfId="0" applyFont="1" applyProtection="1">
      <protection hidden="1"/>
    </xf>
    <xf numFmtId="0" fontId="14" fillId="0" borderId="0" xfId="0" applyFont="1" applyAlignment="1" applyProtection="1">
      <alignment vertical="center"/>
      <protection hidden="1"/>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0" xfId="0" applyFont="1" applyAlignment="1" applyProtection="1">
      <alignment vertical="center" wrapText="1"/>
      <protection hidden="1"/>
    </xf>
    <xf numFmtId="0" fontId="4" fillId="0" borderId="0" xfId="0" applyFont="1" applyAlignment="1" applyProtection="1">
      <alignment horizontal="center" vertical="center"/>
      <protection hidden="1"/>
    </xf>
    <xf numFmtId="0" fontId="4" fillId="0" borderId="110" xfId="0" applyFont="1" applyBorder="1" applyAlignment="1" applyProtection="1">
      <alignment vertical="center" wrapText="1"/>
      <protection hidden="1"/>
    </xf>
    <xf numFmtId="0" fontId="0" fillId="12" borderId="0" xfId="0" applyFill="1" applyProtection="1">
      <protection hidden="1"/>
    </xf>
    <xf numFmtId="0" fontId="7" fillId="2" borderId="0" xfId="0" quotePrefix="1" applyFont="1" applyFill="1" applyAlignment="1" applyProtection="1">
      <alignment horizontal="left" vertical="top"/>
      <protection hidden="1"/>
    </xf>
    <xf numFmtId="0" fontId="8" fillId="2" borderId="0" xfId="0" applyFont="1" applyFill="1" applyAlignment="1" applyProtection="1">
      <alignment vertical="center"/>
      <protection hidden="1"/>
    </xf>
    <xf numFmtId="0" fontId="7" fillId="12" borderId="0" xfId="0" applyFont="1" applyFill="1" applyAlignment="1" applyProtection="1">
      <alignment vertical="center"/>
      <protection hidden="1"/>
    </xf>
    <xf numFmtId="0" fontId="7" fillId="2" borderId="0" xfId="0" applyFont="1" applyFill="1" applyAlignment="1" applyProtection="1">
      <alignment horizontal="right" vertical="center" indent="1"/>
      <protection hidden="1"/>
    </xf>
    <xf numFmtId="0" fontId="8" fillId="2" borderId="0" xfId="0" applyFont="1" applyFill="1" applyAlignment="1" applyProtection="1">
      <alignment horizontal="left" vertical="center"/>
      <protection hidden="1"/>
    </xf>
    <xf numFmtId="0" fontId="8" fillId="12" borderId="0" xfId="0" applyFont="1" applyFill="1" applyAlignment="1" applyProtection="1">
      <alignment vertical="center"/>
      <protection hidden="1"/>
    </xf>
    <xf numFmtId="0" fontId="7" fillId="2" borderId="0" xfId="0" applyFont="1" applyFill="1" applyAlignment="1" applyProtection="1">
      <alignment horizontal="left" vertical="center" wrapText="1"/>
      <protection hidden="1"/>
    </xf>
    <xf numFmtId="0" fontId="4" fillId="2" borderId="0" xfId="0" applyFont="1" applyFill="1" applyAlignment="1" applyProtection="1">
      <alignment vertical="center"/>
      <protection hidden="1"/>
    </xf>
    <xf numFmtId="0" fontId="7" fillId="2" borderId="0" xfId="0" applyFont="1" applyFill="1" applyAlignment="1" applyProtection="1">
      <alignment vertical="center" wrapText="1"/>
      <protection hidden="1"/>
    </xf>
    <xf numFmtId="0" fontId="7" fillId="12" borderId="0" xfId="0" applyFont="1" applyFill="1" applyAlignment="1" applyProtection="1">
      <alignment vertical="center" wrapText="1"/>
      <protection hidden="1"/>
    </xf>
    <xf numFmtId="0" fontId="6" fillId="2" borderId="0" xfId="0" applyFont="1" applyFill="1" applyAlignment="1" applyProtection="1">
      <alignment horizontal="center" vertical="center"/>
      <protection hidden="1"/>
    </xf>
    <xf numFmtId="0" fontId="4" fillId="12" borderId="0" xfId="0" applyFont="1" applyFill="1" applyAlignment="1" applyProtection="1">
      <alignment horizontal="left" vertical="center" wrapText="1"/>
      <protection hidden="1"/>
    </xf>
    <xf numFmtId="0" fontId="4" fillId="2" borderId="0" xfId="0" applyFont="1" applyFill="1" applyAlignment="1" applyProtection="1">
      <alignment horizontal="justify" vertical="center"/>
      <protection hidden="1"/>
    </xf>
    <xf numFmtId="0" fontId="4" fillId="2" borderId="0" xfId="0" quotePrefix="1" applyFont="1" applyFill="1" applyAlignment="1" applyProtection="1">
      <alignment horizontal="justify" vertical="center"/>
      <protection hidden="1"/>
    </xf>
    <xf numFmtId="0" fontId="7" fillId="2" borderId="0" xfId="0" applyFont="1" applyFill="1" applyAlignment="1" applyProtection="1">
      <alignment horizontal="left" vertical="top"/>
      <protection hidden="1"/>
    </xf>
    <xf numFmtId="0" fontId="6" fillId="2" borderId="0" xfId="0" applyFont="1" applyFill="1" applyAlignment="1" applyProtection="1">
      <alignment horizontal="center" vertical="center"/>
      <protection locked="0"/>
    </xf>
    <xf numFmtId="0" fontId="6" fillId="12" borderId="0" xfId="0" applyFont="1" applyFill="1" applyAlignment="1" applyProtection="1">
      <alignment horizontal="center" vertical="center"/>
      <protection locked="0"/>
    </xf>
    <xf numFmtId="0" fontId="16" fillId="8" borderId="0" xfId="0" applyFont="1" applyFill="1" applyAlignment="1" applyProtection="1">
      <alignment horizontal="center" vertical="center"/>
      <protection hidden="1"/>
    </xf>
    <xf numFmtId="0" fontId="5" fillId="0" borderId="91" xfId="0" applyFont="1" applyBorder="1" applyAlignment="1" applyProtection="1">
      <alignment horizontal="center" vertical="center"/>
      <protection hidden="1"/>
    </xf>
    <xf numFmtId="0" fontId="5" fillId="0" borderId="112" xfId="0" applyFont="1" applyBorder="1" applyAlignment="1" applyProtection="1">
      <alignment horizontal="center" vertical="center"/>
      <protection hidden="1"/>
    </xf>
    <xf numFmtId="0" fontId="6" fillId="14" borderId="113" xfId="0" applyFont="1" applyFill="1" applyBorder="1" applyAlignment="1" applyProtection="1">
      <alignment horizontal="center" vertical="center"/>
      <protection hidden="1"/>
    </xf>
    <xf numFmtId="0" fontId="6" fillId="14" borderId="114" xfId="0" applyFont="1" applyFill="1" applyBorder="1" applyAlignment="1" applyProtection="1">
      <alignment horizontal="center" vertical="center"/>
      <protection hidden="1"/>
    </xf>
    <xf numFmtId="0" fontId="6" fillId="22" borderId="119" xfId="0" applyFont="1" applyFill="1" applyBorder="1" applyAlignment="1" applyProtection="1">
      <alignment horizontal="center" vertical="center"/>
      <protection hidden="1"/>
    </xf>
    <xf numFmtId="0" fontId="6" fillId="14" borderId="119" xfId="0" applyFont="1" applyFill="1" applyBorder="1" applyAlignment="1" applyProtection="1">
      <alignment horizontal="center" vertical="center"/>
      <protection hidden="1"/>
    </xf>
    <xf numFmtId="0" fontId="2" fillId="8" borderId="0" xfId="0" applyFont="1" applyFill="1" applyAlignment="1" applyProtection="1">
      <alignment horizontal="center" vertical="center"/>
      <protection hidden="1"/>
    </xf>
    <xf numFmtId="0" fontId="6" fillId="18" borderId="0" xfId="0" applyFont="1" applyFill="1" applyAlignment="1">
      <alignment vertical="center"/>
    </xf>
    <xf numFmtId="0" fontId="6" fillId="0" borderId="0" xfId="0" applyFont="1" applyAlignment="1" applyProtection="1">
      <alignment horizontal="center" vertical="center"/>
      <protection locked="0"/>
    </xf>
    <xf numFmtId="0" fontId="7" fillId="2" borderId="0" xfId="0" applyFont="1" applyFill="1" applyAlignment="1" applyProtection="1">
      <alignment vertical="center"/>
      <protection hidden="1"/>
    </xf>
    <xf numFmtId="0" fontId="7" fillId="2" borderId="9" xfId="0" applyFont="1" applyFill="1" applyBorder="1" applyAlignment="1" applyProtection="1">
      <alignment vertical="center"/>
      <protection hidden="1"/>
    </xf>
    <xf numFmtId="0" fontId="6" fillId="3" borderId="71"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0" borderId="70" xfId="0" applyFont="1" applyBorder="1" applyAlignment="1" applyProtection="1">
      <alignment vertical="center"/>
      <protection hidden="1"/>
    </xf>
    <xf numFmtId="0" fontId="6" fillId="0" borderId="135" xfId="0" applyFont="1" applyBorder="1" applyAlignment="1" applyProtection="1">
      <alignment vertical="center"/>
      <protection hidden="1"/>
    </xf>
    <xf numFmtId="0" fontId="6" fillId="16" borderId="0" xfId="0" applyFont="1" applyFill="1" applyAlignment="1" applyProtection="1">
      <alignment vertical="center"/>
      <protection hidden="1"/>
    </xf>
    <xf numFmtId="0" fontId="7" fillId="16" borderId="0" xfId="0" applyFont="1" applyFill="1" applyAlignment="1" applyProtection="1">
      <alignment vertical="center"/>
      <protection hidden="1"/>
    </xf>
    <xf numFmtId="0" fontId="6" fillId="3" borderId="4"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protection locked="0"/>
    </xf>
    <xf numFmtId="0" fontId="8" fillId="2" borderId="0" xfId="0" applyFont="1" applyFill="1" applyAlignment="1" applyProtection="1">
      <alignment horizontal="left" vertical="center"/>
      <protection hidden="1"/>
    </xf>
    <xf numFmtId="0" fontId="6" fillId="3" borderId="4" xfId="0" applyFont="1" applyFill="1" applyBorder="1" applyAlignment="1" applyProtection="1">
      <alignment vertical="center"/>
      <protection locked="0"/>
    </xf>
    <xf numFmtId="0" fontId="6" fillId="3" borderId="5" xfId="0" applyFont="1" applyFill="1" applyBorder="1" applyAlignment="1" applyProtection="1">
      <alignment vertical="center"/>
      <protection locked="0"/>
    </xf>
    <xf numFmtId="0" fontId="6" fillId="3" borderId="6" xfId="0" applyFont="1" applyFill="1" applyBorder="1" applyAlignment="1" applyProtection="1">
      <alignment vertical="center"/>
      <protection locked="0"/>
    </xf>
    <xf numFmtId="0" fontId="8" fillId="2" borderId="0" xfId="0" applyFont="1" applyFill="1" applyAlignment="1" applyProtection="1">
      <alignment vertical="center"/>
      <protection hidden="1"/>
    </xf>
    <xf numFmtId="0" fontId="8" fillId="2" borderId="59" xfId="0" applyFont="1" applyFill="1" applyBorder="1" applyAlignment="1" applyProtection="1">
      <alignment vertical="center"/>
      <protection hidden="1"/>
    </xf>
    <xf numFmtId="0" fontId="7" fillId="2" borderId="0" xfId="0" applyFont="1" applyFill="1" applyAlignment="1" applyProtection="1">
      <alignment vertical="center"/>
      <protection hidden="1"/>
    </xf>
    <xf numFmtId="0" fontId="6" fillId="11" borderId="4" xfId="0" applyFont="1" applyFill="1" applyBorder="1" applyAlignment="1" applyProtection="1">
      <alignment horizontal="center" vertical="center"/>
      <protection locked="0"/>
    </xf>
    <xf numFmtId="0" fontId="6" fillId="11" borderId="6" xfId="0" applyFont="1" applyFill="1" applyBorder="1" applyAlignment="1" applyProtection="1">
      <alignment horizontal="center" vertical="center"/>
      <protection locked="0"/>
    </xf>
    <xf numFmtId="165" fontId="6" fillId="11" borderId="1" xfId="0" applyNumberFormat="1" applyFont="1" applyFill="1" applyBorder="1" applyAlignment="1" applyProtection="1">
      <alignment horizontal="center" vertical="center"/>
      <protection locked="0"/>
    </xf>
    <xf numFmtId="165" fontId="6" fillId="11" borderId="2" xfId="0" applyNumberFormat="1" applyFont="1" applyFill="1" applyBorder="1" applyAlignment="1" applyProtection="1">
      <alignment horizontal="center" vertical="center"/>
      <protection locked="0"/>
    </xf>
    <xf numFmtId="165" fontId="6" fillId="11" borderId="3" xfId="0" applyNumberFormat="1" applyFont="1" applyFill="1" applyBorder="1" applyAlignment="1" applyProtection="1">
      <alignment horizontal="center" vertical="center"/>
      <protection locked="0"/>
    </xf>
    <xf numFmtId="0" fontId="8" fillId="12" borderId="0" xfId="0" applyFont="1" applyFill="1" applyAlignment="1" applyProtection="1">
      <alignment vertical="center"/>
      <protection hidden="1"/>
    </xf>
    <xf numFmtId="0" fontId="8" fillId="12" borderId="7" xfId="0" applyFont="1" applyFill="1" applyBorder="1" applyAlignment="1" applyProtection="1">
      <alignment vertical="center"/>
      <protection hidden="1"/>
    </xf>
    <xf numFmtId="0" fontId="7" fillId="12" borderId="0" xfId="0" applyFont="1" applyFill="1" applyAlignment="1" applyProtection="1">
      <alignment vertical="center"/>
      <protection hidden="1"/>
    </xf>
    <xf numFmtId="0" fontId="7" fillId="2" borderId="9" xfId="0" applyFont="1" applyFill="1" applyBorder="1" applyAlignment="1" applyProtection="1">
      <alignment vertical="center"/>
      <protection hidden="1"/>
    </xf>
    <xf numFmtId="166" fontId="6" fillId="11" borderId="1" xfId="0" applyNumberFormat="1" applyFont="1" applyFill="1" applyBorder="1" applyAlignment="1" applyProtection="1">
      <alignment horizontal="center" vertical="center"/>
      <protection locked="0"/>
    </xf>
    <xf numFmtId="166" fontId="6" fillId="11" borderId="2" xfId="0" applyNumberFormat="1" applyFont="1" applyFill="1" applyBorder="1" applyAlignment="1" applyProtection="1">
      <alignment horizontal="center" vertical="center"/>
      <protection locked="0"/>
    </xf>
    <xf numFmtId="166" fontId="6" fillId="11" borderId="3" xfId="0" applyNumberFormat="1" applyFont="1" applyFill="1" applyBorder="1" applyAlignment="1" applyProtection="1">
      <alignment horizontal="center" vertical="center"/>
      <protection locked="0"/>
    </xf>
    <xf numFmtId="0" fontId="6" fillId="11" borderId="1" xfId="0" applyFont="1" applyFill="1" applyBorder="1" applyAlignment="1" applyProtection="1">
      <alignment horizontal="center" vertical="center"/>
      <protection locked="0"/>
    </xf>
    <xf numFmtId="0" fontId="6" fillId="11" borderId="2" xfId="0" applyFont="1" applyFill="1" applyBorder="1" applyAlignment="1" applyProtection="1">
      <alignment horizontal="center" vertical="center"/>
      <protection locked="0"/>
    </xf>
    <xf numFmtId="0" fontId="6" fillId="11" borderId="3" xfId="0" applyFont="1" applyFill="1" applyBorder="1" applyAlignment="1" applyProtection="1">
      <alignment horizontal="center" vertical="center"/>
      <protection locked="0"/>
    </xf>
    <xf numFmtId="0" fontId="7" fillId="12" borderId="8" xfId="0" applyFont="1" applyFill="1" applyBorder="1" applyAlignment="1" applyProtection="1">
      <alignment vertical="center"/>
      <protection hidden="1"/>
    </xf>
    <xf numFmtId="0" fontId="6" fillId="11" borderId="5" xfId="0" applyFont="1" applyFill="1" applyBorder="1" applyAlignment="1" applyProtection="1">
      <alignment horizontal="center" vertical="center"/>
      <protection locked="0"/>
    </xf>
    <xf numFmtId="0" fontId="6" fillId="3" borderId="24" xfId="0" applyFont="1" applyFill="1" applyBorder="1" applyAlignment="1" applyProtection="1">
      <alignment horizontal="left" vertical="top" wrapText="1"/>
      <protection locked="0"/>
    </xf>
    <xf numFmtId="0" fontId="6" fillId="3" borderId="59" xfId="0" applyFont="1" applyFill="1" applyBorder="1" applyAlignment="1" applyProtection="1">
      <alignment horizontal="left" vertical="top" wrapText="1"/>
      <protection locked="0"/>
    </xf>
    <xf numFmtId="0" fontId="6" fillId="3" borderId="23" xfId="0" applyFont="1" applyFill="1" applyBorder="1" applyAlignment="1" applyProtection="1">
      <alignment horizontal="left" vertical="top" wrapText="1"/>
      <protection locked="0"/>
    </xf>
    <xf numFmtId="0" fontId="6" fillId="3" borderId="49" xfId="0" applyFont="1" applyFill="1" applyBorder="1" applyAlignment="1" applyProtection="1">
      <alignment horizontal="left" vertical="top" wrapText="1"/>
      <protection locked="0"/>
    </xf>
    <xf numFmtId="0" fontId="6" fillId="3" borderId="78" xfId="0" applyFont="1" applyFill="1" applyBorder="1" applyAlignment="1" applyProtection="1">
      <alignment horizontal="left" vertical="top" wrapText="1"/>
      <protection locked="0"/>
    </xf>
    <xf numFmtId="0" fontId="6" fillId="3" borderId="47" xfId="0" applyFont="1" applyFill="1" applyBorder="1" applyAlignment="1" applyProtection="1">
      <alignment horizontal="left" vertical="top" wrapText="1"/>
      <protection locked="0"/>
    </xf>
    <xf numFmtId="0" fontId="6" fillId="3" borderId="10" xfId="0" applyFont="1" applyFill="1" applyBorder="1" applyAlignment="1" applyProtection="1">
      <alignment horizontal="center" vertical="center"/>
      <protection locked="0"/>
    </xf>
    <xf numFmtId="0" fontId="8" fillId="12" borderId="59" xfId="0" applyFont="1" applyFill="1" applyBorder="1" applyAlignment="1" applyProtection="1">
      <alignment vertical="center"/>
      <protection hidden="1"/>
    </xf>
    <xf numFmtId="0" fontId="5" fillId="0" borderId="91" xfId="0" applyFont="1" applyBorder="1" applyAlignment="1" applyProtection="1">
      <alignment vertical="center"/>
      <protection hidden="1"/>
    </xf>
    <xf numFmtId="0" fontId="6" fillId="0" borderId="91" xfId="0" applyFont="1" applyBorder="1" applyAlignment="1" applyProtection="1">
      <alignment vertical="center"/>
      <protection hidden="1"/>
    </xf>
    <xf numFmtId="166" fontId="6" fillId="11" borderId="4" xfId="0" applyNumberFormat="1" applyFont="1" applyFill="1" applyBorder="1" applyAlignment="1" applyProtection="1">
      <alignment horizontal="center" vertical="center"/>
      <protection locked="0"/>
    </xf>
    <xf numFmtId="166" fontId="6" fillId="11" borderId="5" xfId="0" applyNumberFormat="1" applyFont="1" applyFill="1" applyBorder="1" applyAlignment="1" applyProtection="1">
      <alignment horizontal="center" vertical="center"/>
      <protection locked="0"/>
    </xf>
    <xf numFmtId="166" fontId="6" fillId="11" borderId="6" xfId="0" applyNumberFormat="1" applyFont="1" applyFill="1" applyBorder="1" applyAlignment="1" applyProtection="1">
      <alignment horizontal="center" vertical="center"/>
      <protection locked="0"/>
    </xf>
    <xf numFmtId="0" fontId="5" fillId="11" borderId="4" xfId="0" applyFont="1" applyFill="1" applyBorder="1" applyAlignment="1" applyProtection="1">
      <alignment horizontal="center" vertical="center"/>
      <protection locked="0"/>
    </xf>
    <xf numFmtId="0" fontId="5" fillId="11" borderId="5" xfId="0" applyFont="1" applyFill="1" applyBorder="1" applyAlignment="1" applyProtection="1">
      <alignment horizontal="center" vertical="center"/>
      <protection locked="0"/>
    </xf>
    <xf numFmtId="0" fontId="5" fillId="11" borderId="6" xfId="0" applyFont="1" applyFill="1" applyBorder="1" applyAlignment="1" applyProtection="1">
      <alignment horizontal="center" vertical="center"/>
      <protection locked="0"/>
    </xf>
    <xf numFmtId="165" fontId="6" fillId="11" borderId="4" xfId="0" applyNumberFormat="1" applyFont="1" applyFill="1" applyBorder="1" applyAlignment="1" applyProtection="1">
      <alignment horizontal="center" vertical="center"/>
      <protection locked="0"/>
    </xf>
    <xf numFmtId="165" fontId="6" fillId="11" borderId="5" xfId="0" applyNumberFormat="1" applyFont="1" applyFill="1" applyBorder="1" applyAlignment="1" applyProtection="1">
      <alignment horizontal="center" vertical="center"/>
      <protection locked="0"/>
    </xf>
    <xf numFmtId="165" fontId="6" fillId="11" borderId="6" xfId="0" applyNumberFormat="1" applyFont="1" applyFill="1" applyBorder="1" applyAlignment="1" applyProtection="1">
      <alignment horizontal="center" vertical="center"/>
      <protection locked="0"/>
    </xf>
    <xf numFmtId="0" fontId="6" fillId="8" borderId="0" xfId="0" applyFont="1" applyFill="1" applyAlignment="1" applyProtection="1">
      <alignment horizontal="center" vertical="center"/>
      <protection hidden="1"/>
    </xf>
    <xf numFmtId="0" fontId="2" fillId="8" borderId="0" xfId="0" applyFont="1" applyFill="1" applyAlignment="1" applyProtection="1">
      <alignment vertical="center"/>
      <protection hidden="1"/>
    </xf>
    <xf numFmtId="165" fontId="6" fillId="3" borderId="4" xfId="0" applyNumberFormat="1" applyFont="1" applyFill="1" applyBorder="1" applyAlignment="1" applyProtection="1">
      <alignment horizontal="center" vertical="center"/>
      <protection locked="0"/>
    </xf>
    <xf numFmtId="165" fontId="6" fillId="3" borderId="5" xfId="0" applyNumberFormat="1" applyFont="1" applyFill="1" applyBorder="1" applyAlignment="1" applyProtection="1">
      <alignment horizontal="center" vertical="center"/>
      <protection locked="0"/>
    </xf>
    <xf numFmtId="165" fontId="6" fillId="3" borderId="6" xfId="0" applyNumberFormat="1" applyFont="1" applyFill="1" applyBorder="1" applyAlignment="1" applyProtection="1">
      <alignment horizontal="center" vertical="center"/>
      <protection locked="0"/>
    </xf>
    <xf numFmtId="166" fontId="6" fillId="3" borderId="4" xfId="0" applyNumberFormat="1" applyFont="1" applyFill="1" applyBorder="1" applyAlignment="1" applyProtection="1">
      <alignment horizontal="center" vertical="center"/>
      <protection locked="0"/>
    </xf>
    <xf numFmtId="166" fontId="6" fillId="3" borderId="5" xfId="0" applyNumberFormat="1" applyFont="1" applyFill="1" applyBorder="1" applyAlignment="1" applyProtection="1">
      <alignment horizontal="center" vertical="center"/>
      <protection locked="0"/>
    </xf>
    <xf numFmtId="166" fontId="6" fillId="3" borderId="6" xfId="0" applyNumberFormat="1" applyFont="1" applyFill="1" applyBorder="1" applyAlignment="1" applyProtection="1">
      <alignment horizontal="center" vertical="center"/>
      <protection locked="0"/>
    </xf>
    <xf numFmtId="0" fontId="0" fillId="8" borderId="0" xfId="0" applyFill="1" applyAlignment="1" applyProtection="1">
      <alignment horizontal="center" vertical="center"/>
      <protection hidden="1"/>
    </xf>
    <xf numFmtId="0" fontId="6" fillId="13" borderId="4" xfId="0" applyFont="1" applyFill="1" applyBorder="1" applyAlignment="1" applyProtection="1">
      <alignment horizontal="center" vertical="center"/>
      <protection locked="0"/>
    </xf>
    <xf numFmtId="0" fontId="6" fillId="13" borderId="5" xfId="0" applyFont="1" applyFill="1" applyBorder="1" applyAlignment="1" applyProtection="1">
      <alignment horizontal="center" vertical="center"/>
      <protection locked="0"/>
    </xf>
    <xf numFmtId="0" fontId="6" fillId="13" borderId="6"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56" xfId="0" applyFont="1" applyFill="1" applyBorder="1" applyAlignment="1" applyProtection="1">
      <alignment horizontal="center" vertical="center"/>
      <protection locked="0"/>
    </xf>
    <xf numFmtId="0" fontId="6" fillId="3" borderId="57" xfId="0" applyFont="1" applyFill="1" applyBorder="1" applyAlignment="1" applyProtection="1">
      <alignment horizontal="center" vertical="center"/>
      <protection locked="0"/>
    </xf>
    <xf numFmtId="0" fontId="7" fillId="2" borderId="53" xfId="0" applyFont="1" applyFill="1" applyBorder="1" applyAlignment="1" applyProtection="1">
      <alignment vertical="center"/>
      <protection hidden="1"/>
    </xf>
    <xf numFmtId="0" fontId="7" fillId="2" borderId="5" xfId="0" applyFont="1" applyFill="1" applyBorder="1" applyAlignment="1" applyProtection="1">
      <alignment vertical="center"/>
      <protection hidden="1"/>
    </xf>
    <xf numFmtId="0" fontId="7" fillId="0" borderId="55" xfId="0" applyFont="1" applyBorder="1" applyAlignment="1" applyProtection="1">
      <alignment vertical="center"/>
      <protection hidden="1"/>
    </xf>
    <xf numFmtId="0" fontId="7" fillId="0" borderId="56" xfId="0" applyFont="1" applyBorder="1" applyAlignment="1" applyProtection="1">
      <alignment vertical="center"/>
      <protection hidden="1"/>
    </xf>
    <xf numFmtId="0" fontId="6" fillId="3" borderId="77"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79" xfId="0" applyFont="1" applyFill="1" applyBorder="1" applyAlignment="1" applyProtection="1">
      <alignment horizontal="center" vertical="center"/>
      <protection locked="0"/>
    </xf>
    <xf numFmtId="0" fontId="7" fillId="6" borderId="34" xfId="0" applyFont="1" applyFill="1" applyBorder="1" applyAlignment="1" applyProtection="1">
      <alignment horizontal="center" vertical="center"/>
      <protection hidden="1"/>
    </xf>
    <xf numFmtId="0" fontId="7" fillId="6" borderId="35" xfId="0" applyFont="1" applyFill="1" applyBorder="1" applyAlignment="1" applyProtection="1">
      <alignment horizontal="center" vertical="center"/>
      <protection hidden="1"/>
    </xf>
    <xf numFmtId="0" fontId="7" fillId="6" borderId="36" xfId="0" applyFont="1" applyFill="1" applyBorder="1" applyAlignment="1" applyProtection="1">
      <alignment horizontal="center" vertical="center"/>
      <protection hidden="1"/>
    </xf>
    <xf numFmtId="0" fontId="7" fillId="6" borderId="40" xfId="0" applyFont="1" applyFill="1" applyBorder="1" applyAlignment="1" applyProtection="1">
      <alignment horizontal="center" vertical="center"/>
      <protection hidden="1"/>
    </xf>
    <xf numFmtId="0" fontId="7" fillId="0" borderId="77" xfId="0" applyFont="1" applyBorder="1" applyAlignment="1" applyProtection="1">
      <alignment vertical="center"/>
      <protection hidden="1"/>
    </xf>
    <xf numFmtId="0" fontId="7" fillId="0" borderId="78" xfId="0" applyFont="1" applyBorder="1" applyAlignment="1" applyProtection="1">
      <alignment vertical="center"/>
      <protection hidden="1"/>
    </xf>
    <xf numFmtId="0" fontId="6" fillId="15" borderId="4" xfId="0" applyFont="1" applyFill="1" applyBorder="1" applyAlignment="1" applyProtection="1">
      <alignment horizontal="center" vertical="center"/>
      <protection locked="0"/>
    </xf>
    <xf numFmtId="0" fontId="6" fillId="15" borderId="5" xfId="0" applyFont="1" applyFill="1" applyBorder="1" applyAlignment="1" applyProtection="1">
      <alignment horizontal="center" vertical="center"/>
      <protection locked="0"/>
    </xf>
    <xf numFmtId="0" fontId="6" fillId="15" borderId="6"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hidden="1"/>
    </xf>
    <xf numFmtId="0" fontId="9" fillId="2" borderId="0" xfId="0" applyFont="1" applyFill="1" applyAlignment="1" applyProtection="1">
      <alignment horizontal="left" vertical="center" wrapText="1"/>
      <protection hidden="1"/>
    </xf>
    <xf numFmtId="0" fontId="7" fillId="2" borderId="0" xfId="0" applyFont="1" applyFill="1" applyAlignment="1" applyProtection="1">
      <alignment horizontal="left" vertical="center" wrapText="1"/>
      <protection hidden="1"/>
    </xf>
    <xf numFmtId="0" fontId="6" fillId="3" borderId="48"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7" fillId="2" borderId="0" xfId="0" applyFont="1" applyFill="1" applyAlignment="1" applyProtection="1">
      <alignment horizontal="right" vertical="center" indent="1"/>
      <protection hidden="1"/>
    </xf>
    <xf numFmtId="0" fontId="0" fillId="4" borderId="61" xfId="0" applyFill="1" applyBorder="1" applyAlignment="1" applyProtection="1">
      <alignment horizontal="center" vertical="center"/>
      <protection hidden="1"/>
    </xf>
    <xf numFmtId="0" fontId="0" fillId="4" borderId="62" xfId="0" applyFill="1" applyBorder="1" applyAlignment="1" applyProtection="1">
      <alignment horizontal="center" vertical="center"/>
      <protection hidden="1"/>
    </xf>
    <xf numFmtId="0" fontId="0" fillId="4" borderId="46" xfId="0" applyFill="1" applyBorder="1" applyAlignment="1" applyProtection="1">
      <alignment horizontal="center" vertical="center"/>
      <protection hidden="1"/>
    </xf>
    <xf numFmtId="0" fontId="0" fillId="4" borderId="40" xfId="0" applyFill="1" applyBorder="1" applyAlignment="1" applyProtection="1">
      <alignment horizontal="center" vertical="center"/>
      <protection hidden="1"/>
    </xf>
    <xf numFmtId="0" fontId="0" fillId="5" borderId="40" xfId="0" applyFill="1" applyBorder="1" applyAlignment="1" applyProtection="1">
      <alignment horizontal="center" vertical="center"/>
      <protection hidden="1"/>
    </xf>
    <xf numFmtId="0" fontId="0" fillId="5" borderId="62" xfId="0" applyFill="1" applyBorder="1" applyAlignment="1" applyProtection="1">
      <alignment horizontal="center" vertical="center"/>
      <protection hidden="1"/>
    </xf>
    <xf numFmtId="0" fontId="0" fillId="5" borderId="63" xfId="0" applyFill="1" applyBorder="1" applyAlignment="1" applyProtection="1">
      <alignment horizontal="center" vertical="center"/>
      <protection hidden="1"/>
    </xf>
    <xf numFmtId="0" fontId="0" fillId="5" borderId="61" xfId="0" applyFill="1" applyBorder="1" applyAlignment="1" applyProtection="1">
      <alignment horizontal="center" vertical="center"/>
      <protection hidden="1"/>
    </xf>
    <xf numFmtId="0" fontId="4" fillId="6" borderId="58" xfId="0" applyFont="1" applyFill="1" applyBorder="1" applyAlignment="1" applyProtection="1">
      <alignment horizontal="center" vertical="center" wrapText="1"/>
      <protection hidden="1"/>
    </xf>
    <xf numFmtId="0" fontId="4" fillId="6" borderId="59" xfId="0" applyFont="1" applyFill="1" applyBorder="1" applyAlignment="1" applyProtection="1">
      <alignment horizontal="center" vertical="center" wrapText="1"/>
      <protection hidden="1"/>
    </xf>
    <xf numFmtId="0" fontId="4" fillId="6" borderId="23" xfId="0" applyFont="1" applyFill="1" applyBorder="1" applyAlignment="1" applyProtection="1">
      <alignment horizontal="center" vertical="center" wrapText="1"/>
      <protection hidden="1"/>
    </xf>
    <xf numFmtId="0" fontId="4" fillId="6" borderId="64" xfId="0" applyFont="1" applyFill="1" applyBorder="1" applyAlignment="1" applyProtection="1">
      <alignment horizontal="center" vertical="center" wrapText="1"/>
      <protection hidden="1"/>
    </xf>
    <xf numFmtId="0" fontId="4" fillId="6" borderId="65" xfId="0" applyFont="1" applyFill="1" applyBorder="1" applyAlignment="1" applyProtection="1">
      <alignment horizontal="center" vertical="center" wrapText="1"/>
      <protection hidden="1"/>
    </xf>
    <xf numFmtId="0" fontId="4" fillId="6" borderId="28" xfId="0" applyFont="1" applyFill="1" applyBorder="1" applyAlignment="1" applyProtection="1">
      <alignment horizontal="center" vertical="center" wrapText="1"/>
      <protection hidden="1"/>
    </xf>
    <xf numFmtId="0" fontId="4" fillId="6" borderId="24" xfId="0" applyFont="1" applyFill="1" applyBorder="1" applyAlignment="1" applyProtection="1">
      <alignment horizontal="center" vertical="center" wrapText="1"/>
      <protection hidden="1"/>
    </xf>
    <xf numFmtId="0" fontId="4" fillId="6" borderId="29" xfId="0" applyFont="1" applyFill="1" applyBorder="1" applyAlignment="1" applyProtection="1">
      <alignment horizontal="center" vertical="center" wrapText="1"/>
      <protection hidden="1"/>
    </xf>
    <xf numFmtId="0" fontId="4" fillId="6" borderId="60" xfId="0" applyFont="1" applyFill="1" applyBorder="1" applyAlignment="1" applyProtection="1">
      <alignment horizontal="center" vertical="center" wrapText="1"/>
      <protection hidden="1"/>
    </xf>
    <xf numFmtId="0" fontId="4" fillId="6" borderId="66" xfId="0" applyFont="1" applyFill="1" applyBorder="1" applyAlignment="1" applyProtection="1">
      <alignment horizontal="center" vertical="center" wrapText="1"/>
      <protection hidden="1"/>
    </xf>
    <xf numFmtId="0" fontId="4" fillId="6" borderId="61" xfId="0" applyFont="1" applyFill="1" applyBorder="1" applyAlignment="1" applyProtection="1">
      <alignment horizontal="left" vertical="center" wrapText="1"/>
      <protection hidden="1"/>
    </xf>
    <xf numFmtId="0" fontId="4" fillId="6" borderId="62" xfId="0" applyFont="1" applyFill="1" applyBorder="1" applyAlignment="1" applyProtection="1">
      <alignment horizontal="left" vertical="center" wrapText="1"/>
      <protection hidden="1"/>
    </xf>
    <xf numFmtId="0" fontId="4" fillId="6" borderId="63" xfId="0" applyFont="1" applyFill="1" applyBorder="1" applyAlignment="1" applyProtection="1">
      <alignment horizontal="left" vertical="center" wrapText="1"/>
      <protection hidden="1"/>
    </xf>
    <xf numFmtId="0" fontId="4" fillId="12" borderId="0" xfId="0" applyFont="1" applyFill="1" applyAlignment="1" applyProtection="1">
      <alignment vertical="center"/>
      <protection hidden="1"/>
    </xf>
    <xf numFmtId="0" fontId="4" fillId="12" borderId="9" xfId="0" applyFont="1" applyFill="1" applyBorder="1" applyAlignment="1" applyProtection="1">
      <alignment vertical="center"/>
      <protection hidden="1"/>
    </xf>
    <xf numFmtId="0" fontId="4" fillId="2" borderId="0" xfId="0" applyFont="1" applyFill="1" applyAlignment="1" applyProtection="1">
      <alignment vertical="center"/>
      <protection hidden="1"/>
    </xf>
    <xf numFmtId="0" fontId="4" fillId="2" borderId="9" xfId="0" applyFont="1" applyFill="1" applyBorder="1" applyAlignment="1" applyProtection="1">
      <alignment vertical="center"/>
      <protection hidden="1"/>
    </xf>
    <xf numFmtId="0" fontId="4" fillId="6" borderId="14" xfId="0" applyFont="1" applyFill="1" applyBorder="1" applyAlignment="1" applyProtection="1">
      <alignment horizontal="center" vertical="center" wrapText="1"/>
      <protection hidden="1"/>
    </xf>
    <xf numFmtId="0" fontId="4" fillId="6" borderId="15" xfId="0" applyFont="1" applyFill="1" applyBorder="1" applyAlignment="1" applyProtection="1">
      <alignment horizontal="center" vertical="center" wrapText="1"/>
      <protection hidden="1"/>
    </xf>
    <xf numFmtId="0" fontId="4" fillId="6" borderId="10" xfId="0" applyFont="1" applyFill="1" applyBorder="1" applyAlignment="1" applyProtection="1">
      <alignment horizontal="center" vertical="center" wrapText="1"/>
      <protection hidden="1"/>
    </xf>
    <xf numFmtId="0" fontId="4" fillId="6" borderId="17" xfId="0" applyFont="1" applyFill="1" applyBorder="1" applyAlignment="1" applyProtection="1">
      <alignment horizontal="center" vertical="center" wrapText="1"/>
      <protection hidden="1"/>
    </xf>
    <xf numFmtId="0" fontId="4" fillId="6" borderId="19" xfId="0" applyFont="1" applyFill="1" applyBorder="1" applyAlignment="1" applyProtection="1">
      <alignment horizontal="center" vertical="center" wrapText="1"/>
      <protection hidden="1"/>
    </xf>
    <xf numFmtId="0" fontId="4" fillId="6" borderId="21" xfId="0" applyFont="1" applyFill="1" applyBorder="1" applyAlignment="1" applyProtection="1">
      <alignment horizontal="center" vertical="center" wrapText="1"/>
      <protection hidden="1"/>
    </xf>
    <xf numFmtId="0" fontId="4" fillId="6" borderId="13" xfId="0" applyFont="1" applyFill="1" applyBorder="1" applyAlignment="1" applyProtection="1">
      <alignment horizontal="center" vertical="center" wrapText="1"/>
      <protection hidden="1"/>
    </xf>
    <xf numFmtId="0" fontId="4" fillId="6" borderId="20" xfId="0" applyFont="1" applyFill="1" applyBorder="1" applyAlignment="1" applyProtection="1">
      <alignment horizontal="center" vertical="center" wrapText="1"/>
      <protection hidden="1"/>
    </xf>
    <xf numFmtId="0" fontId="4" fillId="6" borderId="13" xfId="0" applyFont="1" applyFill="1" applyBorder="1" applyAlignment="1" applyProtection="1">
      <alignment horizontal="center" vertical="center"/>
      <protection hidden="1"/>
    </xf>
    <xf numFmtId="0" fontId="4" fillId="6" borderId="14" xfId="0" applyFont="1" applyFill="1" applyBorder="1" applyAlignment="1" applyProtection="1">
      <alignment horizontal="center" vertical="center"/>
      <protection hidden="1"/>
    </xf>
    <xf numFmtId="0" fontId="4" fillId="6" borderId="19" xfId="0" applyFont="1" applyFill="1" applyBorder="1" applyAlignment="1" applyProtection="1">
      <alignment horizontal="center" vertical="center"/>
      <protection hidden="1"/>
    </xf>
    <xf numFmtId="0" fontId="4" fillId="6" borderId="20" xfId="0" applyFont="1" applyFill="1" applyBorder="1" applyAlignment="1" applyProtection="1">
      <alignment horizontal="center" vertical="center"/>
      <protection hidden="1"/>
    </xf>
    <xf numFmtId="0" fontId="4" fillId="6" borderId="21" xfId="0" applyFont="1" applyFill="1" applyBorder="1" applyAlignment="1" applyProtection="1">
      <alignment horizontal="center" vertical="center"/>
      <protection hidden="1"/>
    </xf>
    <xf numFmtId="0" fontId="4" fillId="6" borderId="24" xfId="0" applyFont="1" applyFill="1" applyBorder="1" applyAlignment="1" applyProtection="1">
      <alignment horizontal="center" vertical="center"/>
      <protection hidden="1"/>
    </xf>
    <xf numFmtId="0" fontId="4" fillId="0" borderId="13" xfId="0" applyFont="1" applyBorder="1" applyAlignment="1" applyProtection="1">
      <alignment horizontal="left" vertical="center" wrapText="1"/>
      <protection hidden="1"/>
    </xf>
    <xf numFmtId="0" fontId="4" fillId="0" borderId="14" xfId="0" applyFont="1" applyBorder="1" applyAlignment="1" applyProtection="1">
      <alignment horizontal="left" vertical="center" wrapText="1"/>
      <protection hidden="1"/>
    </xf>
    <xf numFmtId="0" fontId="4" fillId="0" borderId="15" xfId="0" applyFont="1" applyBorder="1" applyAlignment="1" applyProtection="1">
      <alignment horizontal="left" vertical="center" wrapText="1"/>
      <protection hidden="1"/>
    </xf>
    <xf numFmtId="0" fontId="4" fillId="0" borderId="37" xfId="0" applyFont="1" applyBorder="1" applyAlignment="1" applyProtection="1">
      <alignment horizontal="left" vertical="center" wrapText="1"/>
      <protection hidden="1"/>
    </xf>
    <xf numFmtId="0" fontId="4" fillId="0" borderId="38" xfId="0" applyFont="1" applyBorder="1" applyAlignment="1" applyProtection="1">
      <alignment horizontal="left" vertical="center" wrapText="1"/>
      <protection hidden="1"/>
    </xf>
    <xf numFmtId="0" fontId="4" fillId="0" borderId="39" xfId="0" applyFont="1" applyBorder="1" applyAlignment="1" applyProtection="1">
      <alignment horizontal="left" vertical="center" wrapText="1"/>
      <protection hidden="1"/>
    </xf>
    <xf numFmtId="0" fontId="0" fillId="4" borderId="6" xfId="0" applyFill="1" applyBorder="1" applyAlignment="1" applyProtection="1">
      <alignment horizontal="center" vertical="center"/>
      <protection hidden="1"/>
    </xf>
    <xf numFmtId="0" fontId="0" fillId="4" borderId="10" xfId="0" applyFill="1" applyBorder="1" applyAlignment="1" applyProtection="1">
      <alignment horizontal="center" vertical="center"/>
      <protection hidden="1"/>
    </xf>
    <xf numFmtId="0" fontId="0" fillId="4" borderId="43" xfId="0" applyFill="1" applyBorder="1" applyAlignment="1" applyProtection="1">
      <alignment horizontal="center" vertical="center"/>
      <protection hidden="1"/>
    </xf>
    <xf numFmtId="0" fontId="0" fillId="4" borderId="38" xfId="0" applyFill="1" applyBorder="1" applyAlignment="1" applyProtection="1">
      <alignment horizontal="center" vertical="center"/>
      <protection hidden="1"/>
    </xf>
    <xf numFmtId="0" fontId="0" fillId="4" borderId="47"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4" borderId="45" xfId="0" applyFill="1" applyBorder="1" applyAlignment="1" applyProtection="1">
      <alignment horizontal="center" vertical="center"/>
      <protection hidden="1"/>
    </xf>
    <xf numFmtId="0" fontId="0" fillId="4" borderId="39" xfId="0" applyFill="1" applyBorder="1" applyAlignment="1" applyProtection="1">
      <alignment horizontal="center" vertical="center"/>
      <protection hidden="1"/>
    </xf>
    <xf numFmtId="0" fontId="4" fillId="6" borderId="38" xfId="0" applyFont="1" applyFill="1" applyBorder="1" applyAlignment="1" applyProtection="1">
      <alignment horizontal="center" vertical="center" wrapText="1"/>
      <protection hidden="1"/>
    </xf>
    <xf numFmtId="0" fontId="7" fillId="7" borderId="53" xfId="0" applyFont="1" applyFill="1" applyBorder="1" applyAlignment="1" applyProtection="1">
      <alignment horizontal="left" vertical="center" indent="1"/>
      <protection hidden="1"/>
    </xf>
    <xf numFmtId="0" fontId="7" fillId="7" borderId="5" xfId="0" applyFont="1" applyFill="1" applyBorder="1" applyAlignment="1" applyProtection="1">
      <alignment horizontal="left" vertical="center" indent="1"/>
      <protection hidden="1"/>
    </xf>
    <xf numFmtId="0" fontId="7" fillId="7" borderId="54" xfId="0" applyFont="1" applyFill="1" applyBorder="1" applyAlignment="1" applyProtection="1">
      <alignment horizontal="left" vertical="center" indent="1"/>
      <protection hidden="1"/>
    </xf>
    <xf numFmtId="0" fontId="4" fillId="0" borderId="53" xfId="0" applyFont="1" applyBorder="1" applyAlignment="1" applyProtection="1">
      <alignment horizontal="left" vertical="center" indent="2"/>
      <protection hidden="1"/>
    </xf>
    <xf numFmtId="0" fontId="4" fillId="0" borderId="5" xfId="0" applyFont="1" applyBorder="1" applyAlignment="1" applyProtection="1">
      <alignment horizontal="left" vertical="center" indent="2"/>
      <protection hidden="1"/>
    </xf>
    <xf numFmtId="0" fontId="4" fillId="0" borderId="54" xfId="0" applyFont="1" applyBorder="1" applyAlignment="1" applyProtection="1">
      <alignment horizontal="left" vertical="center" indent="2"/>
      <protection hidden="1"/>
    </xf>
    <xf numFmtId="0" fontId="0" fillId="3" borderId="53" xfId="0"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4" xfId="0" applyFill="1" applyBorder="1" applyAlignment="1" applyProtection="1">
      <alignment horizontal="center" vertical="center"/>
      <protection locked="0"/>
    </xf>
    <xf numFmtId="0" fontId="0" fillId="3" borderId="54" xfId="0" applyFill="1" applyBorder="1" applyAlignment="1" applyProtection="1">
      <alignment horizontal="center" vertical="center"/>
      <protection locked="0"/>
    </xf>
    <xf numFmtId="0" fontId="0" fillId="4" borderId="53" xfId="0" applyFill="1" applyBorder="1" applyAlignment="1" applyProtection="1">
      <alignment horizontal="center" vertical="center"/>
      <protection hidden="1"/>
    </xf>
    <xf numFmtId="0" fontId="0" fillId="4" borderId="5" xfId="0" applyFill="1" applyBorder="1" applyAlignment="1" applyProtection="1">
      <alignment horizontal="center" vertical="center"/>
      <protection hidden="1"/>
    </xf>
    <xf numFmtId="0" fontId="0" fillId="4" borderId="54" xfId="0" applyFill="1" applyBorder="1" applyAlignment="1" applyProtection="1">
      <alignment horizontal="center" vertical="center"/>
      <protection hidden="1"/>
    </xf>
    <xf numFmtId="0" fontId="0" fillId="14" borderId="53" xfId="0" applyFill="1" applyBorder="1" applyAlignment="1" applyProtection="1">
      <alignment horizontal="center" vertical="center"/>
      <protection hidden="1"/>
    </xf>
    <xf numFmtId="0" fontId="0" fillId="14" borderId="5" xfId="0" applyFill="1" applyBorder="1" applyAlignment="1" applyProtection="1">
      <alignment horizontal="center" vertical="center"/>
      <protection hidden="1"/>
    </xf>
    <xf numFmtId="0" fontId="0" fillId="14" borderId="54" xfId="0" applyFill="1" applyBorder="1" applyAlignment="1" applyProtection="1">
      <alignment horizontal="center" vertical="center"/>
      <protection hidden="1"/>
    </xf>
    <xf numFmtId="0" fontId="4" fillId="0" borderId="67" xfId="0" applyFont="1" applyBorder="1" applyAlignment="1" applyProtection="1">
      <alignment horizontal="left" vertical="center" indent="2"/>
      <protection hidden="1"/>
    </xf>
    <xf numFmtId="0" fontId="4" fillId="0" borderId="68" xfId="0" applyFont="1" applyBorder="1" applyAlignment="1" applyProtection="1">
      <alignment horizontal="left" vertical="center" indent="2"/>
      <protection hidden="1"/>
    </xf>
    <xf numFmtId="0" fontId="4" fillId="0" borderId="69" xfId="0" applyFont="1" applyBorder="1" applyAlignment="1" applyProtection="1">
      <alignment horizontal="left" vertical="center" indent="2"/>
      <protection hidden="1"/>
    </xf>
    <xf numFmtId="0" fontId="0" fillId="3" borderId="67" xfId="0" applyFill="1" applyBorder="1" applyAlignment="1" applyProtection="1">
      <alignment horizontal="center" vertical="center"/>
      <protection locked="0"/>
    </xf>
    <xf numFmtId="0" fontId="0" fillId="3" borderId="68"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3" borderId="33" xfId="0" applyFill="1" applyBorder="1" applyAlignment="1" applyProtection="1">
      <alignment horizontal="center" vertical="center"/>
      <protection locked="0"/>
    </xf>
    <xf numFmtId="0" fontId="0" fillId="3" borderId="69" xfId="0" applyFill="1" applyBorder="1" applyAlignment="1" applyProtection="1">
      <alignment horizontal="center" vertical="center"/>
      <protection locked="0"/>
    </xf>
    <xf numFmtId="0" fontId="0" fillId="14" borderId="80" xfId="0" applyFill="1" applyBorder="1" applyAlignment="1" applyProtection="1">
      <alignment horizontal="center" vertical="center"/>
      <protection hidden="1"/>
    </xf>
    <xf numFmtId="0" fontId="0" fillId="14" borderId="81" xfId="0" applyFill="1" applyBorder="1" applyAlignment="1" applyProtection="1">
      <alignment horizontal="center" vertical="center"/>
      <protection hidden="1"/>
    </xf>
    <xf numFmtId="0" fontId="0" fillId="14" borderId="82" xfId="0" applyFill="1" applyBorder="1" applyAlignment="1" applyProtection="1">
      <alignment horizontal="center" vertical="center"/>
      <protection hidden="1"/>
    </xf>
    <xf numFmtId="0" fontId="0" fillId="4" borderId="87" xfId="0" applyFill="1" applyBorder="1" applyAlignment="1" applyProtection="1">
      <alignment horizontal="center" vertical="center"/>
      <protection hidden="1"/>
    </xf>
    <xf numFmtId="0" fontId="0" fillId="4" borderId="84" xfId="0" applyFill="1" applyBorder="1" applyAlignment="1" applyProtection="1">
      <alignment horizontal="center" vertical="center"/>
      <protection hidden="1"/>
    </xf>
    <xf numFmtId="0" fontId="0" fillId="4" borderId="85" xfId="0" applyFill="1" applyBorder="1" applyAlignment="1" applyProtection="1">
      <alignment horizontal="center" vertical="center"/>
      <protection hidden="1"/>
    </xf>
    <xf numFmtId="0" fontId="4" fillId="4" borderId="87" xfId="0" applyFont="1" applyFill="1" applyBorder="1" applyAlignment="1" applyProtection="1">
      <alignment horizontal="right" vertical="center" indent="1"/>
      <protection hidden="1"/>
    </xf>
    <xf numFmtId="0" fontId="4" fillId="4" borderId="84" xfId="0" applyFont="1" applyFill="1" applyBorder="1" applyAlignment="1" applyProtection="1">
      <alignment horizontal="right" vertical="center" indent="1"/>
      <protection hidden="1"/>
    </xf>
    <xf numFmtId="0" fontId="4" fillId="4" borderId="85" xfId="0" applyFont="1" applyFill="1" applyBorder="1" applyAlignment="1" applyProtection="1">
      <alignment horizontal="right" vertical="center" indent="1"/>
      <protection hidden="1"/>
    </xf>
    <xf numFmtId="0" fontId="0" fillId="4" borderId="86" xfId="0" applyFill="1" applyBorder="1" applyAlignment="1" applyProtection="1">
      <alignment horizontal="center" vertical="center"/>
      <protection hidden="1"/>
    </xf>
    <xf numFmtId="0" fontId="0" fillId="4" borderId="83" xfId="0" applyFill="1" applyBorder="1" applyAlignment="1" applyProtection="1">
      <alignment horizontal="center" vertical="center"/>
      <protection hidden="1"/>
    </xf>
    <xf numFmtId="0" fontId="0" fillId="4" borderId="67" xfId="0" applyFill="1" applyBorder="1" applyAlignment="1" applyProtection="1">
      <alignment horizontal="center" vertical="center"/>
      <protection hidden="1"/>
    </xf>
    <xf numFmtId="0" fontId="0" fillId="4" borderId="68" xfId="0" applyFill="1" applyBorder="1" applyAlignment="1" applyProtection="1">
      <alignment horizontal="center" vertical="center"/>
      <protection hidden="1"/>
    </xf>
    <xf numFmtId="0" fontId="0" fillId="4" borderId="69" xfId="0" applyFill="1" applyBorder="1" applyAlignment="1" applyProtection="1">
      <alignment horizontal="center" vertical="center"/>
      <protection hidden="1"/>
    </xf>
    <xf numFmtId="0" fontId="2" fillId="8" borderId="0" xfId="0" applyFont="1" applyFill="1" applyAlignment="1" applyProtection="1">
      <alignment horizontal="left" vertical="center"/>
      <protection hidden="1"/>
    </xf>
    <xf numFmtId="0" fontId="3" fillId="8" borderId="50" xfId="0" applyFont="1" applyFill="1" applyBorder="1" applyAlignment="1" applyProtection="1">
      <alignment vertical="center"/>
      <protection hidden="1"/>
    </xf>
    <xf numFmtId="0" fontId="3" fillId="8" borderId="51" xfId="0" applyFont="1" applyFill="1" applyBorder="1" applyAlignment="1" applyProtection="1">
      <alignment vertical="center"/>
      <protection hidden="1"/>
    </xf>
    <xf numFmtId="0" fontId="3" fillId="8" borderId="52" xfId="0" applyFont="1" applyFill="1" applyBorder="1" applyAlignment="1" applyProtection="1">
      <alignment vertical="center"/>
      <protection hidden="1"/>
    </xf>
    <xf numFmtId="0" fontId="0" fillId="14" borderId="58" xfId="0" applyFill="1" applyBorder="1" applyAlignment="1" applyProtection="1">
      <alignment horizontal="center" vertical="center"/>
      <protection hidden="1"/>
    </xf>
    <xf numFmtId="0" fontId="0" fillId="14" borderId="59" xfId="0" applyFill="1" applyBorder="1" applyAlignment="1" applyProtection="1">
      <alignment horizontal="center" vertical="center"/>
      <protection hidden="1"/>
    </xf>
    <xf numFmtId="0" fontId="0" fillId="14" borderId="60" xfId="0" applyFill="1" applyBorder="1" applyAlignment="1" applyProtection="1">
      <alignment horizontal="center" vertical="center"/>
      <protection hidden="1"/>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4" fillId="6" borderId="50" xfId="0" applyFont="1" applyFill="1" applyBorder="1" applyAlignment="1" applyProtection="1">
      <alignment horizontal="center" vertical="center"/>
      <protection hidden="1"/>
    </xf>
    <xf numFmtId="0" fontId="4" fillId="6" borderId="51" xfId="0" applyFont="1" applyFill="1" applyBorder="1" applyAlignment="1" applyProtection="1">
      <alignment horizontal="center" vertical="center"/>
      <protection hidden="1"/>
    </xf>
    <xf numFmtId="0" fontId="4" fillId="6" borderId="52" xfId="0" applyFont="1" applyFill="1" applyBorder="1" applyAlignment="1" applyProtection="1">
      <alignment horizontal="center" vertical="center"/>
      <protection hidden="1"/>
    </xf>
    <xf numFmtId="0" fontId="4" fillId="6" borderId="76" xfId="0" applyFont="1" applyFill="1" applyBorder="1" applyAlignment="1" applyProtection="1">
      <alignment horizontal="center" vertical="center" wrapText="1"/>
      <protection hidden="1"/>
    </xf>
    <xf numFmtId="0" fontId="4" fillId="6" borderId="74" xfId="0" applyFont="1" applyFill="1" applyBorder="1" applyAlignment="1" applyProtection="1">
      <alignment horizontal="center" vertical="center" wrapText="1"/>
      <protection hidden="1"/>
    </xf>
    <xf numFmtId="0" fontId="4" fillId="6" borderId="75" xfId="0" applyFont="1" applyFill="1" applyBorder="1" applyAlignment="1" applyProtection="1">
      <alignment horizontal="center" vertical="center" wrapText="1"/>
      <protection hidden="1"/>
    </xf>
    <xf numFmtId="0" fontId="4" fillId="6" borderId="90" xfId="0" applyFont="1" applyFill="1" applyBorder="1" applyAlignment="1" applyProtection="1">
      <alignment horizontal="center" vertical="center" wrapText="1"/>
      <protection hidden="1"/>
    </xf>
    <xf numFmtId="0" fontId="4" fillId="6" borderId="42" xfId="0" applyFont="1" applyFill="1" applyBorder="1" applyAlignment="1" applyProtection="1">
      <alignment horizontal="center" vertical="center" wrapText="1"/>
      <protection hidden="1"/>
    </xf>
    <xf numFmtId="0" fontId="4" fillId="6" borderId="76" xfId="0" applyFont="1" applyFill="1" applyBorder="1" applyAlignment="1" applyProtection="1">
      <alignment horizontal="center" vertical="center"/>
      <protection hidden="1"/>
    </xf>
    <xf numFmtId="0" fontId="4" fillId="6" borderId="74" xfId="0" applyFont="1" applyFill="1" applyBorder="1" applyAlignment="1" applyProtection="1">
      <alignment horizontal="center" vertical="center"/>
      <protection hidden="1"/>
    </xf>
    <xf numFmtId="0" fontId="4" fillId="6" borderId="75" xfId="0" applyFont="1" applyFill="1" applyBorder="1" applyAlignment="1" applyProtection="1">
      <alignment horizontal="center" vertical="center"/>
      <protection hidden="1"/>
    </xf>
    <xf numFmtId="0" fontId="4" fillId="6" borderId="64" xfId="0" applyFont="1" applyFill="1" applyBorder="1" applyAlignment="1" applyProtection="1">
      <alignment horizontal="center" vertical="center"/>
      <protection hidden="1"/>
    </xf>
    <xf numFmtId="0" fontId="4" fillId="6" borderId="65" xfId="0" applyFont="1" applyFill="1" applyBorder="1" applyAlignment="1" applyProtection="1">
      <alignment horizontal="center" vertical="center"/>
      <protection hidden="1"/>
    </xf>
    <xf numFmtId="0" fontId="4" fillId="6" borderId="66" xfId="0" applyFont="1" applyFill="1" applyBorder="1" applyAlignment="1" applyProtection="1">
      <alignment horizontal="center" vertical="center"/>
      <protection hidden="1"/>
    </xf>
    <xf numFmtId="0" fontId="7" fillId="0" borderId="24" xfId="0" applyFont="1" applyBorder="1" applyAlignment="1" applyProtection="1">
      <alignment horizontal="left" vertical="center" wrapText="1"/>
      <protection hidden="1"/>
    </xf>
    <xf numFmtId="0" fontId="7" fillId="0" borderId="59" xfId="0" applyFont="1" applyBorder="1" applyAlignment="1" applyProtection="1">
      <alignment horizontal="left" vertical="center" wrapText="1"/>
      <protection hidden="1"/>
    </xf>
    <xf numFmtId="0" fontId="7" fillId="0" borderId="23" xfId="0" applyFont="1" applyBorder="1" applyAlignment="1" applyProtection="1">
      <alignment horizontal="left" vertical="center" wrapText="1"/>
      <protection hidden="1"/>
    </xf>
    <xf numFmtId="0" fontId="7" fillId="0" borderId="48"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9" xfId="0" applyFont="1" applyBorder="1" applyAlignment="1" applyProtection="1">
      <alignment horizontal="left" vertical="center" wrapText="1"/>
      <protection hidden="1"/>
    </xf>
    <xf numFmtId="0" fontId="7" fillId="0" borderId="49" xfId="0" applyFont="1" applyBorder="1" applyAlignment="1" applyProtection="1">
      <alignment horizontal="left" vertical="center" wrapText="1"/>
      <protection hidden="1"/>
    </xf>
    <xf numFmtId="0" fontId="7" fillId="0" borderId="78" xfId="0" applyFont="1" applyBorder="1" applyAlignment="1" applyProtection="1">
      <alignment horizontal="left" vertical="center" wrapText="1"/>
      <protection hidden="1"/>
    </xf>
    <xf numFmtId="0" fontId="7" fillId="0" borderId="47" xfId="0" applyFont="1" applyBorder="1" applyAlignment="1" applyProtection="1">
      <alignment horizontal="left" vertical="center" wrapText="1"/>
      <protection hidden="1"/>
    </xf>
    <xf numFmtId="0" fontId="7" fillId="2" borderId="24" xfId="0" applyFont="1" applyFill="1" applyBorder="1" applyAlignment="1" applyProtection="1">
      <alignment horizontal="left" vertical="center" wrapText="1"/>
      <protection hidden="1"/>
    </xf>
    <xf numFmtId="0" fontId="7" fillId="2" borderId="59" xfId="0" applyFont="1" applyFill="1" applyBorder="1" applyAlignment="1" applyProtection="1">
      <alignment horizontal="left" vertical="center" wrapText="1"/>
      <protection hidden="1"/>
    </xf>
    <xf numFmtId="0" fontId="7" fillId="2" borderId="23" xfId="0" applyFont="1" applyFill="1" applyBorder="1" applyAlignment="1" applyProtection="1">
      <alignment horizontal="left" vertical="center" wrapText="1"/>
      <protection hidden="1"/>
    </xf>
    <xf numFmtId="0" fontId="7" fillId="2" borderId="48" xfId="0" applyFont="1" applyFill="1" applyBorder="1" applyAlignment="1" applyProtection="1">
      <alignment horizontal="left" vertical="center" wrapText="1"/>
      <protection hidden="1"/>
    </xf>
    <xf numFmtId="0" fontId="7" fillId="2" borderId="9" xfId="0" applyFont="1" applyFill="1" applyBorder="1" applyAlignment="1" applyProtection="1">
      <alignment horizontal="left" vertical="center" wrapText="1"/>
      <protection hidden="1"/>
    </xf>
    <xf numFmtId="0" fontId="7" fillId="2" borderId="49" xfId="0" applyFont="1" applyFill="1" applyBorder="1" applyAlignment="1" applyProtection="1">
      <alignment horizontal="left" vertical="center" wrapText="1"/>
      <protection hidden="1"/>
    </xf>
    <xf numFmtId="0" fontId="7" fillId="2" borderId="78" xfId="0" applyFont="1" applyFill="1" applyBorder="1" applyAlignment="1" applyProtection="1">
      <alignment horizontal="left" vertical="center" wrapText="1"/>
      <protection hidden="1"/>
    </xf>
    <xf numFmtId="0" fontId="7" fillId="2" borderId="47" xfId="0" applyFont="1" applyFill="1" applyBorder="1" applyAlignment="1" applyProtection="1">
      <alignment horizontal="left" vertical="center" wrapText="1"/>
      <protection hidden="1"/>
    </xf>
    <xf numFmtId="0" fontId="7" fillId="3" borderId="24" xfId="0" applyFont="1" applyFill="1" applyBorder="1" applyAlignment="1" applyProtection="1">
      <alignment horizontal="center" vertical="center" wrapText="1"/>
      <protection locked="0"/>
    </xf>
    <xf numFmtId="0" fontId="7" fillId="3" borderId="59" xfId="0" applyFont="1" applyFill="1" applyBorder="1" applyAlignment="1" applyProtection="1">
      <alignment horizontal="center" vertical="center" wrapText="1"/>
      <protection locked="0"/>
    </xf>
    <xf numFmtId="0" fontId="7" fillId="3" borderId="60" xfId="0" applyFont="1" applyFill="1" applyBorder="1" applyAlignment="1" applyProtection="1">
      <alignment horizontal="center" vertical="center" wrapText="1"/>
      <protection locked="0"/>
    </xf>
    <xf numFmtId="0" fontId="7" fillId="3" borderId="48"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71" xfId="0" applyFont="1" applyFill="1" applyBorder="1" applyAlignment="1" applyProtection="1">
      <alignment horizontal="center" vertical="center" wrapText="1"/>
      <protection locked="0"/>
    </xf>
    <xf numFmtId="0" fontId="7" fillId="3" borderId="49" xfId="0" applyFont="1" applyFill="1" applyBorder="1" applyAlignment="1" applyProtection="1">
      <alignment horizontal="center" vertical="center" wrapText="1"/>
      <protection locked="0"/>
    </xf>
    <xf numFmtId="0" fontId="7" fillId="3" borderId="78" xfId="0" applyFont="1" applyFill="1" applyBorder="1" applyAlignment="1" applyProtection="1">
      <alignment horizontal="center" vertical="center" wrapText="1"/>
      <protection locked="0"/>
    </xf>
    <xf numFmtId="0" fontId="7" fillId="3" borderId="79"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protection locked="0"/>
    </xf>
    <xf numFmtId="0" fontId="7" fillId="3" borderId="59" xfId="0" applyFont="1" applyFill="1" applyBorder="1" applyAlignment="1" applyProtection="1">
      <alignment horizontal="center" vertical="center"/>
      <protection locked="0"/>
    </xf>
    <xf numFmtId="0" fontId="7" fillId="3" borderId="60" xfId="0" applyFont="1" applyFill="1" applyBorder="1" applyAlignment="1" applyProtection="1">
      <alignment horizontal="center" vertical="center"/>
      <protection locked="0"/>
    </xf>
    <xf numFmtId="0" fontId="7" fillId="3" borderId="49" xfId="0" applyFont="1" applyFill="1" applyBorder="1" applyAlignment="1" applyProtection="1">
      <alignment horizontal="center" vertical="center"/>
      <protection locked="0"/>
    </xf>
    <xf numFmtId="0" fontId="7" fillId="3" borderId="78" xfId="0" applyFont="1" applyFill="1" applyBorder="1" applyAlignment="1" applyProtection="1">
      <alignment horizontal="center" vertical="center"/>
      <protection locked="0"/>
    </xf>
    <xf numFmtId="0" fontId="7" fillId="3" borderId="79" xfId="0" applyFont="1" applyFill="1" applyBorder="1" applyAlignment="1" applyProtection="1">
      <alignment horizontal="center" vertical="center"/>
      <protection locked="0"/>
    </xf>
    <xf numFmtId="0" fontId="7" fillId="0" borderId="24" xfId="0" applyFont="1" applyBorder="1" applyAlignment="1" applyProtection="1">
      <alignment horizontal="left" vertical="center"/>
      <protection hidden="1"/>
    </xf>
    <xf numFmtId="0" fontId="7" fillId="0" borderId="59" xfId="0" applyFont="1" applyBorder="1" applyAlignment="1" applyProtection="1">
      <alignment horizontal="left" vertical="center"/>
      <protection hidden="1"/>
    </xf>
    <xf numFmtId="0" fontId="7" fillId="0" borderId="23" xfId="0" applyFont="1" applyBorder="1" applyAlignment="1" applyProtection="1">
      <alignment horizontal="left" vertical="center"/>
      <protection hidden="1"/>
    </xf>
    <xf numFmtId="0" fontId="7" fillId="0" borderId="49" xfId="0" applyFont="1" applyBorder="1" applyAlignment="1" applyProtection="1">
      <alignment horizontal="left" vertical="center"/>
      <protection hidden="1"/>
    </xf>
    <xf numFmtId="0" fontId="7" fillId="0" borderId="78" xfId="0" applyFont="1" applyBorder="1" applyAlignment="1" applyProtection="1">
      <alignment horizontal="left" vertical="center"/>
      <protection hidden="1"/>
    </xf>
    <xf numFmtId="0" fontId="7" fillId="0" borderId="47" xfId="0" applyFont="1" applyBorder="1" applyAlignment="1" applyProtection="1">
      <alignment horizontal="left" vertical="center"/>
      <protection hidden="1"/>
    </xf>
    <xf numFmtId="0" fontId="7" fillId="2" borderId="61" xfId="0" applyFont="1" applyFill="1" applyBorder="1" applyAlignment="1" applyProtection="1">
      <alignment vertical="center"/>
      <protection hidden="1"/>
    </xf>
    <xf numFmtId="0" fontId="7" fillId="2" borderId="62" xfId="0" applyFont="1" applyFill="1" applyBorder="1" applyAlignment="1" applyProtection="1">
      <alignment vertical="center"/>
      <protection hidden="1"/>
    </xf>
    <xf numFmtId="0" fontId="7" fillId="0" borderId="16" xfId="0" applyFont="1" applyBorder="1" applyAlignment="1" applyProtection="1">
      <alignment horizontal="left" vertical="center"/>
      <protection hidden="1"/>
    </xf>
    <xf numFmtId="0" fontId="7" fillId="0" borderId="10"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2" borderId="16" xfId="0" applyFont="1" applyFill="1" applyBorder="1" applyAlignment="1" applyProtection="1">
      <alignment horizontal="left" vertical="center"/>
      <protection hidden="1"/>
    </xf>
    <xf numFmtId="0" fontId="7" fillId="2" borderId="10" xfId="0" applyFont="1" applyFill="1" applyBorder="1" applyAlignment="1" applyProtection="1">
      <alignment horizontal="left" vertical="center"/>
      <protection hidden="1"/>
    </xf>
    <xf numFmtId="0" fontId="7" fillId="2" borderId="17" xfId="0" applyFont="1" applyFill="1" applyBorder="1" applyAlignment="1" applyProtection="1">
      <alignment horizontal="left" vertical="center"/>
      <protection hidden="1"/>
    </xf>
    <xf numFmtId="0" fontId="5" fillId="4" borderId="35" xfId="0" applyFont="1" applyFill="1" applyBorder="1" applyAlignment="1" applyProtection="1">
      <alignment horizontal="center" vertical="center"/>
      <protection hidden="1"/>
    </xf>
    <xf numFmtId="0" fontId="5" fillId="4" borderId="36" xfId="0" applyFont="1" applyFill="1" applyBorder="1" applyAlignment="1" applyProtection="1">
      <alignment horizontal="center" vertical="center"/>
      <protection hidden="1"/>
    </xf>
    <xf numFmtId="0" fontId="7" fillId="3" borderId="14"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7" fillId="3" borderId="31" xfId="0" applyFont="1" applyFill="1" applyBorder="1" applyAlignment="1" applyProtection="1">
      <alignment horizontal="center" vertical="center" wrapText="1"/>
      <protection locked="0"/>
    </xf>
    <xf numFmtId="44" fontId="6" fillId="4" borderId="9" xfId="1" applyFont="1" applyFill="1" applyBorder="1" applyAlignment="1" applyProtection="1">
      <alignment vertical="center"/>
      <protection hidden="1"/>
    </xf>
    <xf numFmtId="44" fontId="6" fillId="4" borderId="72" xfId="1" applyFont="1" applyFill="1" applyBorder="1" applyAlignment="1" applyProtection="1">
      <alignment vertical="center"/>
      <protection hidden="1"/>
    </xf>
    <xf numFmtId="44" fontId="6" fillId="4" borderId="73" xfId="1" applyFont="1" applyFill="1" applyBorder="1" applyAlignment="1" applyProtection="1">
      <alignment vertical="center"/>
      <protection hidden="1"/>
    </xf>
    <xf numFmtId="44" fontId="6" fillId="4" borderId="35" xfId="1" applyFont="1" applyFill="1" applyBorder="1" applyAlignment="1" applyProtection="1">
      <alignment vertical="center"/>
      <protection hidden="1"/>
    </xf>
    <xf numFmtId="44" fontId="6" fillId="4" borderId="36" xfId="1" applyFont="1" applyFill="1" applyBorder="1" applyAlignment="1" applyProtection="1">
      <alignment vertical="center"/>
      <protection hidden="1"/>
    </xf>
    <xf numFmtId="44" fontId="6" fillId="4" borderId="35" xfId="0" applyNumberFormat="1" applyFont="1" applyFill="1" applyBorder="1" applyAlignment="1" applyProtection="1">
      <alignment vertical="center"/>
      <protection hidden="1"/>
    </xf>
    <xf numFmtId="0" fontId="6" fillId="4" borderId="35" xfId="0" applyFont="1" applyFill="1" applyBorder="1" applyAlignment="1" applyProtection="1">
      <alignment vertical="center"/>
      <protection hidden="1"/>
    </xf>
    <xf numFmtId="0" fontId="6" fillId="4" borderId="36" xfId="0" applyFont="1" applyFill="1" applyBorder="1" applyAlignment="1" applyProtection="1">
      <alignment vertical="center"/>
      <protection hidden="1"/>
    </xf>
    <xf numFmtId="0" fontId="7" fillId="0" borderId="61" xfId="0" applyFont="1" applyBorder="1" applyAlignment="1" applyProtection="1">
      <alignment vertical="center"/>
      <protection hidden="1"/>
    </xf>
    <xf numFmtId="0" fontId="7" fillId="0" borderId="62" xfId="0" applyFont="1" applyBorder="1" applyAlignment="1" applyProtection="1">
      <alignment vertical="center"/>
      <protection hidden="1"/>
    </xf>
    <xf numFmtId="0" fontId="7" fillId="0" borderId="89" xfId="0" applyFont="1" applyBorder="1" applyAlignment="1" applyProtection="1">
      <alignment horizontal="left" vertical="center" wrapText="1"/>
      <protection hidden="1"/>
    </xf>
    <xf numFmtId="0" fontId="7" fillId="0" borderId="81" xfId="0" applyFont="1" applyBorder="1" applyAlignment="1" applyProtection="1">
      <alignment horizontal="left" vertical="center" wrapText="1"/>
      <protection hidden="1"/>
    </xf>
    <xf numFmtId="0" fontId="7" fillId="0" borderId="88" xfId="0" applyFont="1" applyBorder="1" applyAlignment="1" applyProtection="1">
      <alignment horizontal="left" vertical="center" wrapText="1"/>
      <protection hidden="1"/>
    </xf>
    <xf numFmtId="0" fontId="7" fillId="3" borderId="89" xfId="0" applyFont="1" applyFill="1" applyBorder="1" applyAlignment="1" applyProtection="1">
      <alignment horizontal="center" vertical="center" wrapText="1"/>
      <protection locked="0"/>
    </xf>
    <xf numFmtId="0" fontId="7" fillId="3" borderId="81" xfId="0" applyFont="1" applyFill="1" applyBorder="1" applyAlignment="1" applyProtection="1">
      <alignment horizontal="center" vertical="center" wrapText="1"/>
      <protection locked="0"/>
    </xf>
    <xf numFmtId="0" fontId="7" fillId="3" borderId="82" xfId="0" applyFont="1" applyFill="1" applyBorder="1" applyAlignment="1" applyProtection="1">
      <alignment horizontal="center" vertical="center" wrapText="1"/>
      <protection locked="0"/>
    </xf>
    <xf numFmtId="0" fontId="6" fillId="4" borderId="100" xfId="0" applyFont="1" applyFill="1" applyBorder="1" applyAlignment="1" applyProtection="1">
      <alignment horizontal="center" vertical="center"/>
      <protection hidden="1"/>
    </xf>
    <xf numFmtId="0" fontId="6" fillId="4" borderId="101" xfId="0" applyFont="1" applyFill="1" applyBorder="1" applyAlignment="1" applyProtection="1">
      <alignment horizontal="center" vertical="center"/>
      <protection hidden="1"/>
    </xf>
    <xf numFmtId="0" fontId="6" fillId="4" borderId="103" xfId="0" applyFont="1" applyFill="1" applyBorder="1" applyAlignment="1" applyProtection="1">
      <alignment horizontal="center" vertical="center"/>
      <protection hidden="1"/>
    </xf>
    <xf numFmtId="0" fontId="6" fillId="4" borderId="29" xfId="0" applyFont="1" applyFill="1" applyBorder="1" applyAlignment="1" applyProtection="1">
      <alignment horizontal="center" vertical="center"/>
      <protection hidden="1"/>
    </xf>
    <xf numFmtId="0" fontId="6" fillId="4" borderId="65" xfId="0" applyFont="1" applyFill="1" applyBorder="1" applyAlignment="1" applyProtection="1">
      <alignment horizontal="center" vertical="center"/>
      <protection hidden="1"/>
    </xf>
    <xf numFmtId="0" fontId="6" fillId="4" borderId="66" xfId="0" applyFont="1" applyFill="1" applyBorder="1" applyAlignment="1" applyProtection="1">
      <alignment horizontal="center" vertical="center"/>
      <protection hidden="1"/>
    </xf>
    <xf numFmtId="0" fontId="7" fillId="0" borderId="30"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31" xfId="0" applyFont="1" applyBorder="1" applyAlignment="1" applyProtection="1">
      <alignment horizontal="left" vertical="center"/>
      <protection hidden="1"/>
    </xf>
    <xf numFmtId="0" fontId="7" fillId="4" borderId="44" xfId="0" applyFont="1" applyFill="1" applyBorder="1" applyAlignment="1" applyProtection="1">
      <alignment horizontal="left" vertical="center"/>
      <protection hidden="1"/>
    </xf>
    <xf numFmtId="0" fontId="7" fillId="4" borderId="11" xfId="0" applyFont="1" applyFill="1" applyBorder="1" applyAlignment="1" applyProtection="1">
      <alignment horizontal="left" vertical="center"/>
      <protection hidden="1"/>
    </xf>
    <xf numFmtId="0" fontId="7" fillId="4" borderId="45" xfId="0" applyFont="1" applyFill="1" applyBorder="1" applyAlignment="1" applyProtection="1">
      <alignment horizontal="left" vertical="center"/>
      <protection hidden="1"/>
    </xf>
    <xf numFmtId="0" fontId="7" fillId="4" borderId="37" xfId="0" applyFont="1" applyFill="1" applyBorder="1" applyAlignment="1" applyProtection="1">
      <alignment horizontal="left" vertical="center"/>
      <protection hidden="1"/>
    </xf>
    <xf numFmtId="0" fontId="7" fillId="4" borderId="38" xfId="0" applyFont="1" applyFill="1" applyBorder="1" applyAlignment="1" applyProtection="1">
      <alignment horizontal="left" vertical="center"/>
      <protection hidden="1"/>
    </xf>
    <xf numFmtId="0" fontId="7" fillId="4" borderId="39" xfId="0" applyFont="1" applyFill="1" applyBorder="1" applyAlignment="1" applyProtection="1">
      <alignment horizontal="left" vertical="center"/>
      <protection hidden="1"/>
    </xf>
    <xf numFmtId="0" fontId="7" fillId="2" borderId="0" xfId="0" applyFont="1" applyFill="1" applyAlignment="1" applyProtection="1">
      <alignment vertical="center" wrapText="1"/>
      <protection hidden="1"/>
    </xf>
    <xf numFmtId="0" fontId="7" fillId="4" borderId="124" xfId="0" applyFont="1" applyFill="1" applyBorder="1" applyAlignment="1" applyProtection="1">
      <alignment vertical="center"/>
      <protection hidden="1"/>
    </xf>
    <xf numFmtId="0" fontId="7" fillId="4" borderId="125" xfId="0" applyFont="1" applyFill="1" applyBorder="1" applyAlignment="1" applyProtection="1">
      <alignment vertical="center"/>
      <protection hidden="1"/>
    </xf>
    <xf numFmtId="0" fontId="6" fillId="6" borderId="76" xfId="0" applyFont="1" applyFill="1" applyBorder="1" applyAlignment="1" applyProtection="1">
      <alignment horizontal="center" vertical="center"/>
      <protection hidden="1"/>
    </xf>
    <xf numFmtId="0" fontId="6" fillId="6" borderId="74" xfId="0" applyFont="1" applyFill="1" applyBorder="1" applyAlignment="1" applyProtection="1">
      <alignment horizontal="center" vertical="center"/>
      <protection hidden="1"/>
    </xf>
    <xf numFmtId="0" fontId="6" fillId="6" borderId="75" xfId="0" applyFont="1" applyFill="1" applyBorder="1" applyAlignment="1" applyProtection="1">
      <alignment horizontal="center" vertical="center"/>
      <protection hidden="1"/>
    </xf>
    <xf numFmtId="0" fontId="7" fillId="0" borderId="13" xfId="0" applyFont="1" applyBorder="1" applyAlignment="1" applyProtection="1">
      <alignment vertical="center"/>
      <protection hidden="1"/>
    </xf>
    <xf numFmtId="0" fontId="7" fillId="0" borderId="14" xfId="0" applyFont="1" applyBorder="1" applyAlignment="1" applyProtection="1">
      <alignment vertical="center"/>
      <protection hidden="1"/>
    </xf>
    <xf numFmtId="0" fontId="7" fillId="0" borderId="19" xfId="0" applyFont="1" applyBorder="1" applyAlignment="1" applyProtection="1">
      <alignment vertical="center"/>
      <protection hidden="1"/>
    </xf>
    <xf numFmtId="0" fontId="7" fillId="0" borderId="30" xfId="0" applyFont="1" applyBorder="1" applyAlignment="1" applyProtection="1">
      <alignment vertical="center"/>
      <protection hidden="1"/>
    </xf>
    <xf numFmtId="0" fontId="7" fillId="0" borderId="12" xfId="0" applyFont="1" applyBorder="1" applyAlignment="1" applyProtection="1">
      <alignment vertical="center"/>
      <protection hidden="1"/>
    </xf>
    <xf numFmtId="0" fontId="7" fillId="0" borderId="33" xfId="0" applyFont="1" applyBorder="1" applyAlignment="1" applyProtection="1">
      <alignment vertical="center"/>
      <protection hidden="1"/>
    </xf>
    <xf numFmtId="0" fontId="7" fillId="6" borderId="13" xfId="0" applyFont="1" applyFill="1" applyBorder="1" applyAlignment="1" applyProtection="1">
      <alignment horizontal="center" vertical="center" wrapText="1"/>
      <protection hidden="1"/>
    </xf>
    <xf numFmtId="0" fontId="7" fillId="6" borderId="14" xfId="0" applyFont="1" applyFill="1" applyBorder="1" applyAlignment="1" applyProtection="1">
      <alignment horizontal="center" vertical="center"/>
      <protection hidden="1"/>
    </xf>
    <xf numFmtId="0" fontId="7" fillId="6" borderId="15" xfId="0" applyFont="1" applyFill="1" applyBorder="1" applyAlignment="1" applyProtection="1">
      <alignment horizontal="center" vertical="center"/>
      <protection hidden="1"/>
    </xf>
    <xf numFmtId="0" fontId="7" fillId="6" borderId="37" xfId="0" applyFont="1" applyFill="1" applyBorder="1" applyAlignment="1" applyProtection="1">
      <alignment horizontal="center" vertical="center"/>
      <protection hidden="1"/>
    </xf>
    <xf numFmtId="0" fontId="7" fillId="6" borderId="38" xfId="0" applyFont="1" applyFill="1" applyBorder="1" applyAlignment="1" applyProtection="1">
      <alignment horizontal="center" vertical="center"/>
      <protection hidden="1"/>
    </xf>
    <xf numFmtId="0" fontId="7" fillId="6" borderId="39" xfId="0" applyFont="1" applyFill="1" applyBorder="1" applyAlignment="1" applyProtection="1">
      <alignment horizontal="center" vertical="center"/>
      <protection hidden="1"/>
    </xf>
    <xf numFmtId="0" fontId="7" fillId="0" borderId="44" xfId="0" applyFont="1" applyBorder="1" applyAlignment="1" applyProtection="1">
      <alignment horizontal="left" vertical="center"/>
      <protection hidden="1"/>
    </xf>
    <xf numFmtId="0" fontId="7" fillId="0" borderId="11" xfId="0" applyFont="1" applyBorder="1" applyAlignment="1" applyProtection="1">
      <alignment horizontal="left" vertical="center"/>
      <protection hidden="1"/>
    </xf>
    <xf numFmtId="0" fontId="7" fillId="0" borderId="45" xfId="0" applyFont="1" applyBorder="1" applyAlignment="1" applyProtection="1">
      <alignment horizontal="left" vertical="center"/>
      <protection hidden="1"/>
    </xf>
    <xf numFmtId="0" fontId="7" fillId="6" borderId="90" xfId="0" applyFont="1" applyFill="1" applyBorder="1" applyAlignment="1" applyProtection="1">
      <alignment horizontal="center" vertical="center"/>
      <protection hidden="1"/>
    </xf>
    <xf numFmtId="0" fontId="7" fillId="6" borderId="74" xfId="0" applyFont="1" applyFill="1" applyBorder="1" applyAlignment="1" applyProtection="1">
      <alignment horizontal="center" vertical="center"/>
      <protection hidden="1"/>
    </xf>
    <xf numFmtId="0" fontId="7" fillId="6" borderId="42" xfId="0" applyFont="1" applyFill="1" applyBorder="1" applyAlignment="1" applyProtection="1">
      <alignment horizontal="center" vertical="center"/>
      <protection hidden="1"/>
    </xf>
    <xf numFmtId="0" fontId="7" fillId="6" borderId="29" xfId="0" applyFont="1" applyFill="1" applyBorder="1" applyAlignment="1" applyProtection="1">
      <alignment horizontal="center" vertical="center"/>
      <protection hidden="1"/>
    </xf>
    <xf numFmtId="0" fontId="7" fillId="6" borderId="65" xfId="0" applyFont="1" applyFill="1" applyBorder="1" applyAlignment="1" applyProtection="1">
      <alignment horizontal="center" vertical="center"/>
      <protection hidden="1"/>
    </xf>
    <xf numFmtId="0" fontId="7" fillId="6" borderId="28" xfId="0" applyFont="1" applyFill="1" applyBorder="1" applyAlignment="1" applyProtection="1">
      <alignment horizontal="center" vertical="center"/>
      <protection hidden="1"/>
    </xf>
    <xf numFmtId="0" fontId="7" fillId="0" borderId="90" xfId="0" applyFont="1" applyBorder="1" applyAlignment="1" applyProtection="1">
      <alignment horizontal="left" vertical="center"/>
      <protection hidden="1"/>
    </xf>
    <xf numFmtId="0" fontId="7" fillId="0" borderId="74" xfId="0" applyFont="1" applyBorder="1" applyAlignment="1" applyProtection="1">
      <alignment horizontal="left" vertical="center"/>
      <protection hidden="1"/>
    </xf>
    <xf numFmtId="0" fontId="7" fillId="0" borderId="42" xfId="0" applyFont="1" applyBorder="1" applyAlignment="1" applyProtection="1">
      <alignment horizontal="left" vertical="center"/>
      <protection hidden="1"/>
    </xf>
    <xf numFmtId="0" fontId="7" fillId="6" borderId="90" xfId="0" applyFont="1" applyFill="1" applyBorder="1" applyAlignment="1" applyProtection="1">
      <alignment horizontal="center" vertical="center" wrapText="1"/>
      <protection hidden="1"/>
    </xf>
    <xf numFmtId="0" fontId="7" fillId="6" borderId="74" xfId="0" applyFont="1" applyFill="1" applyBorder="1" applyAlignment="1" applyProtection="1">
      <alignment horizontal="center" vertical="center" wrapText="1"/>
      <protection hidden="1"/>
    </xf>
    <xf numFmtId="0" fontId="7" fillId="6" borderId="75" xfId="0" applyFont="1" applyFill="1" applyBorder="1" applyAlignment="1" applyProtection="1">
      <alignment horizontal="center" vertical="center" wrapText="1"/>
      <protection hidden="1"/>
    </xf>
    <xf numFmtId="0" fontId="7" fillId="6" borderId="29" xfId="0" applyFont="1" applyFill="1" applyBorder="1" applyAlignment="1" applyProtection="1">
      <alignment horizontal="center" vertical="center" wrapText="1"/>
      <protection hidden="1"/>
    </xf>
    <xf numFmtId="0" fontId="7" fillId="6" borderId="65" xfId="0" applyFont="1" applyFill="1" applyBorder="1" applyAlignment="1" applyProtection="1">
      <alignment horizontal="center" vertical="center" wrapText="1"/>
      <protection hidden="1"/>
    </xf>
    <xf numFmtId="0" fontId="7" fillId="6" borderId="66" xfId="0" applyFont="1" applyFill="1" applyBorder="1" applyAlignment="1" applyProtection="1">
      <alignment horizontal="center" vertical="center" wrapText="1"/>
      <protection hidden="1"/>
    </xf>
    <xf numFmtId="0" fontId="7" fillId="3" borderId="90" xfId="0" applyFont="1" applyFill="1" applyBorder="1" applyAlignment="1" applyProtection="1">
      <alignment horizontal="center" vertical="center"/>
      <protection locked="0"/>
    </xf>
    <xf numFmtId="0" fontId="7" fillId="3" borderId="74" xfId="0" applyFont="1" applyFill="1" applyBorder="1" applyAlignment="1" applyProtection="1">
      <alignment horizontal="center" vertical="center"/>
      <protection locked="0"/>
    </xf>
    <xf numFmtId="0" fontId="7" fillId="3" borderId="75" xfId="0" applyFont="1" applyFill="1" applyBorder="1" applyAlignment="1" applyProtection="1">
      <alignment horizontal="center" vertical="center"/>
      <protection locked="0"/>
    </xf>
    <xf numFmtId="0" fontId="7" fillId="6" borderId="18" xfId="0" applyFont="1" applyFill="1" applyBorder="1" applyAlignment="1" applyProtection="1">
      <alignment horizontal="center" vertical="center" wrapText="1"/>
      <protection hidden="1"/>
    </xf>
    <xf numFmtId="0" fontId="7" fillId="6" borderId="14" xfId="0" applyFont="1" applyFill="1" applyBorder="1" applyAlignment="1" applyProtection="1">
      <alignment horizontal="center" vertical="center" wrapText="1"/>
      <protection hidden="1"/>
    </xf>
    <xf numFmtId="0" fontId="7" fillId="6" borderId="43" xfId="0" applyFont="1" applyFill="1" applyBorder="1" applyAlignment="1" applyProtection="1">
      <alignment horizontal="center" vertical="center" wrapText="1"/>
      <protection hidden="1"/>
    </xf>
    <xf numFmtId="0" fontId="7" fillId="6" borderId="38" xfId="0" applyFont="1" applyFill="1" applyBorder="1" applyAlignment="1" applyProtection="1">
      <alignment horizontal="center" vertical="center" wrapText="1"/>
      <protection hidden="1"/>
    </xf>
    <xf numFmtId="44" fontId="6" fillId="3" borderId="47" xfId="1" applyFont="1" applyFill="1" applyBorder="1" applyAlignment="1" applyProtection="1">
      <alignment horizontal="center" vertical="center"/>
      <protection locked="0"/>
    </xf>
    <xf numFmtId="44" fontId="6" fillId="3" borderId="11" xfId="1" applyFont="1" applyFill="1" applyBorder="1" applyAlignment="1" applyProtection="1">
      <alignment horizontal="center" vertical="center"/>
      <protection locked="0"/>
    </xf>
    <xf numFmtId="44" fontId="6" fillId="3" borderId="6" xfId="1" applyFont="1" applyFill="1" applyBorder="1" applyAlignment="1" applyProtection="1">
      <alignment horizontal="center" vertical="center"/>
      <protection locked="0"/>
    </xf>
    <xf numFmtId="44" fontId="6" fillId="3" borderId="10" xfId="1" applyFont="1" applyFill="1" applyBorder="1" applyAlignment="1" applyProtection="1">
      <alignment horizontal="center" vertical="center"/>
      <protection locked="0"/>
    </xf>
    <xf numFmtId="0" fontId="7" fillId="2" borderId="24" xfId="0" applyFont="1" applyFill="1" applyBorder="1" applyAlignment="1" applyProtection="1">
      <alignment horizontal="left" vertical="center"/>
      <protection hidden="1"/>
    </xf>
    <xf numFmtId="0" fontId="7" fillId="2" borderId="59" xfId="0" applyFont="1" applyFill="1" applyBorder="1" applyAlignment="1" applyProtection="1">
      <alignment horizontal="left" vertical="center"/>
      <protection hidden="1"/>
    </xf>
    <xf numFmtId="0" fontId="7" fillId="2" borderId="23" xfId="0" applyFont="1" applyFill="1" applyBorder="1" applyAlignment="1" applyProtection="1">
      <alignment horizontal="left" vertical="center"/>
      <protection hidden="1"/>
    </xf>
    <xf numFmtId="0" fontId="7" fillId="2" borderId="49" xfId="0" applyFont="1" applyFill="1" applyBorder="1" applyAlignment="1" applyProtection="1">
      <alignment horizontal="left" vertical="center"/>
      <protection hidden="1"/>
    </xf>
    <xf numFmtId="0" fontId="7" fillId="2" borderId="78" xfId="0" applyFont="1" applyFill="1" applyBorder="1" applyAlignment="1" applyProtection="1">
      <alignment horizontal="left" vertical="center"/>
      <protection hidden="1"/>
    </xf>
    <xf numFmtId="0" fontId="7" fillId="2" borderId="47" xfId="0" applyFont="1" applyFill="1" applyBorder="1" applyAlignment="1" applyProtection="1">
      <alignment horizontal="left" vertical="center"/>
      <protection hidden="1"/>
    </xf>
    <xf numFmtId="0" fontId="7" fillId="2" borderId="16" xfId="0" applyFont="1" applyFill="1" applyBorder="1" applyAlignment="1" applyProtection="1">
      <alignment horizontal="left" vertical="center" wrapText="1"/>
      <protection hidden="1"/>
    </xf>
    <xf numFmtId="0" fontId="7" fillId="2" borderId="10" xfId="0" applyFont="1" applyFill="1" applyBorder="1" applyAlignment="1" applyProtection="1">
      <alignment horizontal="left" vertical="center" wrapText="1"/>
      <protection hidden="1"/>
    </xf>
    <xf numFmtId="0" fontId="7" fillId="2" borderId="17" xfId="0" applyFont="1" applyFill="1" applyBorder="1" applyAlignment="1" applyProtection="1">
      <alignment horizontal="left" vertical="center" wrapText="1"/>
      <protection hidden="1"/>
    </xf>
    <xf numFmtId="0" fontId="6" fillId="10" borderId="100" xfId="0" applyFont="1" applyFill="1" applyBorder="1" applyAlignment="1" applyProtection="1">
      <alignment horizontal="center" vertical="center"/>
      <protection hidden="1"/>
    </xf>
    <xf numFmtId="0" fontId="6" fillId="10" borderId="101" xfId="0" applyFont="1" applyFill="1" applyBorder="1" applyAlignment="1" applyProtection="1">
      <alignment horizontal="center" vertical="center"/>
      <protection hidden="1"/>
    </xf>
    <xf numFmtId="0" fontId="6" fillId="10" borderId="102" xfId="0" applyFont="1" applyFill="1" applyBorder="1" applyAlignment="1" applyProtection="1">
      <alignment horizontal="center" vertical="center"/>
      <protection hidden="1"/>
    </xf>
    <xf numFmtId="0" fontId="6" fillId="10" borderId="29" xfId="0" applyFont="1" applyFill="1" applyBorder="1" applyAlignment="1" applyProtection="1">
      <alignment horizontal="center" vertical="center"/>
      <protection hidden="1"/>
    </xf>
    <xf numFmtId="0" fontId="6" fillId="10" borderId="65" xfId="0" applyFont="1" applyFill="1" applyBorder="1" applyAlignment="1" applyProtection="1">
      <alignment horizontal="center" vertical="center"/>
      <protection hidden="1"/>
    </xf>
    <xf numFmtId="0" fontId="6" fillId="10" borderId="28" xfId="0" applyFont="1" applyFill="1" applyBorder="1" applyAlignment="1" applyProtection="1">
      <alignment horizontal="center" vertical="center"/>
      <protection hidden="1"/>
    </xf>
    <xf numFmtId="44" fontId="6" fillId="3" borderId="32" xfId="1" applyFont="1" applyFill="1" applyBorder="1" applyAlignment="1" applyProtection="1">
      <alignment horizontal="center" vertical="center"/>
      <protection locked="0"/>
    </xf>
    <xf numFmtId="44" fontId="6" fillId="3" borderId="12" xfId="1" applyFont="1" applyFill="1" applyBorder="1" applyAlignment="1" applyProtection="1">
      <alignment horizontal="center" vertical="center"/>
      <protection locked="0"/>
    </xf>
    <xf numFmtId="44" fontId="6" fillId="4" borderId="47" xfId="0" applyNumberFormat="1"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43" xfId="0" applyFont="1" applyFill="1" applyBorder="1" applyAlignment="1" applyProtection="1">
      <alignment horizontal="center" vertical="center"/>
      <protection hidden="1"/>
    </xf>
    <xf numFmtId="0" fontId="6" fillId="4" borderId="38" xfId="0" applyFont="1" applyFill="1" applyBorder="1" applyAlignment="1" applyProtection="1">
      <alignment horizontal="center" vertical="center"/>
      <protection hidden="1"/>
    </xf>
    <xf numFmtId="0" fontId="7" fillId="0" borderId="16" xfId="0" applyFont="1" applyBorder="1" applyAlignment="1" applyProtection="1">
      <alignment horizontal="left" vertical="center" wrapText="1"/>
      <protection hidden="1"/>
    </xf>
    <xf numFmtId="0" fontId="7" fillId="0" borderId="10" xfId="0" applyFont="1" applyBorder="1" applyAlignment="1" applyProtection="1">
      <alignment horizontal="left" vertical="center" wrapText="1"/>
      <protection hidden="1"/>
    </xf>
    <xf numFmtId="0" fontId="7" fillId="0" borderId="17" xfId="0" applyFont="1" applyBorder="1" applyAlignment="1" applyProtection="1">
      <alignment horizontal="left" vertical="center" wrapText="1"/>
      <protection hidden="1"/>
    </xf>
    <xf numFmtId="14" fontId="6" fillId="3" borderId="43" xfId="0" applyNumberFormat="1" applyFont="1" applyFill="1" applyBorder="1" applyAlignment="1" applyProtection="1">
      <alignment horizontal="center" vertical="center"/>
      <protection locked="0"/>
    </xf>
    <xf numFmtId="0" fontId="6" fillId="3" borderId="38" xfId="0" applyFont="1" applyFill="1" applyBorder="1" applyAlignment="1" applyProtection="1">
      <alignment horizontal="center" vertical="center"/>
      <protection locked="0"/>
    </xf>
    <xf numFmtId="0" fontId="6" fillId="3" borderId="39" xfId="0" applyFont="1" applyFill="1" applyBorder="1" applyAlignment="1" applyProtection="1">
      <alignment horizontal="center" vertical="center"/>
      <protection locked="0"/>
    </xf>
    <xf numFmtId="14" fontId="6" fillId="3" borderId="6" xfId="0" applyNumberFormat="1" applyFont="1" applyFill="1" applyBorder="1" applyAlignment="1" applyProtection="1">
      <alignment horizontal="center" vertical="center"/>
      <protection locked="0"/>
    </xf>
    <xf numFmtId="0" fontId="6" fillId="3" borderId="17" xfId="0" applyFont="1" applyFill="1" applyBorder="1" applyAlignment="1" applyProtection="1">
      <alignment horizontal="center" vertical="center"/>
      <protection locked="0"/>
    </xf>
    <xf numFmtId="0" fontId="7" fillId="12" borderId="0" xfId="0" applyFont="1" applyFill="1" applyAlignment="1" applyProtection="1">
      <alignment vertical="center" wrapText="1"/>
      <protection hidden="1"/>
    </xf>
    <xf numFmtId="0" fontId="7" fillId="12" borderId="0" xfId="0" applyFont="1" applyFill="1" applyAlignment="1" applyProtection="1">
      <alignment horizontal="left" vertical="center" wrapText="1"/>
      <protection hidden="1"/>
    </xf>
    <xf numFmtId="0" fontId="7" fillId="12" borderId="0" xfId="0" applyFont="1" applyFill="1" applyAlignment="1" applyProtection="1">
      <alignment horizontal="right" vertical="center" indent="1"/>
      <protection hidden="1"/>
    </xf>
    <xf numFmtId="0" fontId="7" fillId="6" borderId="61" xfId="0" applyFont="1" applyFill="1" applyBorder="1" applyAlignment="1" applyProtection="1">
      <alignment vertical="center"/>
      <protection hidden="1"/>
    </xf>
    <xf numFmtId="0" fontId="7" fillId="6" borderId="62" xfId="0" applyFont="1" applyFill="1" applyBorder="1" applyAlignment="1" applyProtection="1">
      <alignment vertical="center"/>
      <protection hidden="1"/>
    </xf>
    <xf numFmtId="0" fontId="7" fillId="6" borderId="63" xfId="0" applyFont="1" applyFill="1" applyBorder="1" applyAlignment="1" applyProtection="1">
      <alignment vertical="center"/>
      <protection hidden="1"/>
    </xf>
    <xf numFmtId="0" fontId="7" fillId="2" borderId="0" xfId="0" applyFont="1" applyFill="1" applyAlignment="1" applyProtection="1">
      <alignment horizontal="left" vertical="center"/>
      <protection hidden="1"/>
    </xf>
    <xf numFmtId="0" fontId="6" fillId="3" borderId="16" xfId="0" applyFont="1" applyFill="1" applyBorder="1" applyAlignment="1" applyProtection="1">
      <alignment horizontal="center" vertical="center"/>
      <protection locked="0"/>
    </xf>
    <xf numFmtId="0" fontId="6" fillId="3" borderId="37" xfId="0" applyFont="1" applyFill="1" applyBorder="1" applyAlignment="1" applyProtection="1">
      <alignment horizontal="center" vertical="center"/>
      <protection locked="0"/>
    </xf>
    <xf numFmtId="0" fontId="7" fillId="6" borderId="76" xfId="0" applyFont="1" applyFill="1" applyBorder="1" applyAlignment="1" applyProtection="1">
      <alignment horizontal="center" vertical="center"/>
      <protection hidden="1"/>
    </xf>
    <xf numFmtId="0" fontId="7" fillId="6" borderId="75" xfId="0" applyFont="1" applyFill="1" applyBorder="1" applyAlignment="1" applyProtection="1">
      <alignment horizontal="center" vertical="center"/>
      <protection hidden="1"/>
    </xf>
    <xf numFmtId="0" fontId="6" fillId="3" borderId="13"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14" fontId="6" fillId="11" borderId="4" xfId="0" applyNumberFormat="1" applyFont="1" applyFill="1" applyBorder="1" applyAlignment="1" applyProtection="1">
      <alignment horizontal="center" vertical="center"/>
      <protection locked="0"/>
    </xf>
    <xf numFmtId="0" fontId="7" fillId="12" borderId="9" xfId="0" applyFont="1" applyFill="1" applyBorder="1" applyAlignment="1" applyProtection="1">
      <alignment vertical="center"/>
      <protection hidden="1"/>
    </xf>
    <xf numFmtId="0" fontId="7" fillId="2" borderId="54" xfId="0" applyFont="1" applyFill="1" applyBorder="1" applyAlignment="1" applyProtection="1">
      <alignment vertical="center"/>
      <protection hidden="1"/>
    </xf>
    <xf numFmtId="0" fontId="7" fillId="0" borderId="50" xfId="0" applyFont="1" applyBorder="1" applyAlignment="1" applyProtection="1">
      <alignment vertical="center"/>
      <protection hidden="1"/>
    </xf>
    <xf numFmtId="0" fontId="7" fillId="0" borderId="51" xfId="0" applyFont="1" applyBorder="1" applyAlignment="1" applyProtection="1">
      <alignment vertical="center"/>
      <protection hidden="1"/>
    </xf>
    <xf numFmtId="0" fontId="7" fillId="0" borderId="52" xfId="0" applyFont="1" applyBorder="1" applyAlignment="1" applyProtection="1">
      <alignment vertical="center"/>
      <protection hidden="1"/>
    </xf>
    <xf numFmtId="0" fontId="2" fillId="8" borderId="93" xfId="0" applyFont="1" applyFill="1" applyBorder="1" applyAlignment="1" applyProtection="1">
      <alignment horizontal="center" vertical="center"/>
      <protection hidden="1"/>
    </xf>
    <xf numFmtId="0" fontId="2" fillId="8" borderId="94" xfId="0" applyFont="1" applyFill="1" applyBorder="1" applyAlignment="1" applyProtection="1">
      <alignment horizontal="center" vertical="center"/>
      <protection hidden="1"/>
    </xf>
    <xf numFmtId="0" fontId="2" fillId="8" borderId="95" xfId="0" applyFont="1" applyFill="1" applyBorder="1" applyAlignment="1" applyProtection="1">
      <alignment horizontal="center" vertical="center"/>
      <protection hidden="1"/>
    </xf>
    <xf numFmtId="0" fontId="10" fillId="2" borderId="0" xfId="0" applyFont="1" applyFill="1" applyAlignment="1" applyProtection="1">
      <alignment horizontal="left" vertical="center"/>
      <protection hidden="1"/>
    </xf>
    <xf numFmtId="0" fontId="6" fillId="6" borderId="61" xfId="0" applyFont="1" applyFill="1" applyBorder="1" applyAlignment="1" applyProtection="1">
      <alignment horizontal="center" vertical="center"/>
      <protection hidden="1"/>
    </xf>
    <xf numFmtId="0" fontId="6" fillId="6" borderId="62" xfId="0" applyFont="1" applyFill="1" applyBorder="1" applyAlignment="1" applyProtection="1">
      <alignment horizontal="center" vertical="center"/>
      <protection hidden="1"/>
    </xf>
    <xf numFmtId="0" fontId="6" fillId="6" borderId="63" xfId="0" applyFont="1" applyFill="1" applyBorder="1" applyAlignment="1" applyProtection="1">
      <alignment horizontal="center" vertical="center"/>
      <protection hidden="1"/>
    </xf>
    <xf numFmtId="0" fontId="7" fillId="0" borderId="53" xfId="0" applyFont="1" applyBorder="1" applyAlignment="1" applyProtection="1">
      <alignment vertical="center"/>
      <protection hidden="1"/>
    </xf>
    <xf numFmtId="0" fontId="7" fillId="0" borderId="5" xfId="0" applyFont="1" applyBorder="1" applyAlignment="1" applyProtection="1">
      <alignment vertical="center"/>
      <protection hidden="1"/>
    </xf>
    <xf numFmtId="0" fontId="7" fillId="0" borderId="54" xfId="0" applyFont="1" applyBorder="1" applyAlignment="1" applyProtection="1">
      <alignment vertical="center"/>
      <protection hidden="1"/>
    </xf>
    <xf numFmtId="0" fontId="7" fillId="0" borderId="53" xfId="0" applyFont="1" applyBorder="1" applyAlignment="1" applyProtection="1">
      <alignment vertical="center" wrapText="1"/>
      <protection hidden="1"/>
    </xf>
    <xf numFmtId="0" fontId="7" fillId="0" borderId="5" xfId="0" applyFont="1" applyBorder="1" applyAlignment="1" applyProtection="1">
      <alignment vertical="center" wrapText="1"/>
      <protection hidden="1"/>
    </xf>
    <xf numFmtId="0" fontId="7" fillId="0" borderId="54" xfId="0" applyFont="1" applyBorder="1" applyAlignment="1" applyProtection="1">
      <alignment vertical="center" wrapText="1"/>
      <protection hidden="1"/>
    </xf>
    <xf numFmtId="0" fontId="7" fillId="2" borderId="55" xfId="0" applyFont="1" applyFill="1" applyBorder="1" applyAlignment="1" applyProtection="1">
      <alignment vertical="center"/>
      <protection hidden="1"/>
    </xf>
    <xf numFmtId="0" fontId="7" fillId="2" borderId="56" xfId="0" applyFont="1" applyFill="1" applyBorder="1" applyAlignment="1" applyProtection="1">
      <alignment vertical="center"/>
      <protection hidden="1"/>
    </xf>
    <xf numFmtId="0" fontId="7" fillId="2" borderId="57" xfId="0" applyFont="1" applyFill="1" applyBorder="1" applyAlignment="1" applyProtection="1">
      <alignment vertical="center"/>
      <protection hidden="1"/>
    </xf>
    <xf numFmtId="164" fontId="7" fillId="6" borderId="46" xfId="0" applyNumberFormat="1" applyFont="1" applyFill="1" applyBorder="1" applyAlignment="1" applyProtection="1">
      <alignment horizontal="center" vertical="center"/>
      <protection hidden="1"/>
    </xf>
    <xf numFmtId="164" fontId="7" fillId="6" borderId="35" xfId="0" applyNumberFormat="1" applyFont="1" applyFill="1" applyBorder="1" applyAlignment="1" applyProtection="1">
      <alignment horizontal="center" vertical="center"/>
      <protection hidden="1"/>
    </xf>
    <xf numFmtId="164" fontId="7" fillId="6" borderId="36" xfId="0" applyNumberFormat="1" applyFont="1" applyFill="1" applyBorder="1" applyAlignment="1" applyProtection="1">
      <alignment horizontal="center" vertical="center"/>
      <protection hidden="1"/>
    </xf>
    <xf numFmtId="14" fontId="6" fillId="3" borderId="18" xfId="0" applyNumberFormat="1" applyFont="1" applyFill="1" applyBorder="1" applyAlignment="1" applyProtection="1">
      <alignment horizontal="center" vertical="center"/>
      <protection locked="0"/>
    </xf>
    <xf numFmtId="0" fontId="5" fillId="12" borderId="16" xfId="0" applyFont="1" applyFill="1" applyBorder="1" applyAlignment="1" applyProtection="1">
      <alignment horizontal="center" vertical="center" wrapText="1"/>
      <protection hidden="1"/>
    </xf>
    <xf numFmtId="0" fontId="5" fillId="12" borderId="17"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left" vertical="center" wrapText="1"/>
      <protection hidden="1"/>
    </xf>
    <xf numFmtId="0" fontId="6" fillId="4" borderId="10" xfId="0" applyFont="1" applyFill="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9" fillId="3" borderId="10" xfId="0" applyFont="1" applyFill="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hidden="1"/>
    </xf>
    <xf numFmtId="0" fontId="9" fillId="0" borderId="17" xfId="0" applyFont="1" applyBorder="1" applyAlignment="1" applyProtection="1">
      <alignment horizontal="center" vertical="center" wrapText="1"/>
      <protection hidden="1"/>
    </xf>
    <xf numFmtId="0" fontId="5" fillId="2" borderId="16" xfId="0" applyFont="1" applyFill="1" applyBorder="1" applyAlignment="1" applyProtection="1">
      <alignment horizontal="center" vertical="center" wrapText="1"/>
      <protection hidden="1"/>
    </xf>
    <xf numFmtId="0" fontId="5" fillId="2" borderId="17" xfId="0" applyFont="1" applyFill="1" applyBorder="1" applyAlignment="1" applyProtection="1">
      <alignment horizontal="center" vertical="center" wrapText="1"/>
      <protection hidden="1"/>
    </xf>
    <xf numFmtId="0" fontId="5" fillId="2" borderId="37" xfId="0" applyFont="1" applyFill="1" applyBorder="1" applyAlignment="1" applyProtection="1">
      <alignment horizontal="center" vertical="center" wrapText="1"/>
      <protection hidden="1"/>
    </xf>
    <xf numFmtId="0" fontId="5" fillId="2" borderId="39" xfId="0" applyFont="1" applyFill="1" applyBorder="1" applyAlignment="1" applyProtection="1">
      <alignment horizontal="center" vertical="center" wrapText="1"/>
      <protection hidden="1"/>
    </xf>
    <xf numFmtId="0" fontId="7" fillId="2" borderId="43" xfId="0" applyFont="1" applyFill="1" applyBorder="1" applyAlignment="1" applyProtection="1">
      <alignment horizontal="left" vertical="center" wrapText="1"/>
      <protection hidden="1"/>
    </xf>
    <xf numFmtId="0" fontId="7" fillId="2" borderId="38" xfId="0" applyFont="1" applyFill="1" applyBorder="1" applyAlignment="1" applyProtection="1">
      <alignment horizontal="left" vertical="center" wrapText="1"/>
      <protection hidden="1"/>
    </xf>
    <xf numFmtId="0" fontId="6" fillId="4" borderId="38" xfId="0" applyFont="1" applyFill="1" applyBorder="1" applyAlignment="1" applyProtection="1">
      <alignment horizontal="center" vertical="center" wrapText="1"/>
      <protection hidden="1"/>
    </xf>
    <xf numFmtId="0" fontId="6" fillId="0" borderId="38" xfId="0" applyFont="1" applyBorder="1" applyAlignment="1" applyProtection="1">
      <alignment horizontal="center" vertical="center" wrapText="1"/>
      <protection hidden="1"/>
    </xf>
    <xf numFmtId="0" fontId="9" fillId="3" borderId="38" xfId="0" applyFont="1" applyFill="1" applyBorder="1" applyAlignment="1" applyProtection="1">
      <alignment horizontal="center" vertical="center" wrapText="1"/>
      <protection locked="0"/>
    </xf>
    <xf numFmtId="0" fontId="9" fillId="0" borderId="38" xfId="0" applyFont="1" applyBorder="1" applyAlignment="1" applyProtection="1">
      <alignment horizontal="center" vertical="center" wrapText="1"/>
      <protection hidden="1"/>
    </xf>
    <xf numFmtId="0" fontId="9" fillId="0" borderId="39" xfId="0" applyFont="1" applyBorder="1" applyAlignment="1" applyProtection="1">
      <alignment horizontal="center" vertical="center" wrapText="1"/>
      <protection hidden="1"/>
    </xf>
    <xf numFmtId="0" fontId="5" fillId="0" borderId="16" xfId="0" applyFont="1" applyBorder="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7" fillId="0" borderId="6" xfId="0" applyFont="1" applyBorder="1" applyAlignment="1" applyProtection="1">
      <alignment horizontal="left" vertical="center" wrapText="1"/>
      <protection hidden="1"/>
    </xf>
    <xf numFmtId="0" fontId="5" fillId="2" borderId="60" xfId="0" applyFont="1" applyFill="1" applyBorder="1" applyAlignment="1" applyProtection="1">
      <alignment horizontal="center" vertical="center" wrapText="1"/>
      <protection hidden="1"/>
    </xf>
    <xf numFmtId="0" fontId="5" fillId="2" borderId="77" xfId="0" applyFont="1" applyFill="1" applyBorder="1" applyAlignment="1" applyProtection="1">
      <alignment horizontal="center" vertical="center" wrapText="1"/>
      <protection hidden="1"/>
    </xf>
    <xf numFmtId="0" fontId="5" fillId="2" borderId="79" xfId="0" applyFont="1" applyFill="1" applyBorder="1" applyAlignment="1" applyProtection="1">
      <alignment horizontal="center" vertical="center" wrapText="1"/>
      <protection hidden="1"/>
    </xf>
    <xf numFmtId="0" fontId="9" fillId="0" borderId="24" xfId="0" applyFont="1" applyBorder="1" applyAlignment="1" applyProtection="1">
      <alignment horizontal="center" vertical="center" wrapText="1"/>
      <protection hidden="1"/>
    </xf>
    <xf numFmtId="0" fontId="9" fillId="0" borderId="59" xfId="0" applyFont="1" applyBorder="1" applyAlignment="1" applyProtection="1">
      <alignment horizontal="center" vertical="center" wrapText="1"/>
      <protection hidden="1"/>
    </xf>
    <xf numFmtId="0" fontId="9" fillId="0" borderId="60" xfId="0" applyFont="1" applyBorder="1" applyAlignment="1" applyProtection="1">
      <alignment horizontal="center" vertical="center" wrapText="1"/>
      <protection hidden="1"/>
    </xf>
    <xf numFmtId="0" fontId="9" fillId="0" borderId="49" xfId="0" applyFont="1" applyBorder="1" applyAlignment="1" applyProtection="1">
      <alignment horizontal="center" vertical="center" wrapText="1"/>
      <protection hidden="1"/>
    </xf>
    <xf numFmtId="0" fontId="9" fillId="0" borderId="78" xfId="0" applyFont="1" applyBorder="1" applyAlignment="1" applyProtection="1">
      <alignment horizontal="center" vertical="center" wrapText="1"/>
      <protection hidden="1"/>
    </xf>
    <xf numFmtId="0" fontId="9" fillId="0" borderId="79" xfId="0" applyFont="1" applyBorder="1" applyAlignment="1" applyProtection="1">
      <alignment horizontal="center" vertical="center" wrapText="1"/>
      <protection hidden="1"/>
    </xf>
    <xf numFmtId="0" fontId="9" fillId="3" borderId="24" xfId="0" applyFont="1" applyFill="1" applyBorder="1" applyAlignment="1" applyProtection="1">
      <alignment horizontal="center" vertical="center" wrapText="1"/>
      <protection locked="0"/>
    </xf>
    <xf numFmtId="0" fontId="9" fillId="3" borderId="59" xfId="0" applyFont="1" applyFill="1" applyBorder="1" applyAlignment="1" applyProtection="1">
      <alignment horizontal="center" vertical="center" wrapText="1"/>
      <protection locked="0"/>
    </xf>
    <xf numFmtId="0" fontId="9" fillId="3" borderId="23" xfId="0" applyFont="1" applyFill="1" applyBorder="1" applyAlignment="1" applyProtection="1">
      <alignment horizontal="center" vertical="center" wrapText="1"/>
      <protection locked="0"/>
    </xf>
    <xf numFmtId="0" fontId="9" fillId="3" borderId="49" xfId="0" applyFont="1" applyFill="1" applyBorder="1" applyAlignment="1" applyProtection="1">
      <alignment horizontal="center" vertical="center" wrapText="1"/>
      <protection locked="0"/>
    </xf>
    <xf numFmtId="0" fontId="9" fillId="3" borderId="78" xfId="0" applyFont="1" applyFill="1" applyBorder="1" applyAlignment="1" applyProtection="1">
      <alignment horizontal="center" vertical="center" wrapText="1"/>
      <protection locked="0"/>
    </xf>
    <xf numFmtId="0" fontId="9" fillId="3" borderId="47" xfId="0" applyFont="1" applyFill="1" applyBorder="1" applyAlignment="1" applyProtection="1">
      <alignment horizontal="center" vertical="center" wrapText="1"/>
      <protection locked="0"/>
    </xf>
    <xf numFmtId="0" fontId="6" fillId="0" borderId="24" xfId="0" applyFont="1" applyBorder="1" applyAlignment="1" applyProtection="1">
      <alignment horizontal="center" vertical="center" wrapText="1"/>
      <protection hidden="1"/>
    </xf>
    <xf numFmtId="0" fontId="6" fillId="0" borderId="59" xfId="0" applyFont="1" applyBorder="1" applyAlignment="1" applyProtection="1">
      <alignment horizontal="center" vertical="center" wrapText="1"/>
      <protection hidden="1"/>
    </xf>
    <xf numFmtId="0" fontId="6" fillId="0" borderId="23" xfId="0" applyFont="1" applyBorder="1" applyAlignment="1" applyProtection="1">
      <alignment horizontal="center" vertical="center" wrapText="1"/>
      <protection hidden="1"/>
    </xf>
    <xf numFmtId="0" fontId="6" fillId="0" borderId="49" xfId="0" applyFont="1" applyBorder="1" applyAlignment="1" applyProtection="1">
      <alignment horizontal="center" vertical="center" wrapText="1"/>
      <protection hidden="1"/>
    </xf>
    <xf numFmtId="0" fontId="6" fillId="0" borderId="78" xfId="0" applyFont="1" applyBorder="1" applyAlignment="1" applyProtection="1">
      <alignment horizontal="center" vertical="center" wrapText="1"/>
      <protection hidden="1"/>
    </xf>
    <xf numFmtId="0" fontId="6" fillId="0" borderId="47" xfId="0" applyFont="1" applyBorder="1" applyAlignment="1" applyProtection="1">
      <alignment horizontal="center" vertical="center" wrapText="1"/>
      <protection hidden="1"/>
    </xf>
    <xf numFmtId="0" fontId="7" fillId="2" borderId="58" xfId="0" applyFont="1" applyFill="1" applyBorder="1" applyAlignment="1" applyProtection="1">
      <alignment horizontal="left" vertical="center" wrapText="1"/>
      <protection hidden="1"/>
    </xf>
    <xf numFmtId="0" fontId="7" fillId="2" borderId="77" xfId="0" applyFont="1" applyFill="1" applyBorder="1" applyAlignment="1" applyProtection="1">
      <alignment horizontal="left" vertical="center" wrapText="1"/>
      <protection hidden="1"/>
    </xf>
    <xf numFmtId="0" fontId="7" fillId="6" borderId="15" xfId="0" applyFont="1" applyFill="1" applyBorder="1" applyAlignment="1" applyProtection="1">
      <alignment horizontal="center" vertical="center" wrapText="1"/>
      <protection hidden="1"/>
    </xf>
    <xf numFmtId="0" fontId="7" fillId="6" borderId="37" xfId="0" applyFont="1" applyFill="1" applyBorder="1" applyAlignment="1" applyProtection="1">
      <alignment horizontal="center" vertical="center" wrapText="1"/>
      <protection hidden="1"/>
    </xf>
    <xf numFmtId="0" fontId="7" fillId="6" borderId="39" xfId="0" applyFont="1" applyFill="1" applyBorder="1" applyAlignment="1" applyProtection="1">
      <alignment horizontal="center" vertical="center" wrapText="1"/>
      <protection hidden="1"/>
    </xf>
    <xf numFmtId="0" fontId="5" fillId="0" borderId="44" xfId="0" applyFont="1" applyBorder="1" applyAlignment="1" applyProtection="1">
      <alignment horizontal="center" vertical="center" wrapText="1"/>
      <protection hidden="1"/>
    </xf>
    <xf numFmtId="0" fontId="5" fillId="0" borderId="45" xfId="0" applyFont="1" applyBorder="1" applyAlignment="1" applyProtection="1">
      <alignment horizontal="center" vertical="center" wrapText="1"/>
      <protection hidden="1"/>
    </xf>
    <xf numFmtId="0" fontId="7" fillId="0" borderId="11" xfId="0" applyFont="1" applyBorder="1" applyAlignment="1" applyProtection="1">
      <alignment horizontal="left" vertical="center" wrapText="1"/>
      <protection hidden="1"/>
    </xf>
    <xf numFmtId="0" fontId="6" fillId="4" borderId="11" xfId="0" applyFont="1" applyFill="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hidden="1"/>
    </xf>
    <xf numFmtId="0" fontId="9" fillId="0" borderId="45" xfId="0" applyFont="1" applyBorder="1" applyAlignment="1" applyProtection="1">
      <alignment horizontal="center" vertical="center" wrapText="1"/>
      <protection hidden="1"/>
    </xf>
    <xf numFmtId="0" fontId="4" fillId="2" borderId="0" xfId="0" applyFont="1" applyFill="1" applyAlignment="1" applyProtection="1">
      <alignment horizontal="left" vertical="center" wrapText="1"/>
      <protection hidden="1"/>
    </xf>
    <xf numFmtId="0" fontId="4" fillId="2" borderId="65" xfId="0" applyFont="1" applyFill="1" applyBorder="1" applyAlignment="1" applyProtection="1">
      <alignment horizontal="left" vertical="center" wrapText="1"/>
      <protection hidden="1"/>
    </xf>
    <xf numFmtId="0" fontId="5" fillId="9" borderId="16" xfId="0" applyFont="1" applyFill="1" applyBorder="1" applyAlignment="1" applyProtection="1">
      <alignment horizontal="center" vertical="center" wrapText="1"/>
      <protection hidden="1"/>
    </xf>
    <xf numFmtId="0" fontId="5" fillId="9" borderId="17" xfId="0" applyFont="1" applyFill="1" applyBorder="1" applyAlignment="1" applyProtection="1">
      <alignment horizontal="center" vertical="center" wrapText="1"/>
      <protection hidden="1"/>
    </xf>
    <xf numFmtId="0" fontId="16" fillId="8" borderId="0" xfId="0" applyFont="1" applyFill="1" applyAlignment="1" applyProtection="1">
      <alignment vertical="center"/>
      <protection hidden="1"/>
    </xf>
    <xf numFmtId="0" fontId="5" fillId="0" borderId="91" xfId="0" applyFont="1" applyBorder="1" applyAlignment="1" applyProtection="1">
      <alignment horizontal="right" vertical="center"/>
      <protection hidden="1"/>
    </xf>
    <xf numFmtId="0" fontId="7" fillId="6" borderId="64" xfId="0" applyFont="1" applyFill="1" applyBorder="1" applyAlignment="1" applyProtection="1">
      <alignment horizontal="center" vertical="center"/>
      <protection hidden="1"/>
    </xf>
    <xf numFmtId="0" fontId="7" fillId="6" borderId="66" xfId="0" applyFont="1" applyFill="1" applyBorder="1" applyAlignment="1" applyProtection="1">
      <alignment horizontal="center" vertical="center"/>
      <protection hidden="1"/>
    </xf>
    <xf numFmtId="0" fontId="7" fillId="6" borderId="42" xfId="0" applyFont="1" applyFill="1" applyBorder="1" applyAlignment="1" applyProtection="1">
      <alignment horizontal="center" vertical="center" wrapText="1"/>
      <protection hidden="1"/>
    </xf>
    <xf numFmtId="0" fontId="7" fillId="6" borderId="28" xfId="0" applyFont="1" applyFill="1" applyBorder="1" applyAlignment="1" applyProtection="1">
      <alignment horizontal="center" vertical="center" wrapText="1"/>
      <protection hidden="1"/>
    </xf>
    <xf numFmtId="9" fontId="7" fillId="16" borderId="76" xfId="0" applyNumberFormat="1" applyFont="1" applyFill="1" applyBorder="1" applyAlignment="1" applyProtection="1">
      <alignment horizontal="left" vertical="center" wrapText="1"/>
      <protection hidden="1"/>
    </xf>
    <xf numFmtId="9" fontId="7" fillId="16" borderId="74" xfId="0" applyNumberFormat="1" applyFont="1" applyFill="1" applyBorder="1" applyAlignment="1" applyProtection="1">
      <alignment horizontal="left" vertical="center" wrapText="1"/>
      <protection hidden="1"/>
    </xf>
    <xf numFmtId="9" fontId="7" fillId="16" borderId="75" xfId="0" applyNumberFormat="1" applyFont="1" applyFill="1" applyBorder="1" applyAlignment="1" applyProtection="1">
      <alignment horizontal="left" vertical="center" wrapText="1"/>
      <protection hidden="1"/>
    </xf>
    <xf numFmtId="9" fontId="7" fillId="16" borderId="70" xfId="0" applyNumberFormat="1" applyFont="1" applyFill="1" applyBorder="1" applyAlignment="1" applyProtection="1">
      <alignment horizontal="left" vertical="center" wrapText="1"/>
      <protection hidden="1"/>
    </xf>
    <xf numFmtId="9" fontId="7" fillId="16" borderId="0" xfId="0" applyNumberFormat="1" applyFont="1" applyFill="1" applyAlignment="1" applyProtection="1">
      <alignment horizontal="left" vertical="center" wrapText="1"/>
      <protection hidden="1"/>
    </xf>
    <xf numFmtId="9" fontId="7" fillId="16" borderId="71" xfId="0" applyNumberFormat="1" applyFont="1" applyFill="1" applyBorder="1" applyAlignment="1" applyProtection="1">
      <alignment horizontal="left" vertical="center" wrapText="1"/>
      <protection hidden="1"/>
    </xf>
    <xf numFmtId="9" fontId="7" fillId="16" borderId="80" xfId="0" applyNumberFormat="1" applyFont="1" applyFill="1" applyBorder="1" applyAlignment="1" applyProtection="1">
      <alignment horizontal="left" vertical="center" wrapText="1"/>
      <protection hidden="1"/>
    </xf>
    <xf numFmtId="9" fontId="7" fillId="16" borderId="81" xfId="0" applyNumberFormat="1" applyFont="1" applyFill="1" applyBorder="1" applyAlignment="1" applyProtection="1">
      <alignment horizontal="left" vertical="center" wrapText="1"/>
      <protection hidden="1"/>
    </xf>
    <xf numFmtId="9" fontId="7" fillId="16" borderId="82" xfId="0" applyNumberFormat="1" applyFont="1" applyFill="1" applyBorder="1" applyAlignment="1" applyProtection="1">
      <alignment horizontal="left" vertical="center" wrapText="1"/>
      <protection hidden="1"/>
    </xf>
    <xf numFmtId="0" fontId="7" fillId="3" borderId="18"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10"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protection locked="0"/>
    </xf>
    <xf numFmtId="10" fontId="6" fillId="4" borderId="14" xfId="2" applyNumberFormat="1" applyFont="1" applyFill="1" applyBorder="1" applyAlignment="1" applyProtection="1">
      <alignment horizontal="center" vertical="center"/>
      <protection hidden="1"/>
    </xf>
    <xf numFmtId="10" fontId="6" fillId="4" borderId="10" xfId="2" applyNumberFormat="1" applyFont="1" applyFill="1" applyBorder="1" applyAlignment="1" applyProtection="1">
      <alignment horizontal="center" vertical="center"/>
      <protection hidden="1"/>
    </xf>
    <xf numFmtId="10" fontId="6" fillId="4" borderId="12" xfId="2" applyNumberFormat="1" applyFont="1" applyFill="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12" xfId="0" applyFont="1" applyBorder="1" applyAlignment="1" applyProtection="1">
      <alignment horizontal="center" vertical="center"/>
      <protection hidden="1"/>
    </xf>
    <xf numFmtId="0" fontId="6" fillId="4" borderId="14" xfId="0" applyFont="1" applyFill="1" applyBorder="1" applyAlignment="1" applyProtection="1">
      <alignment horizontal="center" vertical="center"/>
      <protection hidden="1"/>
    </xf>
    <xf numFmtId="0" fontId="6" fillId="4" borderId="10" xfId="0" applyFont="1" applyFill="1" applyBorder="1" applyAlignment="1" applyProtection="1">
      <alignment horizontal="center" vertical="center"/>
      <protection hidden="1"/>
    </xf>
    <xf numFmtId="0" fontId="6" fillId="4" borderId="12" xfId="0" applyFont="1" applyFill="1" applyBorder="1" applyAlignment="1" applyProtection="1">
      <alignment horizontal="center" vertical="center"/>
      <protection hidden="1"/>
    </xf>
    <xf numFmtId="0" fontId="6" fillId="4" borderId="26" xfId="0" applyFont="1" applyFill="1" applyBorder="1" applyAlignment="1" applyProtection="1">
      <alignment horizontal="center" vertical="center"/>
      <protection hidden="1"/>
    </xf>
    <xf numFmtId="0" fontId="6" fillId="4" borderId="27" xfId="0" applyFont="1" applyFill="1" applyBorder="1" applyAlignment="1" applyProtection="1">
      <alignment horizontal="center" vertical="center"/>
      <protection hidden="1"/>
    </xf>
    <xf numFmtId="0" fontId="7" fillId="6" borderId="13" xfId="0" applyFont="1" applyFill="1" applyBorder="1" applyAlignment="1" applyProtection="1">
      <alignment horizontal="center" vertical="center"/>
      <protection hidden="1"/>
    </xf>
    <xf numFmtId="0" fontId="7" fillId="6" borderId="19" xfId="0" applyFont="1" applyFill="1" applyBorder="1" applyAlignment="1" applyProtection="1">
      <alignment horizontal="center" vertical="center"/>
      <protection hidden="1"/>
    </xf>
    <xf numFmtId="0" fontId="7" fillId="6" borderId="41" xfId="0" applyFont="1" applyFill="1" applyBorder="1" applyAlignment="1" applyProtection="1">
      <alignment horizontal="center" vertical="center"/>
      <protection hidden="1"/>
    </xf>
    <xf numFmtId="0" fontId="7" fillId="4" borderId="64" xfId="0" applyFont="1" applyFill="1" applyBorder="1" applyAlignment="1" applyProtection="1">
      <alignment horizontal="left" vertical="center"/>
      <protection hidden="1"/>
    </xf>
    <xf numFmtId="0" fontId="7" fillId="4" borderId="65" xfId="0" applyFont="1" applyFill="1" applyBorder="1" applyAlignment="1" applyProtection="1">
      <alignment horizontal="left" vertical="center"/>
      <protection hidden="1"/>
    </xf>
    <xf numFmtId="0" fontId="7" fillId="4" borderId="66" xfId="0" applyFont="1" applyFill="1" applyBorder="1" applyAlignment="1" applyProtection="1">
      <alignment horizontal="left" vertical="center"/>
      <protection hidden="1"/>
    </xf>
    <xf numFmtId="0" fontId="6" fillId="10" borderId="26" xfId="0" applyFont="1" applyFill="1" applyBorder="1" applyAlignment="1" applyProtection="1">
      <alignment horizontal="center" vertical="center"/>
      <protection hidden="1"/>
    </xf>
    <xf numFmtId="0" fontId="7" fillId="0" borderId="4" xfId="0" applyFont="1" applyBorder="1" applyAlignment="1" applyProtection="1">
      <alignment horizontal="left" vertical="center" wrapText="1"/>
      <protection hidden="1"/>
    </xf>
    <xf numFmtId="0" fontId="6" fillId="3" borderId="90" xfId="0" applyFont="1" applyFill="1" applyBorder="1" applyAlignment="1" applyProtection="1">
      <alignment horizontal="center" vertical="center"/>
      <protection locked="0"/>
    </xf>
    <xf numFmtId="0" fontId="6" fillId="3" borderId="74"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hidden="1"/>
    </xf>
    <xf numFmtId="0" fontId="6" fillId="0" borderId="17" xfId="0" applyFont="1" applyBorder="1" applyAlignment="1" applyProtection="1">
      <alignment horizontal="center" vertical="center"/>
      <protection hidden="1"/>
    </xf>
    <xf numFmtId="0" fontId="6" fillId="4" borderId="6" xfId="0" applyFont="1" applyFill="1" applyBorder="1" applyAlignment="1" applyProtection="1">
      <alignment horizontal="center" vertical="center"/>
      <protection hidden="1"/>
    </xf>
    <xf numFmtId="0" fontId="6" fillId="4" borderId="17" xfId="0" applyFont="1" applyFill="1" applyBorder="1" applyAlignment="1" applyProtection="1">
      <alignment horizontal="center" vertical="center"/>
      <protection hidden="1"/>
    </xf>
    <xf numFmtId="0" fontId="7" fillId="2" borderId="4" xfId="0" applyFont="1" applyFill="1" applyBorder="1" applyAlignment="1" applyProtection="1">
      <alignment horizontal="left" vertical="center" wrapText="1"/>
      <protection hidden="1"/>
    </xf>
    <xf numFmtId="0" fontId="6" fillId="2" borderId="10" xfId="0" applyFont="1" applyFill="1" applyBorder="1" applyAlignment="1" applyProtection="1">
      <alignment horizontal="center" vertical="center"/>
      <protection hidden="1"/>
    </xf>
    <xf numFmtId="0" fontId="6" fillId="2" borderId="17" xfId="0" applyFont="1" applyFill="1" applyBorder="1" applyAlignment="1" applyProtection="1">
      <alignment horizontal="center" vertical="center"/>
      <protection hidden="1"/>
    </xf>
    <xf numFmtId="0" fontId="7" fillId="0" borderId="58" xfId="0" applyFont="1" applyBorder="1" applyAlignment="1" applyProtection="1">
      <alignment horizontal="left" vertical="center" wrapText="1"/>
      <protection hidden="1"/>
    </xf>
    <xf numFmtId="0" fontId="7" fillId="0" borderId="60" xfId="0" applyFont="1" applyBorder="1" applyAlignment="1" applyProtection="1">
      <alignment horizontal="left" vertical="center" wrapText="1"/>
      <protection hidden="1"/>
    </xf>
    <xf numFmtId="0" fontId="7" fillId="0" borderId="70" xfId="0" applyFont="1" applyBorder="1" applyAlignment="1" applyProtection="1">
      <alignment horizontal="left" vertical="center" wrapText="1"/>
      <protection hidden="1"/>
    </xf>
    <xf numFmtId="0" fontId="7" fillId="0" borderId="71" xfId="0" applyFont="1" applyBorder="1" applyAlignment="1" applyProtection="1">
      <alignment horizontal="left" vertical="center" wrapText="1"/>
      <protection hidden="1"/>
    </xf>
    <xf numFmtId="0" fontId="7" fillId="0" borderId="77" xfId="0" applyFont="1" applyBorder="1" applyAlignment="1" applyProtection="1">
      <alignment horizontal="left" vertical="center" wrapText="1"/>
      <protection hidden="1"/>
    </xf>
    <xf numFmtId="0" fontId="7" fillId="0" borderId="79" xfId="0" applyFont="1" applyBorder="1" applyAlignment="1" applyProtection="1">
      <alignment horizontal="left" vertical="center" wrapText="1"/>
      <protection hidden="1"/>
    </xf>
    <xf numFmtId="0" fontId="6" fillId="11" borderId="10" xfId="0" applyFont="1" applyFill="1" applyBorder="1" applyAlignment="1" applyProtection="1">
      <alignment horizontal="center" vertical="center"/>
      <protection hidden="1"/>
    </xf>
    <xf numFmtId="0" fontId="5" fillId="0" borderId="112" xfId="0" applyFont="1" applyBorder="1" applyAlignment="1" applyProtection="1">
      <alignment vertical="center"/>
      <protection hidden="1"/>
    </xf>
    <xf numFmtId="0" fontId="5" fillId="0" borderId="112" xfId="0" applyFont="1" applyBorder="1" applyAlignment="1" applyProtection="1">
      <alignment horizontal="right" vertical="center"/>
      <protection hidden="1"/>
    </xf>
    <xf numFmtId="0" fontId="7" fillId="0" borderId="44" xfId="0" applyFont="1" applyBorder="1" applyAlignment="1" applyProtection="1">
      <alignment horizontal="left" vertical="center" wrapText="1"/>
      <protection hidden="1"/>
    </xf>
    <xf numFmtId="0" fontId="7" fillId="0" borderId="30" xfId="0" applyFont="1" applyBorder="1" applyAlignment="1" applyProtection="1">
      <alignment horizontal="left" vertical="center" wrapText="1"/>
      <protection hidden="1"/>
    </xf>
    <xf numFmtId="0" fontId="7" fillId="0" borderId="12" xfId="0" applyFont="1" applyBorder="1" applyAlignment="1" applyProtection="1">
      <alignment horizontal="left" vertical="center" wrapText="1"/>
      <protection hidden="1"/>
    </xf>
    <xf numFmtId="0" fontId="7" fillId="0" borderId="33" xfId="0" applyFont="1" applyBorder="1" applyAlignment="1" applyProtection="1">
      <alignment horizontal="left" vertical="center" wrapText="1"/>
      <protection hidden="1"/>
    </xf>
    <xf numFmtId="0" fontId="6" fillId="3" borderId="44"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30" xfId="0" applyFont="1" applyFill="1" applyBorder="1" applyAlignment="1" applyProtection="1">
      <alignment horizontal="center" vertical="center"/>
      <protection locked="0"/>
    </xf>
    <xf numFmtId="0" fontId="6" fillId="11" borderId="11" xfId="0" applyFont="1" applyFill="1" applyBorder="1" applyAlignment="1" applyProtection="1">
      <alignment horizontal="center" vertical="center"/>
      <protection hidden="1"/>
    </xf>
    <xf numFmtId="0" fontId="6" fillId="11" borderId="12" xfId="0" applyFont="1" applyFill="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45" xfId="0" applyFont="1" applyBorder="1" applyAlignment="1" applyProtection="1">
      <alignment horizontal="center" vertical="center"/>
      <protection hidden="1"/>
    </xf>
    <xf numFmtId="0" fontId="6" fillId="0" borderId="31" xfId="0" applyFont="1" applyBorder="1" applyAlignment="1" applyProtection="1">
      <alignment horizontal="center" vertical="center"/>
      <protection hidden="1"/>
    </xf>
    <xf numFmtId="0" fontId="6" fillId="4" borderId="47" xfId="0" applyFont="1" applyFill="1" applyBorder="1" applyAlignment="1" applyProtection="1">
      <alignment horizontal="center" vertical="center"/>
      <protection hidden="1"/>
    </xf>
    <xf numFmtId="0" fontId="6" fillId="4" borderId="45" xfId="0" applyFont="1" applyFill="1" applyBorder="1" applyAlignment="1" applyProtection="1">
      <alignment horizontal="center" vertical="center"/>
      <protection hidden="1"/>
    </xf>
    <xf numFmtId="0" fontId="6" fillId="4" borderId="32" xfId="0" applyFont="1" applyFill="1" applyBorder="1" applyAlignment="1" applyProtection="1">
      <alignment horizontal="center" vertical="center"/>
      <protection hidden="1"/>
    </xf>
    <xf numFmtId="0" fontId="6" fillId="4" borderId="31" xfId="0" applyFont="1" applyFill="1" applyBorder="1" applyAlignment="1" applyProtection="1">
      <alignment horizontal="center" vertical="center"/>
      <protection hidden="1"/>
    </xf>
    <xf numFmtId="0" fontId="7" fillId="4" borderId="25" xfId="0" applyFont="1" applyFill="1" applyBorder="1" applyAlignment="1" applyProtection="1">
      <alignment vertical="center"/>
      <protection hidden="1"/>
    </xf>
    <xf numFmtId="0" fontId="7" fillId="4" borderId="26" xfId="0" applyFont="1" applyFill="1" applyBorder="1" applyAlignment="1" applyProtection="1">
      <alignment vertical="center"/>
      <protection hidden="1"/>
    </xf>
    <xf numFmtId="0" fontId="7" fillId="4" borderId="29" xfId="0" applyFont="1" applyFill="1" applyBorder="1" applyAlignment="1" applyProtection="1">
      <alignment vertical="center"/>
      <protection hidden="1"/>
    </xf>
    <xf numFmtId="0" fontId="6" fillId="10" borderId="25" xfId="0" applyFont="1" applyFill="1" applyBorder="1" applyAlignment="1" applyProtection="1">
      <alignment horizontal="center" vertical="center"/>
      <protection hidden="1"/>
    </xf>
    <xf numFmtId="0" fontId="6" fillId="4" borderId="28" xfId="0" applyFont="1" applyFill="1" applyBorder="1" applyAlignment="1" applyProtection="1">
      <alignment horizontal="center" vertical="center"/>
      <protection hidden="1"/>
    </xf>
    <xf numFmtId="0" fontId="7" fillId="4" borderId="113" xfId="0" applyFont="1" applyFill="1" applyBorder="1" applyAlignment="1" applyProtection="1">
      <alignment horizontal="right" vertical="center" wrapText="1" indent="1"/>
      <protection hidden="1"/>
    </xf>
    <xf numFmtId="0" fontId="7" fillId="4" borderId="114" xfId="0" applyFont="1" applyFill="1" applyBorder="1" applyAlignment="1" applyProtection="1">
      <alignment horizontal="right" vertical="center" wrapText="1" indent="1"/>
      <protection hidden="1"/>
    </xf>
    <xf numFmtId="0" fontId="7" fillId="4" borderId="115" xfId="0" applyFont="1" applyFill="1" applyBorder="1" applyAlignment="1" applyProtection="1">
      <alignment horizontal="right" vertical="center" wrapText="1" indent="1"/>
      <protection hidden="1"/>
    </xf>
    <xf numFmtId="0" fontId="6" fillId="14" borderId="116" xfId="0" applyFont="1" applyFill="1" applyBorder="1" applyAlignment="1" applyProtection="1">
      <alignment horizontal="center" vertical="center"/>
      <protection hidden="1"/>
    </xf>
    <xf numFmtId="0" fontId="6" fillId="14" borderId="117" xfId="0" applyFont="1" applyFill="1" applyBorder="1" applyAlignment="1" applyProtection="1">
      <alignment horizontal="center" vertical="center"/>
      <protection hidden="1"/>
    </xf>
    <xf numFmtId="0" fontId="6" fillId="4" borderId="117" xfId="0" applyFont="1" applyFill="1" applyBorder="1" applyAlignment="1" applyProtection="1">
      <alignment horizontal="center" vertical="center"/>
      <protection hidden="1"/>
    </xf>
    <xf numFmtId="0" fontId="6" fillId="4" borderId="118" xfId="0" applyFont="1" applyFill="1" applyBorder="1" applyAlignment="1" applyProtection="1">
      <alignment horizontal="center" vertical="center"/>
      <protection hidden="1"/>
    </xf>
    <xf numFmtId="0" fontId="6" fillId="4" borderId="119" xfId="0" applyFont="1" applyFill="1" applyBorder="1" applyAlignment="1" applyProtection="1">
      <alignment horizontal="center" vertical="center"/>
      <protection hidden="1"/>
    </xf>
    <xf numFmtId="0" fontId="3" fillId="21" borderId="61" xfId="0" applyFont="1" applyFill="1" applyBorder="1" applyAlignment="1" applyProtection="1">
      <alignment horizontal="left" vertical="center" wrapText="1"/>
      <protection hidden="1"/>
    </xf>
    <xf numFmtId="0" fontId="3" fillId="21" borderId="62" xfId="0" applyFont="1" applyFill="1" applyBorder="1" applyAlignment="1" applyProtection="1">
      <alignment horizontal="left" vertical="center" wrapText="1"/>
      <protection hidden="1"/>
    </xf>
    <xf numFmtId="0" fontId="3" fillId="21" borderId="63" xfId="0" applyFont="1" applyFill="1" applyBorder="1" applyAlignment="1" applyProtection="1">
      <alignment horizontal="left" vertical="center" wrapText="1"/>
      <protection hidden="1"/>
    </xf>
    <xf numFmtId="0" fontId="6" fillId="15" borderId="10" xfId="0" applyFont="1" applyFill="1" applyBorder="1" applyAlignment="1" applyProtection="1">
      <alignment horizontal="center" vertical="center"/>
      <protection hidden="1"/>
    </xf>
    <xf numFmtId="0" fontId="7" fillId="0" borderId="20" xfId="0" applyFont="1" applyBorder="1" applyAlignment="1" applyProtection="1">
      <alignment horizontal="left" vertical="center" wrapText="1"/>
      <protection hidden="1"/>
    </xf>
    <xf numFmtId="0" fontId="7" fillId="0" borderId="21" xfId="0" applyFont="1" applyBorder="1" applyAlignment="1" applyProtection="1">
      <alignment horizontal="left" vertical="center" wrapText="1"/>
      <protection hidden="1"/>
    </xf>
    <xf numFmtId="0" fontId="7" fillId="0" borderId="22" xfId="0" applyFont="1" applyBorder="1" applyAlignment="1" applyProtection="1">
      <alignment horizontal="left" vertical="center" wrapText="1"/>
      <protection hidden="1"/>
    </xf>
    <xf numFmtId="0" fontId="6" fillId="3" borderId="23"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20" borderId="10" xfId="0" applyFont="1" applyFill="1" applyBorder="1" applyAlignment="1" applyProtection="1">
      <alignment horizontal="center" vertical="center"/>
      <protection locked="0"/>
    </xf>
    <xf numFmtId="0" fontId="6" fillId="20" borderId="21" xfId="0" applyFont="1" applyFill="1" applyBorder="1" applyAlignment="1" applyProtection="1">
      <alignment horizontal="center" vertical="center"/>
      <protection locked="0"/>
    </xf>
    <xf numFmtId="0" fontId="6" fillId="0" borderId="21" xfId="0" applyFont="1" applyBorder="1" applyAlignment="1" applyProtection="1">
      <alignment horizontal="center" vertical="center"/>
      <protection hidden="1"/>
    </xf>
    <xf numFmtId="0" fontId="6" fillId="0" borderId="22" xfId="0" applyFont="1" applyBorder="1" applyAlignment="1" applyProtection="1">
      <alignment horizontal="center" vertical="center"/>
      <protection hidden="1"/>
    </xf>
    <xf numFmtId="0" fontId="6" fillId="4" borderId="23" xfId="0" applyFont="1" applyFill="1" applyBorder="1" applyAlignment="1" applyProtection="1">
      <alignment horizontal="center" vertical="center"/>
      <protection hidden="1"/>
    </xf>
    <xf numFmtId="0" fontId="6" fillId="4" borderId="21" xfId="0" applyFont="1" applyFill="1" applyBorder="1" applyAlignment="1" applyProtection="1">
      <alignment horizontal="center" vertical="center"/>
      <protection hidden="1"/>
    </xf>
    <xf numFmtId="0" fontId="6" fillId="4" borderId="22" xfId="0" applyFont="1" applyFill="1" applyBorder="1" applyAlignment="1" applyProtection="1">
      <alignment horizontal="center" vertical="center"/>
      <protection hidden="1"/>
    </xf>
    <xf numFmtId="0" fontId="7" fillId="2" borderId="20" xfId="0" applyFont="1" applyFill="1" applyBorder="1" applyAlignment="1" applyProtection="1">
      <alignment horizontal="left" vertical="center" wrapText="1"/>
      <protection hidden="1"/>
    </xf>
    <xf numFmtId="0" fontId="7" fillId="2" borderId="21" xfId="0" applyFont="1" applyFill="1" applyBorder="1" applyAlignment="1" applyProtection="1">
      <alignment horizontal="left" vertical="center" wrapText="1"/>
      <protection hidden="1"/>
    </xf>
    <xf numFmtId="0" fontId="7" fillId="2" borderId="22" xfId="0" applyFont="1" applyFill="1" applyBorder="1" applyAlignment="1" applyProtection="1">
      <alignment horizontal="left" vertical="center" wrapText="1"/>
      <protection hidden="1"/>
    </xf>
    <xf numFmtId="0" fontId="7" fillId="0" borderId="44" xfId="0" applyFont="1" applyBorder="1" applyAlignment="1" applyProtection="1">
      <alignment horizontal="left" vertical="center" wrapText="1" indent="1"/>
      <protection hidden="1"/>
    </xf>
    <xf numFmtId="0" fontId="7" fillId="0" borderId="11" xfId="0" applyFont="1" applyBorder="1" applyAlignment="1" applyProtection="1">
      <alignment horizontal="left" vertical="center" wrapText="1" indent="1"/>
      <protection hidden="1"/>
    </xf>
    <xf numFmtId="0" fontId="7" fillId="0" borderId="45" xfId="0" applyFont="1" applyBorder="1" applyAlignment="1" applyProtection="1">
      <alignment horizontal="left" vertical="center" wrapText="1" indent="1"/>
      <protection hidden="1"/>
    </xf>
    <xf numFmtId="0" fontId="6" fillId="13" borderId="11" xfId="0" applyFont="1" applyFill="1" applyBorder="1" applyAlignment="1" applyProtection="1">
      <alignment horizontal="center" vertical="center"/>
      <protection hidden="1"/>
    </xf>
    <xf numFmtId="0" fontId="7" fillId="2" borderId="16" xfId="0" applyFont="1" applyFill="1" applyBorder="1" applyAlignment="1" applyProtection="1">
      <alignment horizontal="left" vertical="center" wrapText="1" indent="1"/>
      <protection hidden="1"/>
    </xf>
    <xf numFmtId="0" fontId="7" fillId="2" borderId="10" xfId="0" applyFont="1" applyFill="1" applyBorder="1" applyAlignment="1" applyProtection="1">
      <alignment horizontal="left" vertical="center" wrapText="1" indent="1"/>
      <protection hidden="1"/>
    </xf>
    <xf numFmtId="0" fontId="7" fillId="2" borderId="17" xfId="0" applyFont="1" applyFill="1" applyBorder="1" applyAlignment="1" applyProtection="1">
      <alignment horizontal="left" vertical="center" wrapText="1" indent="1"/>
      <protection hidden="1"/>
    </xf>
    <xf numFmtId="0" fontId="6" fillId="13" borderId="10" xfId="0" applyFont="1" applyFill="1" applyBorder="1" applyAlignment="1" applyProtection="1">
      <alignment horizontal="center" vertical="center"/>
      <protection hidden="1"/>
    </xf>
    <xf numFmtId="0" fontId="7" fillId="0" borderId="16" xfId="0" applyFont="1" applyBorder="1" applyAlignment="1" applyProtection="1">
      <alignment horizontal="left" vertical="center" wrapText="1" indent="1"/>
      <protection hidden="1"/>
    </xf>
    <xf numFmtId="0" fontId="7" fillId="0" borderId="10" xfId="0" applyFont="1" applyBorder="1" applyAlignment="1" applyProtection="1">
      <alignment horizontal="left" vertical="center" wrapText="1" indent="1"/>
      <protection hidden="1"/>
    </xf>
    <xf numFmtId="0" fontId="7" fillId="0" borderId="17" xfId="0" applyFont="1" applyBorder="1" applyAlignment="1" applyProtection="1">
      <alignment horizontal="left" vertical="center" wrapText="1" indent="1"/>
      <protection hidden="1"/>
    </xf>
    <xf numFmtId="0" fontId="7" fillId="2" borderId="67" xfId="0" applyFont="1" applyFill="1" applyBorder="1" applyAlignment="1" applyProtection="1">
      <alignment horizontal="left" vertical="center" wrapText="1" indent="1"/>
      <protection hidden="1"/>
    </xf>
    <xf numFmtId="0" fontId="7" fillId="2" borderId="68" xfId="0" applyFont="1" applyFill="1" applyBorder="1" applyAlignment="1" applyProtection="1">
      <alignment horizontal="left" vertical="center" wrapText="1" indent="1"/>
      <protection hidden="1"/>
    </xf>
    <xf numFmtId="0" fontId="7" fillId="2" borderId="69" xfId="0" applyFont="1" applyFill="1" applyBorder="1" applyAlignment="1" applyProtection="1">
      <alignment horizontal="left" vertical="center" wrapText="1" indent="1"/>
      <protection hidden="1"/>
    </xf>
    <xf numFmtId="0" fontId="6" fillId="3" borderId="67" xfId="0" applyFont="1" applyFill="1" applyBorder="1" applyAlignment="1" applyProtection="1">
      <alignment horizontal="center" vertical="center"/>
      <protection locked="0"/>
    </xf>
    <xf numFmtId="0" fontId="6" fillId="3" borderId="68" xfId="0" applyFont="1" applyFill="1" applyBorder="1" applyAlignment="1" applyProtection="1">
      <alignment horizontal="center" vertical="center"/>
      <protection locked="0"/>
    </xf>
    <xf numFmtId="0" fontId="6" fillId="3" borderId="32" xfId="0" applyFont="1" applyFill="1" applyBorder="1" applyAlignment="1" applyProtection="1">
      <alignment horizontal="center" vertical="center"/>
      <protection locked="0"/>
    </xf>
    <xf numFmtId="0" fontId="6" fillId="11" borderId="33" xfId="0" applyFont="1" applyFill="1" applyBorder="1" applyAlignment="1" applyProtection="1">
      <alignment horizontal="center" vertical="center"/>
      <protection hidden="1"/>
    </xf>
    <xf numFmtId="0" fontId="6" fillId="11" borderId="68" xfId="0" applyFont="1" applyFill="1" applyBorder="1" applyAlignment="1" applyProtection="1">
      <alignment horizontal="center" vertical="center"/>
      <protection hidden="1"/>
    </xf>
    <xf numFmtId="0" fontId="6" fillId="11" borderId="32" xfId="0" applyFont="1" applyFill="1" applyBorder="1" applyAlignment="1" applyProtection="1">
      <alignment horizontal="center" vertical="center"/>
      <protection hidden="1"/>
    </xf>
    <xf numFmtId="0" fontId="6" fillId="2" borderId="33" xfId="0" applyFont="1" applyFill="1" applyBorder="1" applyAlignment="1" applyProtection="1">
      <alignment horizontal="center" vertical="center"/>
      <protection hidden="1"/>
    </xf>
    <xf numFmtId="0" fontId="6" fillId="2" borderId="68" xfId="0" applyFont="1" applyFill="1" applyBorder="1" applyAlignment="1" applyProtection="1">
      <alignment horizontal="center" vertical="center"/>
      <protection hidden="1"/>
    </xf>
    <xf numFmtId="0" fontId="6" fillId="2" borderId="69" xfId="0" applyFont="1" applyFill="1" applyBorder="1" applyAlignment="1" applyProtection="1">
      <alignment horizontal="center" vertical="center"/>
      <protection hidden="1"/>
    </xf>
    <xf numFmtId="0" fontId="6" fillId="4" borderId="67" xfId="0" applyFont="1" applyFill="1" applyBorder="1" applyAlignment="1" applyProtection="1">
      <alignment horizontal="center" vertical="center"/>
      <protection hidden="1"/>
    </xf>
    <xf numFmtId="0" fontId="6" fillId="4" borderId="68" xfId="0" applyFont="1" applyFill="1" applyBorder="1" applyAlignment="1" applyProtection="1">
      <alignment horizontal="center" vertical="center"/>
      <protection hidden="1"/>
    </xf>
    <xf numFmtId="0" fontId="6" fillId="4" borderId="69" xfId="0" applyFont="1" applyFill="1" applyBorder="1" applyAlignment="1" applyProtection="1">
      <alignment horizontal="center" vertical="center"/>
      <protection hidden="1"/>
    </xf>
    <xf numFmtId="0" fontId="6" fillId="3" borderId="25"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0" borderId="26" xfId="0" applyFont="1" applyBorder="1" applyAlignment="1" applyProtection="1">
      <alignment horizontal="center" vertical="center"/>
      <protection hidden="1"/>
    </xf>
    <xf numFmtId="0" fontId="6" fillId="0" borderId="27" xfId="0" applyFont="1" applyBorder="1" applyAlignment="1" applyProtection="1">
      <alignment horizontal="center" vertical="center"/>
      <protection hidden="1"/>
    </xf>
    <xf numFmtId="0" fontId="7" fillId="4" borderId="27" xfId="0" applyFont="1" applyFill="1" applyBorder="1" applyAlignment="1" applyProtection="1">
      <alignment vertical="center"/>
      <protection hidden="1"/>
    </xf>
    <xf numFmtId="0" fontId="0" fillId="10" borderId="26" xfId="0" applyFill="1" applyBorder="1" applyAlignment="1" applyProtection="1">
      <alignment horizontal="center" vertical="center"/>
      <protection hidden="1"/>
    </xf>
    <xf numFmtId="0" fontId="7" fillId="6" borderId="19" xfId="0" applyFont="1" applyFill="1" applyBorder="1" applyAlignment="1" applyProtection="1">
      <alignment horizontal="center" vertical="center" wrapText="1"/>
      <protection hidden="1"/>
    </xf>
    <xf numFmtId="0" fontId="7" fillId="6" borderId="41" xfId="0" applyFont="1" applyFill="1" applyBorder="1" applyAlignment="1" applyProtection="1">
      <alignment horizontal="center" vertical="center" wrapText="1"/>
      <protection hidden="1"/>
    </xf>
    <xf numFmtId="0" fontId="7" fillId="0" borderId="25" xfId="0" applyFont="1" applyBorder="1" applyAlignment="1" applyProtection="1">
      <alignment horizontal="left" vertical="center"/>
      <protection hidden="1"/>
    </xf>
    <xf numFmtId="0" fontId="7" fillId="0" borderId="26" xfId="0" applyFont="1" applyBorder="1" applyAlignment="1" applyProtection="1">
      <alignment horizontal="left" vertical="center"/>
      <protection hidden="1"/>
    </xf>
    <xf numFmtId="0" fontId="7" fillId="0" borderId="29" xfId="0" applyFont="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6" fillId="3" borderId="18"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hidden="1"/>
    </xf>
    <xf numFmtId="0" fontId="6" fillId="2" borderId="45" xfId="0" applyFont="1" applyFill="1" applyBorder="1" applyAlignment="1" applyProtection="1">
      <alignment horizontal="center" vertical="center"/>
      <protection hidden="1"/>
    </xf>
    <xf numFmtId="0" fontId="7" fillId="16" borderId="16" xfId="0" applyFont="1" applyFill="1" applyBorder="1" applyAlignment="1" applyProtection="1">
      <alignment horizontal="left" vertical="center" wrapText="1"/>
      <protection hidden="1"/>
    </xf>
    <xf numFmtId="0" fontId="7" fillId="16" borderId="10" xfId="0" applyFont="1" applyFill="1" applyBorder="1" applyAlignment="1" applyProtection="1">
      <alignment horizontal="left" vertical="center" wrapText="1"/>
      <protection hidden="1"/>
    </xf>
    <xf numFmtId="0" fontId="7" fillId="16" borderId="17" xfId="0" applyFont="1" applyFill="1" applyBorder="1" applyAlignment="1" applyProtection="1">
      <alignment horizontal="left" vertical="center" wrapText="1"/>
      <protection hidden="1"/>
    </xf>
    <xf numFmtId="0" fontId="6" fillId="3" borderId="59" xfId="0" applyFont="1" applyFill="1" applyBorder="1" applyAlignment="1" applyProtection="1">
      <alignment horizontal="center" vertical="center"/>
      <protection locked="0"/>
    </xf>
    <xf numFmtId="0" fontId="6" fillId="16" borderId="10" xfId="0" applyFont="1" applyFill="1" applyBorder="1" applyAlignment="1" applyProtection="1">
      <alignment horizontal="center" vertical="center"/>
      <protection hidden="1"/>
    </xf>
    <xf numFmtId="0" fontId="6" fillId="16" borderId="17" xfId="0" applyFont="1" applyFill="1" applyBorder="1" applyAlignment="1" applyProtection="1">
      <alignment horizontal="center" vertical="center"/>
      <protection hidden="1"/>
    </xf>
    <xf numFmtId="0" fontId="7" fillId="16" borderId="16" xfId="0" applyFont="1" applyFill="1" applyBorder="1" applyAlignment="1" applyProtection="1">
      <alignment horizontal="left" vertical="center"/>
      <protection hidden="1"/>
    </xf>
    <xf numFmtId="0" fontId="7" fillId="16" borderId="10" xfId="0" applyFont="1" applyFill="1" applyBorder="1" applyAlignment="1" applyProtection="1">
      <alignment horizontal="left" vertical="center"/>
      <protection hidden="1"/>
    </xf>
    <xf numFmtId="0" fontId="7" fillId="16" borderId="17" xfId="0" applyFont="1" applyFill="1" applyBorder="1" applyAlignment="1" applyProtection="1">
      <alignment horizontal="left" vertical="center"/>
      <protection hidden="1"/>
    </xf>
    <xf numFmtId="0" fontId="7" fillId="2" borderId="60" xfId="0" applyFont="1" applyFill="1" applyBorder="1" applyAlignment="1" applyProtection="1">
      <alignment horizontal="left" vertical="center" wrapText="1"/>
      <protection hidden="1"/>
    </xf>
    <xf numFmtId="0" fontId="7" fillId="2" borderId="79" xfId="0" applyFont="1" applyFill="1" applyBorder="1" applyAlignment="1" applyProtection="1">
      <alignment horizontal="left" vertical="center" wrapText="1"/>
      <protection hidden="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0" xfId="0" applyFont="1" applyBorder="1" applyAlignment="1">
      <alignment horizontal="left" vertical="center" wrapText="1"/>
    </xf>
    <xf numFmtId="0" fontId="7" fillId="0" borderId="17" xfId="0" applyFont="1" applyBorder="1" applyAlignment="1">
      <alignment horizontal="left" vertical="center" wrapText="1"/>
    </xf>
    <xf numFmtId="0" fontId="6" fillId="19" borderId="47" xfId="0" applyFont="1" applyFill="1" applyBorder="1" applyAlignment="1" applyProtection="1">
      <alignment horizontal="center" vertical="center"/>
      <protection locked="0"/>
    </xf>
    <xf numFmtId="0" fontId="6" fillId="19" borderId="11" xfId="0" applyFont="1" applyFill="1" applyBorder="1" applyAlignment="1" applyProtection="1">
      <alignment horizontal="center" vertical="center"/>
      <protection locked="0"/>
    </xf>
    <xf numFmtId="0" fontId="6" fillId="19" borderId="6" xfId="0" applyFont="1" applyFill="1" applyBorder="1" applyAlignment="1" applyProtection="1">
      <alignment horizontal="center" vertical="center"/>
      <protection locked="0"/>
    </xf>
    <xf numFmtId="0" fontId="6" fillId="19" borderId="10" xfId="0" applyFont="1" applyFill="1" applyBorder="1" applyAlignment="1" applyProtection="1">
      <alignment horizontal="center" vertical="center"/>
      <protection locked="0"/>
    </xf>
    <xf numFmtId="0" fontId="7" fillId="32" borderId="11" xfId="0" applyFont="1" applyFill="1" applyBorder="1" applyAlignment="1">
      <alignment horizontal="center" vertical="center" wrapText="1"/>
    </xf>
    <xf numFmtId="0" fontId="7" fillId="32" borderId="49" xfId="0" applyFont="1" applyFill="1" applyBorder="1" applyAlignment="1">
      <alignment horizontal="center" vertical="center" wrapText="1"/>
    </xf>
    <xf numFmtId="0" fontId="7" fillId="32" borderId="10" xfId="0" applyFont="1" applyFill="1" applyBorder="1" applyAlignment="1">
      <alignment horizontal="center" vertical="center" wrapText="1"/>
    </xf>
    <xf numFmtId="0" fontId="7" fillId="32" borderId="4" xfId="0" applyFont="1" applyFill="1" applyBorder="1" applyAlignment="1">
      <alignment horizontal="center" vertical="center" wrapText="1"/>
    </xf>
    <xf numFmtId="0" fontId="7" fillId="14" borderId="13" xfId="0" applyFont="1" applyFill="1" applyBorder="1" applyAlignment="1">
      <alignment horizontal="center" vertical="center" wrapText="1"/>
    </xf>
    <xf numFmtId="0" fontId="7" fillId="14" borderId="14" xfId="0" applyFont="1" applyFill="1" applyBorder="1" applyAlignment="1">
      <alignment horizontal="center" vertical="center" wrapText="1"/>
    </xf>
    <xf numFmtId="0" fontId="7" fillId="14" borderId="15" xfId="0" applyFont="1" applyFill="1" applyBorder="1" applyAlignment="1">
      <alignment horizontal="center" vertical="center" wrapText="1"/>
    </xf>
    <xf numFmtId="0" fontId="7" fillId="14" borderId="16" xfId="0" applyFont="1" applyFill="1" applyBorder="1" applyAlignment="1">
      <alignment horizontal="center" vertical="center" wrapText="1"/>
    </xf>
    <xf numFmtId="0" fontId="7" fillId="14" borderId="10" xfId="0" applyFont="1" applyFill="1" applyBorder="1" applyAlignment="1">
      <alignment horizontal="center" vertical="center" wrapText="1"/>
    </xf>
    <xf numFmtId="0" fontId="7" fillId="14" borderId="17" xfId="0" applyFont="1" applyFill="1" applyBorder="1" applyAlignment="1">
      <alignment horizontal="center" vertical="center" wrapText="1"/>
    </xf>
    <xf numFmtId="0" fontId="7" fillId="2" borderId="16"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17" borderId="0" xfId="0" applyFont="1" applyFill="1" applyAlignment="1">
      <alignment vertical="center"/>
    </xf>
    <xf numFmtId="0" fontId="7" fillId="23" borderId="76" xfId="0" applyFont="1" applyFill="1" applyBorder="1" applyAlignment="1">
      <alignment horizontal="center" vertical="center" wrapText="1"/>
    </xf>
    <xf numFmtId="0" fontId="7" fillId="23" borderId="74" xfId="0" applyFont="1" applyFill="1" applyBorder="1" applyAlignment="1">
      <alignment horizontal="center" vertical="center" wrapText="1"/>
    </xf>
    <xf numFmtId="0" fontId="7" fillId="23" borderId="75" xfId="0" applyFont="1" applyFill="1" applyBorder="1" applyAlignment="1">
      <alignment horizontal="center" vertical="center" wrapText="1"/>
    </xf>
    <xf numFmtId="0" fontId="7" fillId="23" borderId="64" xfId="0" applyFont="1" applyFill="1" applyBorder="1" applyAlignment="1">
      <alignment horizontal="center" vertical="center" wrapText="1"/>
    </xf>
    <xf numFmtId="0" fontId="7" fillId="23" borderId="65" xfId="0" applyFont="1" applyFill="1" applyBorder="1" applyAlignment="1">
      <alignment horizontal="center" vertical="center" wrapText="1"/>
    </xf>
    <xf numFmtId="0" fontId="7" fillId="23" borderId="66" xfId="0" applyFont="1" applyFill="1" applyBorder="1" applyAlignment="1">
      <alignment horizontal="center" vertical="center" wrapText="1"/>
    </xf>
    <xf numFmtId="0" fontId="7" fillId="23" borderId="13" xfId="0" applyFont="1" applyFill="1" applyBorder="1" applyAlignment="1">
      <alignment horizontal="center" vertical="center" wrapText="1"/>
    </xf>
    <xf numFmtId="0" fontId="7" fillId="23" borderId="14" xfId="0" applyFont="1" applyFill="1" applyBorder="1" applyAlignment="1">
      <alignment horizontal="center" vertical="center" wrapText="1"/>
    </xf>
    <xf numFmtId="0" fontId="7" fillId="23" borderId="37" xfId="0" applyFont="1" applyFill="1" applyBorder="1" applyAlignment="1">
      <alignment horizontal="center" vertical="center" wrapText="1"/>
    </xf>
    <xf numFmtId="0" fontId="7" fillId="23" borderId="38" xfId="0" applyFont="1" applyFill="1" applyBorder="1" applyAlignment="1">
      <alignment horizontal="center" vertical="center" wrapText="1"/>
    </xf>
    <xf numFmtId="0" fontId="7" fillId="23" borderId="18" xfId="0" applyFont="1" applyFill="1" applyBorder="1" applyAlignment="1">
      <alignment horizontal="center" vertical="center" wrapText="1"/>
    </xf>
    <xf numFmtId="0" fontId="7" fillId="23" borderId="43" xfId="0" applyFont="1" applyFill="1" applyBorder="1" applyAlignment="1">
      <alignment horizontal="center" vertical="center" wrapText="1"/>
    </xf>
    <xf numFmtId="0" fontId="7" fillId="23" borderId="19" xfId="0" applyFont="1" applyFill="1" applyBorder="1" applyAlignment="1">
      <alignment horizontal="center" vertical="center" wrapText="1"/>
    </xf>
    <xf numFmtId="0" fontId="7" fillId="23" borderId="41" xfId="0" applyFont="1" applyFill="1" applyBorder="1" applyAlignment="1">
      <alignment horizontal="center" vertical="center" wrapText="1"/>
    </xf>
    <xf numFmtId="0" fontId="7" fillId="23" borderId="15" xfId="0" applyFont="1" applyFill="1" applyBorder="1" applyAlignment="1">
      <alignment horizontal="center" vertical="center" wrapText="1"/>
    </xf>
    <xf numFmtId="0" fontId="7" fillId="23" borderId="39" xfId="0" applyFont="1" applyFill="1" applyBorder="1" applyAlignment="1">
      <alignment horizontal="center" vertical="center" wrapText="1"/>
    </xf>
    <xf numFmtId="0" fontId="7" fillId="0" borderId="30" xfId="0" applyFont="1" applyBorder="1" applyAlignment="1">
      <alignment horizontal="left" vertical="center" wrapText="1"/>
    </xf>
    <xf numFmtId="0" fontId="7" fillId="0" borderId="12" xfId="0" applyFont="1" applyBorder="1" applyAlignment="1">
      <alignment horizontal="left" vertical="center" wrapText="1"/>
    </xf>
    <xf numFmtId="0" fontId="7" fillId="0" borderId="31" xfId="0" applyFont="1" applyBorder="1" applyAlignment="1">
      <alignment horizontal="left" vertical="center" wrapText="1"/>
    </xf>
    <xf numFmtId="0" fontId="6" fillId="19" borderId="32" xfId="0" applyFont="1" applyFill="1" applyBorder="1" applyAlignment="1" applyProtection="1">
      <alignment horizontal="center" vertical="center"/>
      <protection locked="0"/>
    </xf>
    <xf numFmtId="0" fontId="6" fillId="19" borderId="12" xfId="0" applyFont="1" applyFill="1" applyBorder="1" applyAlignment="1" applyProtection="1">
      <alignment horizontal="center" vertical="center"/>
      <protection locked="0"/>
    </xf>
    <xf numFmtId="0" fontId="7" fillId="32" borderId="24" xfId="0" applyFont="1" applyFill="1" applyBorder="1" applyAlignment="1">
      <alignment horizontal="center" vertical="center" wrapText="1"/>
    </xf>
    <xf numFmtId="0" fontId="7" fillId="32" borderId="59" xfId="0" applyFont="1" applyFill="1" applyBorder="1" applyAlignment="1">
      <alignment horizontal="center" vertical="center" wrapText="1"/>
    </xf>
    <xf numFmtId="0" fontId="7" fillId="32" borderId="89" xfId="0" applyFont="1" applyFill="1" applyBorder="1" applyAlignment="1">
      <alignment horizontal="center" vertical="center" wrapText="1"/>
    </xf>
    <xf numFmtId="0" fontId="7" fillId="32" borderId="81" xfId="0" applyFont="1" applyFill="1" applyBorder="1" applyAlignment="1">
      <alignment horizontal="center" vertical="center" wrapText="1"/>
    </xf>
    <xf numFmtId="0" fontId="7" fillId="14" borderId="30" xfId="0" applyFont="1" applyFill="1" applyBorder="1" applyAlignment="1">
      <alignment horizontal="center" vertical="center" wrapText="1"/>
    </xf>
    <xf numFmtId="0" fontId="7" fillId="14" borderId="12" xfId="0" applyFont="1" applyFill="1" applyBorder="1" applyAlignment="1">
      <alignment horizontal="center" vertical="center" wrapText="1"/>
    </xf>
    <xf numFmtId="0" fontId="7" fillId="14" borderId="31" xfId="0" applyFont="1" applyFill="1" applyBorder="1" applyAlignment="1">
      <alignment horizontal="center" vertical="center" wrapText="1"/>
    </xf>
    <xf numFmtId="0" fontId="7" fillId="25" borderId="64" xfId="0" applyFont="1" applyFill="1" applyBorder="1" applyAlignment="1">
      <alignment vertical="center"/>
    </xf>
    <xf numFmtId="0" fontId="7" fillId="25" borderId="65" xfId="0" applyFont="1" applyFill="1" applyBorder="1" applyAlignment="1">
      <alignment vertical="center"/>
    </xf>
    <xf numFmtId="0" fontId="7" fillId="25" borderId="66" xfId="0" applyFont="1" applyFill="1" applyBorder="1" applyAlignment="1">
      <alignment vertical="center"/>
    </xf>
    <xf numFmtId="0" fontId="6" fillId="25" borderId="25" xfId="0" applyFont="1" applyFill="1" applyBorder="1" applyAlignment="1">
      <alignment horizontal="center" vertical="center"/>
    </xf>
    <xf numFmtId="0" fontId="6" fillId="25" borderId="26" xfId="0" applyFont="1" applyFill="1" applyBorder="1" applyAlignment="1">
      <alignment horizontal="center" vertical="center"/>
    </xf>
    <xf numFmtId="0" fontId="6" fillId="19" borderId="29" xfId="0" applyFont="1" applyFill="1" applyBorder="1" applyAlignment="1" applyProtection="1">
      <alignment horizontal="center" vertical="center"/>
      <protection locked="0"/>
    </xf>
    <xf numFmtId="0" fontId="6" fillId="19" borderId="65" xfId="0" applyFont="1" applyFill="1" applyBorder="1" applyAlignment="1" applyProtection="1">
      <alignment horizontal="center" vertical="center"/>
      <protection locked="0"/>
    </xf>
    <xf numFmtId="0" fontId="6" fillId="19" borderId="28" xfId="0" applyFont="1" applyFill="1" applyBorder="1" applyAlignment="1" applyProtection="1">
      <alignment horizontal="center" vertical="center"/>
      <protection locked="0"/>
    </xf>
    <xf numFmtId="0" fontId="6" fillId="25" borderId="29" xfId="0" applyFont="1" applyFill="1" applyBorder="1" applyAlignment="1">
      <alignment horizontal="center" vertical="center"/>
    </xf>
    <xf numFmtId="0" fontId="6" fillId="25" borderId="27" xfId="0" applyFont="1" applyFill="1" applyBorder="1" applyAlignment="1">
      <alignment horizontal="center" vertical="center"/>
    </xf>
    <xf numFmtId="0" fontId="7" fillId="6" borderId="76" xfId="0" applyFont="1" applyFill="1" applyBorder="1" applyAlignment="1" applyProtection="1">
      <alignment horizontal="center" vertical="center" wrapText="1"/>
      <protection hidden="1"/>
    </xf>
    <xf numFmtId="0" fontId="7" fillId="6" borderId="64" xfId="0" applyFont="1" applyFill="1" applyBorder="1" applyAlignment="1" applyProtection="1">
      <alignment horizontal="center" vertical="center" wrapText="1"/>
      <protection hidden="1"/>
    </xf>
    <xf numFmtId="0" fontId="6" fillId="4" borderId="44" xfId="0" applyFont="1" applyFill="1" applyBorder="1" applyAlignment="1" applyProtection="1">
      <alignment horizontal="center" vertical="center"/>
      <protection hidden="1"/>
    </xf>
    <xf numFmtId="0" fontId="6" fillId="4" borderId="16" xfId="0" applyFont="1" applyFill="1" applyBorder="1" applyAlignment="1" applyProtection="1">
      <alignment horizontal="center" vertical="center"/>
      <protection hidden="1"/>
    </xf>
    <xf numFmtId="0" fontId="7" fillId="0" borderId="13" xfId="0" applyFont="1" applyBorder="1" applyAlignment="1" applyProtection="1">
      <alignment horizontal="left" vertical="center" wrapText="1"/>
      <protection hidden="1"/>
    </xf>
    <xf numFmtId="0" fontId="7" fillId="0" borderId="14" xfId="0" applyFont="1" applyBorder="1" applyAlignment="1" applyProtection="1">
      <alignment horizontal="left" vertical="center" wrapText="1"/>
      <protection hidden="1"/>
    </xf>
    <xf numFmtId="0" fontId="7" fillId="0" borderId="15" xfId="0" applyFont="1" applyBorder="1" applyAlignment="1" applyProtection="1">
      <alignment horizontal="left" vertical="center" wrapText="1"/>
      <protection hidden="1"/>
    </xf>
    <xf numFmtId="10" fontId="6" fillId="4" borderId="11" xfId="2" applyNumberFormat="1" applyFont="1" applyFill="1" applyBorder="1" applyAlignment="1" applyProtection="1">
      <alignment horizontal="center" vertical="center"/>
      <protection hidden="1"/>
    </xf>
    <xf numFmtId="0" fontId="6" fillId="16" borderId="11" xfId="0" applyFont="1" applyFill="1" applyBorder="1" applyAlignment="1" applyProtection="1">
      <alignment horizontal="center" vertical="center"/>
      <protection hidden="1"/>
    </xf>
    <xf numFmtId="0" fontId="6" fillId="16" borderId="49" xfId="0" applyFont="1" applyFill="1" applyBorder="1" applyAlignment="1" applyProtection="1">
      <alignment horizontal="center" vertical="center"/>
      <protection hidden="1"/>
    </xf>
    <xf numFmtId="0" fontId="6" fillId="16" borderId="4" xfId="0" applyFont="1" applyFill="1" applyBorder="1" applyAlignment="1" applyProtection="1">
      <alignment horizontal="center" vertical="center"/>
      <protection hidden="1"/>
    </xf>
    <xf numFmtId="0" fontId="7" fillId="0" borderId="31" xfId="0" applyFont="1" applyBorder="1" applyAlignment="1" applyProtection="1">
      <alignment horizontal="left" vertical="center" wrapText="1"/>
      <protection hidden="1"/>
    </xf>
    <xf numFmtId="0" fontId="6" fillId="4" borderId="25" xfId="0" applyFont="1" applyFill="1" applyBorder="1" applyAlignment="1" applyProtection="1">
      <alignment horizontal="center" vertical="center"/>
      <protection hidden="1"/>
    </xf>
    <xf numFmtId="0" fontId="6" fillId="4" borderId="30" xfId="0" applyFont="1" applyFill="1" applyBorder="1" applyAlignment="1" applyProtection="1">
      <alignment horizontal="center" vertical="center"/>
      <protection hidden="1"/>
    </xf>
    <xf numFmtId="0" fontId="7" fillId="4" borderId="25" xfId="0" applyFont="1" applyFill="1" applyBorder="1" applyAlignment="1" applyProtection="1">
      <alignment horizontal="left" vertical="center"/>
      <protection hidden="1"/>
    </xf>
    <xf numFmtId="0" fontId="7" fillId="4" borderId="26" xfId="0" applyFont="1" applyFill="1" applyBorder="1" applyAlignment="1" applyProtection="1">
      <alignment horizontal="left" vertical="center"/>
      <protection hidden="1"/>
    </xf>
    <xf numFmtId="0" fontId="7" fillId="4" borderId="29" xfId="0" applyFont="1" applyFill="1" applyBorder="1" applyAlignment="1" applyProtection="1">
      <alignment horizontal="left" vertical="center"/>
      <protection hidden="1"/>
    </xf>
    <xf numFmtId="0" fontId="6" fillId="16" borderId="12" xfId="0" applyFont="1" applyFill="1" applyBorder="1" applyAlignment="1" applyProtection="1">
      <alignment horizontal="center" vertical="center"/>
      <protection hidden="1"/>
    </xf>
    <xf numFmtId="0" fontId="6" fillId="16" borderId="33" xfId="0" applyFont="1" applyFill="1" applyBorder="1" applyAlignment="1" applyProtection="1">
      <alignment horizontal="center" vertical="center"/>
      <protection hidden="1"/>
    </xf>
    <xf numFmtId="0" fontId="6" fillId="16" borderId="14" xfId="0" applyFont="1" applyFill="1" applyBorder="1" applyAlignment="1" applyProtection="1">
      <alignment horizontal="center" vertical="center"/>
      <protection hidden="1"/>
    </xf>
    <xf numFmtId="0" fontId="6" fillId="16" borderId="19" xfId="0" applyFont="1" applyFill="1" applyBorder="1" applyAlignment="1" applyProtection="1">
      <alignment horizontal="center" vertical="center"/>
      <protection hidden="1"/>
    </xf>
    <xf numFmtId="0" fontId="6" fillId="4" borderId="18" xfId="0" applyFont="1" applyFill="1" applyBorder="1" applyAlignment="1" applyProtection="1">
      <alignment horizontal="center" vertical="center"/>
      <protection hidden="1"/>
    </xf>
    <xf numFmtId="0" fontId="6" fillId="4" borderId="15" xfId="0" applyFont="1" applyFill="1" applyBorder="1" applyAlignment="1" applyProtection="1">
      <alignment horizontal="center" vertical="center"/>
      <protection hidden="1"/>
    </xf>
    <xf numFmtId="0" fontId="6" fillId="4" borderId="39" xfId="0" applyFont="1" applyFill="1" applyBorder="1" applyAlignment="1" applyProtection="1">
      <alignment horizontal="center" vertical="center"/>
      <protection hidden="1"/>
    </xf>
    <xf numFmtId="0" fontId="7" fillId="6" borderId="70" xfId="0" applyFont="1" applyFill="1" applyBorder="1" applyAlignment="1" applyProtection="1">
      <alignment horizontal="center" vertical="center"/>
      <protection hidden="1"/>
    </xf>
    <xf numFmtId="0" fontId="7" fillId="6" borderId="0" xfId="0" applyFont="1" applyFill="1" applyAlignment="1" applyProtection="1">
      <alignment horizontal="center" vertical="center"/>
      <protection hidden="1"/>
    </xf>
    <xf numFmtId="0" fontId="7" fillId="6" borderId="71" xfId="0" applyFont="1" applyFill="1" applyBorder="1" applyAlignment="1" applyProtection="1">
      <alignment horizontal="center" vertical="center"/>
      <protection hidden="1"/>
    </xf>
    <xf numFmtId="0" fontId="7" fillId="6" borderId="0" xfId="0" applyFont="1" applyFill="1" applyAlignment="1" applyProtection="1">
      <alignment horizontal="center" vertical="center" wrapText="1"/>
      <protection hidden="1"/>
    </xf>
    <xf numFmtId="0" fontId="7" fillId="6" borderId="9" xfId="0" applyFont="1" applyFill="1" applyBorder="1" applyAlignment="1" applyProtection="1">
      <alignment horizontal="center" vertical="center" wrapText="1"/>
      <protection hidden="1"/>
    </xf>
    <xf numFmtId="0" fontId="7" fillId="6" borderId="72" xfId="0" applyFont="1" applyFill="1" applyBorder="1" applyAlignment="1" applyProtection="1">
      <alignment horizontal="center" vertical="center" wrapText="1"/>
      <protection hidden="1"/>
    </xf>
    <xf numFmtId="0" fontId="7" fillId="6" borderId="73" xfId="0" applyFont="1" applyFill="1" applyBorder="1" applyAlignment="1" applyProtection="1">
      <alignment horizontal="center" vertical="center" wrapText="1"/>
      <protection hidden="1"/>
    </xf>
    <xf numFmtId="0" fontId="7" fillId="6" borderId="21" xfId="0" applyFont="1" applyFill="1" applyBorder="1" applyAlignment="1" applyProtection="1">
      <alignment horizontal="center" vertical="center" wrapText="1"/>
      <protection hidden="1"/>
    </xf>
    <xf numFmtId="0" fontId="7" fillId="6" borderId="22" xfId="0" applyFont="1" applyFill="1" applyBorder="1" applyAlignment="1" applyProtection="1">
      <alignment horizontal="center" vertical="center" wrapText="1"/>
      <protection hidden="1"/>
    </xf>
    <xf numFmtId="0" fontId="7" fillId="6" borderId="23" xfId="0" applyFont="1" applyFill="1" applyBorder="1" applyAlignment="1" applyProtection="1">
      <alignment horizontal="center" vertical="center" wrapText="1"/>
      <protection hidden="1"/>
    </xf>
    <xf numFmtId="0" fontId="7" fillId="2" borderId="30" xfId="0" applyFont="1" applyFill="1" applyBorder="1" applyAlignment="1" applyProtection="1">
      <alignment horizontal="left" vertical="center"/>
      <protection hidden="1"/>
    </xf>
    <xf numFmtId="0" fontId="7" fillId="2" borderId="12" xfId="0" applyFont="1" applyFill="1" applyBorder="1" applyAlignment="1" applyProtection="1">
      <alignment horizontal="left" vertical="center"/>
      <protection hidden="1"/>
    </xf>
    <xf numFmtId="0" fontId="7" fillId="2" borderId="31" xfId="0" applyFont="1" applyFill="1" applyBorder="1" applyAlignment="1" applyProtection="1">
      <alignment horizontal="left" vertical="center"/>
      <protection hidden="1"/>
    </xf>
    <xf numFmtId="0" fontId="6" fillId="2" borderId="12" xfId="0" applyFont="1" applyFill="1" applyBorder="1" applyAlignment="1" applyProtection="1">
      <alignment horizontal="center" vertical="center"/>
      <protection hidden="1"/>
    </xf>
    <xf numFmtId="0" fontId="7" fillId="4" borderId="47" xfId="0" applyFont="1" applyFill="1" applyBorder="1" applyAlignment="1" applyProtection="1">
      <alignment horizontal="center" vertical="center"/>
      <protection hidden="1"/>
    </xf>
    <xf numFmtId="0" fontId="7" fillId="4" borderId="11" xfId="0" applyFont="1" applyFill="1" applyBorder="1" applyAlignment="1" applyProtection="1">
      <alignment horizontal="center" vertical="center"/>
      <protection hidden="1"/>
    </xf>
    <xf numFmtId="0" fontId="7" fillId="4" borderId="45" xfId="0" applyFont="1" applyFill="1" applyBorder="1" applyAlignment="1" applyProtection="1">
      <alignment horizontal="center" vertical="center"/>
      <protection hidden="1"/>
    </xf>
    <xf numFmtId="0" fontId="7" fillId="4" borderId="6" xfId="0" applyFont="1" applyFill="1" applyBorder="1" applyAlignment="1" applyProtection="1">
      <alignment horizontal="center" vertical="center"/>
      <protection hidden="1"/>
    </xf>
    <xf numFmtId="0" fontId="7" fillId="4" borderId="10" xfId="0" applyFont="1" applyFill="1" applyBorder="1" applyAlignment="1" applyProtection="1">
      <alignment horizontal="center" vertical="center"/>
      <protection hidden="1"/>
    </xf>
    <xf numFmtId="0" fontId="7" fillId="4" borderId="17" xfId="0" applyFont="1" applyFill="1" applyBorder="1" applyAlignment="1" applyProtection="1">
      <alignment horizontal="center" vertical="center"/>
      <protection hidden="1"/>
    </xf>
    <xf numFmtId="0" fontId="7" fillId="0" borderId="76" xfId="0" applyFont="1" applyBorder="1" applyAlignment="1" applyProtection="1">
      <alignment horizontal="left" vertical="center" wrapText="1"/>
      <protection hidden="1"/>
    </xf>
    <xf numFmtId="0" fontId="7" fillId="0" borderId="74" xfId="0" applyFont="1" applyBorder="1" applyAlignment="1" applyProtection="1">
      <alignment horizontal="left" vertical="center" wrapText="1"/>
      <protection hidden="1"/>
    </xf>
    <xf numFmtId="0" fontId="7" fillId="0" borderId="75" xfId="0" applyFont="1" applyBorder="1" applyAlignment="1" applyProtection="1">
      <alignment horizontal="left" vertical="center" wrapText="1"/>
      <protection hidden="1"/>
    </xf>
    <xf numFmtId="0" fontId="7" fillId="0" borderId="64" xfId="0" applyFont="1" applyBorder="1" applyAlignment="1" applyProtection="1">
      <alignment horizontal="left" vertical="center" wrapText="1"/>
      <protection hidden="1"/>
    </xf>
    <xf numFmtId="0" fontId="7" fillId="0" borderId="65" xfId="0" applyFont="1" applyBorder="1" applyAlignment="1" applyProtection="1">
      <alignment horizontal="left" vertical="center" wrapText="1"/>
      <protection hidden="1"/>
    </xf>
    <xf numFmtId="0" fontId="7" fillId="0" borderId="66" xfId="0" applyFont="1" applyBorder="1" applyAlignment="1" applyProtection="1">
      <alignment horizontal="left" vertical="center" wrapText="1"/>
      <protection hidden="1"/>
    </xf>
    <xf numFmtId="0" fontId="6" fillId="3" borderId="0" xfId="0" applyFont="1" applyFill="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65" xfId="0" applyFont="1" applyFill="1" applyBorder="1" applyAlignment="1" applyProtection="1">
      <alignment horizontal="center" vertical="center"/>
      <protection locked="0"/>
    </xf>
    <xf numFmtId="0" fontId="6" fillId="3" borderId="28" xfId="0" applyFont="1" applyFill="1" applyBorder="1" applyAlignment="1" applyProtection="1">
      <alignment horizontal="center" vertical="center"/>
      <protection locked="0"/>
    </xf>
    <xf numFmtId="0" fontId="6" fillId="0" borderId="14" xfId="0" quotePrefix="1" applyFont="1" applyBorder="1" applyAlignment="1" applyProtection="1">
      <alignment horizontal="center" vertical="center"/>
      <protection hidden="1"/>
    </xf>
    <xf numFmtId="0" fontId="6" fillId="0" borderId="15" xfId="0" applyFont="1" applyBorder="1" applyAlignment="1" applyProtection="1">
      <alignment horizontal="center" vertical="center"/>
      <protection hidden="1"/>
    </xf>
    <xf numFmtId="0" fontId="6" fillId="0" borderId="38" xfId="0" applyFont="1" applyBorder="1" applyAlignment="1" applyProtection="1">
      <alignment horizontal="center" vertical="center"/>
      <protection hidden="1"/>
    </xf>
    <xf numFmtId="0" fontId="6" fillId="0" borderId="39" xfId="0" applyFont="1" applyBorder="1" applyAlignment="1" applyProtection="1">
      <alignment horizontal="center" vertical="center"/>
      <protection hidden="1"/>
    </xf>
    <xf numFmtId="0" fontId="7" fillId="0" borderId="13" xfId="0" applyFont="1" applyBorder="1" applyAlignment="1" applyProtection="1">
      <alignment horizontal="center" vertical="center"/>
      <protection hidden="1"/>
    </xf>
    <xf numFmtId="0" fontId="7" fillId="0" borderId="14"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7" fillId="2" borderId="16" xfId="0" applyFont="1" applyFill="1" applyBorder="1" applyAlignment="1" applyProtection="1">
      <alignment horizontal="center" vertical="center"/>
      <protection hidden="1"/>
    </xf>
    <xf numFmtId="0" fontId="7" fillId="2" borderId="10" xfId="0" applyFont="1" applyFill="1" applyBorder="1" applyAlignment="1" applyProtection="1">
      <alignment horizontal="center" vertical="center"/>
      <protection hidden="1"/>
    </xf>
    <xf numFmtId="0" fontId="7" fillId="2" borderId="17" xfId="0" applyFont="1" applyFill="1" applyBorder="1" applyAlignment="1" applyProtection="1">
      <alignment horizontal="center" vertical="center"/>
      <protection hidden="1"/>
    </xf>
    <xf numFmtId="0" fontId="7" fillId="0" borderId="16"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17" xfId="0" applyFont="1" applyBorder="1" applyAlignment="1" applyProtection="1">
      <alignment horizontal="center" vertical="center"/>
      <protection hidden="1"/>
    </xf>
    <xf numFmtId="0" fontId="7" fillId="6" borderId="70" xfId="0" applyFont="1" applyFill="1" applyBorder="1" applyAlignment="1" applyProtection="1">
      <alignment horizontal="center" vertical="center" wrapText="1"/>
      <protection hidden="1"/>
    </xf>
    <xf numFmtId="0" fontId="7" fillId="2" borderId="16" xfId="0" applyFont="1" applyFill="1" applyBorder="1" applyAlignment="1" applyProtection="1">
      <alignment vertical="center"/>
      <protection hidden="1"/>
    </xf>
    <xf numFmtId="0" fontId="7" fillId="2" borderId="10" xfId="0" applyFont="1" applyFill="1" applyBorder="1" applyAlignment="1" applyProtection="1">
      <alignment vertical="center"/>
      <protection hidden="1"/>
    </xf>
    <xf numFmtId="0" fontId="7" fillId="2" borderId="17" xfId="0" applyFont="1" applyFill="1" applyBorder="1" applyAlignment="1" applyProtection="1">
      <alignment vertical="center"/>
      <protection hidden="1"/>
    </xf>
    <xf numFmtId="0" fontId="6" fillId="2" borderId="4" xfId="0" applyFont="1" applyFill="1" applyBorder="1" applyAlignment="1" applyProtection="1">
      <alignment horizontal="center" vertical="center"/>
      <protection hidden="1"/>
    </xf>
    <xf numFmtId="0" fontId="7" fillId="0" borderId="15" xfId="0" applyFont="1" applyBorder="1" applyAlignment="1" applyProtection="1">
      <alignment vertical="center"/>
      <protection hidden="1"/>
    </xf>
    <xf numFmtId="0" fontId="6" fillId="0" borderId="49" xfId="0" applyFont="1" applyBorder="1" applyAlignment="1" applyProtection="1">
      <alignment horizontal="center" vertical="center"/>
      <protection hidden="1"/>
    </xf>
    <xf numFmtId="0" fontId="7" fillId="0" borderId="16" xfId="0" applyFont="1" applyBorder="1" applyAlignment="1" applyProtection="1">
      <alignment vertical="center"/>
      <protection hidden="1"/>
    </xf>
    <xf numFmtId="0" fontId="7" fillId="0" borderId="10" xfId="0" applyFont="1" applyBorder="1" applyAlignment="1" applyProtection="1">
      <alignment vertical="center"/>
      <protection hidden="1"/>
    </xf>
    <xf numFmtId="0" fontId="7" fillId="0" borderId="17" xfId="0" applyFont="1" applyBorder="1" applyAlignment="1" applyProtection="1">
      <alignment vertical="center"/>
      <protection hidden="1"/>
    </xf>
    <xf numFmtId="0" fontId="6" fillId="0" borderId="4" xfId="0" applyFont="1" applyBorder="1" applyAlignment="1" applyProtection="1">
      <alignment horizontal="center" vertical="center"/>
      <protection hidden="1"/>
    </xf>
    <xf numFmtId="0" fontId="7" fillId="16" borderId="16" xfId="0" applyFont="1" applyFill="1" applyBorder="1" applyAlignment="1" applyProtection="1">
      <alignment vertical="center"/>
      <protection hidden="1"/>
    </xf>
    <xf numFmtId="0" fontId="7" fillId="16" borderId="10" xfId="0" applyFont="1" applyFill="1" applyBorder="1" applyAlignment="1" applyProtection="1">
      <alignment vertical="center"/>
      <protection hidden="1"/>
    </xf>
    <xf numFmtId="0" fontId="7" fillId="16" borderId="17" xfId="0" applyFont="1" applyFill="1" applyBorder="1" applyAlignment="1" applyProtection="1">
      <alignment vertical="center"/>
      <protection hidden="1"/>
    </xf>
    <xf numFmtId="0" fontId="7" fillId="16" borderId="58" xfId="0" applyFont="1" applyFill="1" applyBorder="1" applyAlignment="1" applyProtection="1">
      <alignment vertical="center"/>
      <protection hidden="1"/>
    </xf>
    <xf numFmtId="0" fontId="7" fillId="16" borderId="59" xfId="0" applyFont="1" applyFill="1" applyBorder="1" applyAlignment="1" applyProtection="1">
      <alignment vertical="center"/>
      <protection hidden="1"/>
    </xf>
    <xf numFmtId="0" fontId="7" fillId="16" borderId="60" xfId="0" applyFont="1" applyFill="1" applyBorder="1" applyAlignment="1" applyProtection="1">
      <alignment vertical="center"/>
      <protection hidden="1"/>
    </xf>
    <xf numFmtId="0" fontId="7" fillId="2" borderId="58" xfId="0" applyFont="1" applyFill="1" applyBorder="1" applyAlignment="1" applyProtection="1">
      <alignment vertical="center"/>
      <protection hidden="1"/>
    </xf>
    <xf numFmtId="0" fontId="7" fillId="2" borderId="59" xfId="0" applyFont="1" applyFill="1" applyBorder="1" applyAlignment="1" applyProtection="1">
      <alignment vertical="center"/>
      <protection hidden="1"/>
    </xf>
    <xf numFmtId="0" fontId="7" fillId="2" borderId="60" xfId="0" applyFont="1" applyFill="1" applyBorder="1" applyAlignment="1" applyProtection="1">
      <alignment vertical="center"/>
      <protection hidden="1"/>
    </xf>
    <xf numFmtId="0" fontId="7" fillId="4" borderId="43" xfId="0" applyFont="1" applyFill="1" applyBorder="1" applyAlignment="1" applyProtection="1">
      <alignment horizontal="center" vertical="center"/>
      <protection hidden="1"/>
    </xf>
    <xf numFmtId="0" fontId="7" fillId="4" borderId="38" xfId="0" applyFont="1" applyFill="1" applyBorder="1" applyAlignment="1" applyProtection="1">
      <alignment horizontal="center" vertical="center"/>
      <protection hidden="1"/>
    </xf>
    <xf numFmtId="0" fontId="7" fillId="4" borderId="39" xfId="0" applyFont="1" applyFill="1" applyBorder="1" applyAlignment="1" applyProtection="1">
      <alignment horizontal="center" vertical="center"/>
      <protection hidden="1"/>
    </xf>
    <xf numFmtId="0" fontId="7" fillId="2" borderId="37" xfId="0" applyFont="1" applyFill="1" applyBorder="1" applyAlignment="1" applyProtection="1">
      <alignment horizontal="center" vertical="center"/>
      <protection hidden="1"/>
    </xf>
    <xf numFmtId="0" fontId="7" fillId="2" borderId="38" xfId="0" applyFont="1" applyFill="1" applyBorder="1" applyAlignment="1" applyProtection="1">
      <alignment horizontal="center" vertical="center"/>
      <protection hidden="1"/>
    </xf>
    <xf numFmtId="0" fontId="7" fillId="2" borderId="39" xfId="0" applyFont="1" applyFill="1" applyBorder="1" applyAlignment="1" applyProtection="1">
      <alignment horizontal="center" vertical="center"/>
      <protection hidden="1"/>
    </xf>
    <xf numFmtId="0" fontId="7" fillId="4" borderId="27" xfId="0" applyFont="1" applyFill="1" applyBorder="1" applyAlignment="1" applyProtection="1">
      <alignment horizontal="left" vertical="center"/>
      <protection hidden="1"/>
    </xf>
    <xf numFmtId="0" fontId="7" fillId="6" borderId="20" xfId="0" applyFont="1" applyFill="1" applyBorder="1" applyAlignment="1" applyProtection="1">
      <alignment horizontal="center" vertical="center" wrapText="1"/>
      <protection hidden="1"/>
    </xf>
    <xf numFmtId="0" fontId="7" fillId="6" borderId="24" xfId="0" applyFont="1" applyFill="1" applyBorder="1" applyAlignment="1" applyProtection="1">
      <alignment horizontal="center" vertical="center" wrapText="1"/>
      <protection hidden="1"/>
    </xf>
    <xf numFmtId="0" fontId="6" fillId="4" borderId="13" xfId="0" applyFont="1" applyFill="1" applyBorder="1" applyAlignment="1" applyProtection="1">
      <alignment horizontal="center" vertical="center"/>
      <protection hidden="1"/>
    </xf>
    <xf numFmtId="0" fontId="6" fillId="4" borderId="64" xfId="0" applyFont="1" applyFill="1" applyBorder="1" applyAlignment="1" applyProtection="1">
      <alignment horizontal="center" vertical="center"/>
      <protection hidden="1"/>
    </xf>
    <xf numFmtId="0" fontId="7" fillId="0" borderId="79" xfId="0" applyFont="1" applyBorder="1" applyAlignment="1" applyProtection="1">
      <alignment vertical="center"/>
      <protection hidden="1"/>
    </xf>
    <xf numFmtId="0" fontId="9" fillId="3" borderId="6"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7" fillId="2" borderId="30" xfId="0" applyFont="1" applyFill="1" applyBorder="1" applyAlignment="1" applyProtection="1">
      <alignment vertical="center"/>
      <protection hidden="1"/>
    </xf>
    <xf numFmtId="0" fontId="7" fillId="2" borderId="12" xfId="0" applyFont="1" applyFill="1" applyBorder="1" applyAlignment="1" applyProtection="1">
      <alignment vertical="center"/>
      <protection hidden="1"/>
    </xf>
    <xf numFmtId="0" fontId="7" fillId="2" borderId="31" xfId="0" applyFont="1" applyFill="1" applyBorder="1" applyAlignment="1" applyProtection="1">
      <alignment vertical="center"/>
      <protection hidden="1"/>
    </xf>
    <xf numFmtId="0" fontId="9" fillId="3" borderId="32"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7" fillId="4" borderId="64" xfId="0" applyFont="1" applyFill="1" applyBorder="1" applyAlignment="1" applyProtection="1">
      <alignment vertical="center"/>
      <protection hidden="1"/>
    </xf>
    <xf numFmtId="0" fontId="7" fillId="4" borderId="65" xfId="0" applyFont="1" applyFill="1" applyBorder="1" applyAlignment="1" applyProtection="1">
      <alignment vertical="center"/>
      <protection hidden="1"/>
    </xf>
    <xf numFmtId="0" fontId="7" fillId="4" borderId="66" xfId="0" applyFont="1" applyFill="1" applyBorder="1" applyAlignment="1" applyProtection="1">
      <alignment vertical="center"/>
      <protection hidden="1"/>
    </xf>
    <xf numFmtId="0" fontId="7" fillId="10" borderId="65" xfId="0" applyFont="1" applyFill="1" applyBorder="1" applyAlignment="1" applyProtection="1">
      <alignment horizontal="center" vertical="center"/>
      <protection hidden="1"/>
    </xf>
    <xf numFmtId="0" fontId="7" fillId="10" borderId="28" xfId="0" applyFont="1" applyFill="1" applyBorder="1" applyAlignment="1" applyProtection="1">
      <alignment horizontal="center" vertical="center"/>
      <protection hidden="1"/>
    </xf>
    <xf numFmtId="0" fontId="7" fillId="10" borderId="29" xfId="0" applyFont="1" applyFill="1" applyBorder="1" applyAlignment="1" applyProtection="1">
      <alignment horizontal="center" vertical="center"/>
      <protection hidden="1"/>
    </xf>
    <xf numFmtId="0" fontId="6" fillId="3" borderId="50" xfId="0" applyFont="1" applyFill="1" applyBorder="1" applyAlignment="1" applyProtection="1">
      <alignment vertical="center"/>
      <protection locked="0"/>
    </xf>
    <xf numFmtId="0" fontId="6" fillId="3" borderId="51" xfId="0" applyFont="1" applyFill="1" applyBorder="1" applyAlignment="1" applyProtection="1">
      <alignment vertical="center"/>
      <protection locked="0"/>
    </xf>
    <xf numFmtId="0" fontId="6" fillId="3" borderId="52" xfId="0" applyFont="1" applyFill="1" applyBorder="1" applyAlignment="1" applyProtection="1">
      <alignment vertical="center"/>
      <protection locked="0"/>
    </xf>
    <xf numFmtId="0" fontId="6" fillId="26" borderId="11" xfId="0" applyFont="1" applyFill="1" applyBorder="1" applyAlignment="1" applyProtection="1">
      <alignment horizontal="center" vertical="center"/>
      <protection hidden="1"/>
    </xf>
    <xf numFmtId="0" fontId="6" fillId="26" borderId="45" xfId="0" applyFont="1" applyFill="1" applyBorder="1" applyAlignment="1" applyProtection="1">
      <alignment horizontal="center" vertical="center"/>
      <protection hidden="1"/>
    </xf>
    <xf numFmtId="0" fontId="6" fillId="10" borderId="47" xfId="0" applyFont="1" applyFill="1" applyBorder="1" applyAlignment="1" applyProtection="1">
      <alignment horizontal="center" vertical="center"/>
      <protection hidden="1"/>
    </xf>
    <xf numFmtId="0" fontId="6" fillId="10" borderId="11" xfId="0" applyFont="1" applyFill="1" applyBorder="1" applyAlignment="1" applyProtection="1">
      <alignment horizontal="center" vertical="center"/>
      <protection hidden="1"/>
    </xf>
    <xf numFmtId="0" fontId="6" fillId="10" borderId="45" xfId="0" applyFont="1" applyFill="1" applyBorder="1" applyAlignment="1" applyProtection="1">
      <alignment horizontal="center" vertical="center"/>
      <protection hidden="1"/>
    </xf>
    <xf numFmtId="0" fontId="6" fillId="3" borderId="53" xfId="0" applyFont="1" applyFill="1" applyBorder="1" applyAlignment="1" applyProtection="1">
      <alignment vertical="center"/>
      <protection locked="0"/>
    </xf>
    <xf numFmtId="0" fontId="6" fillId="3" borderId="54" xfId="0" applyFont="1" applyFill="1" applyBorder="1" applyAlignment="1" applyProtection="1">
      <alignment vertical="center"/>
      <protection locked="0"/>
    </xf>
    <xf numFmtId="0" fontId="6" fillId="26" borderId="4" xfId="0" applyFont="1" applyFill="1" applyBorder="1" applyAlignment="1" applyProtection="1">
      <alignment horizontal="center" vertical="center"/>
      <protection hidden="1"/>
    </xf>
    <xf numFmtId="0" fontId="6" fillId="26" borderId="5" xfId="0" applyFont="1" applyFill="1" applyBorder="1" applyAlignment="1" applyProtection="1">
      <alignment horizontal="center" vertical="center"/>
      <protection hidden="1"/>
    </xf>
    <xf numFmtId="0" fontId="6" fillId="26" borderId="54" xfId="0" applyFont="1" applyFill="1" applyBorder="1" applyAlignment="1" applyProtection="1">
      <alignment horizontal="center" vertical="center"/>
      <protection hidden="1"/>
    </xf>
    <xf numFmtId="0" fontId="6" fillId="10" borderId="53" xfId="0" applyFont="1" applyFill="1" applyBorder="1" applyAlignment="1" applyProtection="1">
      <alignment horizontal="center" vertical="center"/>
      <protection hidden="1"/>
    </xf>
    <xf numFmtId="0" fontId="6" fillId="10" borderId="5" xfId="0" applyFont="1" applyFill="1" applyBorder="1" applyAlignment="1" applyProtection="1">
      <alignment horizontal="center" vertical="center"/>
      <protection hidden="1"/>
    </xf>
    <xf numFmtId="0" fontId="6" fillId="10" borderId="54" xfId="0" applyFont="1" applyFill="1" applyBorder="1" applyAlignment="1" applyProtection="1">
      <alignment horizontal="center" vertical="center"/>
      <protection hidden="1"/>
    </xf>
    <xf numFmtId="0" fontId="7" fillId="0" borderId="77" xfId="0" applyFont="1" applyBorder="1" applyAlignment="1" applyProtection="1">
      <alignment vertical="center" wrapText="1"/>
      <protection hidden="1"/>
    </xf>
    <xf numFmtId="0" fontId="7" fillId="0" borderId="78" xfId="0" applyFont="1" applyBorder="1" applyAlignment="1" applyProtection="1">
      <alignment vertical="center" wrapText="1"/>
      <protection hidden="1"/>
    </xf>
    <xf numFmtId="0" fontId="7" fillId="0" borderId="79" xfId="0" applyFont="1" applyBorder="1" applyAlignment="1" applyProtection="1">
      <alignment vertical="center" wrapText="1"/>
      <protection hidden="1"/>
    </xf>
    <xf numFmtId="0" fontId="9" fillId="3" borderId="55" xfId="0" applyFont="1" applyFill="1" applyBorder="1" applyAlignment="1" applyProtection="1">
      <alignment vertical="center"/>
      <protection locked="0"/>
    </xf>
    <xf numFmtId="0" fontId="9" fillId="3" borderId="56" xfId="0" applyFont="1" applyFill="1" applyBorder="1" applyAlignment="1" applyProtection="1">
      <alignment vertical="center"/>
      <protection locked="0"/>
    </xf>
    <xf numFmtId="0" fontId="9" fillId="3" borderId="57" xfId="0" applyFont="1" applyFill="1" applyBorder="1" applyAlignment="1" applyProtection="1">
      <alignment vertical="center"/>
      <protection locked="0"/>
    </xf>
    <xf numFmtId="0" fontId="9" fillId="3" borderId="43"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26" borderId="38" xfId="0" applyFont="1" applyFill="1" applyBorder="1" applyAlignment="1" applyProtection="1">
      <alignment horizontal="center" vertical="center"/>
      <protection hidden="1"/>
    </xf>
    <xf numFmtId="0" fontId="6" fillId="26" borderId="39" xfId="0" applyFont="1" applyFill="1" applyBorder="1" applyAlignment="1" applyProtection="1">
      <alignment horizontal="center" vertical="center"/>
      <protection hidden="1"/>
    </xf>
    <xf numFmtId="0" fontId="6" fillId="10" borderId="43" xfId="0" applyFont="1" applyFill="1" applyBorder="1" applyAlignment="1" applyProtection="1">
      <alignment horizontal="center" vertical="center"/>
      <protection hidden="1"/>
    </xf>
    <xf numFmtId="0" fontId="6" fillId="10" borderId="38" xfId="0" applyFont="1" applyFill="1" applyBorder="1" applyAlignment="1" applyProtection="1">
      <alignment horizontal="center" vertical="center"/>
      <protection hidden="1"/>
    </xf>
    <xf numFmtId="0" fontId="6" fillId="10" borderId="39" xfId="0" applyFont="1" applyFill="1" applyBorder="1" applyAlignment="1" applyProtection="1">
      <alignment horizontal="center" vertical="center"/>
      <protection hidden="1"/>
    </xf>
    <xf numFmtId="0" fontId="6" fillId="26" borderId="10" xfId="0" applyFont="1" applyFill="1" applyBorder="1" applyAlignment="1" applyProtection="1">
      <alignment horizontal="center" vertical="center"/>
      <protection hidden="1"/>
    </xf>
    <xf numFmtId="0" fontId="6" fillId="26" borderId="17" xfId="0" applyFont="1" applyFill="1" applyBorder="1" applyAlignment="1" applyProtection="1">
      <alignment horizontal="center" vertical="center"/>
      <protection hidden="1"/>
    </xf>
    <xf numFmtId="0" fontId="6" fillId="10" borderId="6" xfId="0" applyFont="1" applyFill="1" applyBorder="1" applyAlignment="1" applyProtection="1">
      <alignment horizontal="center" vertical="center"/>
      <protection hidden="1"/>
    </xf>
    <xf numFmtId="0" fontId="6" fillId="10" borderId="10" xfId="0" applyFont="1" applyFill="1" applyBorder="1" applyAlignment="1" applyProtection="1">
      <alignment horizontal="center" vertical="center"/>
      <protection hidden="1"/>
    </xf>
    <xf numFmtId="0" fontId="6" fillId="10" borderId="17" xfId="0" applyFont="1" applyFill="1" applyBorder="1" applyAlignment="1" applyProtection="1">
      <alignment horizontal="center" vertical="center"/>
      <protection hidden="1"/>
    </xf>
    <xf numFmtId="0" fontId="7" fillId="14" borderId="65" xfId="0" applyFont="1" applyFill="1" applyBorder="1" applyAlignment="1" applyProtection="1">
      <alignment horizontal="center" vertical="center"/>
      <protection hidden="1"/>
    </xf>
    <xf numFmtId="0" fontId="7" fillId="14" borderId="28" xfId="0" applyFont="1" applyFill="1" applyBorder="1" applyAlignment="1" applyProtection="1">
      <alignment horizontal="center" vertical="center"/>
      <protection hidden="1"/>
    </xf>
    <xf numFmtId="0" fontId="7" fillId="0" borderId="67" xfId="0" applyFont="1" applyBorder="1" applyAlignment="1" applyProtection="1">
      <alignment vertical="center" wrapText="1"/>
      <protection hidden="1"/>
    </xf>
    <xf numFmtId="0" fontId="7" fillId="0" borderId="68" xfId="0" applyFont="1" applyBorder="1" applyAlignment="1" applyProtection="1">
      <alignment vertical="center" wrapText="1"/>
      <protection hidden="1"/>
    </xf>
    <xf numFmtId="0" fontId="7" fillId="0" borderId="69" xfId="0" applyFont="1" applyBorder="1" applyAlignment="1" applyProtection="1">
      <alignment vertical="center" wrapText="1"/>
      <protection hidden="1"/>
    </xf>
    <xf numFmtId="0" fontId="6" fillId="0" borderId="33" xfId="0" applyFont="1" applyBorder="1" applyAlignment="1" applyProtection="1">
      <alignment horizontal="center" vertical="center"/>
      <protection hidden="1"/>
    </xf>
    <xf numFmtId="0" fontId="7" fillId="6" borderId="16" xfId="0" applyFont="1" applyFill="1" applyBorder="1" applyAlignment="1" applyProtection="1">
      <alignment horizontal="center" vertical="center" wrapText="1"/>
      <protection hidden="1"/>
    </xf>
    <xf numFmtId="0" fontId="7" fillId="6" borderId="10" xfId="0" applyFont="1" applyFill="1" applyBorder="1" applyAlignment="1" applyProtection="1">
      <alignment horizontal="center" vertical="center" wrapText="1"/>
      <protection hidden="1"/>
    </xf>
    <xf numFmtId="0" fontId="7" fillId="6" borderId="17" xfId="0" applyFont="1" applyFill="1" applyBorder="1" applyAlignment="1" applyProtection="1">
      <alignment horizontal="center" vertical="center" wrapText="1"/>
      <protection hidden="1"/>
    </xf>
    <xf numFmtId="0" fontId="6" fillId="3" borderId="16"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17" xfId="0" applyFont="1" applyFill="1" applyBorder="1" applyAlignment="1" applyProtection="1">
      <alignment vertical="center"/>
      <protection locked="0"/>
    </xf>
    <xf numFmtId="49" fontId="6" fillId="3" borderId="0" xfId="0" applyNumberFormat="1" applyFont="1" applyFill="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49" fontId="6" fillId="3" borderId="78" xfId="0" applyNumberFormat="1" applyFont="1" applyFill="1" applyBorder="1" applyAlignment="1" applyProtection="1">
      <alignment horizontal="center" vertical="center"/>
      <protection locked="0"/>
    </xf>
    <xf numFmtId="49" fontId="6" fillId="3" borderId="47" xfId="0" applyNumberFormat="1" applyFont="1" applyFill="1" applyBorder="1" applyAlignment="1" applyProtection="1">
      <alignment horizontal="center" vertical="center"/>
      <protection locked="0"/>
    </xf>
    <xf numFmtId="167" fontId="6" fillId="3" borderId="48" xfId="0" applyNumberFormat="1" applyFont="1" applyFill="1" applyBorder="1" applyAlignment="1" applyProtection="1">
      <alignment horizontal="center" vertical="center"/>
      <protection locked="0"/>
    </xf>
    <xf numFmtId="167" fontId="6" fillId="3" borderId="0" xfId="0" applyNumberFormat="1" applyFont="1" applyFill="1" applyAlignment="1" applyProtection="1">
      <alignment horizontal="center" vertical="center"/>
      <protection locked="0"/>
    </xf>
    <xf numFmtId="167" fontId="6" fillId="3" borderId="9" xfId="0" applyNumberFormat="1" applyFont="1" applyFill="1" applyBorder="1" applyAlignment="1" applyProtection="1">
      <alignment horizontal="center" vertical="center"/>
      <protection locked="0"/>
    </xf>
    <xf numFmtId="167" fontId="6" fillId="3" borderId="49" xfId="0" applyNumberFormat="1" applyFont="1" applyFill="1" applyBorder="1" applyAlignment="1" applyProtection="1">
      <alignment horizontal="center" vertical="center"/>
      <protection locked="0"/>
    </xf>
    <xf numFmtId="167" fontId="6" fillId="3" borderId="78" xfId="0" applyNumberFormat="1" applyFont="1" applyFill="1" applyBorder="1" applyAlignment="1" applyProtection="1">
      <alignment horizontal="center" vertical="center"/>
      <protection locked="0"/>
    </xf>
    <xf numFmtId="167" fontId="6" fillId="3" borderId="47" xfId="0" applyNumberFormat="1" applyFont="1" applyFill="1" applyBorder="1" applyAlignment="1" applyProtection="1">
      <alignment horizontal="center" vertical="center"/>
      <protection locked="0"/>
    </xf>
    <xf numFmtId="0" fontId="6" fillId="3" borderId="30"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6" fillId="3" borderId="31" xfId="0" applyFont="1" applyFill="1" applyBorder="1" applyAlignment="1" applyProtection="1">
      <alignment vertical="center"/>
      <protection locked="0"/>
    </xf>
    <xf numFmtId="49" fontId="6" fillId="3" borderId="59" xfId="0" applyNumberFormat="1" applyFont="1" applyFill="1" applyBorder="1" applyAlignment="1" applyProtection="1">
      <alignment horizontal="center" vertical="center"/>
      <protection locked="0"/>
    </xf>
    <xf numFmtId="49" fontId="6" fillId="3" borderId="23" xfId="0" applyNumberFormat="1" applyFont="1" applyFill="1" applyBorder="1" applyAlignment="1" applyProtection="1">
      <alignment horizontal="center" vertical="center"/>
      <protection locked="0"/>
    </xf>
    <xf numFmtId="49" fontId="6" fillId="3" borderId="81" xfId="0" applyNumberFormat="1" applyFont="1" applyFill="1" applyBorder="1" applyAlignment="1" applyProtection="1">
      <alignment horizontal="center" vertical="center"/>
      <protection locked="0"/>
    </xf>
    <xf numFmtId="49" fontId="6" fillId="3" borderId="88" xfId="0" applyNumberFormat="1" applyFont="1" applyFill="1" applyBorder="1" applyAlignment="1" applyProtection="1">
      <alignment horizontal="center" vertical="center"/>
      <protection locked="0"/>
    </xf>
    <xf numFmtId="167" fontId="6" fillId="3" borderId="24" xfId="0" applyNumberFormat="1" applyFont="1" applyFill="1" applyBorder="1" applyAlignment="1" applyProtection="1">
      <alignment horizontal="center" vertical="center"/>
      <protection locked="0"/>
    </xf>
    <xf numFmtId="167" fontId="6" fillId="3" borderId="59" xfId="0" applyNumberFormat="1" applyFont="1" applyFill="1" applyBorder="1" applyAlignment="1" applyProtection="1">
      <alignment horizontal="center" vertical="center"/>
      <protection locked="0"/>
    </xf>
    <xf numFmtId="167" fontId="6" fillId="3" borderId="23" xfId="0" applyNumberFormat="1" applyFont="1" applyFill="1" applyBorder="1" applyAlignment="1" applyProtection="1">
      <alignment horizontal="center" vertical="center"/>
      <protection locked="0"/>
    </xf>
    <xf numFmtId="167" fontId="6" fillId="3" borderId="89" xfId="0" applyNumberFormat="1" applyFont="1" applyFill="1" applyBorder="1" applyAlignment="1" applyProtection="1">
      <alignment horizontal="center" vertical="center"/>
      <protection locked="0"/>
    </xf>
    <xf numFmtId="167" fontId="6" fillId="3" borderId="81" xfId="0" applyNumberFormat="1" applyFont="1" applyFill="1" applyBorder="1" applyAlignment="1" applyProtection="1">
      <alignment horizontal="center" vertical="center"/>
      <protection locked="0"/>
    </xf>
    <xf numFmtId="167" fontId="6" fillId="3" borderId="88" xfId="0" applyNumberFormat="1" applyFont="1" applyFill="1" applyBorder="1" applyAlignment="1" applyProtection="1">
      <alignment horizontal="center" vertical="center"/>
      <protection locked="0"/>
    </xf>
    <xf numFmtId="0" fontId="3" fillId="8" borderId="76" xfId="0" applyFont="1" applyFill="1" applyBorder="1" applyAlignment="1" applyProtection="1">
      <alignment horizontal="left" vertical="center" wrapText="1"/>
      <protection hidden="1"/>
    </xf>
    <xf numFmtId="0" fontId="3" fillId="8" borderId="74" xfId="0" applyFont="1" applyFill="1" applyBorder="1" applyAlignment="1" applyProtection="1">
      <alignment horizontal="left" vertical="center" wrapText="1"/>
      <protection hidden="1"/>
    </xf>
    <xf numFmtId="0" fontId="3" fillId="8" borderId="75" xfId="0" applyFont="1" applyFill="1" applyBorder="1" applyAlignment="1" applyProtection="1">
      <alignment horizontal="left" vertical="center" wrapText="1"/>
      <protection hidden="1"/>
    </xf>
    <xf numFmtId="0" fontId="6" fillId="33" borderId="4" xfId="0" applyFont="1" applyFill="1" applyBorder="1" applyAlignment="1" applyProtection="1">
      <alignment horizontal="left" vertical="center"/>
      <protection hidden="1"/>
    </xf>
    <xf numFmtId="0" fontId="6" fillId="33" borderId="5" xfId="0" applyFont="1" applyFill="1" applyBorder="1" applyAlignment="1" applyProtection="1">
      <alignment horizontal="left" vertical="center"/>
      <protection hidden="1"/>
    </xf>
    <xf numFmtId="0" fontId="6" fillId="33" borderId="6" xfId="0" applyFont="1" applyFill="1" applyBorder="1" applyAlignment="1" applyProtection="1">
      <alignment horizontal="left" vertical="center"/>
      <protection hidden="1"/>
    </xf>
    <xf numFmtId="0" fontId="6" fillId="4" borderId="53" xfId="0" applyFont="1" applyFill="1" applyBorder="1" applyAlignment="1" applyProtection="1">
      <alignment horizontal="center" vertical="center"/>
      <protection hidden="1"/>
    </xf>
    <xf numFmtId="0" fontId="6" fillId="4" borderId="5" xfId="0" applyFont="1" applyFill="1" applyBorder="1" applyAlignment="1" applyProtection="1">
      <alignment horizontal="center" vertical="center"/>
      <protection hidden="1"/>
    </xf>
    <xf numFmtId="0" fontId="6" fillId="4" borderId="54" xfId="0" applyFont="1" applyFill="1" applyBorder="1" applyAlignment="1" applyProtection="1">
      <alignment horizontal="center" vertical="center"/>
      <protection hidden="1"/>
    </xf>
    <xf numFmtId="0" fontId="7" fillId="4" borderId="126" xfId="0" applyFont="1" applyFill="1" applyBorder="1" applyAlignment="1" applyProtection="1">
      <alignment vertical="center"/>
      <protection hidden="1"/>
    </xf>
    <xf numFmtId="0" fontId="7" fillId="24" borderId="30" xfId="0" applyFont="1" applyFill="1" applyBorder="1" applyAlignment="1" applyProtection="1">
      <alignment horizontal="left" vertical="center" wrapText="1"/>
      <protection hidden="1"/>
    </xf>
    <xf numFmtId="0" fontId="7" fillId="24" borderId="12" xfId="0" applyFont="1" applyFill="1" applyBorder="1" applyAlignment="1" applyProtection="1">
      <alignment horizontal="left" vertical="center" wrapText="1"/>
      <protection hidden="1"/>
    </xf>
    <xf numFmtId="0" fontId="7" fillId="24" borderId="33" xfId="0" applyFont="1" applyFill="1" applyBorder="1" applyAlignment="1" applyProtection="1">
      <alignment horizontal="left" vertical="center" wrapText="1"/>
      <protection hidden="1"/>
    </xf>
    <xf numFmtId="0" fontId="6" fillId="24" borderId="12" xfId="0" applyFont="1" applyFill="1" applyBorder="1" applyAlignment="1" applyProtection="1">
      <alignment horizontal="center" vertical="center"/>
      <protection hidden="1"/>
    </xf>
    <xf numFmtId="0" fontId="6" fillId="24" borderId="33" xfId="0" applyFont="1" applyFill="1" applyBorder="1" applyAlignment="1" applyProtection="1">
      <alignment horizontal="center" vertical="center"/>
      <protection hidden="1"/>
    </xf>
    <xf numFmtId="0" fontId="6" fillId="27" borderId="30" xfId="0" applyFont="1" applyFill="1" applyBorder="1" applyAlignment="1" applyProtection="1">
      <alignment horizontal="center" vertical="center"/>
      <protection hidden="1"/>
    </xf>
    <xf numFmtId="0" fontId="6" fillId="27" borderId="12" xfId="0" applyFont="1" applyFill="1" applyBorder="1" applyAlignment="1" applyProtection="1">
      <alignment horizontal="center" vertical="center"/>
      <protection hidden="1"/>
    </xf>
    <xf numFmtId="0" fontId="6" fillId="27" borderId="31" xfId="0" applyFont="1" applyFill="1" applyBorder="1" applyAlignment="1" applyProtection="1">
      <alignment horizontal="center" vertical="center"/>
      <protection hidden="1"/>
    </xf>
    <xf numFmtId="0" fontId="7" fillId="23" borderId="76" xfId="0" applyFont="1" applyFill="1" applyBorder="1" applyAlignment="1" applyProtection="1">
      <alignment horizontal="center" vertical="center" wrapText="1"/>
      <protection hidden="1"/>
    </xf>
    <xf numFmtId="0" fontId="7" fillId="23" borderId="74" xfId="0" applyFont="1" applyFill="1" applyBorder="1" applyAlignment="1" applyProtection="1">
      <alignment horizontal="center" vertical="center" wrapText="1"/>
      <protection hidden="1"/>
    </xf>
    <xf numFmtId="0" fontId="7" fillId="23" borderId="75" xfId="0" applyFont="1" applyFill="1" applyBorder="1" applyAlignment="1" applyProtection="1">
      <alignment horizontal="center" vertical="center" wrapText="1"/>
      <protection hidden="1"/>
    </xf>
    <xf numFmtId="0" fontId="7" fillId="23" borderId="70" xfId="0" applyFont="1" applyFill="1" applyBorder="1" applyAlignment="1" applyProtection="1">
      <alignment horizontal="center" vertical="center" wrapText="1"/>
      <protection hidden="1"/>
    </xf>
    <xf numFmtId="0" fontId="7" fillId="23" borderId="0" xfId="0" applyFont="1" applyFill="1" applyAlignment="1" applyProtection="1">
      <alignment horizontal="center" vertical="center" wrapText="1"/>
      <protection hidden="1"/>
    </xf>
    <xf numFmtId="0" fontId="7" fillId="23" borderId="71" xfId="0" applyFont="1" applyFill="1" applyBorder="1" applyAlignment="1" applyProtection="1">
      <alignment horizontal="center" vertical="center" wrapText="1"/>
      <protection hidden="1"/>
    </xf>
    <xf numFmtId="0" fontId="7" fillId="23" borderId="64" xfId="0" applyFont="1" applyFill="1" applyBorder="1" applyAlignment="1" applyProtection="1">
      <alignment horizontal="center" vertical="center" wrapText="1"/>
      <protection hidden="1"/>
    </xf>
    <xf numFmtId="0" fontId="7" fillId="23" borderId="65" xfId="0" applyFont="1" applyFill="1" applyBorder="1" applyAlignment="1" applyProtection="1">
      <alignment horizontal="center" vertical="center" wrapText="1"/>
      <protection hidden="1"/>
    </xf>
    <xf numFmtId="0" fontId="7" fillId="23" borderId="66" xfId="0" applyFont="1" applyFill="1" applyBorder="1" applyAlignment="1" applyProtection="1">
      <alignment horizontal="center" vertical="center" wrapText="1"/>
      <protection hidden="1"/>
    </xf>
    <xf numFmtId="0" fontId="7" fillId="23" borderId="42" xfId="0" applyFont="1" applyFill="1" applyBorder="1" applyAlignment="1" applyProtection="1">
      <alignment horizontal="center" vertical="center" wrapText="1"/>
      <protection hidden="1"/>
    </xf>
    <xf numFmtId="0" fontId="7" fillId="23" borderId="9" xfId="0" applyFont="1" applyFill="1" applyBorder="1" applyAlignment="1" applyProtection="1">
      <alignment horizontal="center" vertical="center" wrapText="1"/>
      <protection hidden="1"/>
    </xf>
    <xf numFmtId="0" fontId="7" fillId="23" borderId="28" xfId="0" applyFont="1" applyFill="1" applyBorder="1" applyAlignment="1" applyProtection="1">
      <alignment horizontal="center" vertical="center" wrapText="1"/>
      <protection hidden="1"/>
    </xf>
    <xf numFmtId="0" fontId="7" fillId="23" borderId="90" xfId="0" applyFont="1" applyFill="1" applyBorder="1" applyAlignment="1" applyProtection="1">
      <alignment horizontal="center" vertical="center" wrapText="1"/>
      <protection hidden="1"/>
    </xf>
    <xf numFmtId="0" fontId="7" fillId="23" borderId="48" xfId="0" applyFont="1" applyFill="1" applyBorder="1" applyAlignment="1" applyProtection="1">
      <alignment horizontal="center" vertical="center" wrapText="1"/>
      <protection hidden="1"/>
    </xf>
    <xf numFmtId="0" fontId="7" fillId="23" borderId="29" xfId="0" applyFont="1" applyFill="1" applyBorder="1" applyAlignment="1" applyProtection="1">
      <alignment horizontal="center" vertical="center" wrapText="1"/>
      <protection hidden="1"/>
    </xf>
    <xf numFmtId="0" fontId="6" fillId="25" borderId="61" xfId="0" applyFont="1" applyFill="1" applyBorder="1" applyAlignment="1" applyProtection="1">
      <alignment vertical="center"/>
      <protection hidden="1"/>
    </xf>
    <xf numFmtId="0" fontId="6" fillId="25" borderId="62" xfId="0" applyFont="1" applyFill="1" applyBorder="1" applyAlignment="1" applyProtection="1">
      <alignment vertical="center"/>
      <protection hidden="1"/>
    </xf>
    <xf numFmtId="0" fontId="6" fillId="25" borderId="63" xfId="0" applyFont="1" applyFill="1" applyBorder="1" applyAlignment="1" applyProtection="1">
      <alignment vertical="center"/>
      <protection hidden="1"/>
    </xf>
    <xf numFmtId="0" fontId="6" fillId="19" borderId="61" xfId="0" applyFont="1" applyFill="1" applyBorder="1" applyAlignment="1" applyProtection="1">
      <alignment horizontal="center" vertical="center"/>
      <protection locked="0"/>
    </xf>
    <xf numFmtId="0" fontId="6" fillId="19" borderId="62" xfId="0" applyFont="1" applyFill="1" applyBorder="1" applyAlignment="1" applyProtection="1">
      <alignment horizontal="center" vertical="center"/>
      <protection locked="0"/>
    </xf>
    <xf numFmtId="0" fontId="6" fillId="19" borderId="46" xfId="0" applyFont="1" applyFill="1" applyBorder="1" applyAlignment="1" applyProtection="1">
      <alignment horizontal="center" vertical="center"/>
      <protection locked="0"/>
    </xf>
    <xf numFmtId="14" fontId="6" fillId="19" borderId="40" xfId="0" applyNumberFormat="1" applyFont="1" applyFill="1" applyBorder="1" applyAlignment="1" applyProtection="1">
      <alignment horizontal="center" vertical="center"/>
      <protection locked="0"/>
    </xf>
    <xf numFmtId="14" fontId="6" fillId="19" borderId="62" xfId="0" applyNumberFormat="1" applyFont="1" applyFill="1" applyBorder="1" applyAlignment="1" applyProtection="1">
      <alignment horizontal="center" vertical="center"/>
      <protection locked="0"/>
    </xf>
    <xf numFmtId="14" fontId="6" fillId="19" borderId="46" xfId="0" applyNumberFormat="1" applyFont="1" applyFill="1" applyBorder="1" applyAlignment="1" applyProtection="1">
      <alignment horizontal="center" vertical="center"/>
      <protection locked="0"/>
    </xf>
    <xf numFmtId="0" fontId="6" fillId="24" borderId="40" xfId="0" applyFont="1" applyFill="1" applyBorder="1" applyAlignment="1" applyProtection="1">
      <alignment horizontal="center" vertical="center"/>
      <protection hidden="1"/>
    </xf>
    <xf numFmtId="0" fontId="6" fillId="24" borderId="62" xfId="0" applyFont="1" applyFill="1" applyBorder="1" applyAlignment="1" applyProtection="1">
      <alignment horizontal="center" vertical="center"/>
      <protection hidden="1"/>
    </xf>
    <xf numFmtId="0" fontId="6" fillId="24" borderId="63" xfId="0" applyFont="1" applyFill="1" applyBorder="1" applyAlignment="1" applyProtection="1">
      <alignment horizontal="center" vertical="center"/>
      <protection hidden="1"/>
    </xf>
    <xf numFmtId="1" fontId="6" fillId="25" borderId="61" xfId="0" applyNumberFormat="1" applyFont="1" applyFill="1" applyBorder="1" applyAlignment="1" applyProtection="1">
      <alignment horizontal="center" vertical="center"/>
      <protection hidden="1"/>
    </xf>
    <xf numFmtId="1" fontId="6" fillId="25" borderId="62" xfId="0" applyNumberFormat="1" applyFont="1" applyFill="1" applyBorder="1" applyAlignment="1" applyProtection="1">
      <alignment horizontal="center" vertical="center"/>
      <protection hidden="1"/>
    </xf>
    <xf numFmtId="1" fontId="6" fillId="25" borderId="63" xfId="0" applyNumberFormat="1" applyFont="1" applyFill="1" applyBorder="1" applyAlignment="1" applyProtection="1">
      <alignment horizontal="center" vertical="center"/>
      <protection hidden="1"/>
    </xf>
    <xf numFmtId="0" fontId="7" fillId="23" borderId="13" xfId="0" applyFont="1" applyFill="1" applyBorder="1" applyAlignment="1" applyProtection="1">
      <alignment horizontal="center" vertical="center"/>
      <protection hidden="1"/>
    </xf>
    <xf numFmtId="0" fontId="7" fillId="23" borderId="14" xfId="0" applyFont="1" applyFill="1" applyBorder="1" applyAlignment="1" applyProtection="1">
      <alignment horizontal="center" vertical="center"/>
      <protection hidden="1"/>
    </xf>
    <xf numFmtId="0" fontId="7" fillId="23" borderId="15" xfId="0" applyFont="1" applyFill="1" applyBorder="1" applyAlignment="1" applyProtection="1">
      <alignment horizontal="center" vertical="center"/>
      <protection hidden="1"/>
    </xf>
    <xf numFmtId="0" fontId="7" fillId="23" borderId="16" xfId="0" applyFont="1" applyFill="1" applyBorder="1" applyAlignment="1" applyProtection="1">
      <alignment horizontal="center" vertical="center"/>
      <protection hidden="1"/>
    </xf>
    <xf numFmtId="0" fontId="7" fillId="23" borderId="10" xfId="0" applyFont="1" applyFill="1" applyBorder="1" applyAlignment="1" applyProtection="1">
      <alignment horizontal="center" vertical="center"/>
      <protection hidden="1"/>
    </xf>
    <xf numFmtId="0" fontId="7" fillId="23" borderId="17" xfId="0" applyFont="1" applyFill="1" applyBorder="1" applyAlignment="1" applyProtection="1">
      <alignment horizontal="center" vertical="center"/>
      <protection hidden="1"/>
    </xf>
    <xf numFmtId="0" fontId="7" fillId="23" borderId="37" xfId="0" applyFont="1" applyFill="1" applyBorder="1" applyAlignment="1" applyProtection="1">
      <alignment horizontal="center" vertical="center"/>
      <protection hidden="1"/>
    </xf>
    <xf numFmtId="0" fontId="7" fillId="23" borderId="38" xfId="0" applyFont="1" applyFill="1" applyBorder="1" applyAlignment="1" applyProtection="1">
      <alignment horizontal="center" vertical="center"/>
      <protection hidden="1"/>
    </xf>
    <xf numFmtId="0" fontId="7" fillId="23" borderId="39" xfId="0" applyFont="1" applyFill="1" applyBorder="1" applyAlignment="1" applyProtection="1">
      <alignment horizontal="center" vertical="center"/>
      <protection hidden="1"/>
    </xf>
    <xf numFmtId="0" fontId="6" fillId="25" borderId="61" xfId="0" applyFont="1" applyFill="1" applyBorder="1" applyAlignment="1" applyProtection="1">
      <alignment horizontal="left" vertical="center"/>
      <protection hidden="1"/>
    </xf>
    <xf numFmtId="0" fontId="6" fillId="25" borderId="62" xfId="0" applyFont="1" applyFill="1" applyBorder="1" applyAlignment="1" applyProtection="1">
      <alignment horizontal="left" vertical="center"/>
      <protection hidden="1"/>
    </xf>
    <xf numFmtId="0" fontId="6" fillId="25" borderId="63" xfId="0" applyFont="1" applyFill="1" applyBorder="1" applyAlignment="1" applyProtection="1">
      <alignment horizontal="left" vertical="center"/>
      <protection hidden="1"/>
    </xf>
    <xf numFmtId="0" fontId="6" fillId="19" borderId="40" xfId="0" applyFont="1" applyFill="1" applyBorder="1" applyAlignment="1" applyProtection="1">
      <alignment horizontal="center" vertical="center"/>
      <protection locked="0"/>
    </xf>
    <xf numFmtId="0" fontId="6" fillId="25" borderId="61" xfId="0" applyFont="1" applyFill="1" applyBorder="1" applyAlignment="1" applyProtection="1">
      <alignment horizontal="center" vertical="center"/>
      <protection hidden="1"/>
    </xf>
    <xf numFmtId="0" fontId="6" fillId="25" borderId="62" xfId="0" applyFont="1" applyFill="1" applyBorder="1" applyAlignment="1" applyProtection="1">
      <alignment horizontal="center" vertical="center"/>
      <protection hidden="1"/>
    </xf>
    <xf numFmtId="0" fontId="6" fillId="25" borderId="63" xfId="0" applyFont="1" applyFill="1" applyBorder="1" applyAlignment="1" applyProtection="1">
      <alignment horizontal="center" vertical="center"/>
      <protection hidden="1"/>
    </xf>
    <xf numFmtId="0" fontId="7" fillId="23" borderId="76" xfId="0" applyFont="1" applyFill="1" applyBorder="1" applyAlignment="1" applyProtection="1">
      <alignment horizontal="center" vertical="center"/>
      <protection hidden="1"/>
    </xf>
    <xf numFmtId="0" fontId="7" fillId="23" borderId="74" xfId="0" applyFont="1" applyFill="1" applyBorder="1" applyAlignment="1" applyProtection="1">
      <alignment horizontal="center" vertical="center"/>
      <protection hidden="1"/>
    </xf>
    <xf numFmtId="0" fontId="7" fillId="23" borderId="75" xfId="0" applyFont="1" applyFill="1" applyBorder="1" applyAlignment="1" applyProtection="1">
      <alignment horizontal="center" vertical="center"/>
      <protection hidden="1"/>
    </xf>
    <xf numFmtId="0" fontId="7" fillId="23" borderId="70" xfId="0" applyFont="1" applyFill="1" applyBorder="1" applyAlignment="1" applyProtection="1">
      <alignment horizontal="center" vertical="center"/>
      <protection hidden="1"/>
    </xf>
    <xf numFmtId="0" fontId="7" fillId="23" borderId="0" xfId="0" applyFont="1" applyFill="1" applyAlignment="1" applyProtection="1">
      <alignment horizontal="center" vertical="center"/>
      <protection hidden="1"/>
    </xf>
    <xf numFmtId="0" fontId="7" fillId="23" borderId="71" xfId="0" applyFont="1" applyFill="1" applyBorder="1" applyAlignment="1" applyProtection="1">
      <alignment horizontal="center" vertical="center"/>
      <protection hidden="1"/>
    </xf>
    <xf numFmtId="0" fontId="7" fillId="23" borderId="64" xfId="0" applyFont="1" applyFill="1" applyBorder="1" applyAlignment="1" applyProtection="1">
      <alignment horizontal="center" vertical="center"/>
      <protection hidden="1"/>
    </xf>
    <xf numFmtId="0" fontId="7" fillId="23" borderId="65" xfId="0" applyFont="1" applyFill="1" applyBorder="1" applyAlignment="1" applyProtection="1">
      <alignment horizontal="center" vertical="center"/>
      <protection hidden="1"/>
    </xf>
    <xf numFmtId="0" fontId="7" fillId="23" borderId="66" xfId="0" applyFont="1" applyFill="1" applyBorder="1" applyAlignment="1" applyProtection="1">
      <alignment horizontal="center" vertical="center"/>
      <protection hidden="1"/>
    </xf>
    <xf numFmtId="0" fontId="3" fillId="8" borderId="16" xfId="0" applyFont="1" applyFill="1" applyBorder="1" applyAlignment="1" applyProtection="1">
      <alignment horizontal="left" vertical="center" wrapText="1"/>
      <protection hidden="1"/>
    </xf>
    <xf numFmtId="0" fontId="3" fillId="8" borderId="10" xfId="0" applyFont="1" applyFill="1" applyBorder="1" applyAlignment="1" applyProtection="1">
      <alignment horizontal="left" vertical="center" wrapText="1"/>
      <protection hidden="1"/>
    </xf>
    <xf numFmtId="0" fontId="3" fillId="8" borderId="17" xfId="0" applyFont="1" applyFill="1" applyBorder="1" applyAlignment="1" applyProtection="1">
      <alignment horizontal="left" vertical="center" wrapText="1"/>
      <protection hidden="1"/>
    </xf>
    <xf numFmtId="0" fontId="6" fillId="33" borderId="10" xfId="0" applyFont="1" applyFill="1" applyBorder="1" applyAlignment="1" applyProtection="1">
      <alignment horizontal="center" vertical="center"/>
      <protection hidden="1"/>
    </xf>
    <xf numFmtId="0" fontId="6" fillId="4" borderId="124" xfId="0" applyFont="1" applyFill="1" applyBorder="1" applyAlignment="1" applyProtection="1">
      <alignment horizontal="center" vertical="center"/>
      <protection hidden="1"/>
    </xf>
    <xf numFmtId="0" fontId="6" fillId="4" borderId="125" xfId="0" applyFont="1" applyFill="1" applyBorder="1" applyAlignment="1" applyProtection="1">
      <alignment horizontal="center" vertical="center"/>
      <protection hidden="1"/>
    </xf>
    <xf numFmtId="0" fontId="6" fillId="4" borderId="126" xfId="0" applyFont="1" applyFill="1" applyBorder="1" applyAlignment="1" applyProtection="1">
      <alignment horizontal="center" vertical="center"/>
      <protection hidden="1"/>
    </xf>
    <xf numFmtId="0" fontId="6" fillId="25" borderId="64" xfId="0" applyFont="1" applyFill="1" applyBorder="1" applyAlignment="1" applyProtection="1">
      <alignment horizontal="left" vertical="center"/>
      <protection hidden="1"/>
    </xf>
    <xf numFmtId="0" fontId="6" fillId="25" borderId="65" xfId="0" applyFont="1" applyFill="1" applyBorder="1" applyAlignment="1" applyProtection="1">
      <alignment horizontal="left" vertical="center"/>
      <protection hidden="1"/>
    </xf>
    <xf numFmtId="0" fontId="6" fillId="25" borderId="66" xfId="0" applyFont="1" applyFill="1" applyBorder="1" applyAlignment="1" applyProtection="1">
      <alignment horizontal="left" vertical="center"/>
      <protection hidden="1"/>
    </xf>
    <xf numFmtId="0" fontId="6" fillId="24" borderId="26" xfId="0" applyFont="1" applyFill="1" applyBorder="1" applyAlignment="1" applyProtection="1">
      <alignment horizontal="center" vertical="center"/>
      <protection hidden="1"/>
    </xf>
    <xf numFmtId="0" fontId="6" fillId="24" borderId="27" xfId="0" applyFont="1" applyFill="1" applyBorder="1" applyAlignment="1" applyProtection="1">
      <alignment horizontal="center" vertical="center"/>
      <protection hidden="1"/>
    </xf>
    <xf numFmtId="0" fontId="6" fillId="25" borderId="34" xfId="0" applyFont="1" applyFill="1" applyBorder="1" applyAlignment="1" applyProtection="1">
      <alignment horizontal="center" vertical="center"/>
      <protection hidden="1"/>
    </xf>
    <xf numFmtId="0" fontId="6" fillId="25" borderId="35" xfId="0" applyFont="1" applyFill="1" applyBorder="1" applyAlignment="1" applyProtection="1">
      <alignment horizontal="center" vertical="center"/>
      <protection hidden="1"/>
    </xf>
    <xf numFmtId="0" fontId="6" fillId="25" borderId="36" xfId="0" applyFont="1" applyFill="1" applyBorder="1" applyAlignment="1" applyProtection="1">
      <alignment horizontal="center" vertical="center"/>
      <protection hidden="1"/>
    </xf>
    <xf numFmtId="0" fontId="6" fillId="19" borderId="61" xfId="0" applyFont="1" applyFill="1" applyBorder="1" applyAlignment="1" applyProtection="1">
      <alignment horizontal="left" vertical="center"/>
      <protection locked="0"/>
    </xf>
    <xf numFmtId="0" fontId="6" fillId="19" borderId="62" xfId="0" applyFont="1" applyFill="1" applyBorder="1" applyAlignment="1" applyProtection="1">
      <alignment horizontal="left" vertical="center"/>
      <protection locked="0"/>
    </xf>
    <xf numFmtId="0" fontId="6" fillId="19" borderId="63" xfId="0" applyFont="1" applyFill="1" applyBorder="1" applyAlignment="1" applyProtection="1">
      <alignment horizontal="left" vertical="center"/>
      <protection locked="0"/>
    </xf>
    <xf numFmtId="0" fontId="6" fillId="25" borderId="28" xfId="0" applyFont="1" applyFill="1" applyBorder="1" applyAlignment="1" applyProtection="1">
      <alignment horizontal="center" vertical="center"/>
      <protection hidden="1"/>
    </xf>
    <xf numFmtId="0" fontId="6" fillId="25" borderId="26" xfId="0" applyFont="1" applyFill="1" applyBorder="1" applyAlignment="1" applyProtection="1">
      <alignment horizontal="center" vertical="center"/>
      <protection hidden="1"/>
    </xf>
    <xf numFmtId="0" fontId="6" fillId="25" borderId="27" xfId="0" applyFont="1" applyFill="1" applyBorder="1" applyAlignment="1" applyProtection="1">
      <alignment horizontal="center" vertical="center"/>
      <protection hidden="1"/>
    </xf>
    <xf numFmtId="0" fontId="7" fillId="0" borderId="0" xfId="0" applyFont="1" applyAlignment="1" applyProtection="1">
      <alignment vertical="center"/>
      <protection hidden="1"/>
    </xf>
    <xf numFmtId="0" fontId="7" fillId="0" borderId="0" xfId="0" applyFont="1" applyAlignment="1" applyProtection="1">
      <alignment vertical="center" wrapText="1"/>
      <protection hidden="1"/>
    </xf>
    <xf numFmtId="0" fontId="7" fillId="0" borderId="65" xfId="0" applyFont="1" applyBorder="1" applyAlignment="1" applyProtection="1">
      <alignment vertical="center" wrapText="1"/>
      <protection hidden="1"/>
    </xf>
    <xf numFmtId="0" fontId="5" fillId="6" borderId="64" xfId="0" applyFont="1" applyFill="1" applyBorder="1" applyAlignment="1" applyProtection="1">
      <alignment horizontal="right" vertical="center"/>
      <protection hidden="1"/>
    </xf>
    <xf numFmtId="0" fontId="5" fillId="6" borderId="65" xfId="0" applyFont="1" applyFill="1" applyBorder="1" applyAlignment="1" applyProtection="1">
      <alignment horizontal="right" vertical="center"/>
      <protection hidden="1"/>
    </xf>
    <xf numFmtId="0" fontId="5" fillId="6" borderId="66" xfId="0" applyFont="1" applyFill="1" applyBorder="1" applyAlignment="1" applyProtection="1">
      <alignment horizontal="right" vertical="center"/>
      <protection hidden="1"/>
    </xf>
    <xf numFmtId="10" fontId="7" fillId="0" borderId="53" xfId="2" applyNumberFormat="1" applyFont="1" applyBorder="1" applyAlignment="1" applyProtection="1">
      <alignment horizontal="center" vertical="center"/>
      <protection hidden="1"/>
    </xf>
    <xf numFmtId="10" fontId="7" fillId="0" borderId="5" xfId="2" applyNumberFormat="1" applyFont="1" applyBorder="1" applyAlignment="1" applyProtection="1">
      <alignment horizontal="center" vertical="center"/>
      <protection hidden="1"/>
    </xf>
    <xf numFmtId="0" fontId="7" fillId="0" borderId="5" xfId="0" applyFont="1" applyBorder="1" applyAlignment="1" applyProtection="1">
      <alignment horizontal="center" vertical="center"/>
      <protection hidden="1"/>
    </xf>
    <xf numFmtId="10" fontId="7" fillId="0" borderId="54" xfId="2" applyNumberFormat="1" applyFont="1" applyBorder="1" applyAlignment="1" applyProtection="1">
      <alignment horizontal="center" vertical="center"/>
      <protection hidden="1"/>
    </xf>
    <xf numFmtId="0" fontId="7" fillId="4" borderId="16" xfId="0" applyFont="1" applyFill="1" applyBorder="1" applyAlignment="1" applyProtection="1">
      <alignment horizontal="center" vertical="center"/>
      <protection hidden="1"/>
    </xf>
    <xf numFmtId="10" fontId="7" fillId="2" borderId="64" xfId="2" applyNumberFormat="1" applyFont="1" applyFill="1" applyBorder="1" applyAlignment="1" applyProtection="1">
      <alignment horizontal="center" vertical="center"/>
      <protection hidden="1"/>
    </xf>
    <xf numFmtId="10" fontId="7" fillId="2" borderId="65" xfId="2" applyNumberFormat="1" applyFont="1" applyFill="1" applyBorder="1" applyAlignment="1" applyProtection="1">
      <alignment horizontal="center" vertical="center"/>
      <protection hidden="1"/>
    </xf>
    <xf numFmtId="0" fontId="7" fillId="2" borderId="65" xfId="0" applyFont="1" applyFill="1" applyBorder="1" applyAlignment="1" applyProtection="1">
      <alignment horizontal="center" vertical="center"/>
      <protection hidden="1"/>
    </xf>
    <xf numFmtId="0" fontId="7" fillId="2" borderId="66" xfId="0" applyFont="1" applyFill="1" applyBorder="1" applyAlignment="1" applyProtection="1">
      <alignment horizontal="center" vertical="center"/>
      <protection hidden="1"/>
    </xf>
    <xf numFmtId="0" fontId="7" fillId="4" borderId="37" xfId="0" applyFont="1" applyFill="1" applyBorder="1" applyAlignment="1" applyProtection="1">
      <alignment horizontal="center" vertical="center"/>
      <protection hidden="1"/>
    </xf>
    <xf numFmtId="0" fontId="7" fillId="23" borderId="18" xfId="0" applyFont="1" applyFill="1" applyBorder="1" applyAlignment="1" applyProtection="1">
      <alignment horizontal="center" vertical="center"/>
      <protection hidden="1"/>
    </xf>
    <xf numFmtId="0" fontId="7" fillId="23" borderId="6" xfId="0" applyFont="1" applyFill="1" applyBorder="1" applyAlignment="1" applyProtection="1">
      <alignment horizontal="center" vertical="center"/>
      <protection hidden="1"/>
    </xf>
    <xf numFmtId="0" fontId="7" fillId="23" borderId="43" xfId="0" applyFont="1" applyFill="1" applyBorder="1" applyAlignment="1" applyProtection="1">
      <alignment horizontal="center" vertical="center"/>
      <protection hidden="1"/>
    </xf>
    <xf numFmtId="0" fontId="6" fillId="19" borderId="137" xfId="0" applyFont="1" applyFill="1" applyBorder="1" applyAlignment="1" applyProtection="1">
      <alignment horizontal="center" vertical="center"/>
      <protection locked="0"/>
    </xf>
    <xf numFmtId="0" fontId="6" fillId="19" borderId="138" xfId="0" applyFont="1" applyFill="1" applyBorder="1" applyAlignment="1" applyProtection="1">
      <alignment horizontal="center" vertical="center"/>
      <protection locked="0"/>
    </xf>
    <xf numFmtId="0" fontId="6" fillId="19" borderId="139" xfId="0" applyFont="1" applyFill="1" applyBorder="1" applyAlignment="1" applyProtection="1">
      <alignment horizontal="center" vertical="center"/>
      <protection locked="0"/>
    </xf>
    <xf numFmtId="0" fontId="6" fillId="24" borderId="134" xfId="0" applyFont="1" applyFill="1" applyBorder="1" applyAlignment="1" applyProtection="1">
      <alignment horizontal="center" vertical="center"/>
      <protection hidden="1"/>
    </xf>
    <xf numFmtId="0" fontId="6" fillId="24" borderId="133" xfId="0" applyFont="1" applyFill="1" applyBorder="1" applyAlignment="1" applyProtection="1">
      <alignment horizontal="center" vertical="center"/>
      <protection hidden="1"/>
    </xf>
    <xf numFmtId="0" fontId="6" fillId="25" borderId="136" xfId="0" applyFont="1" applyFill="1" applyBorder="1" applyAlignment="1" applyProtection="1">
      <alignment horizontal="center" vertical="center"/>
      <protection hidden="1"/>
    </xf>
    <xf numFmtId="0" fontId="6" fillId="25" borderId="134" xfId="0" applyFont="1" applyFill="1" applyBorder="1" applyAlignment="1" applyProtection="1">
      <alignment horizontal="center" vertical="center"/>
      <protection hidden="1"/>
    </xf>
    <xf numFmtId="0" fontId="6" fillId="25" borderId="133" xfId="0" applyFont="1" applyFill="1" applyBorder="1" applyAlignment="1" applyProtection="1">
      <alignment horizontal="center" vertical="center"/>
      <protection hidden="1"/>
    </xf>
    <xf numFmtId="0" fontId="6" fillId="25" borderId="140" xfId="0" applyFont="1" applyFill="1" applyBorder="1" applyAlignment="1" applyProtection="1">
      <alignment horizontal="left" vertical="center"/>
      <protection hidden="1"/>
    </xf>
    <xf numFmtId="0" fontId="6" fillId="25" borderId="138" xfId="0" applyFont="1" applyFill="1" applyBorder="1" applyAlignment="1" applyProtection="1">
      <alignment horizontal="left" vertical="center"/>
      <protection hidden="1"/>
    </xf>
    <xf numFmtId="0" fontId="6" fillId="25" borderId="141" xfId="0" applyFont="1" applyFill="1" applyBorder="1" applyAlignment="1" applyProtection="1">
      <alignment horizontal="left" vertical="center"/>
      <protection hidden="1"/>
    </xf>
    <xf numFmtId="10" fontId="7" fillId="2" borderId="53" xfId="2" applyNumberFormat="1" applyFont="1" applyFill="1" applyBorder="1" applyAlignment="1" applyProtection="1">
      <alignment horizontal="center" vertical="center"/>
      <protection hidden="1"/>
    </xf>
    <xf numFmtId="10" fontId="7" fillId="2" borderId="5" xfId="2" applyNumberFormat="1" applyFont="1" applyFill="1" applyBorder="1" applyAlignment="1" applyProtection="1">
      <alignment horizontal="center" vertical="center"/>
      <protection hidden="1"/>
    </xf>
    <xf numFmtId="0" fontId="7" fillId="2" borderId="5" xfId="0" applyFont="1" applyFill="1" applyBorder="1" applyAlignment="1" applyProtection="1">
      <alignment horizontal="center" vertical="center"/>
      <protection hidden="1"/>
    </xf>
    <xf numFmtId="10" fontId="7" fillId="2" borderId="54" xfId="2" applyNumberFormat="1" applyFont="1" applyFill="1" applyBorder="1" applyAlignment="1" applyProtection="1">
      <alignment horizontal="center" vertical="center"/>
      <protection hidden="1"/>
    </xf>
    <xf numFmtId="10" fontId="7" fillId="0" borderId="50" xfId="2" applyNumberFormat="1" applyFont="1" applyBorder="1" applyAlignment="1" applyProtection="1">
      <alignment horizontal="center" vertical="center"/>
      <protection hidden="1"/>
    </xf>
    <xf numFmtId="10" fontId="7" fillId="0" borderId="51" xfId="2" applyNumberFormat="1" applyFont="1" applyBorder="1" applyAlignment="1" applyProtection="1">
      <alignment horizontal="center" vertical="center"/>
      <protection hidden="1"/>
    </xf>
    <xf numFmtId="0" fontId="7" fillId="0" borderId="51" xfId="0" applyFont="1" applyBorder="1" applyAlignment="1" applyProtection="1">
      <alignment horizontal="center" vertical="center"/>
      <protection hidden="1"/>
    </xf>
    <xf numFmtId="10" fontId="7" fillId="0" borderId="52" xfId="2" applyNumberFormat="1" applyFont="1" applyBorder="1" applyAlignment="1" applyProtection="1">
      <alignment horizontal="center" vertical="center"/>
      <protection hidden="1"/>
    </xf>
    <xf numFmtId="0" fontId="7" fillId="4" borderId="44" xfId="0" applyFont="1" applyFill="1" applyBorder="1" applyAlignment="1" applyProtection="1">
      <alignment horizontal="center" vertical="center"/>
      <protection hidden="1"/>
    </xf>
    <xf numFmtId="0" fontId="7" fillId="6" borderId="123" xfId="0" applyFont="1" applyFill="1" applyBorder="1" applyAlignment="1" applyProtection="1">
      <alignment horizontal="center" vertical="center"/>
      <protection hidden="1"/>
    </xf>
    <xf numFmtId="0" fontId="7" fillId="6" borderId="122" xfId="0" applyFont="1" applyFill="1" applyBorder="1" applyAlignment="1" applyProtection="1">
      <alignment horizontal="center" vertical="center"/>
      <protection hidden="1"/>
    </xf>
    <xf numFmtId="0" fontId="7" fillId="6" borderId="121" xfId="0" applyFont="1" applyFill="1" applyBorder="1" applyAlignment="1" applyProtection="1">
      <alignment horizontal="center" vertical="center"/>
      <protection hidden="1"/>
    </xf>
    <xf numFmtId="0" fontId="6" fillId="10" borderId="58" xfId="0" applyFont="1" applyFill="1" applyBorder="1" applyAlignment="1" applyProtection="1">
      <alignment horizontal="center" vertical="center"/>
      <protection hidden="1"/>
    </xf>
    <xf numFmtId="0" fontId="6" fillId="10" borderId="59" xfId="0" applyFont="1" applyFill="1" applyBorder="1" applyAlignment="1" applyProtection="1">
      <alignment horizontal="center" vertical="center"/>
      <protection hidden="1"/>
    </xf>
    <xf numFmtId="0" fontId="6" fillId="10" borderId="60" xfId="0" applyFont="1" applyFill="1" applyBorder="1" applyAlignment="1" applyProtection="1">
      <alignment horizontal="center" vertical="center"/>
      <protection hidden="1"/>
    </xf>
    <xf numFmtId="0" fontId="6" fillId="10" borderId="77" xfId="0" applyFont="1" applyFill="1" applyBorder="1" applyAlignment="1" applyProtection="1">
      <alignment horizontal="center" vertical="center"/>
      <protection hidden="1"/>
    </xf>
    <xf numFmtId="0" fontId="6" fillId="10" borderId="78" xfId="0" applyFont="1" applyFill="1" applyBorder="1" applyAlignment="1" applyProtection="1">
      <alignment horizontal="center" vertical="center"/>
      <protection hidden="1"/>
    </xf>
    <xf numFmtId="0" fontId="6" fillId="10" borderId="79" xfId="0" applyFont="1" applyFill="1" applyBorder="1" applyAlignment="1" applyProtection="1">
      <alignment horizontal="center" vertical="center"/>
      <protection hidden="1"/>
    </xf>
    <xf numFmtId="0" fontId="6" fillId="3" borderId="58" xfId="0" applyFont="1" applyFill="1" applyBorder="1" applyAlignment="1" applyProtection="1">
      <alignment horizontal="center" vertical="center" wrapText="1"/>
      <protection locked="0"/>
    </xf>
    <xf numFmtId="0" fontId="6" fillId="3" borderId="59" xfId="0" applyFont="1" applyFill="1" applyBorder="1" applyAlignment="1" applyProtection="1">
      <alignment horizontal="center" vertical="center" wrapText="1"/>
      <protection locked="0"/>
    </xf>
    <xf numFmtId="0" fontId="6" fillId="3" borderId="60" xfId="0" applyFont="1" applyFill="1" applyBorder="1" applyAlignment="1" applyProtection="1">
      <alignment horizontal="center" vertical="center" wrapText="1"/>
      <protection locked="0"/>
    </xf>
    <xf numFmtId="0" fontId="6" fillId="3" borderId="80" xfId="0" applyFont="1" applyFill="1" applyBorder="1" applyAlignment="1" applyProtection="1">
      <alignment horizontal="center" vertical="center" wrapText="1"/>
      <protection locked="0"/>
    </xf>
    <xf numFmtId="0" fontId="6" fillId="3" borderId="81" xfId="0" applyFont="1" applyFill="1" applyBorder="1" applyAlignment="1" applyProtection="1">
      <alignment horizontal="center" vertical="center" wrapText="1"/>
      <protection locked="0"/>
    </xf>
    <xf numFmtId="0" fontId="6" fillId="3" borderId="82" xfId="0" applyFont="1" applyFill="1" applyBorder="1" applyAlignment="1" applyProtection="1">
      <alignment horizontal="center" vertical="center" wrapText="1"/>
      <protection locked="0"/>
    </xf>
    <xf numFmtId="10" fontId="6" fillId="28" borderId="10" xfId="0" applyNumberFormat="1" applyFont="1" applyFill="1" applyBorder="1" applyAlignment="1">
      <alignment horizontal="center" vertical="center"/>
    </xf>
    <xf numFmtId="10" fontId="6" fillId="28" borderId="12" xfId="0" applyNumberFormat="1" applyFont="1" applyFill="1" applyBorder="1" applyAlignment="1">
      <alignment horizontal="center" vertical="center"/>
    </xf>
    <xf numFmtId="0" fontId="6" fillId="3" borderId="48" xfId="0" applyFont="1" applyFill="1" applyBorder="1" applyAlignment="1" applyProtection="1">
      <alignment horizontal="center" vertical="center"/>
      <protection locked="0"/>
    </xf>
    <xf numFmtId="0" fontId="6" fillId="3" borderId="89" xfId="0" applyFont="1" applyFill="1" applyBorder="1" applyAlignment="1" applyProtection="1">
      <alignment horizontal="center" vertical="center"/>
      <protection locked="0"/>
    </xf>
    <xf numFmtId="0" fontId="6" fillId="3" borderId="81" xfId="0" applyFont="1" applyFill="1" applyBorder="1" applyAlignment="1" applyProtection="1">
      <alignment horizontal="center" vertical="center"/>
      <protection locked="0"/>
    </xf>
    <xf numFmtId="0" fontId="6" fillId="3" borderId="88" xfId="0" applyFont="1" applyFill="1" applyBorder="1" applyAlignment="1" applyProtection="1">
      <alignment horizontal="center" vertical="center"/>
      <protection locked="0"/>
    </xf>
    <xf numFmtId="0" fontId="6" fillId="26" borderId="48" xfId="0" applyFont="1" applyFill="1" applyBorder="1" applyAlignment="1">
      <alignment horizontal="center" vertical="center"/>
    </xf>
    <xf numFmtId="0" fontId="6" fillId="26" borderId="0" xfId="0" applyFont="1" applyFill="1" applyAlignment="1">
      <alignment horizontal="center" vertical="center"/>
    </xf>
    <xf numFmtId="0" fontId="6" fillId="26" borderId="71" xfId="0" applyFont="1" applyFill="1" applyBorder="1" applyAlignment="1">
      <alignment horizontal="center" vertical="center"/>
    </xf>
    <xf numFmtId="0" fontId="6" fillId="26" borderId="89" xfId="0" applyFont="1" applyFill="1" applyBorder="1" applyAlignment="1">
      <alignment horizontal="center" vertical="center"/>
    </xf>
    <xf numFmtId="0" fontId="6" fillId="26" borderId="81" xfId="0" applyFont="1" applyFill="1" applyBorder="1" applyAlignment="1">
      <alignment horizontal="center" vertical="center"/>
    </xf>
    <xf numFmtId="0" fontId="6" fillId="26" borderId="82" xfId="0" applyFont="1" applyFill="1" applyBorder="1" applyAlignment="1">
      <alignment horizontal="center" vertical="center"/>
    </xf>
    <xf numFmtId="0" fontId="6" fillId="10" borderId="70" xfId="0" applyFont="1" applyFill="1" applyBorder="1" applyAlignment="1" applyProtection="1">
      <alignment horizontal="center" vertical="center"/>
      <protection hidden="1"/>
    </xf>
    <xf numFmtId="0" fontId="6" fillId="10" borderId="0" xfId="0" applyFont="1" applyFill="1" applyAlignment="1" applyProtection="1">
      <alignment horizontal="center" vertical="center"/>
      <protection hidden="1"/>
    </xf>
    <xf numFmtId="0" fontId="6" fillId="10" borderId="71" xfId="0" applyFont="1" applyFill="1" applyBorder="1" applyAlignment="1" applyProtection="1">
      <alignment horizontal="center" vertical="center"/>
      <protection hidden="1"/>
    </xf>
    <xf numFmtId="0" fontId="6" fillId="10" borderId="80" xfId="0" applyFont="1" applyFill="1" applyBorder="1" applyAlignment="1" applyProtection="1">
      <alignment horizontal="center" vertical="center"/>
      <protection hidden="1"/>
    </xf>
    <xf numFmtId="0" fontId="6" fillId="10" borderId="81" xfId="0" applyFont="1" applyFill="1" applyBorder="1" applyAlignment="1" applyProtection="1">
      <alignment horizontal="center" vertical="center"/>
      <protection hidden="1"/>
    </xf>
    <xf numFmtId="0" fontId="6" fillId="10" borderId="82" xfId="0" applyFont="1" applyFill="1" applyBorder="1" applyAlignment="1" applyProtection="1">
      <alignment horizontal="center" vertical="center"/>
      <protection hidden="1"/>
    </xf>
    <xf numFmtId="0" fontId="7" fillId="4" borderId="87" xfId="0" applyFont="1" applyFill="1" applyBorder="1" applyAlignment="1" applyProtection="1">
      <alignment vertical="center"/>
      <protection hidden="1"/>
    </xf>
    <xf numFmtId="0" fontId="7" fillId="4" borderId="84" xfId="0" applyFont="1" applyFill="1" applyBorder="1" applyAlignment="1" applyProtection="1">
      <alignment vertical="center"/>
      <protection hidden="1"/>
    </xf>
    <xf numFmtId="0" fontId="7" fillId="4" borderId="85" xfId="0" applyFont="1" applyFill="1" applyBorder="1" applyAlignment="1" applyProtection="1">
      <alignment vertical="center"/>
      <protection hidden="1"/>
    </xf>
    <xf numFmtId="44" fontId="6" fillId="4" borderId="28" xfId="1" applyFont="1" applyFill="1" applyBorder="1" applyAlignment="1" applyProtection="1">
      <alignment horizontal="center" vertical="center"/>
      <protection hidden="1"/>
    </xf>
    <xf numFmtId="44" fontId="6" fillId="4" borderId="26" xfId="1" applyFont="1" applyFill="1" applyBorder="1" applyAlignment="1" applyProtection="1">
      <alignment horizontal="center" vertical="center"/>
      <protection hidden="1"/>
    </xf>
    <xf numFmtId="44" fontId="6" fillId="4" borderId="29" xfId="1" applyFont="1" applyFill="1" applyBorder="1" applyAlignment="1" applyProtection="1">
      <alignment vertical="center"/>
      <protection hidden="1"/>
    </xf>
    <xf numFmtId="44" fontId="6" fillId="4" borderId="65" xfId="1" applyFont="1" applyFill="1" applyBorder="1" applyAlignment="1" applyProtection="1">
      <alignment vertical="center"/>
      <protection hidden="1"/>
    </xf>
    <xf numFmtId="44" fontId="6" fillId="4" borderId="28" xfId="1" applyFont="1" applyFill="1" applyBorder="1" applyAlignment="1" applyProtection="1">
      <alignment vertical="center"/>
      <protection hidden="1"/>
    </xf>
    <xf numFmtId="10" fontId="6" fillId="4" borderId="26" xfId="2" applyNumberFormat="1" applyFont="1" applyFill="1" applyBorder="1" applyAlignment="1" applyProtection="1">
      <alignment horizontal="center" vertical="center"/>
      <protection hidden="1"/>
    </xf>
    <xf numFmtId="0" fontId="6" fillId="26" borderId="24" xfId="0" applyFont="1" applyFill="1" applyBorder="1" applyAlignment="1">
      <alignment horizontal="center" vertical="center"/>
    </xf>
    <xf numFmtId="0" fontId="6" fillId="26" borderId="59" xfId="0" applyFont="1" applyFill="1" applyBorder="1" applyAlignment="1">
      <alignment horizontal="center" vertical="center"/>
    </xf>
    <xf numFmtId="0" fontId="6" fillId="26" borderId="60" xfId="0" applyFont="1" applyFill="1" applyBorder="1" applyAlignment="1">
      <alignment horizontal="center" vertical="center"/>
    </xf>
    <xf numFmtId="0" fontId="6" fillId="26" borderId="49" xfId="0" applyFont="1" applyFill="1" applyBorder="1" applyAlignment="1">
      <alignment horizontal="center" vertical="center"/>
    </xf>
    <xf numFmtId="0" fontId="6" fillId="26" borderId="78" xfId="0" applyFont="1" applyFill="1" applyBorder="1" applyAlignment="1">
      <alignment horizontal="center" vertical="center"/>
    </xf>
    <xf numFmtId="0" fontId="6" fillId="26" borderId="79" xfId="0" applyFont="1" applyFill="1" applyBorder="1" applyAlignment="1">
      <alignment horizontal="center" vertical="center"/>
    </xf>
    <xf numFmtId="0" fontId="6" fillId="3" borderId="77"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protection locked="0"/>
    </xf>
    <xf numFmtId="10" fontId="6" fillId="28" borderId="11" xfId="0" applyNumberFormat="1" applyFont="1" applyFill="1" applyBorder="1" applyAlignment="1">
      <alignment horizontal="center" vertical="center"/>
    </xf>
    <xf numFmtId="0" fontId="6" fillId="26" borderId="90" xfId="0" applyFont="1" applyFill="1" applyBorder="1" applyAlignment="1">
      <alignment horizontal="center" vertical="center"/>
    </xf>
    <xf numFmtId="0" fontId="6" fillId="26" borderId="74" xfId="0" applyFont="1" applyFill="1" applyBorder="1" applyAlignment="1">
      <alignment horizontal="center" vertical="center"/>
    </xf>
    <xf numFmtId="0" fontId="6" fillId="26" borderId="75" xfId="0" applyFont="1" applyFill="1" applyBorder="1" applyAlignment="1">
      <alignment horizontal="center" vertical="center"/>
    </xf>
    <xf numFmtId="0" fontId="6" fillId="10" borderId="76" xfId="0" applyFont="1" applyFill="1" applyBorder="1" applyAlignment="1" applyProtection="1">
      <alignment horizontal="center" vertical="center"/>
      <protection hidden="1"/>
    </xf>
    <xf numFmtId="0" fontId="6" fillId="10" borderId="74" xfId="0" applyFont="1" applyFill="1" applyBorder="1" applyAlignment="1" applyProtection="1">
      <alignment horizontal="center" vertical="center"/>
      <protection hidden="1"/>
    </xf>
    <xf numFmtId="0" fontId="6" fillId="10" borderId="75" xfId="0" applyFont="1" applyFill="1" applyBorder="1" applyAlignment="1" applyProtection="1">
      <alignment horizontal="center" vertical="center"/>
      <protection hidden="1"/>
    </xf>
    <xf numFmtId="0" fontId="7" fillId="6" borderId="71" xfId="0" applyFont="1" applyFill="1" applyBorder="1" applyAlignment="1" applyProtection="1">
      <alignment horizontal="center" vertical="center" wrapText="1"/>
      <protection hidden="1"/>
    </xf>
    <xf numFmtId="0" fontId="7" fillId="6" borderId="6" xfId="0" applyFont="1" applyFill="1" applyBorder="1" applyAlignment="1" applyProtection="1">
      <alignment horizontal="center" vertical="center" wrapText="1"/>
      <protection hidden="1"/>
    </xf>
    <xf numFmtId="0" fontId="7" fillId="6" borderId="48" xfId="0" applyFont="1" applyFill="1" applyBorder="1" applyAlignment="1" applyProtection="1">
      <alignment horizontal="center" vertical="center" wrapText="1"/>
      <protection hidden="1"/>
    </xf>
    <xf numFmtId="0" fontId="7" fillId="6" borderId="4" xfId="0" applyFont="1" applyFill="1" applyBorder="1" applyAlignment="1" applyProtection="1">
      <alignment horizontal="center" vertical="center" wrapText="1"/>
      <protection hidden="1"/>
    </xf>
    <xf numFmtId="0" fontId="6" fillId="3" borderId="76" xfId="0" applyFont="1" applyFill="1" applyBorder="1" applyAlignment="1" applyProtection="1">
      <alignment horizontal="center" vertical="center" wrapText="1"/>
      <protection locked="0"/>
    </xf>
    <xf numFmtId="0" fontId="6" fillId="3" borderId="74" xfId="0" applyFont="1" applyFill="1" applyBorder="1" applyAlignment="1" applyProtection="1">
      <alignment horizontal="center" vertical="center" wrapText="1"/>
      <protection locked="0"/>
    </xf>
    <xf numFmtId="0" fontId="6" fillId="3" borderId="75"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16" borderId="5" xfId="0" applyFont="1" applyFill="1" applyBorder="1" applyAlignment="1" applyProtection="1">
      <alignment horizontal="center" vertical="center"/>
      <protection hidden="1"/>
    </xf>
    <xf numFmtId="0" fontId="6" fillId="16" borderId="6" xfId="0" applyFont="1" applyFill="1" applyBorder="1" applyAlignment="1" applyProtection="1">
      <alignment horizontal="center" vertical="center"/>
      <protection hidden="1"/>
    </xf>
    <xf numFmtId="0" fontId="6" fillId="4" borderId="4" xfId="0" applyFont="1" applyFill="1" applyBorder="1" applyAlignment="1" applyProtection="1">
      <alignment horizontal="center" vertical="center"/>
      <protection hidden="1"/>
    </xf>
    <xf numFmtId="0" fontId="7" fillId="2" borderId="30" xfId="0" applyFont="1" applyFill="1" applyBorder="1" applyAlignment="1" applyProtection="1">
      <alignment horizontal="left" vertical="center" indent="2"/>
      <protection hidden="1"/>
    </xf>
    <xf numFmtId="0" fontId="7" fillId="2" borderId="12" xfId="0" applyFont="1" applyFill="1" applyBorder="1" applyAlignment="1" applyProtection="1">
      <alignment horizontal="left" vertical="center" indent="2"/>
      <protection hidden="1"/>
    </xf>
    <xf numFmtId="0" fontId="7" fillId="2" borderId="31" xfId="0" applyFont="1" applyFill="1" applyBorder="1" applyAlignment="1" applyProtection="1">
      <alignment horizontal="left" vertical="center" indent="2"/>
      <protection hidden="1"/>
    </xf>
    <xf numFmtId="0" fontId="6" fillId="2" borderId="32" xfId="0" applyFont="1" applyFill="1" applyBorder="1" applyAlignment="1" applyProtection="1">
      <alignment horizontal="center" vertical="center"/>
      <protection hidden="1"/>
    </xf>
    <xf numFmtId="0" fontId="7" fillId="5" borderId="25" xfId="0" applyFont="1" applyFill="1" applyBorder="1" applyAlignment="1" applyProtection="1">
      <alignment horizontal="right" vertical="center" indent="1"/>
      <protection hidden="1"/>
    </xf>
    <xf numFmtId="0" fontId="7" fillId="5" borderId="26" xfId="0" applyFont="1" applyFill="1" applyBorder="1" applyAlignment="1" applyProtection="1">
      <alignment horizontal="right" vertical="center" indent="1"/>
      <protection hidden="1"/>
    </xf>
    <xf numFmtId="0" fontId="7" fillId="5" borderId="27" xfId="0" applyFont="1" applyFill="1" applyBorder="1" applyAlignment="1" applyProtection="1">
      <alignment horizontal="right" vertical="center" indent="1"/>
      <protection hidden="1"/>
    </xf>
    <xf numFmtId="0" fontId="5" fillId="5" borderId="9" xfId="0" applyFont="1" applyFill="1" applyBorder="1" applyAlignment="1" applyProtection="1">
      <alignment horizontal="center" vertical="center"/>
      <protection hidden="1"/>
    </xf>
    <xf numFmtId="0" fontId="5" fillId="5" borderId="72" xfId="0" applyFont="1" applyFill="1" applyBorder="1" applyAlignment="1" applyProtection="1">
      <alignment horizontal="center" vertical="center"/>
      <protection hidden="1"/>
    </xf>
    <xf numFmtId="0" fontId="5" fillId="5" borderId="48" xfId="0" applyFont="1" applyFill="1" applyBorder="1" applyAlignment="1" applyProtection="1">
      <alignment horizontal="center" vertical="center"/>
      <protection hidden="1"/>
    </xf>
    <xf numFmtId="0" fontId="5" fillId="29" borderId="35" xfId="0" applyFont="1" applyFill="1" applyBorder="1" applyAlignment="1" applyProtection="1">
      <alignment horizontal="center" vertical="center"/>
      <protection hidden="1"/>
    </xf>
    <xf numFmtId="0" fontId="5" fillId="29" borderId="36" xfId="0" applyFont="1" applyFill="1" applyBorder="1" applyAlignment="1" applyProtection="1">
      <alignment horizontal="center" vertical="center"/>
      <protection hidden="1"/>
    </xf>
    <xf numFmtId="0" fontId="6" fillId="14" borderId="10" xfId="0" applyFont="1" applyFill="1" applyBorder="1" applyAlignment="1" applyProtection="1">
      <alignment horizontal="center" vertical="center"/>
      <protection hidden="1"/>
    </xf>
    <xf numFmtId="0" fontId="6" fillId="14" borderId="17" xfId="0" applyFont="1" applyFill="1" applyBorder="1" applyAlignment="1" applyProtection="1">
      <alignment horizontal="center" vertical="center"/>
      <protection hidden="1"/>
    </xf>
    <xf numFmtId="0" fontId="5" fillId="34" borderId="26" xfId="0" applyFont="1" applyFill="1" applyBorder="1" applyAlignment="1" applyProtection="1">
      <alignment horizontal="center" vertical="center"/>
      <protection hidden="1"/>
    </xf>
    <xf numFmtId="0" fontId="5" fillId="34" borderId="29" xfId="0" applyFont="1" applyFill="1" applyBorder="1" applyAlignment="1" applyProtection="1">
      <alignment horizontal="center" vertical="center"/>
      <protection hidden="1"/>
    </xf>
    <xf numFmtId="0" fontId="7" fillId="7" borderId="34" xfId="0" applyFont="1" applyFill="1" applyBorder="1" applyAlignment="1" applyProtection="1">
      <alignment horizontal="left" vertical="center" indent="1"/>
      <protection hidden="1"/>
    </xf>
    <xf numFmtId="0" fontId="7" fillId="7" borderId="35" xfId="0" applyFont="1" applyFill="1" applyBorder="1" applyAlignment="1" applyProtection="1">
      <alignment horizontal="left" vertical="center" indent="1"/>
      <protection hidden="1"/>
    </xf>
    <xf numFmtId="0" fontId="7" fillId="7" borderId="36" xfId="0" applyFont="1" applyFill="1" applyBorder="1" applyAlignment="1" applyProtection="1">
      <alignment horizontal="left" vertical="center" indent="1"/>
      <protection hidden="1"/>
    </xf>
    <xf numFmtId="0" fontId="7" fillId="2" borderId="58" xfId="0" applyFont="1" applyFill="1" applyBorder="1" applyAlignment="1" applyProtection="1">
      <alignment horizontal="left" vertical="center" wrapText="1" indent="2"/>
      <protection hidden="1"/>
    </xf>
    <xf numFmtId="0" fontId="7" fillId="2" borderId="59" xfId="0" applyFont="1" applyFill="1" applyBorder="1" applyAlignment="1" applyProtection="1">
      <alignment horizontal="left" vertical="center" wrapText="1" indent="2"/>
      <protection hidden="1"/>
    </xf>
    <xf numFmtId="0" fontId="7" fillId="2" borderId="60" xfId="0" applyFont="1" applyFill="1" applyBorder="1" applyAlignment="1" applyProtection="1">
      <alignment horizontal="left" vertical="center" wrapText="1" indent="2"/>
      <protection hidden="1"/>
    </xf>
    <xf numFmtId="0" fontId="7" fillId="2" borderId="70" xfId="0" applyFont="1" applyFill="1" applyBorder="1" applyAlignment="1" applyProtection="1">
      <alignment horizontal="left" vertical="center" wrapText="1" indent="2"/>
      <protection hidden="1"/>
    </xf>
    <xf numFmtId="0" fontId="7" fillId="2" borderId="0" xfId="0" applyFont="1" applyFill="1" applyAlignment="1" applyProtection="1">
      <alignment horizontal="left" vertical="center" wrapText="1" indent="2"/>
      <protection hidden="1"/>
    </xf>
    <xf numFmtId="0" fontId="7" fillId="2" borderId="71" xfId="0" applyFont="1" applyFill="1" applyBorder="1" applyAlignment="1" applyProtection="1">
      <alignment horizontal="left" vertical="center" wrapText="1" indent="2"/>
      <protection hidden="1"/>
    </xf>
    <xf numFmtId="0" fontId="7" fillId="2" borderId="77" xfId="0" applyFont="1" applyFill="1" applyBorder="1" applyAlignment="1" applyProtection="1">
      <alignment horizontal="left" vertical="center" wrapText="1" indent="2"/>
      <protection hidden="1"/>
    </xf>
    <xf numFmtId="0" fontId="7" fillId="2" borderId="78" xfId="0" applyFont="1" applyFill="1" applyBorder="1" applyAlignment="1" applyProtection="1">
      <alignment horizontal="left" vertical="center" wrapText="1" indent="2"/>
      <protection hidden="1"/>
    </xf>
    <xf numFmtId="0" fontId="7" fillId="2" borderId="79" xfId="0" applyFont="1" applyFill="1" applyBorder="1" applyAlignment="1" applyProtection="1">
      <alignment horizontal="left" vertical="center" wrapText="1" indent="2"/>
      <protection hidden="1"/>
    </xf>
    <xf numFmtId="0" fontId="6" fillId="2" borderId="58" xfId="0" applyFont="1" applyFill="1" applyBorder="1" applyAlignment="1" applyProtection="1">
      <alignment horizontal="center" vertical="center"/>
      <protection hidden="1"/>
    </xf>
    <xf numFmtId="0" fontId="6" fillId="2" borderId="59" xfId="0" applyFont="1" applyFill="1" applyBorder="1" applyAlignment="1" applyProtection="1">
      <alignment horizontal="center" vertical="center"/>
      <protection hidden="1"/>
    </xf>
    <xf numFmtId="0" fontId="6" fillId="2" borderId="70"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protection hidden="1"/>
    </xf>
    <xf numFmtId="0" fontId="6" fillId="2" borderId="77" xfId="0" applyFont="1" applyFill="1" applyBorder="1" applyAlignment="1" applyProtection="1">
      <alignment horizontal="center" vertical="center"/>
      <protection hidden="1"/>
    </xf>
    <xf numFmtId="0" fontId="6" fillId="2" borderId="78" xfId="0" applyFont="1" applyFill="1" applyBorder="1" applyAlignment="1" applyProtection="1">
      <alignment horizontal="center" vertical="center"/>
      <protection hidden="1"/>
    </xf>
    <xf numFmtId="0" fontId="7" fillId="2" borderId="127" xfId="0" applyFont="1" applyFill="1" applyBorder="1" applyAlignment="1" applyProtection="1">
      <alignment horizontal="left" vertical="center" wrapText="1" indent="2"/>
      <protection hidden="1"/>
    </xf>
    <xf numFmtId="0" fontId="7" fillId="2" borderId="128" xfId="0" applyFont="1" applyFill="1" applyBorder="1" applyAlignment="1" applyProtection="1">
      <alignment horizontal="left" vertical="center" wrapText="1" indent="2"/>
      <protection hidden="1"/>
    </xf>
    <xf numFmtId="0" fontId="7" fillId="2" borderId="129" xfId="0" applyFont="1" applyFill="1" applyBorder="1" applyAlignment="1" applyProtection="1">
      <alignment horizontal="left" vertical="center" wrapText="1" indent="2"/>
      <protection hidden="1"/>
    </xf>
    <xf numFmtId="0" fontId="7" fillId="2" borderId="16" xfId="0" applyFont="1" applyFill="1" applyBorder="1" applyAlignment="1" applyProtection="1">
      <alignment horizontal="left" vertical="center" wrapText="1" indent="2"/>
      <protection hidden="1"/>
    </xf>
    <xf numFmtId="0" fontId="7" fillId="2" borderId="10" xfId="0" applyFont="1" applyFill="1" applyBorder="1" applyAlignment="1" applyProtection="1">
      <alignment horizontal="left" vertical="center" wrapText="1" indent="2"/>
      <protection hidden="1"/>
    </xf>
    <xf numFmtId="0" fontId="7" fillId="2" borderId="17" xfId="0" applyFont="1" applyFill="1" applyBorder="1" applyAlignment="1" applyProtection="1">
      <alignment horizontal="left" vertical="center" wrapText="1" indent="2"/>
      <protection hidden="1"/>
    </xf>
    <xf numFmtId="0" fontId="7" fillId="16" borderId="16" xfId="0" applyFont="1" applyFill="1" applyBorder="1" applyAlignment="1" applyProtection="1">
      <alignment horizontal="left" vertical="center" wrapText="1" indent="2"/>
      <protection hidden="1"/>
    </xf>
    <xf numFmtId="0" fontId="7" fillId="16" borderId="10" xfId="0" applyFont="1" applyFill="1" applyBorder="1" applyAlignment="1" applyProtection="1">
      <alignment horizontal="left" vertical="center" wrapText="1" indent="2"/>
      <protection hidden="1"/>
    </xf>
    <xf numFmtId="0" fontId="7" fillId="16" borderId="17" xfId="0" applyFont="1" applyFill="1" applyBorder="1" applyAlignment="1" applyProtection="1">
      <alignment horizontal="left" vertical="center" wrapText="1" indent="2"/>
      <protection hidden="1"/>
    </xf>
    <xf numFmtId="0" fontId="3" fillId="8" borderId="34" xfId="0" applyFont="1" applyFill="1" applyBorder="1" applyAlignment="1" applyProtection="1">
      <alignment horizontal="left" vertical="center"/>
      <protection hidden="1"/>
    </xf>
    <xf numFmtId="0" fontId="3" fillId="8" borderId="35" xfId="0" applyFont="1" applyFill="1" applyBorder="1" applyAlignment="1" applyProtection="1">
      <alignment horizontal="left" vertical="center"/>
      <protection hidden="1"/>
    </xf>
    <xf numFmtId="0" fontId="3" fillId="8" borderId="36" xfId="0" applyFont="1" applyFill="1" applyBorder="1" applyAlignment="1" applyProtection="1">
      <alignment horizontal="left" vertical="center"/>
      <protection hidden="1"/>
    </xf>
    <xf numFmtId="0" fontId="6" fillId="3" borderId="13" xfId="0" applyFont="1" applyFill="1" applyBorder="1" applyAlignment="1" applyProtection="1">
      <alignment horizontal="left" vertical="top" wrapText="1"/>
      <protection locked="0"/>
    </xf>
    <xf numFmtId="0" fontId="6" fillId="3" borderId="14" xfId="0" applyFont="1" applyFill="1" applyBorder="1" applyAlignment="1" applyProtection="1">
      <alignment horizontal="left" vertical="top" wrapText="1"/>
      <protection locked="0"/>
    </xf>
    <xf numFmtId="0" fontId="6" fillId="3" borderId="15" xfId="0" applyFont="1" applyFill="1" applyBorder="1" applyAlignment="1" applyProtection="1">
      <alignment horizontal="left" vertical="top" wrapText="1"/>
      <protection locked="0"/>
    </xf>
    <xf numFmtId="0" fontId="6" fillId="3" borderId="16" xfId="0" applyFont="1" applyFill="1" applyBorder="1" applyAlignment="1" applyProtection="1">
      <alignment horizontal="left" vertical="top" wrapText="1"/>
      <protection locked="0"/>
    </xf>
    <xf numFmtId="0" fontId="6" fillId="3" borderId="1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37" xfId="0" applyFont="1" applyFill="1" applyBorder="1" applyAlignment="1" applyProtection="1">
      <alignment horizontal="left" vertical="top" wrapText="1"/>
      <protection locked="0"/>
    </xf>
    <xf numFmtId="0" fontId="6" fillId="3" borderId="38" xfId="0" applyFont="1" applyFill="1" applyBorder="1" applyAlignment="1" applyProtection="1">
      <alignment horizontal="left" vertical="top" wrapText="1"/>
      <protection locked="0"/>
    </xf>
    <xf numFmtId="0" fontId="6" fillId="3" borderId="39" xfId="0" applyFont="1" applyFill="1" applyBorder="1" applyAlignment="1" applyProtection="1">
      <alignment horizontal="left" vertical="top" wrapText="1"/>
      <protection locked="0"/>
    </xf>
    <xf numFmtId="0" fontId="7" fillId="0" borderId="127" xfId="0" applyFont="1" applyBorder="1" applyAlignment="1" applyProtection="1">
      <alignment horizontal="left" vertical="center" indent="2"/>
      <protection hidden="1"/>
    </xf>
    <xf numFmtId="0" fontId="7" fillId="0" borderId="128" xfId="0" applyFont="1" applyBorder="1" applyAlignment="1" applyProtection="1">
      <alignment horizontal="left" vertical="center" indent="2"/>
      <protection hidden="1"/>
    </xf>
    <xf numFmtId="0" fontId="7" fillId="0" borderId="129" xfId="0" applyFont="1" applyBorder="1" applyAlignment="1" applyProtection="1">
      <alignment horizontal="left" vertical="center" indent="2"/>
      <protection hidden="1"/>
    </xf>
    <xf numFmtId="0" fontId="6" fillId="0" borderId="88" xfId="0" applyFont="1" applyBorder="1" applyAlignment="1" applyProtection="1">
      <alignment horizontal="center" vertical="center"/>
      <protection hidden="1"/>
    </xf>
    <xf numFmtId="0" fontId="6" fillId="0" borderId="128" xfId="0" applyFont="1" applyBorder="1" applyAlignment="1" applyProtection="1">
      <alignment horizontal="center" vertical="center"/>
      <protection hidden="1"/>
    </xf>
    <xf numFmtId="0" fontId="6" fillId="4" borderId="128" xfId="0" applyFont="1" applyFill="1" applyBorder="1" applyAlignment="1" applyProtection="1">
      <alignment horizontal="center" vertical="center"/>
      <protection hidden="1"/>
    </xf>
    <xf numFmtId="0" fontId="6" fillId="10" borderId="128" xfId="0" applyFont="1" applyFill="1" applyBorder="1" applyAlignment="1" applyProtection="1">
      <alignment horizontal="center" vertical="center"/>
      <protection hidden="1"/>
    </xf>
    <xf numFmtId="0" fontId="6" fillId="10" borderId="129" xfId="0" applyFont="1" applyFill="1" applyBorder="1" applyAlignment="1" applyProtection="1">
      <alignment horizontal="center" vertical="center"/>
      <protection hidden="1"/>
    </xf>
    <xf numFmtId="0" fontId="7" fillId="4" borderId="25" xfId="0" applyFont="1" applyFill="1" applyBorder="1" applyAlignment="1" applyProtection="1">
      <alignment horizontal="right" vertical="center" indent="1"/>
      <protection hidden="1"/>
    </xf>
    <xf numFmtId="0" fontId="7" fillId="4" borderId="26" xfId="0" applyFont="1" applyFill="1" applyBorder="1" applyAlignment="1" applyProtection="1">
      <alignment horizontal="right" vertical="center" indent="1"/>
      <protection hidden="1"/>
    </xf>
    <xf numFmtId="0" fontId="7" fillId="4" borderId="27" xfId="0" applyFont="1" applyFill="1" applyBorder="1" applyAlignment="1" applyProtection="1">
      <alignment horizontal="right" vertical="center" indent="1"/>
      <protection hidden="1"/>
    </xf>
    <xf numFmtId="0" fontId="5" fillId="4" borderId="28" xfId="0" applyFont="1" applyFill="1" applyBorder="1" applyAlignment="1" applyProtection="1">
      <alignment horizontal="center" vertical="center"/>
      <protection hidden="1"/>
    </xf>
    <xf numFmtId="0" fontId="5" fillId="4" borderId="26" xfId="0" applyFont="1" applyFill="1" applyBorder="1" applyAlignment="1" applyProtection="1">
      <alignment horizontal="center" vertical="center"/>
      <protection hidden="1"/>
    </xf>
    <xf numFmtId="0" fontId="5" fillId="34" borderId="27" xfId="0" applyFont="1" applyFill="1" applyBorder="1" applyAlignment="1" applyProtection="1">
      <alignment horizontal="center" vertical="center"/>
      <protection hidden="1"/>
    </xf>
    <xf numFmtId="0" fontId="7" fillId="0" borderId="44" xfId="0" applyFont="1" applyBorder="1" applyAlignment="1" applyProtection="1">
      <alignment horizontal="left" vertical="center" indent="2"/>
      <protection hidden="1"/>
    </xf>
    <xf numFmtId="0" fontId="7" fillId="0" borderId="11" xfId="0" applyFont="1" applyBorder="1" applyAlignment="1" applyProtection="1">
      <alignment horizontal="left" vertical="center" indent="2"/>
      <protection hidden="1"/>
    </xf>
    <xf numFmtId="0" fontId="7" fillId="0" borderId="45" xfId="0" applyFont="1" applyBorder="1" applyAlignment="1" applyProtection="1">
      <alignment horizontal="left" vertical="center" indent="2"/>
      <protection hidden="1"/>
    </xf>
    <xf numFmtId="0" fontId="6" fillId="0" borderId="47" xfId="0" applyFont="1" applyBorder="1" applyAlignment="1" applyProtection="1">
      <alignment horizontal="center" vertical="center"/>
      <protection hidden="1"/>
    </xf>
    <xf numFmtId="0" fontId="6" fillId="10" borderId="49" xfId="0" applyFont="1" applyFill="1" applyBorder="1" applyAlignment="1" applyProtection="1">
      <alignment horizontal="center" vertical="center"/>
      <protection hidden="1"/>
    </xf>
    <xf numFmtId="0" fontId="7" fillId="2" borderId="16" xfId="0" applyFont="1" applyFill="1" applyBorder="1" applyAlignment="1" applyProtection="1">
      <alignment horizontal="left" vertical="center" indent="2"/>
      <protection hidden="1"/>
    </xf>
    <xf numFmtId="0" fontId="7" fillId="2" borderId="10" xfId="0" applyFont="1" applyFill="1" applyBorder="1" applyAlignment="1" applyProtection="1">
      <alignment horizontal="left" vertical="center" indent="2"/>
      <protection hidden="1"/>
    </xf>
    <xf numFmtId="0" fontId="7" fillId="2" borderId="17" xfId="0" applyFont="1" applyFill="1" applyBorder="1" applyAlignment="1" applyProtection="1">
      <alignment horizontal="left" vertical="center" indent="2"/>
      <protection hidden="1"/>
    </xf>
    <xf numFmtId="0" fontId="7" fillId="0" borderId="16" xfId="0" applyFont="1" applyBorder="1" applyAlignment="1" applyProtection="1">
      <alignment horizontal="left" vertical="center" indent="2"/>
      <protection hidden="1"/>
    </xf>
    <xf numFmtId="0" fontId="7" fillId="0" borderId="10" xfId="0" applyFont="1" applyBorder="1" applyAlignment="1" applyProtection="1">
      <alignment horizontal="left" vertical="center" indent="2"/>
      <protection hidden="1"/>
    </xf>
    <xf numFmtId="0" fontId="7" fillId="0" borderId="17" xfId="0" applyFont="1" applyBorder="1" applyAlignment="1" applyProtection="1">
      <alignment horizontal="left" vertical="center" indent="2"/>
      <protection hidden="1"/>
    </xf>
    <xf numFmtId="0" fontId="6" fillId="10" borderId="4" xfId="0" applyFont="1" applyFill="1" applyBorder="1" applyAlignment="1" applyProtection="1">
      <alignment horizontal="center" vertical="center"/>
      <protection hidden="1"/>
    </xf>
    <xf numFmtId="0" fontId="6" fillId="3" borderId="76" xfId="0" applyFont="1" applyFill="1" applyBorder="1" applyAlignment="1" applyProtection="1">
      <alignment horizontal="center" vertical="top" wrapText="1"/>
      <protection locked="0"/>
    </xf>
    <xf numFmtId="0" fontId="6" fillId="3" borderId="74" xfId="0" applyFont="1" applyFill="1" applyBorder="1" applyAlignment="1" applyProtection="1">
      <alignment horizontal="center" vertical="top" wrapText="1"/>
      <protection locked="0"/>
    </xf>
    <xf numFmtId="0" fontId="6" fillId="3" borderId="75" xfId="0" applyFont="1" applyFill="1" applyBorder="1" applyAlignment="1" applyProtection="1">
      <alignment horizontal="center" vertical="top" wrapText="1"/>
      <protection locked="0"/>
    </xf>
    <xf numFmtId="0" fontId="6" fillId="3" borderId="70" xfId="0" applyFont="1" applyFill="1" applyBorder="1" applyAlignment="1" applyProtection="1">
      <alignment horizontal="center" vertical="top" wrapText="1"/>
      <protection locked="0"/>
    </xf>
    <xf numFmtId="0" fontId="6" fillId="3" borderId="0" xfId="0" applyFont="1" applyFill="1" applyAlignment="1" applyProtection="1">
      <alignment horizontal="center" vertical="top" wrapText="1"/>
      <protection locked="0"/>
    </xf>
    <xf numFmtId="0" fontId="6" fillId="3" borderId="71" xfId="0" applyFont="1" applyFill="1" applyBorder="1" applyAlignment="1" applyProtection="1">
      <alignment horizontal="center" vertical="top" wrapText="1"/>
      <protection locked="0"/>
    </xf>
    <xf numFmtId="0" fontId="6" fillId="3" borderId="64" xfId="0" applyFont="1" applyFill="1" applyBorder="1" applyAlignment="1" applyProtection="1">
      <alignment horizontal="center" vertical="top" wrapText="1"/>
      <protection locked="0"/>
    </xf>
    <xf numFmtId="0" fontId="6" fillId="3" borderId="65" xfId="0" applyFont="1" applyFill="1" applyBorder="1" applyAlignment="1" applyProtection="1">
      <alignment horizontal="center" vertical="top" wrapText="1"/>
      <protection locked="0"/>
    </xf>
    <xf numFmtId="0" fontId="6" fillId="3" borderId="66" xfId="0" applyFont="1" applyFill="1" applyBorder="1" applyAlignment="1" applyProtection="1">
      <alignment horizontal="center" vertical="top" wrapText="1"/>
      <protection locked="0"/>
    </xf>
    <xf numFmtId="0" fontId="5" fillId="10" borderId="26" xfId="0" applyFont="1" applyFill="1" applyBorder="1" applyAlignment="1" applyProtection="1">
      <alignment horizontal="center" vertical="center"/>
      <protection hidden="1"/>
    </xf>
    <xf numFmtId="0" fontId="5" fillId="10" borderId="29" xfId="0" applyFont="1" applyFill="1" applyBorder="1" applyAlignment="1" applyProtection="1">
      <alignment horizontal="center" vertical="center"/>
      <protection hidden="1"/>
    </xf>
    <xf numFmtId="0" fontId="7" fillId="0" borderId="30" xfId="0" applyFont="1" applyBorder="1" applyAlignment="1" applyProtection="1">
      <alignment horizontal="left" vertical="center" indent="2"/>
      <protection hidden="1"/>
    </xf>
    <xf numFmtId="0" fontId="7" fillId="0" borderId="12" xfId="0" applyFont="1" applyBorder="1" applyAlignment="1" applyProtection="1">
      <alignment horizontal="left" vertical="center" indent="2"/>
      <protection hidden="1"/>
    </xf>
    <xf numFmtId="0" fontId="7" fillId="0" borderId="31" xfId="0" applyFont="1" applyBorder="1" applyAlignment="1" applyProtection="1">
      <alignment horizontal="left" vertical="center" indent="2"/>
      <protection hidden="1"/>
    </xf>
    <xf numFmtId="0" fontId="6" fillId="0" borderId="32" xfId="0" applyFont="1" applyBorder="1" applyAlignment="1" applyProtection="1">
      <alignment horizontal="center" vertical="center"/>
      <protection hidden="1"/>
    </xf>
    <xf numFmtId="0" fontId="6" fillId="10" borderId="12" xfId="0" applyFont="1" applyFill="1" applyBorder="1" applyAlignment="1" applyProtection="1">
      <alignment horizontal="center" vertical="center"/>
      <protection hidden="1"/>
    </xf>
    <xf numFmtId="0" fontId="6" fillId="10" borderId="31" xfId="0" applyFont="1" applyFill="1" applyBorder="1" applyAlignment="1" applyProtection="1">
      <alignment horizontal="center" vertical="center"/>
      <protection hidden="1"/>
    </xf>
    <xf numFmtId="0" fontId="7" fillId="0" borderId="70" xfId="0" applyFont="1" applyBorder="1" applyAlignment="1" applyProtection="1">
      <alignment horizontal="left" vertical="center" wrapText="1" indent="2"/>
      <protection hidden="1"/>
    </xf>
    <xf numFmtId="0" fontId="7" fillId="0" borderId="0" xfId="0" applyFont="1" applyAlignment="1" applyProtection="1">
      <alignment horizontal="left" vertical="center" wrapText="1" indent="2"/>
      <protection hidden="1"/>
    </xf>
    <xf numFmtId="0" fontId="7" fillId="0" borderId="71" xfId="0" applyFont="1" applyBorder="1" applyAlignment="1" applyProtection="1">
      <alignment horizontal="left" vertical="center" wrapText="1" indent="2"/>
      <protection hidden="1"/>
    </xf>
    <xf numFmtId="0" fontId="7" fillId="0" borderId="77" xfId="0" applyFont="1" applyBorder="1" applyAlignment="1" applyProtection="1">
      <alignment horizontal="left" vertical="center" wrapText="1" indent="2"/>
      <protection hidden="1"/>
    </xf>
    <xf numFmtId="0" fontId="7" fillId="0" borderId="78" xfId="0" applyFont="1" applyBorder="1" applyAlignment="1" applyProtection="1">
      <alignment horizontal="left" vertical="center" wrapText="1" indent="2"/>
      <protection hidden="1"/>
    </xf>
    <xf numFmtId="0" fontId="7" fillId="0" borderId="79" xfId="0" applyFont="1" applyBorder="1" applyAlignment="1" applyProtection="1">
      <alignment horizontal="left" vertical="center" wrapText="1" indent="2"/>
      <protection hidden="1"/>
    </xf>
    <xf numFmtId="0" fontId="6" fillId="0" borderId="127" xfId="0" applyFont="1" applyBorder="1" applyAlignment="1" applyProtection="1">
      <alignment horizontal="center" vertical="center"/>
      <protection hidden="1"/>
    </xf>
    <xf numFmtId="0" fontId="6" fillId="0" borderId="130" xfId="0" applyFont="1" applyBorder="1" applyAlignment="1" applyProtection="1">
      <alignment horizontal="center" vertical="center"/>
      <protection hidden="1"/>
    </xf>
    <xf numFmtId="0" fontId="6" fillId="0" borderId="131" xfId="0" applyFont="1" applyBorder="1" applyAlignment="1" applyProtection="1">
      <alignment horizontal="center" vertical="center"/>
      <protection hidden="1"/>
    </xf>
    <xf numFmtId="0" fontId="6" fillId="4" borderId="131" xfId="0" applyFont="1" applyFill="1" applyBorder="1" applyAlignment="1" applyProtection="1">
      <alignment horizontal="center" vertical="center"/>
      <protection hidden="1"/>
    </xf>
    <xf numFmtId="0" fontId="7" fillId="0" borderId="44" xfId="0" applyFont="1" applyBorder="1" applyAlignment="1" applyProtection="1">
      <alignment horizontal="left" vertical="center" wrapText="1" indent="2"/>
      <protection hidden="1"/>
    </xf>
    <xf numFmtId="0" fontId="7" fillId="0" borderId="11" xfId="0" applyFont="1" applyBorder="1" applyAlignment="1" applyProtection="1">
      <alignment horizontal="left" vertical="center" wrapText="1" indent="2"/>
      <protection hidden="1"/>
    </xf>
    <xf numFmtId="0" fontId="7" fillId="0" borderId="45" xfId="0" applyFont="1" applyBorder="1" applyAlignment="1" applyProtection="1">
      <alignment horizontal="left" vertical="center" wrapText="1" indent="2"/>
      <protection hidden="1"/>
    </xf>
    <xf numFmtId="0" fontId="7" fillId="0" borderId="30" xfId="0" applyFont="1" applyBorder="1" applyAlignment="1" applyProtection="1">
      <alignment horizontal="left" vertical="center" wrapText="1" indent="2"/>
      <protection hidden="1"/>
    </xf>
    <xf numFmtId="0" fontId="7" fillId="0" borderId="12" xfId="0" applyFont="1" applyBorder="1" applyAlignment="1" applyProtection="1">
      <alignment horizontal="left" vertical="center" wrapText="1" indent="2"/>
      <protection hidden="1"/>
    </xf>
    <xf numFmtId="0" fontId="7" fillId="0" borderId="31" xfId="0" applyFont="1" applyBorder="1" applyAlignment="1" applyProtection="1">
      <alignment horizontal="left" vertical="center" wrapText="1" indent="2"/>
      <protection hidden="1"/>
    </xf>
    <xf numFmtId="0" fontId="6" fillId="0" borderId="117" xfId="0" applyFont="1" applyBorder="1" applyAlignment="1" applyProtection="1">
      <alignment horizontal="center" vertical="center"/>
      <protection hidden="1"/>
    </xf>
    <xf numFmtId="0" fontId="6" fillId="10" borderId="131" xfId="0" applyFont="1" applyFill="1" applyBorder="1" applyAlignment="1" applyProtection="1">
      <alignment horizontal="center" vertical="center"/>
      <protection hidden="1"/>
    </xf>
    <xf numFmtId="0" fontId="6" fillId="10" borderId="132" xfId="0" applyFont="1" applyFill="1" applyBorder="1" applyAlignment="1" applyProtection="1">
      <alignment horizontal="center" vertical="center"/>
      <protection hidden="1"/>
    </xf>
    <xf numFmtId="0" fontId="7" fillId="4" borderId="64" xfId="0" applyFont="1" applyFill="1" applyBorder="1" applyAlignment="1" applyProtection="1">
      <alignment horizontal="right" vertical="center" indent="1"/>
      <protection hidden="1"/>
    </xf>
    <xf numFmtId="0" fontId="7" fillId="4" borderId="65" xfId="0" applyFont="1" applyFill="1" applyBorder="1" applyAlignment="1" applyProtection="1">
      <alignment horizontal="right" vertical="center" indent="1"/>
      <protection hidden="1"/>
    </xf>
    <xf numFmtId="0" fontId="7" fillId="4" borderId="66" xfId="0" applyFont="1" applyFill="1" applyBorder="1" applyAlignment="1" applyProtection="1">
      <alignment horizontal="right" vertical="center" indent="1"/>
      <protection hidden="1"/>
    </xf>
    <xf numFmtId="0" fontId="5" fillId="4" borderId="124" xfId="0" applyFont="1" applyFill="1" applyBorder="1" applyAlignment="1" applyProtection="1">
      <alignment horizontal="center" vertical="center"/>
      <protection hidden="1"/>
    </xf>
    <xf numFmtId="0" fontId="5" fillId="4" borderId="125" xfId="0" applyFont="1" applyFill="1" applyBorder="1" applyAlignment="1" applyProtection="1">
      <alignment horizontal="center" vertical="center"/>
      <protection hidden="1"/>
    </xf>
    <xf numFmtId="0" fontId="5" fillId="4" borderId="83" xfId="0" applyFont="1" applyFill="1" applyBorder="1" applyAlignment="1" applyProtection="1">
      <alignment horizontal="center" vertical="center"/>
      <protection hidden="1"/>
    </xf>
    <xf numFmtId="0" fontId="5" fillId="34" borderId="125" xfId="0" applyFont="1" applyFill="1" applyBorder="1" applyAlignment="1" applyProtection="1">
      <alignment horizontal="center" vertical="center"/>
      <protection hidden="1"/>
    </xf>
    <xf numFmtId="0" fontId="5" fillId="34" borderId="126" xfId="0" applyFont="1" applyFill="1" applyBorder="1" applyAlignment="1" applyProtection="1">
      <alignment horizontal="center" vertical="center"/>
      <protection hidden="1"/>
    </xf>
    <xf numFmtId="0" fontId="7" fillId="0" borderId="80" xfId="0" applyFont="1" applyBorder="1" applyAlignment="1" applyProtection="1">
      <alignment horizontal="left" vertical="center" wrapText="1" indent="2"/>
      <protection hidden="1"/>
    </xf>
    <xf numFmtId="0" fontId="7" fillId="0" borderId="81" xfId="0" applyFont="1" applyBorder="1" applyAlignment="1" applyProtection="1">
      <alignment horizontal="left" vertical="center" wrapText="1" indent="2"/>
      <protection hidden="1"/>
    </xf>
    <xf numFmtId="0" fontId="7" fillId="0" borderId="82" xfId="0" applyFont="1" applyBorder="1" applyAlignment="1" applyProtection="1">
      <alignment horizontal="left" vertical="center" wrapText="1" indent="2"/>
      <protection hidden="1"/>
    </xf>
    <xf numFmtId="0" fontId="6" fillId="0" borderId="116" xfId="0" applyFont="1" applyBorder="1" applyAlignment="1" applyProtection="1">
      <alignment horizontal="center" vertical="center"/>
      <protection hidden="1"/>
    </xf>
    <xf numFmtId="0" fontId="6" fillId="10" borderId="48" xfId="0" applyFont="1" applyFill="1" applyBorder="1" applyAlignment="1" applyProtection="1">
      <alignment horizontal="center" vertical="center"/>
      <protection hidden="1"/>
    </xf>
    <xf numFmtId="0" fontId="6" fillId="10" borderId="89" xfId="0" applyFont="1" applyFill="1" applyBorder="1" applyAlignment="1" applyProtection="1">
      <alignment horizontal="center" vertical="center"/>
      <protection hidden="1"/>
    </xf>
    <xf numFmtId="0" fontId="6" fillId="14" borderId="24" xfId="0" applyFont="1" applyFill="1" applyBorder="1" applyAlignment="1" applyProtection="1">
      <alignment horizontal="center" vertical="center"/>
      <protection hidden="1"/>
    </xf>
    <xf numFmtId="0" fontId="6" fillId="14" borderId="59" xfId="0" applyFont="1" applyFill="1" applyBorder="1" applyAlignment="1" applyProtection="1">
      <alignment horizontal="center" vertical="center"/>
      <protection hidden="1"/>
    </xf>
    <xf numFmtId="0" fontId="6" fillId="14" borderId="60" xfId="0" applyFont="1" applyFill="1" applyBorder="1" applyAlignment="1" applyProtection="1">
      <alignment horizontal="center" vertical="center"/>
      <protection hidden="1"/>
    </xf>
    <xf numFmtId="0" fontId="6" fillId="14" borderId="48" xfId="0" applyFont="1" applyFill="1" applyBorder="1" applyAlignment="1" applyProtection="1">
      <alignment horizontal="center" vertical="center"/>
      <protection hidden="1"/>
    </xf>
    <xf numFmtId="0" fontId="6" fillId="14" borderId="0" xfId="0" applyFont="1" applyFill="1" applyAlignment="1" applyProtection="1">
      <alignment horizontal="center" vertical="center"/>
      <protection hidden="1"/>
    </xf>
    <xf numFmtId="0" fontId="6" fillId="14" borderId="71" xfId="0" applyFont="1" applyFill="1" applyBorder="1" applyAlignment="1" applyProtection="1">
      <alignment horizontal="center" vertical="center"/>
      <protection hidden="1"/>
    </xf>
    <xf numFmtId="0" fontId="6" fillId="14" borderId="49" xfId="0" applyFont="1" applyFill="1" applyBorder="1" applyAlignment="1" applyProtection="1">
      <alignment horizontal="center" vertical="center"/>
      <protection hidden="1"/>
    </xf>
    <xf numFmtId="0" fontId="6" fillId="14" borderId="78" xfId="0" applyFont="1" applyFill="1" applyBorder="1" applyAlignment="1" applyProtection="1">
      <alignment horizontal="center" vertical="center"/>
      <protection hidden="1"/>
    </xf>
    <xf numFmtId="0" fontId="6" fillId="14" borderId="79" xfId="0" applyFont="1" applyFill="1" applyBorder="1" applyAlignment="1" applyProtection="1">
      <alignment horizontal="center" vertical="center"/>
      <protection hidden="1"/>
    </xf>
    <xf numFmtId="0" fontId="7" fillId="0" borderId="16" xfId="0" applyFont="1" applyBorder="1" applyAlignment="1" applyProtection="1">
      <alignment horizontal="left" vertical="center" wrapText="1" indent="2"/>
      <protection hidden="1"/>
    </xf>
    <xf numFmtId="0" fontId="7" fillId="0" borderId="10" xfId="0" applyFont="1" applyBorder="1" applyAlignment="1" applyProtection="1">
      <alignment horizontal="left" vertical="center" wrapText="1" indent="2"/>
      <protection hidden="1"/>
    </xf>
    <xf numFmtId="0" fontId="7" fillId="0" borderId="17" xfId="0" applyFont="1" applyBorder="1" applyAlignment="1" applyProtection="1">
      <alignment horizontal="left" vertical="center" wrapText="1" indent="2"/>
      <protection hidden="1"/>
    </xf>
    <xf numFmtId="0" fontId="6" fillId="14" borderId="11" xfId="0" applyFont="1" applyFill="1" applyBorder="1" applyAlignment="1" applyProtection="1">
      <alignment horizontal="center" vertical="center"/>
      <protection hidden="1"/>
    </xf>
    <xf numFmtId="0" fontId="6" fillId="14" borderId="45" xfId="0" applyFont="1" applyFill="1" applyBorder="1" applyAlignment="1" applyProtection="1">
      <alignment horizontal="center" vertical="center"/>
      <protection hidden="1"/>
    </xf>
    <xf numFmtId="0" fontId="7" fillId="16" borderId="58" xfId="0" applyFont="1" applyFill="1" applyBorder="1" applyAlignment="1" applyProtection="1">
      <alignment horizontal="left" vertical="center" wrapText="1" indent="2"/>
      <protection hidden="1"/>
    </xf>
    <xf numFmtId="0" fontId="7" fillId="16" borderId="59" xfId="0" applyFont="1" applyFill="1" applyBorder="1" applyAlignment="1" applyProtection="1">
      <alignment horizontal="left" vertical="center" wrapText="1" indent="2"/>
      <protection hidden="1"/>
    </xf>
    <xf numFmtId="0" fontId="7" fillId="16" borderId="60" xfId="0" applyFont="1" applyFill="1" applyBorder="1" applyAlignment="1" applyProtection="1">
      <alignment horizontal="left" vertical="center" wrapText="1" indent="2"/>
      <protection hidden="1"/>
    </xf>
    <xf numFmtId="0" fontId="7" fillId="16" borderId="77" xfId="0" applyFont="1" applyFill="1" applyBorder="1" applyAlignment="1" applyProtection="1">
      <alignment horizontal="left" vertical="center" wrapText="1" indent="2"/>
      <protection hidden="1"/>
    </xf>
    <xf numFmtId="0" fontId="7" fillId="16" borderId="78" xfId="0" applyFont="1" applyFill="1" applyBorder="1" applyAlignment="1" applyProtection="1">
      <alignment horizontal="left" vertical="center" wrapText="1" indent="2"/>
      <protection hidden="1"/>
    </xf>
    <xf numFmtId="0" fontId="7" fillId="16" borderId="79" xfId="0" applyFont="1" applyFill="1" applyBorder="1" applyAlignment="1" applyProtection="1">
      <alignment horizontal="left" vertical="center" wrapText="1" indent="2"/>
      <protection hidden="1"/>
    </xf>
    <xf numFmtId="0" fontId="5" fillId="14" borderId="26" xfId="0" applyFont="1" applyFill="1" applyBorder="1" applyAlignment="1" applyProtection="1">
      <alignment horizontal="center" vertical="center"/>
      <protection hidden="1"/>
    </xf>
    <xf numFmtId="0" fontId="5" fillId="14" borderId="27" xfId="0" applyFont="1" applyFill="1" applyBorder="1" applyAlignment="1" applyProtection="1">
      <alignment horizontal="center" vertical="center"/>
      <protection hidden="1"/>
    </xf>
    <xf numFmtId="0" fontId="7" fillId="16" borderId="30" xfId="0" applyFont="1" applyFill="1" applyBorder="1" applyAlignment="1" applyProtection="1">
      <alignment horizontal="left" vertical="center" wrapText="1" indent="2"/>
      <protection hidden="1"/>
    </xf>
    <xf numFmtId="0" fontId="7" fillId="16" borderId="12" xfId="0" applyFont="1" applyFill="1" applyBorder="1" applyAlignment="1" applyProtection="1">
      <alignment horizontal="left" vertical="center" wrapText="1" indent="2"/>
      <protection hidden="1"/>
    </xf>
    <xf numFmtId="0" fontId="7" fillId="16" borderId="31" xfId="0" applyFont="1" applyFill="1" applyBorder="1" applyAlignment="1" applyProtection="1">
      <alignment horizontal="left" vertical="center" wrapText="1" indent="2"/>
      <protection hidden="1"/>
    </xf>
    <xf numFmtId="0" fontId="6" fillId="14" borderId="33" xfId="0" applyFont="1" applyFill="1" applyBorder="1" applyAlignment="1" applyProtection="1">
      <alignment horizontal="left" vertical="center"/>
      <protection hidden="1"/>
    </xf>
    <xf numFmtId="0" fontId="6" fillId="14" borderId="68" xfId="0" applyFont="1" applyFill="1" applyBorder="1" applyAlignment="1" applyProtection="1">
      <alignment horizontal="left" vertical="center"/>
      <protection hidden="1"/>
    </xf>
    <xf numFmtId="0" fontId="6" fillId="14" borderId="69" xfId="0" applyFont="1" applyFill="1" applyBorder="1" applyAlignment="1" applyProtection="1">
      <alignment horizontal="left" vertical="center"/>
      <protection hidden="1"/>
    </xf>
    <xf numFmtId="0" fontId="7" fillId="16" borderId="16" xfId="0" applyFont="1" applyFill="1" applyBorder="1" applyAlignment="1" applyProtection="1">
      <alignment horizontal="left" vertical="center" indent="2"/>
      <protection hidden="1"/>
    </xf>
    <xf numFmtId="0" fontId="7" fillId="16" borderId="10" xfId="0" applyFont="1" applyFill="1" applyBorder="1" applyAlignment="1" applyProtection="1">
      <alignment horizontal="left" vertical="center" indent="2"/>
      <protection hidden="1"/>
    </xf>
    <xf numFmtId="0" fontId="7" fillId="16" borderId="17" xfId="0" applyFont="1" applyFill="1" applyBorder="1" applyAlignment="1" applyProtection="1">
      <alignment horizontal="left" vertical="center" indent="2"/>
      <protection hidden="1"/>
    </xf>
    <xf numFmtId="0" fontId="7" fillId="7" borderId="61" xfId="0" applyFont="1" applyFill="1" applyBorder="1" applyAlignment="1" applyProtection="1">
      <alignment horizontal="left" vertical="center" indent="1"/>
      <protection hidden="1"/>
    </xf>
    <xf numFmtId="0" fontId="7" fillId="7" borderId="62" xfId="0" applyFont="1" applyFill="1" applyBorder="1" applyAlignment="1" applyProtection="1">
      <alignment horizontal="left" vertical="center" indent="1"/>
      <protection hidden="1"/>
    </xf>
    <xf numFmtId="0" fontId="7" fillId="7" borderId="63" xfId="0" applyFont="1" applyFill="1" applyBorder="1" applyAlignment="1" applyProtection="1">
      <alignment horizontal="left" vertical="center" indent="1"/>
      <protection hidden="1"/>
    </xf>
    <xf numFmtId="0" fontId="6" fillId="14" borderId="128" xfId="0" applyFont="1" applyFill="1" applyBorder="1" applyAlignment="1" applyProtection="1">
      <alignment horizontal="center" vertical="center"/>
      <protection hidden="1"/>
    </xf>
    <xf numFmtId="0" fontId="6" fillId="14" borderId="129" xfId="0" applyFont="1" applyFill="1" applyBorder="1" applyAlignment="1" applyProtection="1">
      <alignment horizontal="center" vertical="center"/>
      <protection hidden="1"/>
    </xf>
    <xf numFmtId="0" fontId="5" fillId="14" borderId="29" xfId="0" applyFont="1" applyFill="1" applyBorder="1" applyAlignment="1" applyProtection="1">
      <alignment horizontal="center" vertical="center"/>
      <protection hidden="1"/>
    </xf>
    <xf numFmtId="0" fontId="7" fillId="0" borderId="53" xfId="0" applyFont="1" applyBorder="1" applyAlignment="1" applyProtection="1">
      <alignment horizontal="left" vertical="center" indent="2"/>
      <protection hidden="1"/>
    </xf>
    <xf numFmtId="0" fontId="7" fillId="0" borderId="5" xfId="0" applyFont="1" applyBorder="1" applyAlignment="1" applyProtection="1">
      <alignment horizontal="left" vertical="center" indent="2"/>
      <protection hidden="1"/>
    </xf>
    <xf numFmtId="0" fontId="7" fillId="0" borderId="54" xfId="0" applyFont="1" applyBorder="1" applyAlignment="1" applyProtection="1">
      <alignment horizontal="left" vertical="center" indent="2"/>
      <protection hidden="1"/>
    </xf>
    <xf numFmtId="0" fontId="7" fillId="2" borderId="53" xfId="0" applyFont="1" applyFill="1" applyBorder="1" applyAlignment="1" applyProtection="1">
      <alignment horizontal="left" vertical="center" wrapText="1" indent="2"/>
      <protection hidden="1"/>
    </xf>
    <xf numFmtId="0" fontId="7" fillId="2" borderId="5" xfId="0" applyFont="1" applyFill="1" applyBorder="1" applyAlignment="1" applyProtection="1">
      <alignment horizontal="left" vertical="center" wrapText="1" indent="2"/>
      <protection hidden="1"/>
    </xf>
    <xf numFmtId="0" fontId="7" fillId="2" borderId="54" xfId="0" applyFont="1" applyFill="1" applyBorder="1" applyAlignment="1" applyProtection="1">
      <alignment horizontal="left" vertical="center" wrapText="1" indent="2"/>
      <protection hidden="1"/>
    </xf>
    <xf numFmtId="0" fontId="7" fillId="7" borderId="76" xfId="0" applyFont="1" applyFill="1" applyBorder="1" applyAlignment="1" applyProtection="1">
      <alignment horizontal="left" vertical="center" indent="1"/>
      <protection hidden="1"/>
    </xf>
    <xf numFmtId="0" fontId="7" fillId="7" borderId="74" xfId="0" applyFont="1" applyFill="1" applyBorder="1" applyAlignment="1" applyProtection="1">
      <alignment horizontal="left" vertical="center" indent="1"/>
      <protection hidden="1"/>
    </xf>
    <xf numFmtId="0" fontId="7" fillId="7" borderId="75" xfId="0" applyFont="1" applyFill="1" applyBorder="1" applyAlignment="1" applyProtection="1">
      <alignment horizontal="left" vertical="center" indent="1"/>
      <protection hidden="1"/>
    </xf>
    <xf numFmtId="0" fontId="7" fillId="0" borderId="50" xfId="0" applyFont="1" applyBorder="1" applyAlignment="1" applyProtection="1">
      <alignment horizontal="left" vertical="center" wrapText="1" indent="2"/>
      <protection hidden="1"/>
    </xf>
    <xf numFmtId="0" fontId="7" fillId="0" borderId="51" xfId="0" applyFont="1" applyBorder="1" applyAlignment="1" applyProtection="1">
      <alignment horizontal="left" vertical="center" wrapText="1" indent="2"/>
      <protection hidden="1"/>
    </xf>
    <xf numFmtId="0" fontId="7" fillId="0" borderId="52" xfId="0" applyFont="1" applyBorder="1" applyAlignment="1" applyProtection="1">
      <alignment horizontal="left" vertical="center" wrapText="1" indent="2"/>
      <protection hidden="1"/>
    </xf>
    <xf numFmtId="0" fontId="7" fillId="0" borderId="53" xfId="0" applyFont="1" applyBorder="1" applyAlignment="1" applyProtection="1">
      <alignment horizontal="left" vertical="center" wrapText="1" indent="2"/>
      <protection hidden="1"/>
    </xf>
    <xf numFmtId="0" fontId="7" fillId="0" borderId="5" xfId="0" applyFont="1" applyBorder="1" applyAlignment="1" applyProtection="1">
      <alignment horizontal="left" vertical="center" wrapText="1" indent="2"/>
      <protection hidden="1"/>
    </xf>
    <xf numFmtId="0" fontId="7" fillId="0" borderId="54" xfId="0" applyFont="1" applyBorder="1" applyAlignment="1" applyProtection="1">
      <alignment horizontal="left" vertical="center" wrapText="1" indent="2"/>
      <protection hidden="1"/>
    </xf>
    <xf numFmtId="0" fontId="6" fillId="0" borderId="18" xfId="0" applyFont="1" applyBorder="1" applyAlignment="1" applyProtection="1">
      <alignment horizontal="center" vertical="center"/>
      <protection hidden="1"/>
    </xf>
    <xf numFmtId="0" fontId="6" fillId="14" borderId="14" xfId="0" applyFont="1" applyFill="1" applyBorder="1" applyAlignment="1" applyProtection="1">
      <alignment horizontal="center" vertical="center"/>
      <protection hidden="1"/>
    </xf>
    <xf numFmtId="0" fontId="6" fillId="14" borderId="15" xfId="0" applyFont="1" applyFill="1" applyBorder="1" applyAlignment="1" applyProtection="1">
      <alignment horizontal="center" vertical="center"/>
      <protection hidden="1"/>
    </xf>
    <xf numFmtId="0" fontId="7" fillId="2" borderId="53" xfId="0" applyFont="1" applyFill="1" applyBorder="1" applyAlignment="1" applyProtection="1">
      <alignment horizontal="left" vertical="center" indent="2"/>
      <protection hidden="1"/>
    </xf>
    <xf numFmtId="0" fontId="7" fillId="2" borderId="5" xfId="0" applyFont="1" applyFill="1" applyBorder="1" applyAlignment="1" applyProtection="1">
      <alignment horizontal="left" vertical="center" indent="2"/>
      <protection hidden="1"/>
    </xf>
    <xf numFmtId="0" fontId="7" fillId="2" borderId="54" xfId="0" applyFont="1" applyFill="1" applyBorder="1" applyAlignment="1" applyProtection="1">
      <alignment horizontal="left" vertical="center" indent="2"/>
      <protection hidden="1"/>
    </xf>
    <xf numFmtId="0" fontId="7" fillId="16" borderId="53" xfId="0" applyFont="1" applyFill="1" applyBorder="1" applyAlignment="1" applyProtection="1">
      <alignment horizontal="left" vertical="center" wrapText="1" indent="2"/>
      <protection hidden="1"/>
    </xf>
    <xf numFmtId="0" fontId="7" fillId="16" borderId="5" xfId="0" applyFont="1" applyFill="1" applyBorder="1" applyAlignment="1" applyProtection="1">
      <alignment horizontal="left" vertical="center" wrapText="1" indent="2"/>
      <protection hidden="1"/>
    </xf>
    <xf numFmtId="0" fontId="7" fillId="16" borderId="54" xfId="0" applyFont="1" applyFill="1" applyBorder="1" applyAlignment="1" applyProtection="1">
      <alignment horizontal="left" vertical="center" wrapText="1" indent="2"/>
      <protection hidden="1"/>
    </xf>
    <xf numFmtId="0" fontId="7" fillId="16" borderId="53" xfId="0" applyFont="1" applyFill="1" applyBorder="1" applyAlignment="1" applyProtection="1">
      <alignment horizontal="left" vertical="center" indent="2"/>
      <protection hidden="1"/>
    </xf>
    <xf numFmtId="0" fontId="7" fillId="16" borderId="5" xfId="0" applyFont="1" applyFill="1" applyBorder="1" applyAlignment="1" applyProtection="1">
      <alignment horizontal="left" vertical="center" indent="2"/>
      <protection hidden="1"/>
    </xf>
    <xf numFmtId="0" fontId="7" fillId="16" borderId="54" xfId="0" applyFont="1" applyFill="1" applyBorder="1" applyAlignment="1" applyProtection="1">
      <alignment horizontal="left" vertical="center" indent="2"/>
      <protection hidden="1"/>
    </xf>
    <xf numFmtId="0" fontId="6" fillId="16" borderId="58" xfId="0" applyFont="1" applyFill="1" applyBorder="1" applyAlignment="1" applyProtection="1">
      <alignment horizontal="center" vertical="center"/>
      <protection hidden="1"/>
    </xf>
    <xf numFmtId="0" fontId="6" fillId="16" borderId="59" xfId="0" applyFont="1" applyFill="1" applyBorder="1" applyAlignment="1" applyProtection="1">
      <alignment horizontal="center" vertical="center"/>
      <protection hidden="1"/>
    </xf>
    <xf numFmtId="0" fontId="6" fillId="16" borderId="70" xfId="0" applyFont="1" applyFill="1" applyBorder="1" applyAlignment="1" applyProtection="1">
      <alignment horizontal="center" vertical="center"/>
      <protection hidden="1"/>
    </xf>
    <xf numFmtId="0" fontId="6" fillId="16" borderId="0" xfId="0" applyFont="1" applyFill="1" applyAlignment="1" applyProtection="1">
      <alignment horizontal="center" vertical="center"/>
      <protection hidden="1"/>
    </xf>
    <xf numFmtId="0" fontId="6" fillId="4" borderId="24" xfId="0" applyFont="1" applyFill="1" applyBorder="1" applyAlignment="1" applyProtection="1">
      <alignment horizontal="center" vertical="center"/>
      <protection hidden="1"/>
    </xf>
    <xf numFmtId="0" fontId="6" fillId="4" borderId="59" xfId="0" applyFont="1" applyFill="1" applyBorder="1" applyAlignment="1" applyProtection="1">
      <alignment horizontal="center" vertical="center"/>
      <protection hidden="1"/>
    </xf>
    <xf numFmtId="0" fontId="6" fillId="4" borderId="49" xfId="0" applyFont="1" applyFill="1" applyBorder="1" applyAlignment="1" applyProtection="1">
      <alignment horizontal="center" vertical="center"/>
      <protection hidden="1"/>
    </xf>
    <xf numFmtId="0" fontId="6" fillId="4" borderId="78" xfId="0" applyFont="1" applyFill="1" applyBorder="1" applyAlignment="1" applyProtection="1">
      <alignment horizontal="center" vertical="center"/>
      <protection hidden="1"/>
    </xf>
    <xf numFmtId="0" fontId="6" fillId="16" borderId="24" xfId="0" applyFont="1" applyFill="1" applyBorder="1" applyAlignment="1" applyProtection="1">
      <alignment horizontal="center" vertical="center"/>
      <protection hidden="1"/>
    </xf>
    <xf numFmtId="0" fontId="6" fillId="16" borderId="23" xfId="0" applyFont="1" applyFill="1" applyBorder="1" applyAlignment="1" applyProtection="1">
      <alignment horizontal="center" vertical="center"/>
      <protection hidden="1"/>
    </xf>
    <xf numFmtId="0" fontId="6" fillId="16" borderId="48" xfId="0" applyFont="1" applyFill="1" applyBorder="1" applyAlignment="1" applyProtection="1">
      <alignment horizontal="center" vertical="center"/>
      <protection hidden="1"/>
    </xf>
    <xf numFmtId="0" fontId="6" fillId="16" borderId="9" xfId="0" applyFont="1" applyFill="1" applyBorder="1" applyAlignment="1" applyProtection="1">
      <alignment horizontal="center" vertical="center"/>
      <protection hidden="1"/>
    </xf>
    <xf numFmtId="0" fontId="5" fillId="14" borderId="100" xfId="0" applyFont="1" applyFill="1" applyBorder="1" applyAlignment="1" applyProtection="1">
      <alignment horizontal="center" vertical="center"/>
      <protection hidden="1"/>
    </xf>
    <xf numFmtId="0" fontId="5" fillId="14" borderId="101" xfId="0" applyFont="1" applyFill="1" applyBorder="1" applyAlignment="1" applyProtection="1">
      <alignment horizontal="center" vertical="center"/>
      <protection hidden="1"/>
    </xf>
    <xf numFmtId="0" fontId="5" fillId="14" borderId="103" xfId="0" applyFont="1" applyFill="1" applyBorder="1" applyAlignment="1" applyProtection="1">
      <alignment horizontal="center" vertical="center"/>
      <protection hidden="1"/>
    </xf>
    <xf numFmtId="0" fontId="7" fillId="5" borderId="70" xfId="0" applyFont="1" applyFill="1" applyBorder="1" applyAlignment="1" applyProtection="1">
      <alignment horizontal="right" vertical="center" indent="1"/>
      <protection hidden="1"/>
    </xf>
    <xf numFmtId="0" fontId="7" fillId="5" borderId="0" xfId="0" applyFont="1" applyFill="1" applyAlignment="1" applyProtection="1">
      <alignment horizontal="right" vertical="center" indent="1"/>
      <protection hidden="1"/>
    </xf>
    <xf numFmtId="0" fontId="7" fillId="5" borderId="71" xfId="0" applyFont="1" applyFill="1" applyBorder="1" applyAlignment="1" applyProtection="1">
      <alignment horizontal="right" vertical="center" indent="1"/>
      <protection hidden="1"/>
    </xf>
    <xf numFmtId="0" fontId="7" fillId="16" borderId="120" xfId="0" applyFont="1" applyFill="1" applyBorder="1" applyAlignment="1" applyProtection="1">
      <alignment horizontal="left" vertical="center" wrapText="1" indent="2"/>
      <protection hidden="1"/>
    </xf>
    <xf numFmtId="0" fontId="7" fillId="16" borderId="72" xfId="0" applyFont="1" applyFill="1" applyBorder="1" applyAlignment="1" applyProtection="1">
      <alignment horizontal="left" vertical="center" wrapText="1" indent="2"/>
      <protection hidden="1"/>
    </xf>
    <xf numFmtId="0" fontId="7" fillId="16" borderId="73" xfId="0" applyFont="1" applyFill="1" applyBorder="1" applyAlignment="1" applyProtection="1">
      <alignment horizontal="left" vertical="center" wrapText="1" indent="2"/>
      <protection hidden="1"/>
    </xf>
    <xf numFmtId="0" fontId="5" fillId="4" borderId="64" xfId="0" applyFont="1" applyFill="1" applyBorder="1" applyAlignment="1" applyProtection="1">
      <alignment horizontal="center" vertical="center"/>
      <protection hidden="1"/>
    </xf>
    <xf numFmtId="0" fontId="5" fillId="4" borderId="65" xfId="0" applyFont="1" applyFill="1" applyBorder="1" applyAlignment="1" applyProtection="1">
      <alignment horizontal="center" vertical="center"/>
      <protection hidden="1"/>
    </xf>
    <xf numFmtId="0" fontId="5" fillId="4" borderId="29" xfId="0" applyFont="1" applyFill="1" applyBorder="1" applyAlignment="1" applyProtection="1">
      <alignment horizontal="center" vertical="center"/>
      <protection hidden="1"/>
    </xf>
    <xf numFmtId="0" fontId="6" fillId="14" borderId="33" xfId="0" applyFont="1" applyFill="1" applyBorder="1" applyAlignment="1" applyProtection="1">
      <alignment horizontal="center" vertical="center"/>
      <protection hidden="1"/>
    </xf>
    <xf numFmtId="0" fontId="6" fillId="14" borderId="68" xfId="0" applyFont="1" applyFill="1" applyBorder="1" applyAlignment="1" applyProtection="1">
      <alignment horizontal="center" vertical="center"/>
      <protection hidden="1"/>
    </xf>
    <xf numFmtId="0" fontId="6" fillId="14" borderId="69" xfId="0" applyFont="1" applyFill="1" applyBorder="1" applyAlignment="1" applyProtection="1">
      <alignment horizontal="center" vertical="center"/>
      <protection hidden="1"/>
    </xf>
    <xf numFmtId="0" fontId="3" fillId="8" borderId="61" xfId="0" applyFont="1" applyFill="1" applyBorder="1" applyAlignment="1" applyProtection="1">
      <alignment horizontal="left" vertical="center"/>
      <protection hidden="1"/>
    </xf>
    <xf numFmtId="0" fontId="3" fillId="8" borderId="62" xfId="0" applyFont="1" applyFill="1" applyBorder="1" applyAlignment="1" applyProtection="1">
      <alignment horizontal="left" vertical="center"/>
      <protection hidden="1"/>
    </xf>
    <xf numFmtId="0" fontId="3" fillId="8" borderId="63" xfId="0" applyFont="1" applyFill="1" applyBorder="1" applyAlignment="1" applyProtection="1">
      <alignment horizontal="left" vertical="center"/>
      <protection hidden="1"/>
    </xf>
    <xf numFmtId="0" fontId="6" fillId="3" borderId="6" xfId="0" applyFont="1" applyFill="1" applyBorder="1" applyAlignment="1" applyProtection="1">
      <alignment horizontal="left" vertical="top" wrapText="1"/>
      <protection locked="0"/>
    </xf>
    <xf numFmtId="0" fontId="6" fillId="3" borderId="21" xfId="0" applyFont="1" applyFill="1" applyBorder="1" applyAlignment="1" applyProtection="1">
      <alignment horizontal="left" vertical="top" wrapText="1"/>
      <protection locked="0"/>
    </xf>
    <xf numFmtId="0" fontId="6" fillId="3" borderId="22" xfId="0" applyFont="1" applyFill="1" applyBorder="1" applyAlignment="1" applyProtection="1">
      <alignment horizontal="left" vertical="top" wrapText="1"/>
      <protection locked="0"/>
    </xf>
    <xf numFmtId="0" fontId="6" fillId="3" borderId="43" xfId="0" applyFont="1" applyFill="1" applyBorder="1" applyAlignment="1" applyProtection="1">
      <alignment horizontal="left" vertical="top" wrapText="1"/>
      <protection locked="0"/>
    </xf>
    <xf numFmtId="0" fontId="7" fillId="0" borderId="77" xfId="0" applyFont="1" applyBorder="1" applyAlignment="1" applyProtection="1">
      <alignment horizontal="left" vertical="center" indent="2"/>
      <protection hidden="1"/>
    </xf>
    <xf numFmtId="0" fontId="7" fillId="0" borderId="78" xfId="0" applyFont="1" applyBorder="1" applyAlignment="1" applyProtection="1">
      <alignment horizontal="left" vertical="center" indent="2"/>
      <protection hidden="1"/>
    </xf>
    <xf numFmtId="0" fontId="7" fillId="0" borderId="79" xfId="0" applyFont="1" applyBorder="1" applyAlignment="1" applyProtection="1">
      <alignment horizontal="left" vertical="center" indent="2"/>
      <protection hidden="1"/>
    </xf>
    <xf numFmtId="0" fontId="6" fillId="16" borderId="78" xfId="0" applyFont="1" applyFill="1" applyBorder="1" applyAlignment="1" applyProtection="1">
      <alignment horizontal="center" vertical="center"/>
      <protection hidden="1"/>
    </xf>
    <xf numFmtId="0" fontId="6" fillId="16" borderId="47" xfId="0" applyFont="1" applyFill="1" applyBorder="1" applyAlignment="1" applyProtection="1">
      <alignment horizontal="center" vertical="center"/>
      <protection hidden="1"/>
    </xf>
    <xf numFmtId="0" fontId="7" fillId="16" borderId="44" xfId="0" applyFont="1" applyFill="1" applyBorder="1" applyAlignment="1" applyProtection="1">
      <alignment horizontal="left" vertical="center" indent="2"/>
      <protection hidden="1"/>
    </xf>
    <xf numFmtId="0" fontId="7" fillId="16" borderId="11" xfId="0" applyFont="1" applyFill="1" applyBorder="1" applyAlignment="1" applyProtection="1">
      <alignment horizontal="left" vertical="center" indent="2"/>
      <protection hidden="1"/>
    </xf>
    <xf numFmtId="0" fontId="7" fillId="16" borderId="45" xfId="0" applyFont="1" applyFill="1" applyBorder="1" applyAlignment="1" applyProtection="1">
      <alignment horizontal="left" vertical="center" indent="2"/>
      <protection hidden="1"/>
    </xf>
    <xf numFmtId="0" fontId="5" fillId="10" borderId="27" xfId="0" applyFont="1" applyFill="1" applyBorder="1" applyAlignment="1" applyProtection="1">
      <alignment horizontal="center" vertical="center"/>
      <protection hidden="1"/>
    </xf>
    <xf numFmtId="0" fontId="7" fillId="5" borderId="64" xfId="0" applyFont="1" applyFill="1" applyBorder="1" applyAlignment="1" applyProtection="1">
      <alignment horizontal="right" vertical="center" indent="1"/>
      <protection hidden="1"/>
    </xf>
    <xf numFmtId="0" fontId="7" fillId="5" borderId="65" xfId="0" applyFont="1" applyFill="1" applyBorder="1" applyAlignment="1" applyProtection="1">
      <alignment horizontal="right" vertical="center" indent="1"/>
      <protection hidden="1"/>
    </xf>
    <xf numFmtId="0" fontId="7" fillId="5" borderId="66" xfId="0" applyFont="1" applyFill="1" applyBorder="1" applyAlignment="1" applyProtection="1">
      <alignment horizontal="right" vertical="center" indent="1"/>
      <protection hidden="1"/>
    </xf>
    <xf numFmtId="0" fontId="5" fillId="29" borderId="72" xfId="0" applyFont="1" applyFill="1" applyBorder="1" applyAlignment="1" applyProtection="1">
      <alignment horizontal="center" vertical="center"/>
      <protection hidden="1"/>
    </xf>
    <xf numFmtId="0" fontId="5" fillId="29" borderId="48" xfId="0" applyFont="1" applyFill="1" applyBorder="1" applyAlignment="1" applyProtection="1">
      <alignment horizontal="center" vertical="center"/>
      <protection hidden="1"/>
    </xf>
    <xf numFmtId="0" fontId="6" fillId="3" borderId="20" xfId="0" applyFont="1" applyFill="1" applyBorder="1" applyAlignment="1" applyProtection="1">
      <alignment horizontal="left" vertical="top" wrapText="1"/>
      <protection locked="0"/>
    </xf>
    <xf numFmtId="0" fontId="7" fillId="0" borderId="70" xfId="0" applyFont="1" applyBorder="1" applyAlignment="1" applyProtection="1">
      <alignment horizontal="left" vertical="center" indent="2"/>
      <protection hidden="1"/>
    </xf>
    <xf numFmtId="0" fontId="7" fillId="0" borderId="0" xfId="0" applyFont="1" applyAlignment="1" applyProtection="1">
      <alignment horizontal="left" vertical="center" indent="2"/>
      <protection hidden="1"/>
    </xf>
    <xf numFmtId="0" fontId="7" fillId="0" borderId="127" xfId="0" applyFont="1" applyBorder="1" applyAlignment="1" applyProtection="1">
      <alignment horizontal="left" vertical="center" wrapText="1" indent="2"/>
      <protection hidden="1"/>
    </xf>
    <xf numFmtId="0" fontId="7" fillId="0" borderId="128" xfId="0" applyFont="1" applyBorder="1" applyAlignment="1" applyProtection="1">
      <alignment horizontal="left" vertical="center" wrapText="1" indent="2"/>
      <protection hidden="1"/>
    </xf>
    <xf numFmtId="0" fontId="7" fillId="0" borderId="129" xfId="0" applyFont="1" applyBorder="1" applyAlignment="1" applyProtection="1">
      <alignment horizontal="left" vertical="center" wrapText="1" indent="2"/>
      <protection hidden="1"/>
    </xf>
    <xf numFmtId="0" fontId="6" fillId="4" borderId="88" xfId="0" applyFont="1" applyFill="1" applyBorder="1" applyAlignment="1" applyProtection="1">
      <alignment horizontal="center" vertical="center"/>
      <protection hidden="1"/>
    </xf>
    <xf numFmtId="0" fontId="6" fillId="3" borderId="64" xfId="0" applyFont="1" applyFill="1" applyBorder="1" applyAlignment="1" applyProtection="1">
      <alignment horizontal="center" vertical="center"/>
      <protection locked="0"/>
    </xf>
    <xf numFmtId="0" fontId="6" fillId="3" borderId="66" xfId="0" applyFont="1" applyFill="1" applyBorder="1" applyAlignment="1" applyProtection="1">
      <alignment horizontal="center" vertical="center"/>
      <protection locked="0"/>
    </xf>
    <xf numFmtId="0" fontId="3" fillId="8" borderId="65" xfId="0" applyFont="1" applyFill="1" applyBorder="1" applyAlignment="1" applyProtection="1">
      <alignment horizontal="left" vertical="center"/>
      <protection hidden="1"/>
    </xf>
    <xf numFmtId="0" fontId="3" fillId="8" borderId="66" xfId="0" applyFont="1" applyFill="1" applyBorder="1" applyAlignment="1" applyProtection="1">
      <alignment horizontal="left" vertical="center"/>
      <protection hidden="1"/>
    </xf>
    <xf numFmtId="0" fontId="7" fillId="0" borderId="58" xfId="0" applyFont="1" applyBorder="1" applyAlignment="1" applyProtection="1">
      <alignment horizontal="left" vertical="center" wrapText="1" indent="2"/>
      <protection hidden="1"/>
    </xf>
    <xf numFmtId="0" fontId="7" fillId="0" borderId="59" xfId="0" applyFont="1" applyBorder="1" applyAlignment="1" applyProtection="1">
      <alignment horizontal="left" vertical="center" wrapText="1" indent="2"/>
      <protection hidden="1"/>
    </xf>
    <xf numFmtId="0" fontId="7" fillId="0" borderId="60" xfId="0" applyFont="1" applyBorder="1" applyAlignment="1" applyProtection="1">
      <alignment horizontal="left" vertical="center" wrapText="1" indent="2"/>
      <protection hidden="1"/>
    </xf>
    <xf numFmtId="0" fontId="6" fillId="0" borderId="58" xfId="0" applyFont="1" applyBorder="1" applyAlignment="1" applyProtection="1">
      <alignment horizontal="center" vertical="center"/>
      <protection hidden="1"/>
    </xf>
    <xf numFmtId="0" fontId="6" fillId="0" borderId="59" xfId="0" applyFont="1" applyBorder="1" applyAlignment="1" applyProtection="1">
      <alignment horizontal="center" vertical="center"/>
      <protection hidden="1"/>
    </xf>
    <xf numFmtId="0" fontId="6" fillId="0" borderId="23" xfId="0" applyFont="1" applyBorder="1" applyAlignment="1" applyProtection="1">
      <alignment horizontal="center" vertical="center"/>
      <protection hidden="1"/>
    </xf>
    <xf numFmtId="0" fontId="6" fillId="0" borderId="80" xfId="0" applyFont="1" applyBorder="1" applyAlignment="1" applyProtection="1">
      <alignment horizontal="center" vertical="center"/>
      <protection hidden="1"/>
    </xf>
    <xf numFmtId="0" fontId="6" fillId="0" borderId="81" xfId="0" applyFont="1" applyBorder="1" applyAlignment="1" applyProtection="1">
      <alignment horizontal="center" vertical="center"/>
      <protection hidden="1"/>
    </xf>
    <xf numFmtId="0" fontId="6" fillId="4" borderId="58" xfId="0" applyFont="1" applyFill="1" applyBorder="1" applyAlignment="1" applyProtection="1">
      <alignment horizontal="center" vertical="center"/>
      <protection hidden="1"/>
    </xf>
    <xf numFmtId="0" fontId="6" fillId="4" borderId="80" xfId="0" applyFont="1" applyFill="1" applyBorder="1" applyAlignment="1" applyProtection="1">
      <alignment horizontal="center" vertical="center"/>
      <protection hidden="1"/>
    </xf>
    <xf numFmtId="0" fontId="6" fillId="4" borderId="81" xfId="0" applyFont="1" applyFill="1" applyBorder="1" applyAlignment="1" applyProtection="1">
      <alignment horizontal="center" vertical="center"/>
      <protection hidden="1"/>
    </xf>
    <xf numFmtId="0" fontId="6" fillId="0" borderId="24" xfId="0" applyFont="1" applyBorder="1" applyAlignment="1" applyProtection="1">
      <alignment horizontal="center" vertical="center"/>
      <protection hidden="1"/>
    </xf>
    <xf numFmtId="0" fontId="6" fillId="0" borderId="89" xfId="0" applyFont="1" applyBorder="1" applyAlignment="1" applyProtection="1">
      <alignment horizontal="center" vertical="center"/>
      <protection hidden="1"/>
    </xf>
    <xf numFmtId="0" fontId="6" fillId="10" borderId="24" xfId="0" applyFont="1" applyFill="1" applyBorder="1" applyAlignment="1" applyProtection="1">
      <alignment horizontal="center" vertical="center"/>
      <protection hidden="1"/>
    </xf>
    <xf numFmtId="1" fontId="5" fillId="4" borderId="26" xfId="0" applyNumberFormat="1" applyFont="1" applyFill="1" applyBorder="1" applyAlignment="1" applyProtection="1">
      <alignment horizontal="center" vertical="center"/>
      <protection hidden="1"/>
    </xf>
    <xf numFmtId="0" fontId="6" fillId="14" borderId="89" xfId="0" applyFont="1" applyFill="1" applyBorder="1" applyAlignment="1" applyProtection="1">
      <alignment horizontal="center" vertical="center"/>
      <protection hidden="1"/>
    </xf>
    <xf numFmtId="0" fontId="6" fillId="14" borderId="81" xfId="0" applyFont="1" applyFill="1" applyBorder="1" applyAlignment="1" applyProtection="1">
      <alignment horizontal="center" vertical="center"/>
      <protection hidden="1"/>
    </xf>
    <xf numFmtId="0" fontId="6" fillId="14" borderId="82" xfId="0" applyFont="1" applyFill="1" applyBorder="1" applyAlignment="1" applyProtection="1">
      <alignment horizontal="center" vertical="center"/>
      <protection hidden="1"/>
    </xf>
    <xf numFmtId="1" fontId="6" fillId="4" borderId="12" xfId="0" applyNumberFormat="1" applyFont="1" applyFill="1" applyBorder="1" applyAlignment="1" applyProtection="1">
      <alignment horizontal="center" vertical="center"/>
      <protection hidden="1"/>
    </xf>
    <xf numFmtId="0" fontId="5" fillId="5" borderId="40" xfId="0" applyFont="1" applyFill="1" applyBorder="1" applyAlignment="1" applyProtection="1">
      <alignment horizontal="center" vertical="center"/>
      <protection hidden="1"/>
    </xf>
    <xf numFmtId="0" fontId="5" fillId="5" borderId="62" xfId="0" applyFont="1" applyFill="1" applyBorder="1" applyAlignment="1" applyProtection="1">
      <alignment horizontal="center" vertical="center"/>
      <protection hidden="1"/>
    </xf>
    <xf numFmtId="0" fontId="5" fillId="5" borderId="46" xfId="0" applyFont="1" applyFill="1" applyBorder="1" applyAlignment="1" applyProtection="1">
      <alignment horizontal="center" vertical="center"/>
      <protection hidden="1"/>
    </xf>
    <xf numFmtId="0" fontId="6" fillId="10" borderId="33" xfId="0" applyFont="1" applyFill="1" applyBorder="1" applyAlignment="1" applyProtection="1">
      <alignment horizontal="center" vertical="center"/>
      <protection hidden="1"/>
    </xf>
    <xf numFmtId="0" fontId="6" fillId="10" borderId="68" xfId="0" applyFont="1" applyFill="1" applyBorder="1" applyAlignment="1" applyProtection="1">
      <alignment horizontal="center" vertical="center"/>
      <protection hidden="1"/>
    </xf>
    <xf numFmtId="0" fontId="6" fillId="10" borderId="69" xfId="0" applyFont="1" applyFill="1" applyBorder="1" applyAlignment="1" applyProtection="1">
      <alignment horizontal="center" vertical="center"/>
      <protection hidden="1"/>
    </xf>
    <xf numFmtId="0" fontId="7" fillId="7" borderId="25" xfId="0" applyFont="1" applyFill="1" applyBorder="1" applyAlignment="1" applyProtection="1">
      <alignment horizontal="right" vertical="center" indent="1"/>
      <protection hidden="1"/>
    </xf>
    <xf numFmtId="0" fontId="7" fillId="7" borderId="26" xfId="0" applyFont="1" applyFill="1" applyBorder="1" applyAlignment="1" applyProtection="1">
      <alignment horizontal="right" vertical="center" indent="1"/>
      <protection hidden="1"/>
    </xf>
    <xf numFmtId="0" fontId="7" fillId="7" borderId="27" xfId="0" applyFont="1" applyFill="1" applyBorder="1" applyAlignment="1" applyProtection="1">
      <alignment horizontal="right" vertical="center" indent="1"/>
      <protection hidden="1"/>
    </xf>
    <xf numFmtId="0" fontId="5" fillId="7" borderId="28" xfId="0" applyFont="1" applyFill="1" applyBorder="1" applyAlignment="1" applyProtection="1">
      <alignment horizontal="center" vertical="center"/>
      <protection hidden="1"/>
    </xf>
    <xf numFmtId="0" fontId="5" fillId="7" borderId="26" xfId="0" applyFont="1" applyFill="1" applyBorder="1" applyAlignment="1" applyProtection="1">
      <alignment horizontal="center" vertical="center"/>
      <protection hidden="1"/>
    </xf>
    <xf numFmtId="0" fontId="5" fillId="29" borderId="26" xfId="0" applyFont="1" applyFill="1" applyBorder="1" applyAlignment="1" applyProtection="1">
      <alignment horizontal="center" vertical="center"/>
      <protection hidden="1"/>
    </xf>
    <xf numFmtId="0" fontId="5" fillId="29" borderId="29" xfId="0" applyFont="1" applyFill="1" applyBorder="1" applyAlignment="1" applyProtection="1">
      <alignment horizontal="center" vertical="center"/>
      <protection hidden="1"/>
    </xf>
    <xf numFmtId="0" fontId="6" fillId="11" borderId="25" xfId="0" applyFont="1" applyFill="1" applyBorder="1" applyAlignment="1" applyProtection="1">
      <alignment horizontal="center" vertical="center"/>
      <protection hidden="1"/>
    </xf>
    <xf numFmtId="0" fontId="6" fillId="11" borderId="26" xfId="0" applyFont="1" applyFill="1" applyBorder="1" applyAlignment="1" applyProtection="1">
      <alignment horizontal="center" vertical="center"/>
      <protection hidden="1"/>
    </xf>
    <xf numFmtId="0" fontId="6" fillId="11" borderId="27" xfId="0" applyFont="1" applyFill="1" applyBorder="1" applyAlignment="1" applyProtection="1">
      <alignment horizontal="center" vertical="center"/>
      <protection hidden="1"/>
    </xf>
    <xf numFmtId="0" fontId="7" fillId="8" borderId="0" xfId="0" applyFont="1" applyFill="1" applyAlignment="1" applyProtection="1">
      <alignment horizontal="center" vertical="center"/>
      <protection hidden="1"/>
    </xf>
    <xf numFmtId="0" fontId="7" fillId="7" borderId="50" xfId="0" applyFont="1" applyFill="1" applyBorder="1" applyAlignment="1" applyProtection="1">
      <alignment horizontal="left" vertical="center" indent="1"/>
      <protection hidden="1"/>
    </xf>
    <xf numFmtId="0" fontId="7" fillId="7" borderId="51" xfId="0" applyFont="1" applyFill="1" applyBorder="1" applyAlignment="1" applyProtection="1">
      <alignment horizontal="left" vertical="center" indent="1"/>
      <protection hidden="1"/>
    </xf>
    <xf numFmtId="0" fontId="7" fillId="7" borderId="52" xfId="0" applyFont="1" applyFill="1" applyBorder="1" applyAlignment="1" applyProtection="1">
      <alignment horizontal="left" vertical="center" indent="1"/>
      <protection hidden="1"/>
    </xf>
    <xf numFmtId="0" fontId="7" fillId="30" borderId="25" xfId="0" applyFont="1" applyFill="1" applyBorder="1" applyAlignment="1" applyProtection="1">
      <alignment horizontal="right" vertical="center" indent="1"/>
      <protection hidden="1"/>
    </xf>
    <xf numFmtId="0" fontId="7" fillId="30" borderId="26" xfId="0" applyFont="1" applyFill="1" applyBorder="1" applyAlignment="1" applyProtection="1">
      <alignment horizontal="right" vertical="center" indent="1"/>
      <protection hidden="1"/>
    </xf>
    <xf numFmtId="0" fontId="7" fillId="30" borderId="27" xfId="0" applyFont="1" applyFill="1" applyBorder="1" applyAlignment="1" applyProtection="1">
      <alignment horizontal="right" vertical="center" indent="1"/>
      <protection hidden="1"/>
    </xf>
    <xf numFmtId="0" fontId="5" fillId="30" borderId="28" xfId="0" applyFont="1" applyFill="1" applyBorder="1" applyAlignment="1" applyProtection="1">
      <alignment horizontal="center" vertical="center"/>
      <protection hidden="1"/>
    </xf>
    <xf numFmtId="0" fontId="5" fillId="30" borderId="26" xfId="0" applyFont="1" applyFill="1" applyBorder="1" applyAlignment="1" applyProtection="1">
      <alignment horizontal="center" vertical="center"/>
      <protection hidden="1"/>
    </xf>
    <xf numFmtId="0" fontId="6" fillId="31" borderId="61" xfId="0" applyFont="1" applyFill="1" applyBorder="1" applyAlignment="1" applyProtection="1">
      <alignment horizontal="center" vertical="center"/>
      <protection hidden="1"/>
    </xf>
    <xf numFmtId="0" fontId="6" fillId="31" borderId="62" xfId="0" applyFont="1" applyFill="1" applyBorder="1" applyAlignment="1" applyProtection="1">
      <alignment horizontal="center" vertical="center"/>
      <protection hidden="1"/>
    </xf>
    <xf numFmtId="0" fontId="6" fillId="3" borderId="74" xfId="0" applyFont="1" applyFill="1" applyBorder="1" applyAlignment="1" applyProtection="1">
      <alignment horizontal="left" vertical="top" wrapText="1"/>
      <protection locked="0"/>
    </xf>
    <xf numFmtId="0" fontId="6" fillId="3" borderId="75" xfId="0" applyFont="1" applyFill="1" applyBorder="1" applyAlignment="1" applyProtection="1">
      <alignment horizontal="left" vertical="top" wrapText="1"/>
      <protection locked="0"/>
    </xf>
    <xf numFmtId="0" fontId="6" fillId="3" borderId="71" xfId="0" applyFont="1" applyFill="1" applyBorder="1" applyAlignment="1" applyProtection="1">
      <alignment horizontal="left" vertical="top" wrapText="1"/>
      <protection locked="0"/>
    </xf>
    <xf numFmtId="0" fontId="6" fillId="3" borderId="65" xfId="0" applyFont="1" applyFill="1" applyBorder="1" applyAlignment="1" applyProtection="1">
      <alignment horizontal="left" vertical="top" wrapText="1"/>
      <protection locked="0"/>
    </xf>
    <xf numFmtId="0" fontId="6" fillId="3" borderId="66" xfId="0" applyFont="1" applyFill="1" applyBorder="1" applyAlignment="1" applyProtection="1">
      <alignment horizontal="left" vertical="top" wrapText="1"/>
      <protection locked="0"/>
    </xf>
    <xf numFmtId="0" fontId="6" fillId="0" borderId="70"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77" xfId="0" applyFont="1" applyBorder="1" applyAlignment="1" applyProtection="1">
      <alignment horizontal="center" vertical="center"/>
      <protection hidden="1"/>
    </xf>
    <xf numFmtId="0" fontId="6" fillId="0" borderId="78" xfId="0" applyFont="1" applyBorder="1" applyAlignment="1" applyProtection="1">
      <alignment horizontal="center" vertical="center"/>
      <protection hidden="1"/>
    </xf>
    <xf numFmtId="0" fontId="6" fillId="4" borderId="70" xfId="0" applyFont="1" applyFill="1" applyBorder="1" applyAlignment="1" applyProtection="1">
      <alignment horizontal="center" vertical="center"/>
      <protection hidden="1"/>
    </xf>
    <xf numFmtId="0" fontId="6" fillId="4" borderId="0" xfId="0" applyFont="1" applyFill="1" applyAlignment="1" applyProtection="1">
      <alignment horizontal="center" vertical="center"/>
      <protection hidden="1"/>
    </xf>
    <xf numFmtId="0" fontId="6" fillId="4" borderId="9" xfId="0" applyFont="1" applyFill="1" applyBorder="1" applyAlignment="1" applyProtection="1">
      <alignment horizontal="center" vertical="center"/>
      <protection hidden="1"/>
    </xf>
    <xf numFmtId="0" fontId="6" fillId="4" borderId="77" xfId="0" applyFont="1" applyFill="1" applyBorder="1" applyAlignment="1" applyProtection="1">
      <alignment horizontal="center" vertical="center"/>
      <protection hidden="1"/>
    </xf>
    <xf numFmtId="0" fontId="6" fillId="0" borderId="48" xfId="0" applyFont="1" applyBorder="1" applyAlignment="1" applyProtection="1">
      <alignment horizontal="center" vertical="center"/>
      <protection hidden="1"/>
    </xf>
    <xf numFmtId="0" fontId="6" fillId="2" borderId="23" xfId="0" applyFont="1" applyFill="1" applyBorder="1" applyAlignment="1" applyProtection="1">
      <alignment horizontal="center" vertical="center"/>
      <protection hidden="1"/>
    </xf>
    <xf numFmtId="0" fontId="6" fillId="2" borderId="47" xfId="0" applyFont="1" applyFill="1" applyBorder="1" applyAlignment="1" applyProtection="1">
      <alignment horizontal="center" vertical="center"/>
      <protection hidden="1"/>
    </xf>
    <xf numFmtId="0" fontId="6" fillId="14" borderId="24" xfId="0" applyFont="1" applyFill="1" applyBorder="1" applyAlignment="1" applyProtection="1">
      <alignment horizontal="left" vertical="center"/>
      <protection hidden="1"/>
    </xf>
    <xf numFmtId="0" fontId="6" fillId="14" borderId="59" xfId="0" applyFont="1" applyFill="1" applyBorder="1" applyAlignment="1" applyProtection="1">
      <alignment horizontal="left" vertical="center"/>
      <protection hidden="1"/>
    </xf>
    <xf numFmtId="0" fontId="6" fillId="14" borderId="60" xfId="0" applyFont="1" applyFill="1" applyBorder="1" applyAlignment="1" applyProtection="1">
      <alignment horizontal="left" vertical="center"/>
      <protection hidden="1"/>
    </xf>
    <xf numFmtId="0" fontId="6" fillId="14" borderId="49" xfId="0" applyFont="1" applyFill="1" applyBorder="1" applyAlignment="1" applyProtection="1">
      <alignment horizontal="left" vertical="center"/>
      <protection hidden="1"/>
    </xf>
    <xf numFmtId="0" fontId="6" fillId="14" borderId="78" xfId="0" applyFont="1" applyFill="1" applyBorder="1" applyAlignment="1" applyProtection="1">
      <alignment horizontal="left" vertical="center"/>
      <protection hidden="1"/>
    </xf>
    <xf numFmtId="0" fontId="6" fillId="14" borderId="79" xfId="0" applyFont="1" applyFill="1" applyBorder="1" applyAlignment="1" applyProtection="1">
      <alignment horizontal="left" vertical="center"/>
      <protection hidden="1"/>
    </xf>
    <xf numFmtId="0" fontId="7" fillId="5" borderId="34" xfId="0" applyFont="1" applyFill="1" applyBorder="1" applyAlignment="1" applyProtection="1">
      <alignment horizontal="right" vertical="center" indent="1"/>
      <protection hidden="1"/>
    </xf>
    <xf numFmtId="0" fontId="7" fillId="5" borderId="35" xfId="0" applyFont="1" applyFill="1" applyBorder="1" applyAlignment="1" applyProtection="1">
      <alignment horizontal="right" vertical="center" indent="1"/>
      <protection hidden="1"/>
    </xf>
    <xf numFmtId="0" fontId="7" fillId="5" borderId="36" xfId="0" applyFont="1" applyFill="1" applyBorder="1" applyAlignment="1" applyProtection="1">
      <alignment horizontal="right" vertical="center" indent="1"/>
      <protection hidden="1"/>
    </xf>
    <xf numFmtId="0" fontId="5" fillId="5" borderId="35" xfId="0" applyFont="1" applyFill="1" applyBorder="1" applyAlignment="1" applyProtection="1">
      <alignment horizontal="center" vertical="center"/>
      <protection hidden="1"/>
    </xf>
    <xf numFmtId="0" fontId="7" fillId="0" borderId="49" xfId="0" applyFont="1" applyBorder="1" applyAlignment="1" applyProtection="1">
      <alignment horizontal="left" vertical="center" wrapText="1" indent="2"/>
      <protection hidden="1"/>
    </xf>
    <xf numFmtId="0" fontId="7" fillId="0" borderId="4" xfId="0" applyFont="1" applyBorder="1" applyAlignment="1" applyProtection="1">
      <alignment horizontal="left" vertical="center" wrapText="1" indent="2"/>
      <protection hidden="1"/>
    </xf>
    <xf numFmtId="0" fontId="6" fillId="0" borderId="44" xfId="0" applyFont="1" applyBorder="1" applyAlignment="1" applyProtection="1">
      <alignment horizontal="center" vertical="center"/>
      <protection hidden="1"/>
    </xf>
    <xf numFmtId="0" fontId="6" fillId="0" borderId="16" xfId="0" applyFont="1" applyBorder="1" applyAlignment="1" applyProtection="1">
      <alignment horizontal="center" vertical="center"/>
      <protection hidden="1"/>
    </xf>
    <xf numFmtId="0" fontId="6" fillId="4" borderId="129" xfId="0" applyFont="1" applyFill="1" applyBorder="1" applyAlignment="1" applyProtection="1">
      <alignment horizontal="center" vertical="center"/>
      <protection hidden="1"/>
    </xf>
    <xf numFmtId="0" fontId="6" fillId="34" borderId="26" xfId="0" applyFont="1" applyFill="1" applyBorder="1" applyAlignment="1" applyProtection="1">
      <alignment horizontal="center" vertical="center"/>
      <protection hidden="1"/>
    </xf>
    <xf numFmtId="0" fontId="6" fillId="34" borderId="27" xfId="0" applyFont="1" applyFill="1" applyBorder="1" applyAlignment="1" applyProtection="1">
      <alignment horizontal="center" vertical="center"/>
      <protection hidden="1"/>
    </xf>
    <xf numFmtId="0" fontId="7" fillId="16" borderId="20" xfId="0" applyFont="1" applyFill="1" applyBorder="1" applyAlignment="1" applyProtection="1">
      <alignment horizontal="left" vertical="center" wrapText="1" indent="2"/>
      <protection hidden="1"/>
    </xf>
    <xf numFmtId="0" fontId="7" fillId="16" borderId="21" xfId="0" applyFont="1" applyFill="1" applyBorder="1" applyAlignment="1" applyProtection="1">
      <alignment horizontal="left" vertical="center" wrapText="1" indent="2"/>
      <protection hidden="1"/>
    </xf>
    <xf numFmtId="0" fontId="7" fillId="16" borderId="22" xfId="0" applyFont="1" applyFill="1" applyBorder="1" applyAlignment="1" applyProtection="1">
      <alignment horizontal="left" vertical="center" wrapText="1" indent="2"/>
      <protection hidden="1"/>
    </xf>
    <xf numFmtId="0" fontId="6" fillId="16" borderId="21" xfId="0" applyFont="1" applyFill="1" applyBorder="1" applyAlignment="1" applyProtection="1">
      <alignment horizontal="center" vertical="center"/>
      <protection hidden="1"/>
    </xf>
    <xf numFmtId="0" fontId="6" fillId="14" borderId="21" xfId="0" applyFont="1" applyFill="1" applyBorder="1" applyAlignment="1" applyProtection="1">
      <alignment horizontal="center" vertical="center"/>
      <protection hidden="1"/>
    </xf>
    <xf numFmtId="0" fontId="6" fillId="14" borderId="22" xfId="0" applyFont="1" applyFill="1" applyBorder="1" applyAlignment="1" applyProtection="1">
      <alignment horizontal="center" vertical="center"/>
      <protection hidden="1"/>
    </xf>
    <xf numFmtId="0" fontId="7" fillId="2" borderId="4" xfId="0" applyFont="1" applyFill="1" applyBorder="1" applyAlignment="1" applyProtection="1">
      <alignment horizontal="left" vertical="center" wrapText="1" indent="2"/>
      <protection hidden="1"/>
    </xf>
    <xf numFmtId="0" fontId="7" fillId="2" borderId="30" xfId="0" applyFont="1" applyFill="1" applyBorder="1" applyAlignment="1" applyProtection="1">
      <alignment horizontal="left" vertical="center" wrapText="1" indent="2"/>
      <protection hidden="1"/>
    </xf>
    <xf numFmtId="0" fontId="7" fillId="2" borderId="12" xfId="0" applyFont="1" applyFill="1" applyBorder="1" applyAlignment="1" applyProtection="1">
      <alignment horizontal="left" vertical="center" wrapText="1" indent="2"/>
      <protection hidden="1"/>
    </xf>
    <xf numFmtId="0" fontId="7" fillId="2" borderId="33" xfId="0" applyFont="1" applyFill="1" applyBorder="1" applyAlignment="1" applyProtection="1">
      <alignment horizontal="left" vertical="center" wrapText="1" indent="2"/>
      <protection hidden="1"/>
    </xf>
    <xf numFmtId="0" fontId="6" fillId="2" borderId="16" xfId="0" applyFont="1" applyFill="1" applyBorder="1" applyAlignment="1" applyProtection="1">
      <alignment horizontal="center" vertical="center"/>
      <protection hidden="1"/>
    </xf>
    <xf numFmtId="0" fontId="6" fillId="2" borderId="30" xfId="0" applyFont="1" applyFill="1" applyBorder="1" applyAlignment="1" applyProtection="1">
      <alignment horizontal="center" vertical="center"/>
      <protection hidden="1"/>
    </xf>
    <xf numFmtId="0" fontId="7" fillId="4" borderId="124" xfId="0" applyFont="1" applyFill="1" applyBorder="1" applyAlignment="1" applyProtection="1">
      <alignment horizontal="right" vertical="center" indent="1"/>
      <protection hidden="1"/>
    </xf>
    <xf numFmtId="0" fontId="7" fillId="4" borderId="125" xfId="0" applyFont="1" applyFill="1" applyBorder="1" applyAlignment="1" applyProtection="1">
      <alignment horizontal="right" vertical="center" indent="1"/>
      <protection hidden="1"/>
    </xf>
    <xf numFmtId="0" fontId="7" fillId="4" borderId="126" xfId="0" applyFont="1" applyFill="1" applyBorder="1" applyAlignment="1" applyProtection="1">
      <alignment horizontal="right" vertical="center" indent="1"/>
      <protection hidden="1"/>
    </xf>
    <xf numFmtId="0" fontId="5" fillId="14" borderId="125" xfId="0" applyFont="1" applyFill="1" applyBorder="1" applyAlignment="1" applyProtection="1">
      <alignment horizontal="center" vertical="center"/>
      <protection hidden="1"/>
    </xf>
    <xf numFmtId="0" fontId="5" fillId="14" borderId="126" xfId="0" applyFont="1" applyFill="1" applyBorder="1" applyAlignment="1" applyProtection="1">
      <alignment horizontal="center" vertical="center"/>
      <protection hidden="1"/>
    </xf>
    <xf numFmtId="0" fontId="6" fillId="0" borderId="12" xfId="0" applyFont="1" applyBorder="1" applyAlignment="1" applyProtection="1">
      <alignment horizontal="center" vertical="center" wrapText="1"/>
      <protection hidden="1"/>
    </xf>
    <xf numFmtId="0" fontId="7" fillId="0" borderId="67" xfId="0" applyFont="1" applyBorder="1" applyAlignment="1" applyProtection="1">
      <alignment horizontal="left" vertical="center" wrapText="1" indent="2"/>
      <protection hidden="1"/>
    </xf>
    <xf numFmtId="0" fontId="7" fillId="0" borderId="68" xfId="0" applyFont="1" applyBorder="1" applyAlignment="1" applyProtection="1">
      <alignment horizontal="left" vertical="center" wrapText="1" indent="2"/>
      <protection hidden="1"/>
    </xf>
    <xf numFmtId="0" fontId="7" fillId="0" borderId="32" xfId="0" applyFont="1" applyBorder="1" applyAlignment="1" applyProtection="1">
      <alignment horizontal="left" vertical="center" wrapText="1" indent="2"/>
      <protection hidden="1"/>
    </xf>
    <xf numFmtId="0" fontId="5" fillId="29" borderId="40" xfId="0" applyFont="1" applyFill="1" applyBorder="1" applyAlignment="1" applyProtection="1">
      <alignment horizontal="center" vertical="center"/>
      <protection hidden="1"/>
    </xf>
    <xf numFmtId="0" fontId="4" fillId="2" borderId="16" xfId="0" applyFont="1" applyFill="1" applyBorder="1" applyAlignment="1" applyProtection="1">
      <alignment vertical="center"/>
      <protection hidden="1"/>
    </xf>
    <xf numFmtId="0" fontId="4" fillId="2" borderId="10" xfId="0" applyFont="1" applyFill="1" applyBorder="1" applyAlignment="1" applyProtection="1">
      <alignment vertical="center"/>
      <protection hidden="1"/>
    </xf>
    <xf numFmtId="0" fontId="4" fillId="2" borderId="4" xfId="0" applyFont="1" applyFill="1" applyBorder="1" applyAlignment="1" applyProtection="1">
      <alignment vertical="center"/>
      <protection hidden="1"/>
    </xf>
    <xf numFmtId="44" fontId="0" fillId="3" borderId="16" xfId="1" applyFont="1" applyFill="1" applyBorder="1" applyAlignment="1" applyProtection="1">
      <alignment vertical="center"/>
      <protection locked="0"/>
    </xf>
    <xf numFmtId="44" fontId="0" fillId="3" borderId="10" xfId="1" applyFont="1" applyFill="1" applyBorder="1" applyAlignment="1" applyProtection="1">
      <alignment vertical="center"/>
      <protection locked="0"/>
    </xf>
    <xf numFmtId="44" fontId="0" fillId="3" borderId="17" xfId="1" applyFont="1" applyFill="1" applyBorder="1" applyAlignment="1" applyProtection="1">
      <alignment vertical="center"/>
      <protection locked="0"/>
    </xf>
    <xf numFmtId="0" fontId="4" fillId="0" borderId="53" xfId="0" applyFont="1" applyBorder="1" applyAlignment="1" applyProtection="1">
      <alignment vertical="center"/>
      <protection hidden="1"/>
    </xf>
    <xf numFmtId="0" fontId="4" fillId="0" borderId="5" xfId="0" applyFont="1" applyBorder="1" applyAlignment="1" applyProtection="1">
      <alignment vertical="center"/>
      <protection hidden="1"/>
    </xf>
    <xf numFmtId="0" fontId="0" fillId="3" borderId="5" xfId="0" applyFill="1" applyBorder="1" applyAlignment="1" applyProtection="1">
      <alignment vertical="center"/>
      <protection locked="0"/>
    </xf>
    <xf numFmtId="0" fontId="4" fillId="2" borderId="53" xfId="0" applyFont="1" applyFill="1" applyBorder="1" applyAlignment="1" applyProtection="1">
      <alignment vertical="center"/>
      <protection hidden="1"/>
    </xf>
    <xf numFmtId="0" fontId="4" fillId="2" borderId="5" xfId="0" applyFont="1" applyFill="1" applyBorder="1" applyAlignment="1" applyProtection="1">
      <alignment vertical="center"/>
      <protection hidden="1"/>
    </xf>
    <xf numFmtId="0" fontId="4" fillId="0" borderId="67" xfId="0" applyFont="1" applyBorder="1" applyAlignment="1" applyProtection="1">
      <alignment vertical="center"/>
      <protection hidden="1"/>
    </xf>
    <xf numFmtId="0" fontId="4" fillId="0" borderId="68" xfId="0" applyFont="1" applyBorder="1" applyAlignment="1" applyProtection="1">
      <alignment vertical="center"/>
      <protection hidden="1"/>
    </xf>
    <xf numFmtId="0" fontId="0" fillId="3" borderId="68" xfId="0" applyFill="1" applyBorder="1" applyAlignment="1" applyProtection="1">
      <alignment vertical="center"/>
      <protection locked="0"/>
    </xf>
    <xf numFmtId="44" fontId="0" fillId="3" borderId="30" xfId="1" applyFont="1" applyFill="1" applyBorder="1" applyAlignment="1" applyProtection="1">
      <alignment vertical="center"/>
      <protection locked="0"/>
    </xf>
    <xf numFmtId="44" fontId="0" fillId="3" borderId="12" xfId="1" applyFont="1" applyFill="1" applyBorder="1" applyAlignment="1" applyProtection="1">
      <alignment vertical="center"/>
      <protection locked="0"/>
    </xf>
    <xf numFmtId="44" fontId="0" fillId="3" borderId="31" xfId="1" applyFont="1" applyFill="1" applyBorder="1" applyAlignment="1" applyProtection="1">
      <alignment vertical="center"/>
      <protection locked="0"/>
    </xf>
    <xf numFmtId="0" fontId="4" fillId="4" borderId="64" xfId="0" applyFont="1" applyFill="1" applyBorder="1" applyAlignment="1" applyProtection="1">
      <alignment vertical="center"/>
      <protection hidden="1"/>
    </xf>
    <xf numFmtId="0" fontId="4" fillId="4" borderId="65" xfId="0" applyFont="1" applyFill="1" applyBorder="1" applyAlignment="1" applyProtection="1">
      <alignment vertical="center"/>
      <protection hidden="1"/>
    </xf>
    <xf numFmtId="44" fontId="0" fillId="4" borderId="25" xfId="1" applyFont="1" applyFill="1" applyBorder="1" applyAlignment="1" applyProtection="1">
      <alignment vertical="center"/>
      <protection hidden="1"/>
    </xf>
    <xf numFmtId="44" fontId="0" fillId="4" borderId="26" xfId="1" applyFont="1" applyFill="1" applyBorder="1" applyAlignment="1" applyProtection="1">
      <alignment vertical="center"/>
      <protection hidden="1"/>
    </xf>
    <xf numFmtId="44" fontId="0" fillId="4" borderId="27" xfId="1" applyFont="1" applyFill="1" applyBorder="1" applyAlignment="1" applyProtection="1">
      <alignment vertical="center"/>
      <protection hidden="1"/>
    </xf>
    <xf numFmtId="0" fontId="4" fillId="0" borderId="16" xfId="0" applyFont="1" applyBorder="1" applyAlignment="1" applyProtection="1">
      <alignment vertical="center"/>
      <protection hidden="1"/>
    </xf>
    <xf numFmtId="0" fontId="4" fillId="0" borderId="10" xfId="0" applyFont="1" applyBorder="1" applyAlignment="1" applyProtection="1">
      <alignment vertical="center"/>
      <protection hidden="1"/>
    </xf>
    <xf numFmtId="0" fontId="4" fillId="0" borderId="4" xfId="0" applyFont="1" applyBorder="1" applyAlignment="1" applyProtection="1">
      <alignment vertical="center"/>
      <protection hidden="1"/>
    </xf>
    <xf numFmtId="0" fontId="0" fillId="3" borderId="24" xfId="0" applyFill="1" applyBorder="1" applyAlignment="1" applyProtection="1">
      <alignment horizontal="left" vertical="top" wrapText="1"/>
      <protection locked="0"/>
    </xf>
    <xf numFmtId="0" fontId="0" fillId="3" borderId="59" xfId="0" applyFill="1" applyBorder="1" applyAlignment="1" applyProtection="1">
      <alignment horizontal="left" vertical="top" wrapText="1"/>
      <protection locked="0"/>
    </xf>
    <xf numFmtId="0" fontId="0" fillId="3" borderId="23" xfId="0" applyFill="1" applyBorder="1" applyAlignment="1" applyProtection="1">
      <alignment horizontal="left" vertical="top" wrapText="1"/>
      <protection locked="0"/>
    </xf>
    <xf numFmtId="0" fontId="0" fillId="3" borderId="48"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49" xfId="0" applyFill="1" applyBorder="1" applyAlignment="1" applyProtection="1">
      <alignment horizontal="left" vertical="top" wrapText="1"/>
      <protection locked="0"/>
    </xf>
    <xf numFmtId="0" fontId="0" fillId="3" borderId="78" xfId="0" applyFill="1" applyBorder="1" applyAlignment="1" applyProtection="1">
      <alignment horizontal="left" vertical="top" wrapText="1"/>
      <protection locked="0"/>
    </xf>
    <xf numFmtId="0" fontId="0" fillId="3" borderId="47" xfId="0" applyFill="1" applyBorder="1" applyAlignment="1" applyProtection="1">
      <alignment horizontal="left" vertical="top" wrapText="1"/>
      <protection locked="0"/>
    </xf>
    <xf numFmtId="0" fontId="4" fillId="6" borderId="37" xfId="0" applyFont="1" applyFill="1" applyBorder="1" applyAlignment="1" applyProtection="1">
      <alignment horizontal="center" vertical="center"/>
      <protection hidden="1"/>
    </xf>
    <xf numFmtId="0" fontId="4" fillId="6" borderId="38" xfId="0" applyFont="1" applyFill="1" applyBorder="1" applyAlignment="1" applyProtection="1">
      <alignment horizontal="center" vertical="center"/>
      <protection hidden="1"/>
    </xf>
    <xf numFmtId="0" fontId="4" fillId="6" borderId="41" xfId="0" applyFont="1" applyFill="1" applyBorder="1" applyAlignment="1" applyProtection="1">
      <alignment horizontal="center" vertical="center"/>
      <protection hidden="1"/>
    </xf>
    <xf numFmtId="0" fontId="4" fillId="6" borderId="37" xfId="0" applyFont="1" applyFill="1" applyBorder="1" applyAlignment="1" applyProtection="1">
      <alignment horizontal="center" vertical="center" wrapText="1"/>
      <protection hidden="1"/>
    </xf>
    <xf numFmtId="0" fontId="4" fillId="6" borderId="39" xfId="0" applyFont="1" applyFill="1" applyBorder="1" applyAlignment="1" applyProtection="1">
      <alignment horizontal="center" vertical="center" wrapText="1"/>
      <protection hidden="1"/>
    </xf>
    <xf numFmtId="0" fontId="4" fillId="0" borderId="44" xfId="0" applyFont="1" applyBorder="1" applyAlignment="1" applyProtection="1">
      <alignment vertical="center"/>
      <protection hidden="1"/>
    </xf>
    <xf numFmtId="0" fontId="4" fillId="0" borderId="11" xfId="0" applyFont="1" applyBorder="1" applyAlignment="1" applyProtection="1">
      <alignment vertical="center"/>
      <protection hidden="1"/>
    </xf>
    <xf numFmtId="0" fontId="4" fillId="0" borderId="49" xfId="0" applyFont="1" applyBorder="1" applyAlignment="1" applyProtection="1">
      <alignment vertical="center"/>
      <protection hidden="1"/>
    </xf>
    <xf numFmtId="44" fontId="0" fillId="3" borderId="44" xfId="1" applyFont="1" applyFill="1" applyBorder="1" applyAlignment="1" applyProtection="1">
      <alignment vertical="center"/>
      <protection locked="0"/>
    </xf>
    <xf numFmtId="44" fontId="0" fillId="3" borderId="11" xfId="1" applyFont="1" applyFill="1" applyBorder="1" applyAlignment="1" applyProtection="1">
      <alignment vertical="center"/>
      <protection locked="0"/>
    </xf>
    <xf numFmtId="44" fontId="0" fillId="3" borderId="45" xfId="1" applyFont="1" applyFill="1" applyBorder="1" applyAlignment="1" applyProtection="1">
      <alignment vertical="center"/>
      <protection locked="0"/>
    </xf>
    <xf numFmtId="0" fontId="4" fillId="2" borderId="110" xfId="0" applyFont="1" applyFill="1" applyBorder="1" applyAlignment="1" applyProtection="1">
      <alignment horizontal="left" vertical="center" wrapText="1"/>
      <protection hidden="1"/>
    </xf>
    <xf numFmtId="0" fontId="13" fillId="8" borderId="0" xfId="0" applyFont="1" applyFill="1" applyAlignment="1" applyProtection="1">
      <alignment horizontal="center" vertical="center"/>
      <protection hidden="1"/>
    </xf>
    <xf numFmtId="0" fontId="6" fillId="11" borderId="24" xfId="0" applyFont="1" applyFill="1" applyBorder="1" applyAlignment="1" applyProtection="1">
      <alignment horizontal="left" vertical="top" wrapText="1"/>
      <protection locked="0"/>
    </xf>
    <xf numFmtId="0" fontId="6" fillId="11" borderId="59" xfId="0" applyFont="1" applyFill="1" applyBorder="1" applyAlignment="1" applyProtection="1">
      <alignment horizontal="left" vertical="top" wrapText="1"/>
      <protection locked="0"/>
    </xf>
    <xf numFmtId="0" fontId="6" fillId="11" borderId="23" xfId="0" applyFont="1" applyFill="1" applyBorder="1" applyAlignment="1" applyProtection="1">
      <alignment horizontal="left" vertical="top" wrapText="1"/>
      <protection locked="0"/>
    </xf>
    <xf numFmtId="0" fontId="6" fillId="11" borderId="48" xfId="0" applyFont="1" applyFill="1" applyBorder="1" applyAlignment="1" applyProtection="1">
      <alignment horizontal="left" vertical="top" wrapText="1"/>
      <protection locked="0"/>
    </xf>
    <xf numFmtId="0" fontId="6" fillId="11" borderId="0" xfId="0" applyFont="1" applyFill="1" applyAlignment="1" applyProtection="1">
      <alignment horizontal="left" vertical="top" wrapText="1"/>
      <protection locked="0"/>
    </xf>
    <xf numFmtId="0" fontId="6" fillId="11" borderId="9" xfId="0" applyFont="1" applyFill="1" applyBorder="1" applyAlignment="1" applyProtection="1">
      <alignment horizontal="left" vertical="top" wrapText="1"/>
      <protection locked="0"/>
    </xf>
    <xf numFmtId="0" fontId="6" fillId="11" borderId="49" xfId="0" applyFont="1" applyFill="1" applyBorder="1" applyAlignment="1" applyProtection="1">
      <alignment horizontal="left" vertical="top" wrapText="1"/>
      <protection locked="0"/>
    </xf>
    <xf numFmtId="0" fontId="6" fillId="11" borderId="78" xfId="0" applyFont="1" applyFill="1" applyBorder="1" applyAlignment="1" applyProtection="1">
      <alignment horizontal="left" vertical="top" wrapText="1"/>
      <protection locked="0"/>
    </xf>
    <xf numFmtId="0" fontId="6" fillId="11" borderId="47" xfId="0" applyFont="1" applyFill="1" applyBorder="1" applyAlignment="1" applyProtection="1">
      <alignment horizontal="left" vertical="top" wrapText="1"/>
      <protection locked="0"/>
    </xf>
    <xf numFmtId="0" fontId="6" fillId="11" borderId="10" xfId="0" applyFont="1" applyFill="1" applyBorder="1" applyAlignment="1" applyProtection="1">
      <alignment horizontal="center" vertical="center"/>
      <protection locked="0"/>
    </xf>
    <xf numFmtId="0" fontId="4" fillId="12" borderId="0" xfId="0" applyFont="1" applyFill="1" applyAlignment="1" applyProtection="1">
      <alignment horizontal="left" vertical="center" wrapText="1"/>
      <protection hidden="1"/>
    </xf>
    <xf numFmtId="0" fontId="5" fillId="0" borderId="110" xfId="0" applyFont="1" applyBorder="1" applyAlignment="1" applyProtection="1">
      <alignment vertical="center"/>
      <protection hidden="1"/>
    </xf>
    <xf numFmtId="0" fontId="0" fillId="6" borderId="13" xfId="0" applyFill="1" applyBorder="1" applyAlignment="1" applyProtection="1">
      <alignment horizontal="center" vertical="center"/>
      <protection hidden="1"/>
    </xf>
    <xf numFmtId="0" fontId="0" fillId="6" borderId="14" xfId="0" applyFill="1" applyBorder="1" applyAlignment="1" applyProtection="1">
      <alignment horizontal="center" vertical="center"/>
      <protection hidden="1"/>
    </xf>
    <xf numFmtId="0" fontId="0" fillId="6" borderId="15" xfId="0" applyFill="1" applyBorder="1" applyAlignment="1" applyProtection="1">
      <alignment horizontal="center" vertical="center"/>
      <protection hidden="1"/>
    </xf>
    <xf numFmtId="0" fontId="0" fillId="6" borderId="37" xfId="0" applyFill="1" applyBorder="1" applyAlignment="1" applyProtection="1">
      <alignment horizontal="center" vertical="center"/>
      <protection hidden="1"/>
    </xf>
    <xf numFmtId="0" fontId="0" fillId="6" borderId="38" xfId="0" applyFill="1" applyBorder="1" applyAlignment="1" applyProtection="1">
      <alignment horizontal="center" vertical="center"/>
      <protection hidden="1"/>
    </xf>
    <xf numFmtId="0" fontId="0" fillId="6" borderId="39" xfId="0" applyFill="1" applyBorder="1" applyAlignment="1" applyProtection="1">
      <alignment horizontal="center" vertical="center"/>
      <protection hidden="1"/>
    </xf>
    <xf numFmtId="0" fontId="4" fillId="6" borderId="18" xfId="0" applyFont="1" applyFill="1" applyBorder="1" applyAlignment="1" applyProtection="1">
      <alignment horizontal="center" vertical="center" wrapText="1"/>
      <protection hidden="1"/>
    </xf>
    <xf numFmtId="0" fontId="4" fillId="6" borderId="43" xfId="0" applyFont="1" applyFill="1" applyBorder="1" applyAlignment="1" applyProtection="1">
      <alignment horizontal="center" vertical="center" wrapText="1"/>
      <protection hidden="1"/>
    </xf>
    <xf numFmtId="0" fontId="4" fillId="0" borderId="25" xfId="0" applyFont="1" applyBorder="1" applyAlignment="1" applyProtection="1">
      <alignment vertical="center"/>
      <protection hidden="1"/>
    </xf>
    <xf numFmtId="0" fontId="4" fillId="0" borderId="26" xfId="0" applyFont="1" applyBorder="1" applyAlignment="1" applyProtection="1">
      <alignment vertical="center"/>
      <protection hidden="1"/>
    </xf>
    <xf numFmtId="0" fontId="4" fillId="0" borderId="27" xfId="0" applyFont="1" applyBorder="1" applyAlignment="1" applyProtection="1">
      <alignment vertical="center"/>
      <protection hidden="1"/>
    </xf>
    <xf numFmtId="0" fontId="0" fillId="3" borderId="28" xfId="0" applyFill="1" applyBorder="1" applyAlignment="1" applyProtection="1">
      <alignment horizontal="center" vertical="center"/>
      <protection locked="0"/>
    </xf>
    <xf numFmtId="0" fontId="0" fillId="3" borderId="26" xfId="0" applyFill="1" applyBorder="1" applyAlignment="1" applyProtection="1">
      <alignment horizontal="center" vertical="center"/>
      <protection locked="0"/>
    </xf>
    <xf numFmtId="0" fontId="0" fillId="3" borderId="40" xfId="0" applyFill="1" applyBorder="1" applyAlignment="1" applyProtection="1">
      <alignment horizontal="center" vertical="center"/>
      <protection locked="0"/>
    </xf>
    <xf numFmtId="0" fontId="0" fillId="3" borderId="62" xfId="0" applyFill="1" applyBorder="1" applyAlignment="1" applyProtection="1">
      <alignment horizontal="center" vertical="center"/>
      <protection locked="0"/>
    </xf>
    <xf numFmtId="0" fontId="0" fillId="3" borderId="63" xfId="0" applyFill="1" applyBorder="1" applyAlignment="1" applyProtection="1">
      <alignment horizontal="center" vertical="center"/>
      <protection locked="0"/>
    </xf>
    <xf numFmtId="0" fontId="2" fillId="8" borderId="104" xfId="0" applyFont="1" applyFill="1" applyBorder="1" applyAlignment="1" applyProtection="1">
      <alignment horizontal="center" vertical="center"/>
      <protection hidden="1"/>
    </xf>
    <xf numFmtId="0" fontId="2" fillId="8" borderId="105" xfId="0" applyFont="1" applyFill="1" applyBorder="1" applyAlignment="1" applyProtection="1">
      <alignment horizontal="center" vertical="center"/>
      <protection hidden="1"/>
    </xf>
    <xf numFmtId="0" fontId="2" fillId="8" borderId="106" xfId="0" applyFont="1" applyFill="1" applyBorder="1" applyAlignment="1" applyProtection="1">
      <alignment horizontal="center" vertical="center"/>
      <protection hidden="1"/>
    </xf>
    <xf numFmtId="0" fontId="4" fillId="12" borderId="0" xfId="0" applyFont="1" applyFill="1" applyAlignment="1" applyProtection="1">
      <alignment horizontal="left" vertical="center"/>
      <protection hidden="1"/>
    </xf>
    <xf numFmtId="0" fontId="4" fillId="12" borderId="0" xfId="0" applyFont="1" applyFill="1" applyAlignment="1" applyProtection="1">
      <alignment horizontal="right" vertical="center" indent="1"/>
      <protection hidden="1"/>
    </xf>
    <xf numFmtId="0" fontId="0" fillId="3" borderId="16"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4" fillId="6" borderId="76" xfId="0" applyFont="1" applyFill="1" applyBorder="1" applyAlignment="1" applyProtection="1">
      <alignment horizontal="left" vertical="center"/>
      <protection hidden="1"/>
    </xf>
    <xf numFmtId="0" fontId="4" fillId="6" borderId="74" xfId="0" applyFont="1" applyFill="1" applyBorder="1" applyAlignment="1" applyProtection="1">
      <alignment horizontal="left" vertical="center"/>
      <protection hidden="1"/>
    </xf>
    <xf numFmtId="0" fontId="4" fillId="6" borderId="64" xfId="0" applyFont="1" applyFill="1" applyBorder="1" applyAlignment="1" applyProtection="1">
      <alignment horizontal="left" vertical="center"/>
      <protection hidden="1"/>
    </xf>
    <xf numFmtId="0" fontId="4" fillId="6" borderId="65" xfId="0" applyFont="1" applyFill="1" applyBorder="1" applyAlignment="1" applyProtection="1">
      <alignment horizontal="left" vertical="center"/>
      <protection hidden="1"/>
    </xf>
    <xf numFmtId="0" fontId="4" fillId="6" borderId="42" xfId="0" applyFont="1" applyFill="1" applyBorder="1" applyAlignment="1" applyProtection="1">
      <alignment horizontal="center" vertical="center"/>
      <protection hidden="1"/>
    </xf>
    <xf numFmtId="0" fontId="4" fillId="6" borderId="28" xfId="0" applyFont="1" applyFill="1" applyBorder="1" applyAlignment="1" applyProtection="1">
      <alignment horizontal="center" vertical="center"/>
      <protection hidden="1"/>
    </xf>
    <xf numFmtId="0" fontId="4" fillId="6" borderId="90" xfId="0" applyFont="1" applyFill="1" applyBorder="1" applyAlignment="1" applyProtection="1">
      <alignment horizontal="center" vertical="center"/>
      <protection hidden="1"/>
    </xf>
    <xf numFmtId="0" fontId="4" fillId="6" borderId="29" xfId="0" applyFont="1" applyFill="1" applyBorder="1" applyAlignment="1" applyProtection="1">
      <alignment horizontal="center" vertical="center"/>
      <protection hidden="1"/>
    </xf>
    <xf numFmtId="0" fontId="0" fillId="3" borderId="44" xfId="0" applyFill="1" applyBorder="1" applyAlignment="1" applyProtection="1">
      <alignment horizontal="center" vertical="center"/>
      <protection locked="0"/>
    </xf>
    <xf numFmtId="0" fontId="0" fillId="3" borderId="11"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51" xfId="0" applyFill="1" applyBorder="1" applyAlignment="1" applyProtection="1">
      <alignment horizontal="center" vertical="center"/>
      <protection locked="0"/>
    </xf>
    <xf numFmtId="0" fontId="0" fillId="3" borderId="52" xfId="0" applyFill="1" applyBorder="1" applyAlignment="1" applyProtection="1">
      <alignment horizontal="center" vertical="center"/>
      <protection locked="0"/>
    </xf>
    <xf numFmtId="0" fontId="4" fillId="0" borderId="55" xfId="0" applyFont="1" applyBorder="1" applyAlignment="1" applyProtection="1">
      <alignment vertical="center"/>
      <protection hidden="1"/>
    </xf>
    <xf numFmtId="0" fontId="4" fillId="0" borderId="56" xfId="0" applyFont="1" applyBorder="1" applyAlignment="1" applyProtection="1">
      <alignment vertical="center"/>
      <protection hidden="1"/>
    </xf>
    <xf numFmtId="0" fontId="0" fillId="3" borderId="56"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41" xfId="0" applyFill="1" applyBorder="1" applyAlignment="1" applyProtection="1">
      <alignment horizontal="center" vertical="center"/>
      <protection locked="0"/>
    </xf>
    <xf numFmtId="0" fontId="0" fillId="3" borderId="57" xfId="0" applyFill="1" applyBorder="1" applyAlignment="1" applyProtection="1">
      <alignment horizontal="center" vertical="center"/>
      <protection locked="0"/>
    </xf>
    <xf numFmtId="0" fontId="4" fillId="2" borderId="78" xfId="0" applyFont="1" applyFill="1" applyBorder="1" applyAlignment="1" applyProtection="1">
      <alignment vertical="center"/>
      <protection hidden="1"/>
    </xf>
    <xf numFmtId="0" fontId="6" fillId="3" borderId="24" xfId="0" applyFont="1" applyFill="1" applyBorder="1" applyAlignment="1" applyProtection="1">
      <alignment horizontal="center" vertical="top" wrapText="1"/>
      <protection locked="0"/>
    </xf>
    <xf numFmtId="0" fontId="6" fillId="3" borderId="59" xfId="0" applyFont="1" applyFill="1" applyBorder="1" applyAlignment="1" applyProtection="1">
      <alignment horizontal="center" vertical="top" wrapText="1"/>
      <protection locked="0"/>
    </xf>
    <xf numFmtId="0" fontId="6" fillId="3" borderId="23" xfId="0" applyFont="1" applyFill="1" applyBorder="1" applyAlignment="1" applyProtection="1">
      <alignment horizontal="center" vertical="top" wrapText="1"/>
      <protection locked="0"/>
    </xf>
    <xf numFmtId="0" fontId="6" fillId="3" borderId="48" xfId="0" applyFont="1" applyFill="1" applyBorder="1" applyAlignment="1" applyProtection="1">
      <alignment horizontal="center" vertical="top" wrapText="1"/>
      <protection locked="0"/>
    </xf>
    <xf numFmtId="0" fontId="6" fillId="3" borderId="9" xfId="0" applyFont="1" applyFill="1" applyBorder="1" applyAlignment="1" applyProtection="1">
      <alignment horizontal="center" vertical="top" wrapText="1"/>
      <protection locked="0"/>
    </xf>
    <xf numFmtId="0" fontId="6" fillId="3" borderId="49" xfId="0" applyFont="1" applyFill="1" applyBorder="1" applyAlignment="1" applyProtection="1">
      <alignment horizontal="center" vertical="top" wrapText="1"/>
      <protection locked="0"/>
    </xf>
    <xf numFmtId="0" fontId="6" fillId="3" borderId="78" xfId="0" applyFont="1" applyFill="1" applyBorder="1" applyAlignment="1" applyProtection="1">
      <alignment horizontal="center" vertical="top" wrapText="1"/>
      <protection locked="0"/>
    </xf>
    <xf numFmtId="0" fontId="6" fillId="3" borderId="47" xfId="0" applyFont="1" applyFill="1" applyBorder="1" applyAlignment="1" applyProtection="1">
      <alignment horizontal="center" vertical="top" wrapText="1"/>
      <protection locked="0"/>
    </xf>
    <xf numFmtId="0" fontId="4" fillId="2" borderId="78" xfId="0" applyFont="1" applyFill="1" applyBorder="1" applyAlignment="1" applyProtection="1">
      <alignment horizontal="left" vertical="center" wrapText="1"/>
      <protection hidden="1"/>
    </xf>
    <xf numFmtId="0" fontId="4" fillId="3" borderId="4"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6" fillId="11" borderId="24" xfId="0" applyFont="1" applyFill="1" applyBorder="1" applyAlignment="1" applyProtection="1">
      <alignment horizontal="center" vertical="top" wrapText="1"/>
      <protection locked="0"/>
    </xf>
    <xf numFmtId="0" fontId="6" fillId="11" borderId="59" xfId="0" applyFont="1" applyFill="1" applyBorder="1" applyAlignment="1" applyProtection="1">
      <alignment horizontal="center" vertical="top" wrapText="1"/>
      <protection locked="0"/>
    </xf>
    <xf numFmtId="0" fontId="6" fillId="11" borderId="23" xfId="0" applyFont="1" applyFill="1" applyBorder="1" applyAlignment="1" applyProtection="1">
      <alignment horizontal="center" vertical="top" wrapText="1"/>
      <protection locked="0"/>
    </xf>
    <xf numFmtId="0" fontId="6" fillId="11" borderId="48" xfId="0" applyFont="1" applyFill="1" applyBorder="1" applyAlignment="1" applyProtection="1">
      <alignment horizontal="center" vertical="top" wrapText="1"/>
      <protection locked="0"/>
    </xf>
    <xf numFmtId="0" fontId="6" fillId="11" borderId="0" xfId="0" applyFont="1" applyFill="1" applyAlignment="1" applyProtection="1">
      <alignment horizontal="center" vertical="top" wrapText="1"/>
      <protection locked="0"/>
    </xf>
    <xf numFmtId="0" fontId="6" fillId="11" borderId="9" xfId="0" applyFont="1" applyFill="1" applyBorder="1" applyAlignment="1" applyProtection="1">
      <alignment horizontal="center" vertical="top" wrapText="1"/>
      <protection locked="0"/>
    </xf>
    <xf numFmtId="0" fontId="6" fillId="11" borderId="49" xfId="0" applyFont="1" applyFill="1" applyBorder="1" applyAlignment="1" applyProtection="1">
      <alignment horizontal="center" vertical="top" wrapText="1"/>
      <protection locked="0"/>
    </xf>
    <xf numFmtId="0" fontId="6" fillId="11" borderId="78" xfId="0" applyFont="1" applyFill="1" applyBorder="1" applyAlignment="1" applyProtection="1">
      <alignment horizontal="center" vertical="top" wrapText="1"/>
      <protection locked="0"/>
    </xf>
    <xf numFmtId="0" fontId="6" fillId="11" borderId="47" xfId="0" applyFont="1" applyFill="1" applyBorder="1" applyAlignment="1" applyProtection="1">
      <alignment horizontal="center" vertical="top" wrapText="1"/>
      <protection locked="0"/>
    </xf>
    <xf numFmtId="0" fontId="4" fillId="2" borderId="0" xfId="0" applyFont="1" applyFill="1" applyAlignment="1" applyProtection="1">
      <alignment horizontal="justify" vertical="center" wrapText="1"/>
      <protection hidden="1"/>
    </xf>
    <xf numFmtId="0" fontId="0" fillId="4" borderId="78" xfId="0" applyFill="1" applyBorder="1" applyAlignment="1" applyProtection="1">
      <alignment horizontal="center" vertical="center"/>
      <protection hidden="1"/>
    </xf>
    <xf numFmtId="0" fontId="0" fillId="3" borderId="0" xfId="0" applyFill="1" applyAlignment="1" applyProtection="1">
      <alignment horizontal="center" vertical="center"/>
      <protection locked="0"/>
    </xf>
    <xf numFmtId="0" fontId="0" fillId="3" borderId="78" xfId="0" applyFill="1" applyBorder="1" applyAlignment="1" applyProtection="1">
      <alignment horizontal="center" vertical="center"/>
      <protection locked="0"/>
    </xf>
    <xf numFmtId="0" fontId="4" fillId="2" borderId="59" xfId="0" applyFont="1" applyFill="1" applyBorder="1" applyAlignment="1" applyProtection="1">
      <alignment horizontal="center" vertical="center"/>
      <protection hidden="1"/>
    </xf>
    <xf numFmtId="0" fontId="4" fillId="2" borderId="0" xfId="0" applyFont="1" applyFill="1" applyAlignment="1" applyProtection="1">
      <alignment horizontal="justify" vertical="center"/>
      <protection hidden="1"/>
    </xf>
    <xf numFmtId="0" fontId="4" fillId="2" borderId="0" xfId="0" quotePrefix="1" applyFont="1" applyFill="1" applyAlignment="1" applyProtection="1">
      <alignment horizontal="justify" vertical="center"/>
      <protection hidden="1"/>
    </xf>
    <xf numFmtId="0" fontId="4" fillId="2" borderId="0" xfId="0" applyFont="1" applyFill="1" applyAlignment="1" applyProtection="1">
      <alignment horizontal="justify" vertical="top"/>
      <protection hidden="1"/>
    </xf>
    <xf numFmtId="0" fontId="14" fillId="2" borderId="0" xfId="0" applyFont="1" applyFill="1" applyAlignment="1" applyProtection="1">
      <alignment horizontal="justify" vertical="top"/>
      <protection hidden="1"/>
    </xf>
    <xf numFmtId="0" fontId="14" fillId="3" borderId="4"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14" fillId="3" borderId="6" xfId="0" applyFont="1" applyFill="1" applyBorder="1" applyAlignment="1" applyProtection="1">
      <alignment horizontal="center" vertical="center"/>
      <protection locked="0"/>
    </xf>
    <xf numFmtId="0" fontId="4" fillId="2" borderId="0" xfId="0" applyFont="1" applyFill="1" applyAlignment="1" applyProtection="1">
      <alignment horizontal="left" vertical="top" wrapText="1"/>
      <protection hidden="1"/>
    </xf>
    <xf numFmtId="0" fontId="14" fillId="11" borderId="4" xfId="0" applyFont="1" applyFill="1" applyBorder="1" applyAlignment="1" applyProtection="1">
      <alignment horizontal="center" vertical="center"/>
      <protection locked="0"/>
    </xf>
    <xf numFmtId="0" fontId="14" fillId="11" borderId="5" xfId="0" applyFont="1" applyFill="1" applyBorder="1" applyAlignment="1" applyProtection="1">
      <alignment horizontal="center" vertical="center"/>
      <protection locked="0"/>
    </xf>
    <xf numFmtId="0" fontId="14" fillId="11" borderId="6" xfId="0" applyFont="1" applyFill="1" applyBorder="1" applyAlignment="1" applyProtection="1">
      <alignment horizontal="center" vertical="center"/>
      <protection locked="0"/>
    </xf>
    <xf numFmtId="0" fontId="0" fillId="8" borderId="0" xfId="0" applyFill="1" applyAlignment="1" applyProtection="1">
      <alignment horizontal="center"/>
      <protection hidden="1"/>
    </xf>
    <xf numFmtId="0" fontId="14" fillId="11" borderId="4" xfId="0" applyFont="1" applyFill="1" applyBorder="1" applyAlignment="1" applyProtection="1">
      <alignment horizontal="center" vertical="center" wrapText="1"/>
      <protection locked="0"/>
    </xf>
    <xf numFmtId="0" fontId="14" fillId="11" borderId="5" xfId="0" applyFont="1" applyFill="1" applyBorder="1" applyAlignment="1" applyProtection="1">
      <alignment horizontal="center" vertical="center" wrapText="1"/>
      <protection locked="0"/>
    </xf>
    <xf numFmtId="0" fontId="14" fillId="11" borderId="6" xfId="0" applyFont="1" applyFill="1" applyBorder="1" applyAlignment="1" applyProtection="1">
      <alignment horizontal="center" vertical="center" wrapText="1"/>
      <protection locked="0"/>
    </xf>
    <xf numFmtId="0" fontId="14" fillId="11" borderId="24" xfId="0" applyFont="1" applyFill="1" applyBorder="1" applyAlignment="1" applyProtection="1">
      <alignment horizontal="left" vertical="top" wrapText="1"/>
      <protection locked="0"/>
    </xf>
    <xf numFmtId="0" fontId="14" fillId="11" borderId="59" xfId="0" applyFont="1" applyFill="1" applyBorder="1" applyAlignment="1" applyProtection="1">
      <alignment horizontal="left" vertical="top" wrapText="1"/>
      <protection locked="0"/>
    </xf>
    <xf numFmtId="0" fontId="14" fillId="11" borderId="23" xfId="0" applyFont="1" applyFill="1" applyBorder="1" applyAlignment="1" applyProtection="1">
      <alignment horizontal="left" vertical="top" wrapText="1"/>
      <protection locked="0"/>
    </xf>
    <xf numFmtId="0" fontId="14" fillId="11" borderId="48" xfId="0" applyFont="1" applyFill="1" applyBorder="1" applyAlignment="1" applyProtection="1">
      <alignment horizontal="left" vertical="top" wrapText="1"/>
      <protection locked="0"/>
    </xf>
    <xf numFmtId="0" fontId="14" fillId="11" borderId="0" xfId="0" applyFont="1" applyFill="1" applyAlignment="1" applyProtection="1">
      <alignment horizontal="left" vertical="top" wrapText="1"/>
      <protection locked="0"/>
    </xf>
    <xf numFmtId="0" fontId="14" fillId="11" borderId="9" xfId="0" applyFont="1" applyFill="1" applyBorder="1" applyAlignment="1" applyProtection="1">
      <alignment horizontal="left" vertical="top" wrapText="1"/>
      <protection locked="0"/>
    </xf>
    <xf numFmtId="0" fontId="14" fillId="11" borderId="49" xfId="0" applyFont="1" applyFill="1" applyBorder="1" applyAlignment="1" applyProtection="1">
      <alignment horizontal="left" vertical="top" wrapText="1"/>
      <protection locked="0"/>
    </xf>
    <xf numFmtId="0" fontId="14" fillId="11" borderId="78" xfId="0" applyFont="1" applyFill="1" applyBorder="1" applyAlignment="1" applyProtection="1">
      <alignment horizontal="left" vertical="top" wrapText="1"/>
      <protection locked="0"/>
    </xf>
    <xf numFmtId="0" fontId="14" fillId="11" borderId="47" xfId="0" applyFont="1" applyFill="1" applyBorder="1" applyAlignment="1" applyProtection="1">
      <alignment horizontal="left" vertical="top" wrapText="1"/>
      <protection locked="0"/>
    </xf>
    <xf numFmtId="0" fontId="4" fillId="12" borderId="0" xfId="0" applyFont="1" applyFill="1" applyAlignment="1" applyProtection="1">
      <alignment vertical="center" wrapText="1"/>
      <protection hidden="1"/>
    </xf>
    <xf numFmtId="0" fontId="7" fillId="2" borderId="0" xfId="0" applyFont="1" applyFill="1" applyAlignment="1" applyProtection="1">
      <alignment horizontal="left" vertical="top" wrapText="1"/>
      <protection hidden="1"/>
    </xf>
    <xf numFmtId="0" fontId="7" fillId="2" borderId="0" xfId="0" applyFont="1" applyFill="1" applyAlignment="1" applyProtection="1">
      <alignment horizontal="left" vertical="top"/>
      <protection hidden="1"/>
    </xf>
    <xf numFmtId="0" fontId="0" fillId="4" borderId="4" xfId="0" applyFill="1" applyBorder="1" applyAlignment="1" applyProtection="1">
      <alignment horizontal="left" vertical="center"/>
      <protection hidden="1"/>
    </xf>
    <xf numFmtId="0" fontId="0" fillId="4" borderId="5" xfId="0" applyFill="1" applyBorder="1" applyAlignment="1" applyProtection="1">
      <alignment horizontal="left" vertical="center"/>
      <protection hidden="1"/>
    </xf>
    <xf numFmtId="0" fontId="0" fillId="4" borderId="6" xfId="0" applyFill="1" applyBorder="1" applyAlignment="1" applyProtection="1">
      <alignment horizontal="left" vertical="center"/>
      <protection hidden="1"/>
    </xf>
    <xf numFmtId="0" fontId="4" fillId="2" borderId="59" xfId="0" applyFont="1" applyFill="1" applyBorder="1" applyAlignment="1" applyProtection="1">
      <alignment vertical="center"/>
      <protection hidden="1"/>
    </xf>
    <xf numFmtId="0" fontId="9" fillId="3" borderId="4" xfId="0" applyFont="1" applyFill="1" applyBorder="1" applyAlignment="1" applyProtection="1">
      <alignment horizontal="center" vertical="center"/>
      <protection locked="0"/>
    </xf>
    <xf numFmtId="0" fontId="9" fillId="3" borderId="5" xfId="0" applyFont="1" applyFill="1" applyBorder="1" applyAlignment="1" applyProtection="1">
      <alignment horizontal="center" vertical="center"/>
      <protection locked="0"/>
    </xf>
    <xf numFmtId="0" fontId="6" fillId="3" borderId="18" xfId="0" applyFont="1" applyFill="1" applyBorder="1" applyAlignment="1" applyProtection="1">
      <alignment horizontal="center" vertical="center"/>
      <protection locked="0" hidden="1"/>
    </xf>
    <xf numFmtId="0" fontId="6" fillId="3" borderId="14" xfId="0" applyFont="1" applyFill="1" applyBorder="1" applyAlignment="1" applyProtection="1">
      <alignment horizontal="center" vertical="center"/>
      <protection locked="0" hidden="1"/>
    </xf>
    <xf numFmtId="0" fontId="6" fillId="3" borderId="6" xfId="0" applyFont="1" applyFill="1" applyBorder="1" applyAlignment="1" applyProtection="1">
      <alignment horizontal="center" vertical="center"/>
      <protection locked="0" hidden="1"/>
    </xf>
    <xf numFmtId="0" fontId="6" fillId="3" borderId="10" xfId="0" applyFont="1" applyFill="1" applyBorder="1" applyAlignment="1" applyProtection="1">
      <alignment horizontal="center" vertical="center"/>
      <protection locked="0" hidden="1"/>
    </xf>
    <xf numFmtId="0" fontId="6" fillId="3" borderId="32" xfId="0" applyFont="1" applyFill="1" applyBorder="1" applyAlignment="1" applyProtection="1">
      <alignment horizontal="center" vertical="center"/>
      <protection locked="0" hidden="1"/>
    </xf>
    <xf numFmtId="0" fontId="6" fillId="3" borderId="12" xfId="0" applyFont="1" applyFill="1" applyBorder="1" applyAlignment="1" applyProtection="1">
      <alignment horizontal="center" vertical="center"/>
      <protection locked="0" hidden="1"/>
    </xf>
    <xf numFmtId="0" fontId="6" fillId="3" borderId="16" xfId="0" applyFont="1" applyFill="1" applyBorder="1" applyAlignment="1" applyProtection="1">
      <alignment horizontal="center" vertical="center" wrapText="1"/>
      <protection locked="0"/>
    </xf>
    <xf numFmtId="0" fontId="6" fillId="3" borderId="10" xfId="0" applyFont="1" applyFill="1" applyBorder="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6" fillId="14" borderId="28" xfId="0" applyFont="1" applyFill="1" applyBorder="1" applyAlignment="1" applyProtection="1">
      <alignment horizontal="center" vertical="center"/>
      <protection hidden="1"/>
    </xf>
    <xf numFmtId="0" fontId="6" fillId="14" borderId="26" xfId="0" applyFont="1" applyFill="1" applyBorder="1" applyAlignment="1" applyProtection="1">
      <alignment horizontal="center" vertical="center"/>
      <protection hidden="1"/>
    </xf>
    <xf numFmtId="0" fontId="6" fillId="22" borderId="26" xfId="0" applyFont="1" applyFill="1" applyBorder="1" applyAlignment="1" applyProtection="1">
      <alignment horizontal="center" vertical="center"/>
      <protection locked="0"/>
    </xf>
    <xf numFmtId="0" fontId="6" fillId="35" borderId="12" xfId="0" applyFont="1" applyFill="1" applyBorder="1" applyAlignment="1" applyProtection="1">
      <alignment horizontal="center" vertical="center"/>
      <protection hidden="1"/>
    </xf>
    <xf numFmtId="44" fontId="6" fillId="3" borderId="65" xfId="1" applyFont="1" applyFill="1" applyBorder="1" applyAlignment="1" applyProtection="1">
      <alignment horizontal="left" vertical="center"/>
      <protection locked="0" hidden="1"/>
    </xf>
    <xf numFmtId="44" fontId="6" fillId="3" borderId="66" xfId="1" applyFont="1" applyFill="1" applyBorder="1" applyAlignment="1" applyProtection="1">
      <alignment horizontal="left" vertical="center"/>
      <protection locked="0" hidden="1"/>
    </xf>
    <xf numFmtId="44" fontId="6" fillId="19" borderId="11" xfId="1" applyFont="1" applyFill="1" applyBorder="1" applyAlignment="1" applyProtection="1">
      <alignment horizontal="center" vertical="center"/>
      <protection locked="0"/>
    </xf>
    <xf numFmtId="44" fontId="6" fillId="19" borderId="10" xfId="1" applyFont="1" applyFill="1" applyBorder="1" applyAlignment="1" applyProtection="1">
      <alignment horizontal="center" vertical="center"/>
      <protection locked="0"/>
    </xf>
    <xf numFmtId="44" fontId="6" fillId="25" borderId="10" xfId="1" applyFont="1" applyFill="1" applyBorder="1" applyAlignment="1">
      <alignment horizontal="center" vertical="center"/>
    </xf>
    <xf numFmtId="44" fontId="6" fillId="25" borderId="12" xfId="1" applyFont="1" applyFill="1" applyBorder="1" applyAlignment="1">
      <alignment horizontal="center" vertical="center"/>
    </xf>
    <xf numFmtId="0" fontId="6" fillId="16" borderId="26" xfId="0" applyFont="1" applyFill="1" applyBorder="1" applyAlignment="1" applyProtection="1">
      <alignment horizontal="center" vertical="center"/>
      <protection hidden="1"/>
    </xf>
    <xf numFmtId="0" fontId="6" fillId="16" borderId="29" xfId="0" applyFont="1" applyFill="1" applyBorder="1" applyAlignment="1" applyProtection="1">
      <alignment horizontal="center" vertical="center"/>
      <protection hidden="1"/>
    </xf>
  </cellXfs>
  <cellStyles count="3">
    <cellStyle name="Currency" xfId="1" builtinId="4"/>
    <cellStyle name="Normal" xfId="0" builtinId="0"/>
    <cellStyle name="Percent" xfId="2" builtinId="5"/>
  </cellStyles>
  <dxfs count="98">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ill>
        <patternFill patternType="solid"/>
      </fill>
    </dxf>
    <dxf>
      <fill>
        <patternFill patternType="solid"/>
      </fill>
    </dxf>
    <dxf>
      <fill>
        <patternFill patternType="solid"/>
      </fill>
    </dxf>
    <dxf>
      <fill>
        <patternFill patternType="solid"/>
      </fill>
    </dxf>
    <dxf>
      <font>
        <color rgb="FF008000"/>
      </font>
    </dxf>
    <dxf>
      <font>
        <color rgb="FFCC0000"/>
      </font>
    </dxf>
    <dxf>
      <fill>
        <patternFill patternType="solid"/>
      </fill>
    </dxf>
    <dxf>
      <fill>
        <patternFill patternType="solid"/>
      </fill>
    </dxf>
    <dxf>
      <font>
        <color rgb="FF008000"/>
      </font>
    </dxf>
    <dxf>
      <font>
        <color rgb="FFCC0000"/>
      </font>
    </dxf>
    <dxf>
      <font>
        <color rgb="FF008000"/>
      </font>
    </dxf>
    <dxf>
      <font>
        <color rgb="FFCC0000"/>
      </font>
    </dxf>
    <dxf>
      <fill>
        <patternFill patternType="solid"/>
      </fill>
    </dxf>
    <dxf>
      <fill>
        <patternFill patternType="solid"/>
      </fill>
    </dxf>
    <dxf>
      <fill>
        <patternFill patternType="solid"/>
      </fill>
    </dxf>
    <dxf>
      <fill>
        <patternFill patternType="solid"/>
      </fill>
    </dxf>
    <dxf>
      <fill>
        <patternFill patternType="solid"/>
      </fill>
    </dxf>
    <dxf>
      <font>
        <color rgb="FF008000"/>
      </font>
    </dxf>
    <dxf>
      <font>
        <color rgb="FFCC0000"/>
      </font>
    </dxf>
    <dxf>
      <font>
        <color rgb="FF008000"/>
      </font>
    </dxf>
    <dxf>
      <font>
        <color rgb="FFCC0000"/>
      </font>
    </dxf>
    <dxf>
      <fill>
        <patternFill patternType="solid"/>
      </fill>
    </dxf>
    <dxf>
      <font>
        <color rgb="FF008000"/>
      </font>
    </dxf>
    <dxf>
      <font>
        <color rgb="FFCC0000"/>
      </font>
    </dxf>
    <dxf>
      <font>
        <color rgb="FF008000"/>
      </font>
    </dxf>
    <dxf>
      <font>
        <color rgb="FFCC0000"/>
      </font>
    </dxf>
    <dxf>
      <font>
        <color rgb="FF008000"/>
      </font>
    </dxf>
    <dxf>
      <font>
        <color rgb="FFCC0000"/>
      </font>
    </dxf>
    <dxf>
      <font>
        <color rgb="FF008000"/>
      </font>
      <fill>
        <patternFill>
          <bgColor rgb="FFCCFFCC"/>
        </patternFill>
      </fill>
    </dxf>
    <dxf>
      <font>
        <color rgb="FFCC0000"/>
      </font>
      <fill>
        <patternFill>
          <bgColor rgb="FFFFCCCC"/>
        </patternFill>
      </fill>
    </dxf>
    <dxf>
      <font>
        <color theme="4" tint="-0.499984740745262"/>
      </font>
      <fill>
        <patternFill>
          <bgColor theme="4" tint="0.79998168889431442"/>
        </patternFill>
      </fill>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ont>
        <color rgb="FF008000"/>
      </font>
    </dxf>
    <dxf>
      <font>
        <color rgb="FFCC0000"/>
      </font>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ill>
        <patternFill patternType="solid"/>
      </fill>
    </dxf>
    <dxf>
      <font>
        <color rgb="FF008000"/>
      </font>
    </dxf>
    <dxf>
      <font>
        <color rgb="FFCC0000"/>
      </font>
    </dxf>
    <dxf>
      <font>
        <b/>
        <i val="0"/>
        <color rgb="FF008000"/>
      </font>
      <fill>
        <patternFill>
          <bgColor theme="9" tint="0.79998168889431442"/>
        </patternFill>
      </fill>
    </dxf>
    <dxf>
      <font>
        <b/>
        <i val="0"/>
        <color rgb="FFCC0000"/>
      </font>
      <fill>
        <patternFill>
          <bgColor rgb="FFFFCCCC"/>
        </patternFill>
      </fill>
    </dxf>
    <dxf>
      <font>
        <color rgb="FF008000"/>
      </font>
    </dxf>
    <dxf>
      <font>
        <color rgb="FFCC0000"/>
      </font>
    </dxf>
    <dxf>
      <font>
        <color theme="5" tint="-0.24994659260841701"/>
      </font>
      <fill>
        <patternFill>
          <bgColor theme="5" tint="0.79998168889431442"/>
        </patternFill>
      </fill>
    </dxf>
    <dxf>
      <fill>
        <patternFill patternType="solid"/>
      </fill>
    </dxf>
    <dxf>
      <font>
        <color rgb="FF008000"/>
      </font>
    </dxf>
    <dxf>
      <font>
        <color rgb="FFCC0000"/>
      </font>
    </dxf>
    <dxf>
      <font>
        <color rgb="FF008000"/>
      </font>
    </dxf>
    <dxf>
      <font>
        <color rgb="FFCC0000"/>
      </font>
    </dxf>
    <dxf>
      <fill>
        <patternFill patternType="solid"/>
      </fill>
    </dxf>
    <dxf>
      <fill>
        <patternFill patternType="solid"/>
      </fill>
    </dxf>
    <dxf>
      <fill>
        <patternFill patternType="solid">
          <fgColor theme="2" tint="-0.499984740745262"/>
        </patternFill>
      </fill>
    </dxf>
    <dxf>
      <fill>
        <patternFill patternType="solid">
          <fgColor theme="2" tint="-0.499984740745262"/>
        </patternFill>
      </fill>
    </dxf>
    <dxf>
      <fill>
        <patternFill patternType="solid">
          <fgColor theme="2" tint="-0.499984740745262"/>
        </patternFill>
      </fill>
    </dxf>
    <dxf>
      <fill>
        <patternFill patternType="solid"/>
      </fill>
    </dxf>
    <dxf>
      <fill>
        <patternFill patternType="solid"/>
      </fill>
    </dxf>
    <dxf>
      <numFmt numFmtId="15" formatCode="0.00E+00"/>
    </dxf>
  </dxfs>
  <tableStyles count="0" defaultTableStyle="TableStyleMedium2" defaultPivotStyle="PivotStyleLight16"/>
  <colors>
    <mruColors>
      <color rgb="FFCC0000"/>
      <color rgb="FFFFCCCC"/>
      <color rgb="FF008000"/>
      <color rgb="FFCCFFCC"/>
      <color rgb="FFFFFFFF"/>
      <color rgb="FFB9E1FF"/>
      <color rgb="FF003359"/>
      <color rgb="FFFAFFB9"/>
      <color rgb="FFA2AD00"/>
      <color rgb="FFD2E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Real%20Estate\Production\Develop\Application%20Packages\2019\FY%202019%20Homebuyer\Final%208.13.2019\2018-2019%20HOME%20Homebuyer%20Application%20Form%205.3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Application Cover Page"/>
      <sheetName val="T2-Development Information"/>
      <sheetName val="T3-Narratives"/>
      <sheetName val="T4-Units"/>
      <sheetName val="T5-Match"/>
      <sheetName val="T6-Application Summary"/>
      <sheetName val="THRESHOLD CHECKLIST"/>
      <sheetName val="S1-Development Characteristics"/>
      <sheetName val="S2-Development Features"/>
      <sheetName val="S3-Readiness"/>
      <sheetName val="S4-Capacity"/>
      <sheetName val="S5-Financing"/>
      <sheetName val="S6- Bonus"/>
      <sheetName val="SCORE SHEET"/>
      <sheetName val="D2-CHDO Operating Supplement"/>
      <sheetName val="D3-Homebuyer Assessment"/>
      <sheetName val="D4-Displacement Assessment"/>
      <sheetName val="D5-Displacement Plan"/>
      <sheetName val="D6-Displacement Affidavit"/>
      <sheetName val="D7-LEP"/>
      <sheetName val="D8-Davis Bacon"/>
      <sheetName val="D9-Assurances and Certification"/>
      <sheetName val="Validation"/>
    </sheetNames>
    <sheetDataSet>
      <sheetData sheetId="0">
        <row r="7">
          <cell r="B7"/>
        </row>
      </sheetData>
      <sheetData sheetId="1"/>
      <sheetData sheetId="2"/>
      <sheetData sheetId="3"/>
      <sheetData sheetId="4"/>
      <sheetData sheetId="5"/>
      <sheetData sheetId="6"/>
      <sheetData sheetId="7">
        <row r="2">
          <cell r="B2" t="str">
            <v>S1 - DEVELOPMENT CHARACTERISTICS</v>
          </cell>
        </row>
        <row r="4">
          <cell r="B4" t="str">
            <v xml:space="preserve">A - TARGETED POPULATION </v>
          </cell>
        </row>
        <row r="16">
          <cell r="B16" t="str">
            <v>B - OPPORTUNITY INDEX</v>
          </cell>
        </row>
        <row r="39">
          <cell r="B39" t="str">
            <v>C - HEALTH AND QUALITY OF LIFE FACTORS</v>
          </cell>
          <cell r="C39"/>
          <cell r="D39"/>
          <cell r="E39"/>
          <cell r="F39"/>
          <cell r="G39"/>
          <cell r="H39"/>
          <cell r="I39"/>
          <cell r="J39"/>
          <cell r="K39"/>
          <cell r="L39"/>
          <cell r="M39"/>
          <cell r="N39"/>
          <cell r="O39"/>
          <cell r="P39"/>
          <cell r="Q39"/>
          <cell r="R39"/>
          <cell r="S39"/>
          <cell r="T39"/>
          <cell r="U39"/>
        </row>
      </sheetData>
      <sheetData sheetId="8">
        <row r="2">
          <cell r="B2" t="str">
            <v>S2 - DEVELOPMENT FEATURES</v>
          </cell>
        </row>
        <row r="4">
          <cell r="B4" t="str">
            <v>A - INFILL NEW CONSTRUCTION</v>
          </cell>
        </row>
        <row r="24">
          <cell r="B24" t="str">
            <v>B - PROVISION OF ADDITIONAL BEDROOMS</v>
          </cell>
        </row>
        <row r="33">
          <cell r="B33" t="str">
            <v>C - DESIGN FEATURES</v>
          </cell>
        </row>
        <row r="84">
          <cell r="B84" t="str">
            <v>Install Recycled Content Flooring and Underlayment</v>
          </cell>
          <cell r="C84"/>
          <cell r="D84"/>
          <cell r="E84"/>
          <cell r="F84"/>
          <cell r="G84"/>
          <cell r="H84"/>
          <cell r="I84"/>
          <cell r="J84"/>
          <cell r="K84"/>
          <cell r="L84"/>
          <cell r="M84"/>
          <cell r="N84"/>
          <cell r="O84"/>
          <cell r="P84"/>
          <cell r="Q84"/>
          <cell r="R84"/>
          <cell r="S84"/>
          <cell r="T84"/>
          <cell r="U84"/>
        </row>
      </sheetData>
      <sheetData sheetId="9">
        <row r="2">
          <cell r="B2" t="str">
            <v>S3 - READINESS</v>
          </cell>
        </row>
        <row r="4">
          <cell r="B4" t="str">
            <v>A - PREDEVELOPMENT ACTIVITIES</v>
          </cell>
        </row>
        <row r="20">
          <cell r="B20" t="str">
            <v>B - CONTRACTOR SOLICITATION</v>
          </cell>
        </row>
        <row r="31">
          <cell r="Y31">
            <v>3</v>
          </cell>
        </row>
      </sheetData>
      <sheetData sheetId="10">
        <row r="2">
          <cell r="B2" t="str">
            <v>S4 - CAPACITY</v>
          </cell>
        </row>
        <row r="4">
          <cell r="B4" t="str">
            <v>A - CERTIFICATION</v>
          </cell>
        </row>
        <row r="12">
          <cell r="Y12">
            <v>3</v>
          </cell>
        </row>
        <row r="14">
          <cell r="B14" t="str">
            <v>B - AWARD PERFORMANCE OF APPLICANT / OVERALL EXPERIENCE</v>
          </cell>
        </row>
        <row r="30">
          <cell r="B30" t="str">
            <v>C - TIMELY EXPENDITURE OF FUNDS</v>
          </cell>
        </row>
        <row r="35">
          <cell r="Y35">
            <v>5</v>
          </cell>
        </row>
        <row r="37">
          <cell r="B37" t="str">
            <v>D - INSPECTION PERFORMANCE OF APPLICANT</v>
          </cell>
        </row>
        <row r="44">
          <cell r="B44" t="str">
            <v>E - APPLICANTS WITH NON-IHCDA EXPERIENCE</v>
          </cell>
          <cell r="C44"/>
          <cell r="D44"/>
          <cell r="E44"/>
          <cell r="F44"/>
          <cell r="G44"/>
          <cell r="H44"/>
          <cell r="I44"/>
          <cell r="J44"/>
          <cell r="K44"/>
          <cell r="L44"/>
          <cell r="M44"/>
          <cell r="N44"/>
          <cell r="O44"/>
          <cell r="P44"/>
          <cell r="Q44"/>
          <cell r="R44"/>
          <cell r="S44"/>
          <cell r="T44"/>
          <cell r="U44"/>
        </row>
        <row r="54">
          <cell r="B54" t="str">
            <v>F - CHDO Certification</v>
          </cell>
          <cell r="C54"/>
          <cell r="D54"/>
          <cell r="E54"/>
          <cell r="F54"/>
          <cell r="G54"/>
          <cell r="H54"/>
          <cell r="I54"/>
          <cell r="J54"/>
          <cell r="K54"/>
          <cell r="L54"/>
          <cell r="M54"/>
          <cell r="N54"/>
          <cell r="O54"/>
          <cell r="P54"/>
          <cell r="Q54"/>
          <cell r="R54"/>
          <cell r="S54"/>
          <cell r="T54"/>
          <cell r="U54"/>
        </row>
      </sheetData>
      <sheetData sheetId="11">
        <row r="2">
          <cell r="B2" t="str">
            <v>S5 - FINANCING</v>
          </cell>
        </row>
        <row r="4">
          <cell r="B4" t="str">
            <v xml:space="preserve">A - LEVERAGE OF OTHER SOURCES </v>
          </cell>
        </row>
      </sheetData>
      <sheetData sheetId="12">
        <row r="2">
          <cell r="B2" t="str">
            <v>S6 -  BONUS</v>
          </cell>
        </row>
        <row r="5">
          <cell r="B5" t="str">
            <v>A - BONUS</v>
          </cell>
        </row>
      </sheetData>
      <sheetData sheetId="13"/>
      <sheetData sheetId="14"/>
      <sheetData sheetId="15"/>
      <sheetData sheetId="16"/>
      <sheetData sheetId="17"/>
      <sheetData sheetId="18"/>
      <sheetData sheetId="19"/>
      <sheetData sheetId="20"/>
      <sheetData sheetId="21"/>
      <sheetData sheetId="2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_1A2" displayName="_1A2" ref="A1:A4" totalsRowShown="0">
  <tableColumns count="1">
    <tableColumn id="1" xr3:uid="{00000000-0010-0000-0000-000001000000}" name="_1A2"/>
  </tableColumns>
  <tableStyleInfo name="TableStyleMedium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_18E2" displayName="_18E2" ref="A94:A102" totalsRowShown="0">
  <autoFilter ref="A94:A102" xr:uid="{00000000-0009-0000-0100-00000C000000}"/>
  <tableColumns count="1">
    <tableColumn id="1" xr3:uid="{00000000-0010-0000-0900-000001000000}" name="_18E2"/>
  </tableColumns>
  <tableStyleInfo name="TableStyleMedium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_17I1" displayName="_17I1" ref="A104:A106" totalsRowShown="0">
  <autoFilter ref="A104:A106" xr:uid="{00000000-0009-0000-0100-00000D000000}"/>
  <tableColumns count="1">
    <tableColumn id="1" xr3:uid="{00000000-0010-0000-0A00-000001000000}" name="_18I1"/>
  </tableColumns>
  <tableStyleInfo name="TableStyleMedium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_17J1" displayName="_17J1" ref="A108:A111" totalsRowShown="0">
  <autoFilter ref="A108:A111" xr:uid="{00000000-0009-0000-0100-00000E000000}"/>
  <tableColumns count="1">
    <tableColumn id="1" xr3:uid="{00000000-0010-0000-0B00-000001000000}" name="_18J1"/>
  </tableColumns>
  <tableStyleInfo name="TableStyleMedium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C000000}" name="_18B1a" displayName="_18B1a" ref="A113:A115" totalsRowShown="0">
  <autoFilter ref="A113:A115" xr:uid="{00000000-0009-0000-0100-00000A000000}"/>
  <tableColumns count="1">
    <tableColumn id="1" xr3:uid="{00000000-0010-0000-0C00-000001000000}" name="_19B1a"/>
  </tableColumns>
  <tableStyleInfo name="TableStyleMedium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_18B1b" displayName="_18B1b" ref="A117:A121" totalsRowShown="0">
  <autoFilter ref="A117:A121" xr:uid="{00000000-0009-0000-0100-00000F000000}"/>
  <tableColumns count="1">
    <tableColumn id="1" xr3:uid="{00000000-0010-0000-0D00-000001000000}" name="_19B1b"/>
  </tableColumns>
  <tableStyleInfo name="TableStyleMedium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_17B1" displayName="_17B1" ref="A22:A24" totalsRowShown="0">
  <autoFilter ref="A22:A24" xr:uid="{00000000-0009-0000-0100-000010000000}"/>
  <tableColumns count="1">
    <tableColumn id="1" xr3:uid="{00000000-0010-0000-0E00-000001000000}" name="_17B1"/>
  </tableColumns>
  <tableStyleInfo name="TableStyleMedium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_17B2" displayName="_17B2" ref="A26:A28" totalsRowShown="0">
  <autoFilter ref="A26:A28" xr:uid="{00000000-0009-0000-0100-000011000000}"/>
  <tableColumns count="1">
    <tableColumn id="1" xr3:uid="{00000000-0010-0000-0F00-000001000000}" name="_17B2"/>
  </tableColumns>
  <tableStyleInfo name="TableStyleMedium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_17B3" displayName="_17B3" ref="A30:A31" totalsRowShown="0">
  <autoFilter ref="A30:A31" xr:uid="{00000000-0009-0000-0100-000012000000}"/>
  <tableColumns count="1">
    <tableColumn id="1" xr3:uid="{00000000-0010-0000-1000-000001000000}" name="_17B3"/>
  </tableColumns>
  <tableStyleInfo name="TableStyleMedium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_17B4" displayName="_17B4" ref="A33:A38" totalsRowShown="0">
  <autoFilter ref="A33:A38" xr:uid="{00000000-0009-0000-0100-000013000000}"/>
  <tableColumns count="1">
    <tableColumn id="1" xr3:uid="{00000000-0010-0000-1100-000001000000}" name="_17B4"/>
  </tableColumns>
  <tableStyleInfo name="TableStyleMedium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_17C1" displayName="_17C1" ref="A40:A43" totalsRowShown="0">
  <autoFilter ref="A40:A43" xr:uid="{00000000-0009-0000-0100-000014000000}"/>
  <tableColumns count="1">
    <tableColumn id="1" xr3:uid="{00000000-0010-0000-1200-000001000000}" name="_17C1"/>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_State" displayName="_State" ref="C1:C52" totalsRowShown="0">
  <tableColumns count="1">
    <tableColumn id="1" xr3:uid="{00000000-0010-0000-0100-000001000000}" name="_State"/>
  </tableColumns>
  <tableStyleInfo name="TableStyleMedium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_17C2" displayName="_17C2" ref="A45:A47" totalsRowShown="0">
  <autoFilter ref="A45:A47" xr:uid="{00000000-0009-0000-0100-000015000000}"/>
  <tableColumns count="1">
    <tableColumn id="1" xr3:uid="{00000000-0010-0000-1300-000001000000}" name="_17C2"/>
  </tableColumns>
  <tableStyleInfo name="TableStyleMedium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_17C3" displayName="_17C3" ref="A49:A51" totalsRowShown="0">
  <autoFilter ref="A49:A51" xr:uid="{00000000-0009-0000-0100-000016000000}"/>
  <tableColumns count="1">
    <tableColumn id="1" xr3:uid="{00000000-0010-0000-1400-000001000000}" name="_17C3"/>
  </tableColumns>
  <tableStyleInfo name="TableStyleMedium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_17D1" displayName="_17D1" ref="A53:A56" totalsRowShown="0">
  <autoFilter ref="A53:A56" xr:uid="{00000000-0009-0000-0100-000017000000}"/>
  <tableColumns count="1">
    <tableColumn id="1" xr3:uid="{00000000-0010-0000-1500-000001000000}" name="_17D1"/>
  </tableColumns>
  <tableStyleInfo name="TableStyleMedium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_17D2" displayName="_17D2" ref="A58:A61" totalsRowShown="0">
  <autoFilter ref="A58:A61" xr:uid="{00000000-0009-0000-0100-000018000000}"/>
  <tableColumns count="1">
    <tableColumn id="1" xr3:uid="{00000000-0010-0000-1600-000001000000}" name="_17D2"/>
  </tableColumns>
  <tableStyleInfo name="TableStyleMedium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25" displayName="Table25" ref="A63:A66" totalsRowShown="0">
  <autoFilter ref="A63:A66" xr:uid="{00000000-0009-0000-0100-000019000000}"/>
  <tableColumns count="1">
    <tableColumn id="1" xr3:uid="{00000000-0010-0000-1700-000001000000}" name="_17D3"/>
  </tableColumns>
  <tableStyleInfo name="TableStyleMedium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_17D4" displayName="_17D4" ref="A68:A71" totalsRowShown="0">
  <autoFilter ref="A68:A71" xr:uid="{00000000-0009-0000-0100-00001A000000}"/>
  <tableColumns count="1">
    <tableColumn id="1" xr3:uid="{00000000-0010-0000-1800-000001000000}" name="_17D4"/>
  </tableColumns>
  <tableStyleInfo name="TableStyleMedium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_17E1" displayName="_17E1" ref="A73:A75" totalsRowShown="0">
  <autoFilter ref="A73:A75" xr:uid="{00000000-0009-0000-0100-00001B000000}"/>
  <tableColumns count="1">
    <tableColumn id="1" xr3:uid="{00000000-0010-0000-1900-000001000000}" name="_17E1"/>
  </tableColumns>
  <tableStyleInfo name="TableStyleMedium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_17E2a" displayName="_17E2a" ref="A77:A78" totalsRowShown="0">
  <autoFilter ref="A77:A78" xr:uid="{00000000-0009-0000-0100-00001C000000}"/>
  <tableColumns count="1">
    <tableColumn id="1" xr3:uid="{00000000-0010-0000-1A00-000001000000}" name="_17E2a"/>
  </tableColumns>
  <tableStyleInfo name="TableStyleMedium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_17E2b" displayName="_17E2b" ref="A80:A83" totalsRowShown="0">
  <autoFilter ref="A80:A83" xr:uid="{00000000-0009-0000-0100-00001D000000}"/>
  <tableColumns count="1">
    <tableColumn id="1" xr3:uid="{00000000-0010-0000-1B00-000001000000}" name="_17E2b"/>
  </tableColumns>
  <tableStyleInfo name="TableStyleMedium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_17E2c" displayName="_17E2c" ref="A85:A88" totalsRowShown="0">
  <autoFilter ref="A85:A88" xr:uid="{00000000-0009-0000-0100-00001E000000}"/>
  <tableColumns count="1">
    <tableColumn id="1" xr3:uid="{00000000-0010-0000-1C00-000001000000}" name="_17E2c"/>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_1C2" displayName="_1C2" ref="A6:A9" totalsRowShown="0">
  <tableColumns count="1">
    <tableColumn id="1" xr3:uid="{00000000-0010-0000-0200-000001000000}" name="_1C2"/>
  </tableColumns>
  <tableStyleInfo name="TableStyleMedium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_1A3b" displayName="_1A3b" ref="G1:G15" totalsRowShown="0">
  <autoFilter ref="G1:G15" xr:uid="{00000000-0009-0000-0100-00001F000000}"/>
  <tableColumns count="1">
    <tableColumn id="1" xr3:uid="{00000000-0010-0000-1D00-000001000000}" name="_1A3b"/>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_1A3e" displayName="_1A3e" ref="G17:G18" totalsRowShown="0">
  <autoFilter ref="G17:G18" xr:uid="{00000000-0009-0000-0100-000020000000}"/>
  <tableColumns count="1">
    <tableColumn id="1" xr3:uid="{00000000-0010-0000-1E00-000001000000}" name="_1A3e"/>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 displayName="Table33" ref="I21:I27" totalsRowShown="0">
  <autoFilter ref="I21:I27" xr:uid="{00000000-0009-0000-0100-000021000000}"/>
  <tableColumns count="1">
    <tableColumn id="1" xr3:uid="{00000000-0010-0000-1F00-000001000000}" name="Capacity-Certification"/>
  </tableColumns>
  <tableStyleInfo name="TableStyleMedium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4" displayName="Table34" ref="E14:E18" totalsRowShown="0">
  <autoFilter ref="E14:E18" xr:uid="{00000000-0009-0000-0100-000022000000}"/>
  <tableColumns count="1">
    <tableColumn id="1" xr3:uid="{00000000-0010-0000-2000-000001000000}" name="_IncomeLevel"/>
  </tableColumns>
  <tableStyleInfo name="TableStyleMedium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5" displayName="Table35" ref="G20:G24" totalsRowShown="0">
  <autoFilter ref="G20:G24" xr:uid="{00000000-0009-0000-0100-000023000000}"/>
  <tableColumns count="1">
    <tableColumn id="1" xr3:uid="{00000000-0010-0000-2100-000001000000}" name="Column1"/>
  </tableColumns>
  <tableStyleInfo name="TableStyleMedium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6" displayName="Table36" ref="I30:I33" totalsRowShown="0">
  <autoFilter ref="I30:I33" xr:uid="{00000000-0009-0000-0100-000024000000}"/>
  <tableColumns count="1">
    <tableColumn id="1" xr3:uid="{00000000-0010-0000-2200-000001000000}" name="DF-B5"/>
  </tableColumns>
  <tableStyleInfo name="TableStyleMedium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8" displayName="Table38" ref="I35:I37" totalsRowShown="0">
  <autoFilter ref="I35:I37" xr:uid="{00000000-0009-0000-0100-000025000000}"/>
  <tableColumns count="1">
    <tableColumn id="1" xr3:uid="{00000000-0010-0000-2300-000001000000}" name="DF-E2"/>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1E1" displayName="_1E1" ref="A11:A15" totalsRowShown="0" headerRowDxfId="97">
  <autoFilter ref="A11:A15" xr:uid="{00000000-0009-0000-0100-000005000000}">
    <filterColumn colId="0" hiddenButton="1"/>
  </autoFilter>
  <tableColumns count="1">
    <tableColumn id="1" xr3:uid="{00000000-0010-0000-0300-000001000000}" name="_1E1"/>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YN" displayName="_YN" ref="E1:E3" totalsRowShown="0">
  <autoFilter ref="E1:E3" xr:uid="{00000000-0009-0000-0100-000006000000}">
    <filterColumn colId="0" hiddenButton="1"/>
  </autoFilter>
  <tableColumns count="1">
    <tableColumn id="1" xr3:uid="{00000000-0010-0000-0400-000001000000}" name="_YN"/>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_YNA" displayName="_YNA" ref="E5:E8" totalsRowShown="0">
  <autoFilter ref="E5:E8" xr:uid="{00000000-0009-0000-0100-000007000000}">
    <filterColumn colId="0" hiddenButton="1"/>
  </autoFilter>
  <tableColumns count="1">
    <tableColumn id="1" xr3:uid="{00000000-0010-0000-0500-000001000000}" name="_YNA"/>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_15B1" displayName="_15B1" ref="A17:A20" totalsRowShown="0">
  <autoFilter ref="A17:A20" xr:uid="{00000000-0009-0000-0100-000008000000}"/>
  <tableColumns count="1">
    <tableColumn id="1" xr3:uid="{00000000-0010-0000-0600-000001000000}" name="_15B1"/>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_18C1" displayName="_18C1" ref="A90:A92" totalsRowShown="0">
  <autoFilter ref="A90:A92" xr:uid="{00000000-0009-0000-0100-000009000000}"/>
  <tableColumns count="1">
    <tableColumn id="1" xr3:uid="{00000000-0010-0000-0700-000001000000}" name="_18C1"/>
  </tableColumns>
  <tableStyleInfo name="TableStyleMedium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_OwnerTenant" displayName="_OwnerTenant" ref="E10:E12" totalsRowShown="0">
  <autoFilter ref="E10:E12" xr:uid="{00000000-0009-0000-0100-00000B000000}"/>
  <tableColumns count="1">
    <tableColumn id="1" xr3:uid="{00000000-0010-0000-0800-000001000000}" name="_OwnerTenant"/>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21" Type="http://schemas.openxmlformats.org/officeDocument/2006/relationships/table" Target="../tables/table20.xml"/><Relationship Id="rId34" Type="http://schemas.openxmlformats.org/officeDocument/2006/relationships/table" Target="../tables/table33.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23.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8" Type="http://schemas.openxmlformats.org/officeDocument/2006/relationships/table" Target="../tables/table7.xml"/><Relationship Id="rId3"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E195"/>
  <sheetViews>
    <sheetView showGridLines="0" showRowColHeaders="0" tabSelected="1" zoomScaleNormal="100" workbookViewId="0">
      <selection activeCell="B7" sqref="B7:S7"/>
    </sheetView>
  </sheetViews>
  <sheetFormatPr defaultColWidth="0" defaultRowHeight="0" customHeight="1" zeroHeight="1" x14ac:dyDescent="0.25"/>
  <cols>
    <col min="1" max="31" width="3.140625" style="16" customWidth="1"/>
    <col min="32" max="16384" width="9.140625" style="16" hidden="1"/>
  </cols>
  <sheetData>
    <row r="1" spans="2:30" ht="15" customHeight="1" x14ac:dyDescent="0.25"/>
    <row r="2" spans="2:30" ht="15" customHeight="1" x14ac:dyDescent="0.25">
      <c r="B2" s="132" t="s">
        <v>397</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2:30" ht="15" customHeight="1" thickBot="1" x14ac:dyDescent="0.3"/>
    <row r="4" spans="2:30" ht="15" customHeight="1" thickBot="1" x14ac:dyDescent="0.3">
      <c r="B4" s="120" t="s">
        <v>99</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row>
    <row r="5" spans="2:30" ht="15" customHeight="1" x14ac:dyDescent="0.25"/>
    <row r="6" spans="2:30" ht="15" customHeight="1" x14ac:dyDescent="0.25">
      <c r="B6" s="94" t="s">
        <v>59</v>
      </c>
      <c r="C6" s="94"/>
      <c r="D6" s="94"/>
      <c r="E6" s="94"/>
      <c r="F6" s="94"/>
      <c r="G6" s="94"/>
      <c r="H6" s="94"/>
      <c r="I6" s="94"/>
      <c r="J6" s="94"/>
      <c r="K6" s="94"/>
      <c r="L6" s="94"/>
      <c r="M6" s="94"/>
      <c r="N6" s="94"/>
      <c r="O6" s="94"/>
      <c r="P6" s="94"/>
      <c r="Q6" s="94"/>
      <c r="R6" s="94"/>
      <c r="S6" s="94"/>
      <c r="U6" s="94" t="s">
        <v>60</v>
      </c>
      <c r="V6" s="94"/>
      <c r="W6" s="94"/>
      <c r="X6" s="94"/>
      <c r="Y6" s="94"/>
      <c r="Z6" s="94"/>
      <c r="AA6" s="94"/>
      <c r="AB6" s="94"/>
      <c r="AC6" s="94"/>
      <c r="AD6" s="94"/>
    </row>
    <row r="7" spans="2:30" ht="15" customHeight="1" x14ac:dyDescent="0.25">
      <c r="B7" s="85"/>
      <c r="C7" s="86"/>
      <c r="D7" s="86"/>
      <c r="E7" s="86"/>
      <c r="F7" s="86"/>
      <c r="G7" s="86"/>
      <c r="H7" s="86"/>
      <c r="I7" s="86"/>
      <c r="J7" s="86"/>
      <c r="K7" s="86"/>
      <c r="L7" s="86"/>
      <c r="M7" s="86"/>
      <c r="N7" s="86"/>
      <c r="O7" s="86"/>
      <c r="P7" s="86"/>
      <c r="Q7" s="86"/>
      <c r="R7" s="86"/>
      <c r="S7" s="87"/>
      <c r="U7" s="85"/>
      <c r="V7" s="86"/>
      <c r="W7" s="86"/>
      <c r="X7" s="86"/>
      <c r="Y7" s="86"/>
      <c r="Z7" s="86"/>
      <c r="AA7" s="86"/>
      <c r="AB7" s="86"/>
      <c r="AC7" s="86"/>
      <c r="AD7" s="87"/>
    </row>
    <row r="8" spans="2:30" ht="15" customHeight="1" x14ac:dyDescent="0.25"/>
    <row r="9" spans="2:30" ht="15" customHeight="1" x14ac:dyDescent="0.25">
      <c r="B9" s="94" t="s">
        <v>0</v>
      </c>
      <c r="C9" s="94"/>
      <c r="D9" s="94"/>
      <c r="E9" s="94"/>
      <c r="F9" s="94"/>
      <c r="G9" s="94"/>
      <c r="H9" s="94"/>
      <c r="I9" s="94"/>
      <c r="J9" s="94"/>
      <c r="K9" s="94"/>
      <c r="L9" s="94"/>
      <c r="M9" s="94"/>
      <c r="N9" s="94"/>
      <c r="O9" s="94"/>
      <c r="P9" s="94"/>
      <c r="Q9" s="94"/>
      <c r="R9" s="94"/>
      <c r="S9" s="94"/>
      <c r="U9" s="94" t="s">
        <v>1</v>
      </c>
      <c r="V9" s="94"/>
      <c r="W9" s="94"/>
      <c r="X9" s="94"/>
      <c r="Y9" s="94"/>
      <c r="Z9" s="94"/>
      <c r="AA9" s="94"/>
      <c r="AB9" s="94"/>
      <c r="AC9" s="94"/>
      <c r="AD9" s="94"/>
    </row>
    <row r="10" spans="2:30" ht="15" customHeight="1" x14ac:dyDescent="0.25">
      <c r="B10" s="85"/>
      <c r="C10" s="86"/>
      <c r="D10" s="86"/>
      <c r="E10" s="86"/>
      <c r="F10" s="86"/>
      <c r="G10" s="86"/>
      <c r="H10" s="86"/>
      <c r="I10" s="86"/>
      <c r="J10" s="86"/>
      <c r="K10" s="86"/>
      <c r="L10" s="86"/>
      <c r="M10" s="86"/>
      <c r="N10" s="86"/>
      <c r="O10" s="86"/>
      <c r="P10" s="86"/>
      <c r="Q10" s="86"/>
      <c r="R10" s="86"/>
      <c r="S10" s="87"/>
      <c r="U10" s="133"/>
      <c r="V10" s="134"/>
      <c r="W10" s="134"/>
      <c r="X10" s="134"/>
      <c r="Y10" s="134"/>
      <c r="Z10" s="134"/>
      <c r="AA10" s="134"/>
      <c r="AB10" s="134"/>
      <c r="AC10" s="134"/>
      <c r="AD10" s="135"/>
    </row>
    <row r="11" spans="2:30" ht="15" customHeight="1" x14ac:dyDescent="0.25">
      <c r="B11" s="92" t="s">
        <v>161</v>
      </c>
      <c r="C11" s="92"/>
      <c r="D11" s="92"/>
      <c r="E11" s="92"/>
      <c r="F11" s="92"/>
      <c r="G11" s="92"/>
      <c r="H11" s="92"/>
      <c r="I11" s="92"/>
      <c r="J11" s="92"/>
      <c r="K11" s="92"/>
      <c r="L11" s="92"/>
      <c r="M11" s="92"/>
      <c r="N11" s="92"/>
      <c r="O11" s="92"/>
      <c r="P11" s="92"/>
      <c r="Q11" s="92"/>
      <c r="R11" s="92"/>
      <c r="S11" s="92"/>
      <c r="U11" s="92" t="s">
        <v>165</v>
      </c>
      <c r="V11" s="92"/>
      <c r="W11" s="92"/>
      <c r="X11" s="92"/>
      <c r="Y11" s="92"/>
      <c r="Z11" s="92"/>
      <c r="AA11" s="92"/>
      <c r="AB11" s="92"/>
      <c r="AC11" s="92"/>
      <c r="AD11" s="92"/>
    </row>
    <row r="12" spans="2:30" ht="15" customHeight="1" x14ac:dyDescent="0.25">
      <c r="B12" s="17"/>
      <c r="C12" s="17"/>
      <c r="D12" s="17"/>
      <c r="E12" s="17"/>
      <c r="F12" s="17"/>
      <c r="G12" s="17"/>
      <c r="H12" s="17"/>
      <c r="I12" s="17"/>
      <c r="J12" s="17"/>
      <c r="K12" s="17"/>
      <c r="L12" s="17"/>
      <c r="M12" s="17"/>
      <c r="N12" s="17"/>
      <c r="O12" s="17"/>
      <c r="P12" s="17"/>
      <c r="Q12" s="17"/>
      <c r="R12" s="17"/>
      <c r="S12" s="17"/>
      <c r="U12" s="18"/>
      <c r="V12" s="18"/>
      <c r="W12" s="18"/>
      <c r="X12" s="18"/>
      <c r="Y12" s="18"/>
      <c r="Z12" s="18"/>
      <c r="AA12" s="18"/>
      <c r="AB12" s="18"/>
      <c r="AC12" s="18"/>
      <c r="AD12" s="18"/>
    </row>
    <row r="13" spans="2:30" ht="15" customHeight="1" x14ac:dyDescent="0.25">
      <c r="B13" s="85"/>
      <c r="C13" s="86"/>
      <c r="D13" s="86"/>
      <c r="E13" s="86"/>
      <c r="F13" s="86"/>
      <c r="G13" s="86"/>
      <c r="H13" s="86"/>
      <c r="I13" s="86"/>
      <c r="J13" s="86"/>
      <c r="K13" s="87"/>
      <c r="L13" s="18"/>
      <c r="M13" s="85"/>
      <c r="N13" s="87"/>
      <c r="O13" s="18"/>
      <c r="P13" s="136"/>
      <c r="Q13" s="137"/>
      <c r="R13" s="137"/>
      <c r="S13" s="138"/>
      <c r="U13" s="133"/>
      <c r="V13" s="134"/>
      <c r="W13" s="134"/>
      <c r="X13" s="134"/>
      <c r="Y13" s="134"/>
      <c r="Z13" s="134"/>
      <c r="AA13" s="134"/>
      <c r="AB13" s="134"/>
      <c r="AC13" s="134"/>
      <c r="AD13" s="135"/>
    </row>
    <row r="14" spans="2:30" ht="15" customHeight="1" x14ac:dyDescent="0.25">
      <c r="B14" s="92" t="s">
        <v>162</v>
      </c>
      <c r="C14" s="92"/>
      <c r="D14" s="92"/>
      <c r="E14" s="92"/>
      <c r="F14" s="92"/>
      <c r="G14" s="92"/>
      <c r="H14" s="92"/>
      <c r="I14" s="92"/>
      <c r="J14" s="92"/>
      <c r="K14" s="92"/>
      <c r="L14" s="17"/>
      <c r="M14" s="92" t="s">
        <v>163</v>
      </c>
      <c r="N14" s="92"/>
      <c r="O14" s="17"/>
      <c r="P14" s="92" t="s">
        <v>489</v>
      </c>
      <c r="Q14" s="92"/>
      <c r="R14" s="92"/>
      <c r="S14" s="92"/>
      <c r="U14" s="92" t="s">
        <v>166</v>
      </c>
      <c r="V14" s="92"/>
      <c r="W14" s="92"/>
      <c r="X14" s="92"/>
      <c r="Y14" s="92"/>
      <c r="Z14" s="92"/>
      <c r="AA14" s="92"/>
      <c r="AB14" s="92"/>
      <c r="AC14" s="92"/>
      <c r="AD14" s="92"/>
    </row>
    <row r="15" spans="2:30" ht="15" customHeight="1" x14ac:dyDescent="0.25">
      <c r="B15" s="18"/>
      <c r="C15" s="18"/>
      <c r="D15" s="18"/>
      <c r="E15" s="18"/>
      <c r="F15" s="18"/>
      <c r="G15" s="18"/>
      <c r="H15" s="18"/>
      <c r="I15" s="18"/>
      <c r="J15" s="18"/>
      <c r="K15" s="18"/>
      <c r="L15" s="18"/>
      <c r="M15" s="18"/>
      <c r="N15" s="18"/>
      <c r="O15" s="18"/>
      <c r="P15" s="18"/>
      <c r="Q15" s="18"/>
      <c r="R15" s="18"/>
      <c r="S15" s="18"/>
    </row>
    <row r="16" spans="2:30" ht="15" customHeight="1" x14ac:dyDescent="0.25">
      <c r="B16" s="85"/>
      <c r="C16" s="86"/>
      <c r="D16" s="86"/>
      <c r="E16" s="86"/>
      <c r="F16" s="86"/>
      <c r="G16" s="86"/>
      <c r="H16" s="87"/>
      <c r="I16" s="18"/>
      <c r="J16" s="18"/>
      <c r="K16" s="18"/>
      <c r="L16" s="18"/>
      <c r="M16" s="18"/>
      <c r="N16" s="18"/>
      <c r="O16" s="18"/>
      <c r="P16" s="18"/>
      <c r="Q16" s="18"/>
      <c r="R16" s="18"/>
      <c r="S16" s="18"/>
    </row>
    <row r="17" spans="2:30" ht="15" customHeight="1" x14ac:dyDescent="0.25">
      <c r="B17" s="92" t="s">
        <v>164</v>
      </c>
      <c r="C17" s="92"/>
      <c r="D17" s="92"/>
      <c r="E17" s="92"/>
      <c r="F17" s="92"/>
      <c r="G17" s="92"/>
      <c r="H17" s="92"/>
      <c r="I17" s="18"/>
      <c r="J17" s="18"/>
      <c r="K17" s="18"/>
      <c r="L17" s="18"/>
      <c r="M17" s="18"/>
      <c r="N17" s="18"/>
      <c r="O17" s="18"/>
      <c r="P17" s="18"/>
      <c r="Q17" s="18"/>
      <c r="R17" s="18"/>
      <c r="S17" s="18"/>
    </row>
    <row r="18" spans="2:30" ht="15" customHeight="1" x14ac:dyDescent="0.25"/>
    <row r="19" spans="2:30" ht="15" customHeight="1" x14ac:dyDescent="0.25">
      <c r="B19" s="94" t="s">
        <v>63</v>
      </c>
      <c r="C19" s="94"/>
      <c r="D19" s="94"/>
      <c r="E19" s="94"/>
      <c r="F19" s="94"/>
      <c r="G19" s="94"/>
      <c r="H19" s="94"/>
      <c r="I19" s="94"/>
      <c r="J19" s="94"/>
      <c r="K19" s="94"/>
      <c r="L19" s="94"/>
      <c r="M19" s="94"/>
      <c r="N19" s="94"/>
      <c r="O19" s="94"/>
      <c r="P19" s="94"/>
      <c r="Q19" s="94"/>
      <c r="R19" s="94"/>
      <c r="S19" s="94"/>
      <c r="T19" s="94"/>
      <c r="U19" s="94"/>
      <c r="V19" s="94"/>
      <c r="W19" s="94"/>
      <c r="X19" s="94"/>
      <c r="Y19" s="94"/>
      <c r="Z19" s="94"/>
      <c r="AA19" s="94"/>
      <c r="AB19" s="94"/>
      <c r="AC19" s="94"/>
      <c r="AD19" s="94"/>
    </row>
    <row r="20" spans="2:30" ht="15" customHeight="1" x14ac:dyDescent="0.25">
      <c r="B20" s="85"/>
      <c r="C20" s="86"/>
      <c r="D20" s="86"/>
      <c r="E20" s="86"/>
      <c r="F20" s="86"/>
      <c r="G20" s="86"/>
      <c r="H20" s="86"/>
      <c r="I20" s="87"/>
      <c r="J20" s="18"/>
      <c r="K20" s="85"/>
      <c r="L20" s="87"/>
      <c r="M20" s="18"/>
      <c r="N20" s="89"/>
      <c r="O20" s="90"/>
      <c r="P20" s="90"/>
      <c r="Q20" s="90"/>
      <c r="R20" s="90"/>
      <c r="S20" s="90"/>
      <c r="T20" s="90"/>
      <c r="U20" s="91"/>
      <c r="V20" s="18"/>
      <c r="W20" s="89"/>
      <c r="X20" s="90"/>
      <c r="Y20" s="90"/>
      <c r="Z20" s="90"/>
      <c r="AA20" s="90"/>
      <c r="AB20" s="90"/>
      <c r="AC20" s="90"/>
      <c r="AD20" s="91"/>
    </row>
    <row r="21" spans="2:30" s="19" customFormat="1" ht="15" customHeight="1" x14ac:dyDescent="0.25">
      <c r="B21" s="92" t="s">
        <v>167</v>
      </c>
      <c r="C21" s="92"/>
      <c r="D21" s="92"/>
      <c r="E21" s="92"/>
      <c r="F21" s="92"/>
      <c r="G21" s="92"/>
      <c r="H21" s="92"/>
      <c r="I21" s="92"/>
      <c r="J21" s="20"/>
      <c r="K21" s="93" t="s">
        <v>387</v>
      </c>
      <c r="L21" s="93"/>
      <c r="M21" s="20"/>
      <c r="N21" s="92" t="s">
        <v>390</v>
      </c>
      <c r="O21" s="92"/>
      <c r="P21" s="92"/>
      <c r="Q21" s="92"/>
      <c r="R21" s="92"/>
      <c r="S21" s="92"/>
      <c r="T21" s="92"/>
      <c r="U21" s="92"/>
      <c r="V21" s="20"/>
      <c r="W21" s="88" t="s">
        <v>389</v>
      </c>
      <c r="X21" s="88"/>
      <c r="Y21" s="88"/>
      <c r="Z21" s="88"/>
      <c r="AA21" s="88"/>
      <c r="AB21" s="88"/>
      <c r="AC21" s="88"/>
      <c r="AD21" s="88"/>
    </row>
    <row r="22" spans="2:30" s="19" customFormat="1" ht="15" customHeight="1" x14ac:dyDescent="0.25">
      <c r="B22" s="51"/>
      <c r="C22" s="51"/>
      <c r="D22" s="51"/>
      <c r="E22" s="51"/>
      <c r="F22" s="51"/>
      <c r="G22" s="51"/>
      <c r="H22" s="51"/>
      <c r="I22" s="51"/>
      <c r="J22" s="51"/>
      <c r="K22" s="51"/>
      <c r="L22" s="51"/>
      <c r="M22" s="51"/>
      <c r="N22" s="51"/>
      <c r="O22" s="51"/>
      <c r="P22" s="54"/>
      <c r="Q22" s="54"/>
      <c r="R22" s="54"/>
      <c r="S22" s="54"/>
      <c r="T22" s="54"/>
      <c r="U22" s="54"/>
      <c r="V22" s="54"/>
      <c r="W22" s="51"/>
      <c r="X22" s="54"/>
      <c r="Y22" s="54"/>
      <c r="Z22" s="54"/>
      <c r="AA22" s="54"/>
      <c r="AB22" s="54"/>
      <c r="AC22" s="54"/>
      <c r="AD22" s="54"/>
    </row>
    <row r="23" spans="2:30" s="19" customFormat="1" ht="15" customHeight="1" x14ac:dyDescent="0.25">
      <c r="B23" s="85"/>
      <c r="C23" s="86"/>
      <c r="D23" s="86"/>
      <c r="E23" s="86"/>
      <c r="F23" s="86"/>
      <c r="G23" s="86"/>
      <c r="H23" s="86"/>
      <c r="I23" s="86"/>
      <c r="J23" s="86"/>
      <c r="K23" s="86"/>
      <c r="L23" s="87"/>
      <c r="M23" s="51"/>
      <c r="N23" s="51"/>
      <c r="O23" s="51"/>
      <c r="P23" s="54"/>
      <c r="Q23" s="54"/>
      <c r="R23" s="54"/>
      <c r="S23" s="54"/>
      <c r="T23" s="54"/>
      <c r="U23" s="54"/>
      <c r="V23" s="54"/>
      <c r="W23" s="51"/>
      <c r="X23" s="54"/>
      <c r="Y23" s="54"/>
      <c r="Z23" s="54"/>
      <c r="AA23" s="54"/>
      <c r="AB23" s="54"/>
      <c r="AC23" s="54"/>
      <c r="AD23" s="54"/>
    </row>
    <row r="24" spans="2:30" s="19" customFormat="1" ht="15" customHeight="1" x14ac:dyDescent="0.25">
      <c r="B24" s="93" t="s">
        <v>386</v>
      </c>
      <c r="C24" s="93"/>
      <c r="D24" s="93"/>
      <c r="E24" s="93"/>
      <c r="F24" s="93"/>
      <c r="G24" s="93"/>
      <c r="H24" s="93"/>
      <c r="I24" s="93"/>
      <c r="J24" s="93"/>
      <c r="K24" s="93"/>
      <c r="L24" s="93"/>
      <c r="M24" s="51"/>
      <c r="N24" s="51"/>
      <c r="O24" s="51"/>
      <c r="P24" s="54"/>
      <c r="Q24" s="54"/>
      <c r="R24" s="54"/>
      <c r="S24" s="54"/>
      <c r="T24" s="54"/>
      <c r="U24" s="54"/>
      <c r="V24" s="54"/>
      <c r="W24" s="51"/>
      <c r="X24" s="54"/>
      <c r="Y24" s="54"/>
      <c r="Z24" s="54"/>
      <c r="AA24" s="54"/>
      <c r="AB24" s="54"/>
      <c r="AC24" s="54"/>
      <c r="AD24" s="54"/>
    </row>
    <row r="25" spans="2:30" ht="15" customHeight="1" x14ac:dyDescent="0.25"/>
    <row r="26" spans="2:30" ht="15" customHeight="1" x14ac:dyDescent="0.25">
      <c r="B26" s="94" t="s">
        <v>385</v>
      </c>
      <c r="C26" s="94"/>
      <c r="D26" s="94"/>
      <c r="E26" s="94"/>
      <c r="F26" s="94"/>
      <c r="G26" s="94"/>
      <c r="H26" s="94"/>
      <c r="I26" s="94"/>
      <c r="J26" s="94"/>
      <c r="K26" s="94"/>
      <c r="L26" s="94"/>
      <c r="M26" s="94"/>
      <c r="N26" s="94"/>
      <c r="O26" s="94"/>
      <c r="P26" s="94"/>
      <c r="Q26" s="94"/>
      <c r="R26" s="94"/>
      <c r="S26" s="94"/>
      <c r="T26" s="94"/>
      <c r="U26" s="94"/>
      <c r="V26" s="94"/>
      <c r="W26" s="94"/>
      <c r="X26" s="94"/>
      <c r="Y26" s="94"/>
      <c r="Z26" s="94"/>
      <c r="AA26" s="94"/>
      <c r="AB26" s="94"/>
      <c r="AC26" s="94"/>
      <c r="AD26" s="94"/>
    </row>
    <row r="27" spans="2:30" ht="15" customHeight="1" x14ac:dyDescent="0.25">
      <c r="B27" s="85"/>
      <c r="C27" s="86"/>
      <c r="D27" s="86"/>
      <c r="E27" s="86"/>
      <c r="F27" s="86"/>
      <c r="G27" s="86"/>
      <c r="H27" s="86"/>
      <c r="I27" s="87"/>
      <c r="J27" s="18"/>
      <c r="K27" s="85"/>
      <c r="L27" s="87"/>
      <c r="M27" s="18"/>
      <c r="N27" s="89"/>
      <c r="O27" s="90"/>
      <c r="P27" s="90"/>
      <c r="Q27" s="90"/>
      <c r="R27" s="90"/>
      <c r="S27" s="90"/>
      <c r="T27" s="90"/>
      <c r="U27" s="91"/>
      <c r="V27" s="18"/>
      <c r="W27" s="85"/>
      <c r="X27" s="86"/>
      <c r="Y27" s="86"/>
      <c r="Z27" s="86"/>
      <c r="AA27" s="86"/>
      <c r="AB27" s="86"/>
      <c r="AC27" s="86"/>
      <c r="AD27" s="87"/>
    </row>
    <row r="28" spans="2:30" ht="15" customHeight="1" x14ac:dyDescent="0.25">
      <c r="B28" s="92" t="s">
        <v>169</v>
      </c>
      <c r="C28" s="92"/>
      <c r="D28" s="92"/>
      <c r="E28" s="92"/>
      <c r="F28" s="92"/>
      <c r="G28" s="92"/>
      <c r="H28" s="92"/>
      <c r="I28" s="92"/>
      <c r="J28" s="18"/>
      <c r="K28" s="93" t="s">
        <v>392</v>
      </c>
      <c r="L28" s="93"/>
      <c r="M28" s="18"/>
      <c r="N28" s="92" t="s">
        <v>170</v>
      </c>
      <c r="O28" s="92"/>
      <c r="P28" s="92"/>
      <c r="Q28" s="92"/>
      <c r="R28" s="92"/>
      <c r="S28" s="92"/>
      <c r="T28" s="92"/>
      <c r="U28" s="92"/>
      <c r="V28" s="18"/>
      <c r="W28" s="88" t="s">
        <v>391</v>
      </c>
      <c r="X28" s="88"/>
      <c r="Y28" s="88"/>
      <c r="Z28" s="88"/>
      <c r="AA28" s="88"/>
      <c r="AB28" s="88"/>
      <c r="AC28" s="88"/>
      <c r="AD28" s="88"/>
    </row>
    <row r="29" spans="2:30" ht="15" customHeight="1" x14ac:dyDescent="0.25">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row>
    <row r="30" spans="2:30" ht="15" customHeight="1" x14ac:dyDescent="0.25">
      <c r="B30" s="85"/>
      <c r="C30" s="86"/>
      <c r="D30" s="86"/>
      <c r="E30" s="86"/>
      <c r="F30" s="86"/>
      <c r="G30" s="86"/>
      <c r="H30" s="86"/>
      <c r="I30" s="86"/>
      <c r="J30" s="86"/>
      <c r="K30" s="86"/>
      <c r="L30" s="87"/>
      <c r="M30" s="18"/>
      <c r="N30" s="18"/>
      <c r="O30" s="18"/>
      <c r="P30" s="18"/>
      <c r="Q30" s="18"/>
      <c r="R30" s="18"/>
      <c r="S30" s="18"/>
      <c r="T30" s="18"/>
      <c r="U30" s="18"/>
      <c r="V30" s="18"/>
      <c r="W30" s="18"/>
      <c r="X30" s="18"/>
      <c r="Y30" s="18"/>
      <c r="Z30" s="18"/>
      <c r="AA30" s="18"/>
      <c r="AB30" s="18"/>
      <c r="AC30" s="18"/>
      <c r="AD30" s="18"/>
    </row>
    <row r="31" spans="2:30" ht="15" customHeight="1" x14ac:dyDescent="0.25">
      <c r="B31" s="88" t="s">
        <v>388</v>
      </c>
      <c r="C31" s="88"/>
      <c r="D31" s="88"/>
      <c r="E31" s="88"/>
      <c r="F31" s="88"/>
      <c r="G31" s="88"/>
      <c r="H31" s="88"/>
      <c r="I31" s="88"/>
      <c r="J31" s="88"/>
      <c r="K31" s="88"/>
      <c r="L31" s="88"/>
      <c r="M31" s="18"/>
      <c r="N31" s="18"/>
      <c r="O31" s="18"/>
      <c r="P31" s="18"/>
      <c r="Q31" s="18"/>
      <c r="R31" s="18"/>
      <c r="S31" s="18"/>
      <c r="T31" s="18"/>
      <c r="U31" s="18"/>
      <c r="V31" s="18"/>
      <c r="W31" s="18"/>
      <c r="X31" s="18"/>
      <c r="Y31" s="18"/>
      <c r="Z31" s="18"/>
      <c r="AA31" s="18"/>
      <c r="AB31" s="18"/>
      <c r="AC31" s="18"/>
      <c r="AD31" s="18"/>
    </row>
    <row r="32" spans="2:30" ht="15" customHeight="1" x14ac:dyDescent="0.25"/>
    <row r="33" spans="2:30" ht="15" customHeight="1" x14ac:dyDescent="0.25">
      <c r="B33" s="94" t="s">
        <v>891</v>
      </c>
      <c r="C33" s="94"/>
      <c r="D33" s="94"/>
      <c r="E33" s="94"/>
      <c r="F33" s="94"/>
      <c r="G33" s="94"/>
      <c r="H33" s="18"/>
      <c r="I33" s="94" t="s">
        <v>3</v>
      </c>
      <c r="J33" s="94"/>
      <c r="K33" s="94"/>
      <c r="L33" s="94"/>
      <c r="M33" s="94"/>
      <c r="N33" s="94"/>
      <c r="O33" s="18"/>
      <c r="P33" s="94" t="s">
        <v>282</v>
      </c>
      <c r="Q33" s="94"/>
      <c r="R33" s="94"/>
      <c r="S33" s="94"/>
      <c r="T33" s="94"/>
      <c r="U33" s="94"/>
    </row>
    <row r="34" spans="2:30" ht="15" customHeight="1" x14ac:dyDescent="0.25">
      <c r="B34" s="85"/>
      <c r="C34" s="86"/>
      <c r="D34" s="86"/>
      <c r="E34" s="86"/>
      <c r="F34" s="86"/>
      <c r="G34" s="87"/>
      <c r="H34" s="18"/>
      <c r="I34" s="85"/>
      <c r="J34" s="86"/>
      <c r="K34" s="86"/>
      <c r="L34" s="86"/>
      <c r="M34" s="86"/>
      <c r="N34" s="87"/>
      <c r="O34" s="18"/>
      <c r="P34" s="85"/>
      <c r="Q34" s="86"/>
      <c r="R34" s="86"/>
      <c r="S34" s="86"/>
      <c r="T34" s="86"/>
      <c r="U34" s="87"/>
    </row>
    <row r="35" spans="2:30" ht="15" customHeight="1" x14ac:dyDescent="0.25"/>
    <row r="36" spans="2:30" ht="15" customHeight="1" x14ac:dyDescent="0.25">
      <c r="B36" s="94" t="s">
        <v>393</v>
      </c>
      <c r="C36" s="94"/>
      <c r="D36" s="94"/>
      <c r="E36" s="94"/>
      <c r="F36" s="94"/>
      <c r="G36" s="94"/>
      <c r="H36" s="94"/>
      <c r="I36" s="94"/>
      <c r="J36" s="94"/>
      <c r="K36" s="94"/>
      <c r="L36" s="94"/>
      <c r="M36" s="94"/>
      <c r="N36" s="94"/>
      <c r="O36" s="94"/>
      <c r="P36" s="94"/>
      <c r="Q36" s="94"/>
      <c r="R36" s="94"/>
      <c r="S36" s="94"/>
      <c r="T36" s="94"/>
      <c r="U36" s="77" t="s">
        <v>892</v>
      </c>
      <c r="V36" s="77"/>
      <c r="W36" s="77"/>
      <c r="X36" s="77"/>
      <c r="Y36" s="77"/>
      <c r="Z36" s="77"/>
      <c r="AA36" s="78"/>
      <c r="AB36" s="85"/>
      <c r="AC36" s="86"/>
      <c r="AD36" s="87"/>
    </row>
    <row r="37" spans="2:30" ht="15" customHeight="1" x14ac:dyDescent="0.25"/>
    <row r="38" spans="2:30" ht="15" customHeight="1" x14ac:dyDescent="0.25">
      <c r="B38" s="94" t="s">
        <v>283</v>
      </c>
      <c r="C38" s="94"/>
      <c r="D38" s="94"/>
      <c r="E38" s="94"/>
      <c r="F38" s="94"/>
      <c r="G38" s="94"/>
      <c r="H38" s="94"/>
      <c r="I38" s="94"/>
      <c r="J38" s="94"/>
      <c r="K38" s="94"/>
      <c r="L38" s="94"/>
      <c r="M38" s="94"/>
      <c r="N38" s="94"/>
      <c r="O38" s="94"/>
      <c r="P38" s="94"/>
      <c r="Q38" s="94"/>
      <c r="R38" s="94"/>
      <c r="S38" s="94"/>
      <c r="T38" s="94"/>
      <c r="U38" s="94"/>
      <c r="V38" s="94"/>
      <c r="W38" s="94"/>
      <c r="X38" s="94"/>
      <c r="Y38" s="94"/>
      <c r="Z38" s="94"/>
      <c r="AA38" s="103"/>
      <c r="AB38" s="85"/>
      <c r="AC38" s="86"/>
      <c r="AD38" s="87"/>
    </row>
    <row r="39" spans="2:30" ht="15" customHeight="1" thickBot="1" x14ac:dyDescent="0.3">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2"/>
      <c r="AC39" s="22"/>
      <c r="AD39" s="22"/>
    </row>
    <row r="40" spans="2:30" ht="15" customHeight="1" thickBot="1" x14ac:dyDescent="0.3">
      <c r="B40" s="120" t="s">
        <v>284</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row>
    <row r="41" spans="2:30" ht="15" customHeight="1" x14ac:dyDescent="0.25"/>
    <row r="42" spans="2:30" ht="15" customHeight="1" x14ac:dyDescent="0.25">
      <c r="B42" s="94" t="s">
        <v>285</v>
      </c>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1674"/>
      <c r="AC42" s="1675"/>
      <c r="AD42" s="870"/>
    </row>
    <row r="43" spans="2:30" ht="15" customHeight="1" x14ac:dyDescent="0.25"/>
    <row r="44" spans="2:30" ht="15" customHeight="1" x14ac:dyDescent="0.25">
      <c r="B44" s="102" t="s">
        <v>286</v>
      </c>
      <c r="C44" s="102"/>
      <c r="D44" s="102"/>
      <c r="E44" s="102"/>
      <c r="F44" s="102"/>
      <c r="G44" s="102"/>
      <c r="H44" s="102"/>
      <c r="I44" s="102"/>
      <c r="J44" s="102"/>
      <c r="K44" s="102"/>
      <c r="L44" s="102"/>
      <c r="M44" s="102"/>
      <c r="N44" s="102"/>
      <c r="O44" s="102"/>
      <c r="P44" s="102"/>
      <c r="Q44" s="102"/>
      <c r="R44" s="102"/>
      <c r="S44" s="102"/>
      <c r="U44" s="102" t="s">
        <v>287</v>
      </c>
      <c r="V44" s="102"/>
      <c r="W44" s="102"/>
      <c r="X44" s="102"/>
      <c r="Y44" s="102"/>
      <c r="Z44" s="102"/>
      <c r="AA44" s="102"/>
      <c r="AB44" s="102"/>
      <c r="AC44" s="102"/>
      <c r="AD44" s="102"/>
    </row>
    <row r="45" spans="2:30" ht="15" customHeight="1" x14ac:dyDescent="0.25">
      <c r="B45" s="107"/>
      <c r="C45" s="108"/>
      <c r="D45" s="108"/>
      <c r="E45" s="108"/>
      <c r="F45" s="108"/>
      <c r="G45" s="108"/>
      <c r="H45" s="108"/>
      <c r="I45" s="108"/>
      <c r="J45" s="108"/>
      <c r="K45" s="108"/>
      <c r="L45" s="108"/>
      <c r="M45" s="108"/>
      <c r="N45" s="108"/>
      <c r="O45" s="108"/>
      <c r="P45" s="108"/>
      <c r="Q45" s="108"/>
      <c r="R45" s="108"/>
      <c r="S45" s="109"/>
      <c r="U45" s="107"/>
      <c r="V45" s="108"/>
      <c r="W45" s="108"/>
      <c r="X45" s="108"/>
      <c r="Y45" s="108"/>
      <c r="Z45" s="108"/>
      <c r="AA45" s="108"/>
      <c r="AB45" s="108"/>
      <c r="AC45" s="108"/>
      <c r="AD45" s="109"/>
    </row>
    <row r="46" spans="2:30" ht="15" customHeight="1" x14ac:dyDescent="0.25"/>
    <row r="47" spans="2:30" ht="15" customHeight="1" x14ac:dyDescent="0.25">
      <c r="B47" s="110" t="s">
        <v>288</v>
      </c>
      <c r="C47" s="110"/>
      <c r="D47" s="110"/>
      <c r="E47" s="110"/>
      <c r="F47" s="110"/>
      <c r="G47" s="110"/>
      <c r="H47" s="110"/>
      <c r="I47" s="110"/>
      <c r="J47" s="110"/>
      <c r="K47" s="110"/>
      <c r="L47" s="110"/>
      <c r="M47" s="110"/>
      <c r="N47" s="110"/>
      <c r="O47" s="110"/>
      <c r="P47" s="110"/>
      <c r="Q47" s="110"/>
      <c r="R47" s="110"/>
      <c r="S47" s="110"/>
      <c r="U47" s="102" t="s">
        <v>293</v>
      </c>
      <c r="V47" s="102"/>
      <c r="W47" s="102"/>
      <c r="X47" s="102"/>
      <c r="Y47" s="102"/>
      <c r="Z47" s="102"/>
      <c r="AA47" s="102"/>
      <c r="AB47" s="102"/>
      <c r="AC47" s="102"/>
      <c r="AD47" s="102"/>
    </row>
    <row r="48" spans="2:30" ht="15" customHeight="1" x14ac:dyDescent="0.25">
      <c r="B48" s="107"/>
      <c r="C48" s="108"/>
      <c r="D48" s="108"/>
      <c r="E48" s="108"/>
      <c r="F48" s="108"/>
      <c r="G48" s="108"/>
      <c r="H48" s="108"/>
      <c r="I48" s="108"/>
      <c r="J48" s="108"/>
      <c r="K48" s="108"/>
      <c r="L48" s="108"/>
      <c r="M48" s="108"/>
      <c r="N48" s="108"/>
      <c r="O48" s="108"/>
      <c r="P48" s="108"/>
      <c r="Q48" s="108"/>
      <c r="R48" s="108"/>
      <c r="S48" s="109"/>
      <c r="U48" s="97"/>
      <c r="V48" s="98"/>
      <c r="W48" s="98"/>
      <c r="X48" s="98"/>
      <c r="Y48" s="98"/>
      <c r="Z48" s="98"/>
      <c r="AA48" s="98"/>
      <c r="AB48" s="98"/>
      <c r="AC48" s="98"/>
      <c r="AD48" s="99"/>
    </row>
    <row r="49" spans="2:30" ht="15" customHeight="1" x14ac:dyDescent="0.25">
      <c r="B49" s="100" t="s">
        <v>289</v>
      </c>
      <c r="C49" s="100"/>
      <c r="D49" s="100"/>
      <c r="E49" s="100"/>
      <c r="F49" s="100"/>
      <c r="G49" s="100"/>
      <c r="H49" s="100"/>
      <c r="I49" s="100"/>
      <c r="J49" s="100"/>
      <c r="K49" s="100"/>
      <c r="L49" s="100"/>
      <c r="M49" s="100"/>
      <c r="N49" s="100"/>
      <c r="O49" s="100"/>
      <c r="P49" s="100"/>
      <c r="Q49" s="100"/>
      <c r="R49" s="100"/>
      <c r="S49" s="100"/>
      <c r="U49" s="101" t="s">
        <v>294</v>
      </c>
      <c r="V49" s="101"/>
      <c r="W49" s="101"/>
      <c r="X49" s="101"/>
      <c r="Y49" s="101"/>
      <c r="Z49" s="101"/>
      <c r="AA49" s="101"/>
      <c r="AB49" s="101"/>
      <c r="AC49" s="101"/>
      <c r="AD49" s="101"/>
    </row>
    <row r="50" spans="2:30" ht="15" customHeight="1" x14ac:dyDescent="0.25">
      <c r="B50" s="23"/>
      <c r="C50" s="23"/>
      <c r="D50" s="23"/>
      <c r="E50" s="23"/>
      <c r="F50" s="23"/>
      <c r="G50" s="23"/>
      <c r="H50" s="23"/>
      <c r="I50" s="23"/>
      <c r="J50" s="23"/>
      <c r="K50" s="23"/>
      <c r="L50" s="23"/>
      <c r="M50" s="23"/>
      <c r="N50" s="23"/>
      <c r="O50" s="23"/>
      <c r="P50" s="23"/>
      <c r="Q50" s="23"/>
      <c r="R50" s="23"/>
      <c r="S50" s="23"/>
      <c r="U50" s="24"/>
      <c r="V50" s="24"/>
      <c r="W50" s="24"/>
      <c r="X50" s="24"/>
      <c r="Y50" s="24"/>
      <c r="Z50" s="24"/>
      <c r="AA50" s="24"/>
      <c r="AB50" s="24"/>
      <c r="AC50" s="24"/>
      <c r="AD50" s="24"/>
    </row>
    <row r="51" spans="2:30" ht="15" customHeight="1" x14ac:dyDescent="0.25">
      <c r="B51" s="95"/>
      <c r="C51" s="111"/>
      <c r="D51" s="111"/>
      <c r="E51" s="111"/>
      <c r="F51" s="111"/>
      <c r="G51" s="111"/>
      <c r="H51" s="111"/>
      <c r="I51" s="111"/>
      <c r="J51" s="111"/>
      <c r="K51" s="96"/>
      <c r="L51" s="24"/>
      <c r="M51" s="95"/>
      <c r="N51" s="96"/>
      <c r="O51" s="24"/>
      <c r="P51" s="104"/>
      <c r="Q51" s="105"/>
      <c r="R51" s="105"/>
      <c r="S51" s="106"/>
      <c r="U51" s="97"/>
      <c r="V51" s="98"/>
      <c r="W51" s="98"/>
      <c r="X51" s="98"/>
      <c r="Y51" s="98"/>
      <c r="Z51" s="98"/>
      <c r="AA51" s="98"/>
      <c r="AB51" s="98"/>
      <c r="AC51" s="98"/>
      <c r="AD51" s="99"/>
    </row>
    <row r="52" spans="2:30" ht="15" customHeight="1" x14ac:dyDescent="0.25">
      <c r="B52" s="100" t="s">
        <v>290</v>
      </c>
      <c r="C52" s="100"/>
      <c r="D52" s="100"/>
      <c r="E52" s="100"/>
      <c r="F52" s="100"/>
      <c r="G52" s="100"/>
      <c r="H52" s="100"/>
      <c r="I52" s="100"/>
      <c r="J52" s="100"/>
      <c r="K52" s="100"/>
      <c r="L52" s="55"/>
      <c r="M52" s="100" t="s">
        <v>291</v>
      </c>
      <c r="N52" s="100"/>
      <c r="O52" s="55"/>
      <c r="P52" s="100" t="s">
        <v>490</v>
      </c>
      <c r="Q52" s="100"/>
      <c r="R52" s="100"/>
      <c r="S52" s="100"/>
      <c r="U52" s="101" t="s">
        <v>295</v>
      </c>
      <c r="V52" s="101"/>
      <c r="W52" s="101"/>
      <c r="X52" s="101"/>
      <c r="Y52" s="101"/>
      <c r="Z52" s="101"/>
      <c r="AA52" s="101"/>
      <c r="AB52" s="101"/>
      <c r="AC52" s="101"/>
      <c r="AD52" s="101"/>
    </row>
    <row r="53" spans="2:30" ht="15" customHeight="1" x14ac:dyDescent="0.25">
      <c r="B53" s="24"/>
      <c r="C53" s="24"/>
      <c r="D53" s="24"/>
      <c r="E53" s="24"/>
      <c r="F53" s="24"/>
      <c r="G53" s="24"/>
      <c r="H53" s="24"/>
      <c r="I53" s="24"/>
      <c r="J53" s="24"/>
      <c r="K53" s="24"/>
      <c r="L53" s="24"/>
      <c r="M53" s="24"/>
      <c r="N53" s="24"/>
      <c r="O53" s="24"/>
      <c r="P53" s="24"/>
      <c r="Q53" s="24"/>
      <c r="R53" s="24"/>
      <c r="S53" s="24"/>
    </row>
    <row r="54" spans="2:30" ht="15" customHeight="1" x14ac:dyDescent="0.25">
      <c r="B54" s="107"/>
      <c r="C54" s="108"/>
      <c r="D54" s="108"/>
      <c r="E54" s="108"/>
      <c r="F54" s="108"/>
      <c r="G54" s="108"/>
      <c r="H54" s="109"/>
      <c r="I54" s="24"/>
      <c r="J54" s="24"/>
      <c r="K54" s="24"/>
      <c r="L54" s="24"/>
      <c r="M54" s="24"/>
      <c r="N54" s="24"/>
      <c r="O54" s="24"/>
      <c r="P54" s="24"/>
      <c r="Q54" s="24"/>
      <c r="R54" s="24"/>
      <c r="S54" s="24"/>
    </row>
    <row r="55" spans="2:30" ht="15" customHeight="1" x14ac:dyDescent="0.25">
      <c r="B55" s="101" t="s">
        <v>292</v>
      </c>
      <c r="C55" s="101"/>
      <c r="D55" s="101"/>
      <c r="E55" s="101"/>
      <c r="F55" s="101"/>
      <c r="G55" s="101"/>
      <c r="H55" s="101"/>
      <c r="I55" s="24"/>
      <c r="J55" s="24"/>
      <c r="K55" s="24"/>
      <c r="L55" s="24"/>
      <c r="M55" s="24"/>
      <c r="N55" s="24"/>
      <c r="O55" s="24"/>
      <c r="P55" s="24"/>
      <c r="Q55" s="24"/>
      <c r="R55" s="24"/>
      <c r="S55" s="24"/>
    </row>
    <row r="56" spans="2:30" ht="15" customHeight="1" x14ac:dyDescent="0.25"/>
    <row r="57" spans="2:30" ht="15" customHeight="1" x14ac:dyDescent="0.25">
      <c r="B57" s="102" t="s">
        <v>2</v>
      </c>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row>
    <row r="58" spans="2:30" ht="15" customHeight="1" x14ac:dyDescent="0.25">
      <c r="B58" s="95"/>
      <c r="C58" s="111"/>
      <c r="D58" s="111"/>
      <c r="E58" s="111"/>
      <c r="F58" s="111"/>
      <c r="G58" s="111"/>
      <c r="H58" s="111"/>
      <c r="I58" s="96"/>
      <c r="J58" s="24"/>
      <c r="K58" s="95"/>
      <c r="L58" s="96"/>
      <c r="M58" s="24"/>
      <c r="N58" s="95"/>
      <c r="O58" s="111"/>
      <c r="P58" s="111"/>
      <c r="Q58" s="111"/>
      <c r="R58" s="111"/>
      <c r="S58" s="111"/>
      <c r="T58" s="111"/>
      <c r="U58" s="96"/>
      <c r="V58" s="24"/>
      <c r="W58" s="95"/>
      <c r="X58" s="111"/>
      <c r="Y58" s="111"/>
      <c r="Z58" s="111"/>
      <c r="AA58" s="111"/>
      <c r="AB58" s="111"/>
      <c r="AC58" s="111"/>
      <c r="AD58" s="96"/>
    </row>
    <row r="59" spans="2:30" ht="15" customHeight="1" x14ac:dyDescent="0.25">
      <c r="B59" s="119" t="s">
        <v>169</v>
      </c>
      <c r="C59" s="119"/>
      <c r="D59" s="119"/>
      <c r="E59" s="119"/>
      <c r="F59" s="119"/>
      <c r="G59" s="119"/>
      <c r="H59" s="119"/>
      <c r="I59" s="119"/>
      <c r="J59" s="55"/>
      <c r="K59" s="119" t="s">
        <v>392</v>
      </c>
      <c r="L59" s="119"/>
      <c r="M59" s="55"/>
      <c r="N59" s="119" t="s">
        <v>394</v>
      </c>
      <c r="O59" s="119"/>
      <c r="P59" s="119"/>
      <c r="Q59" s="119"/>
      <c r="R59" s="119"/>
      <c r="S59" s="119"/>
      <c r="T59" s="119"/>
      <c r="U59" s="119"/>
      <c r="V59" s="55"/>
      <c r="W59" s="119" t="s">
        <v>391</v>
      </c>
      <c r="X59" s="119"/>
      <c r="Y59" s="119"/>
      <c r="Z59" s="119"/>
      <c r="AA59" s="119"/>
      <c r="AB59" s="119"/>
      <c r="AC59" s="119"/>
      <c r="AD59" s="119"/>
    </row>
    <row r="60" spans="2:30" ht="15" customHeight="1" x14ac:dyDescent="0.25">
      <c r="B60" s="55"/>
      <c r="C60" s="55"/>
      <c r="D60" s="55"/>
      <c r="E60" s="55"/>
      <c r="F60" s="55"/>
      <c r="G60" s="55"/>
      <c r="H60" s="23"/>
      <c r="I60" s="55"/>
      <c r="J60" s="55"/>
      <c r="K60" s="55"/>
      <c r="L60" s="55"/>
      <c r="M60" s="55"/>
      <c r="N60" s="55"/>
      <c r="O60" s="23"/>
      <c r="P60" s="25"/>
      <c r="Q60" s="25"/>
      <c r="R60" s="25"/>
      <c r="S60" s="25"/>
      <c r="T60" s="25"/>
      <c r="U60" s="25"/>
      <c r="V60" s="25"/>
      <c r="W60" s="23"/>
      <c r="X60" s="25"/>
      <c r="Y60" s="25"/>
      <c r="Z60" s="25"/>
      <c r="AA60" s="25"/>
      <c r="AB60" s="25"/>
      <c r="AC60" s="25"/>
      <c r="AD60" s="25"/>
    </row>
    <row r="61" spans="2:30" ht="15" customHeight="1" x14ac:dyDescent="0.25">
      <c r="B61" s="125"/>
      <c r="C61" s="126"/>
      <c r="D61" s="126"/>
      <c r="E61" s="126"/>
      <c r="F61" s="126"/>
      <c r="G61" s="126"/>
      <c r="H61" s="126"/>
      <c r="I61" s="126"/>
      <c r="J61" s="126"/>
      <c r="K61" s="126"/>
      <c r="L61" s="127"/>
      <c r="M61" s="26"/>
      <c r="N61" s="26"/>
      <c r="O61" s="24"/>
      <c r="P61" s="27"/>
      <c r="Q61" s="27"/>
      <c r="R61" s="27"/>
      <c r="S61" s="27"/>
      <c r="T61" s="27"/>
      <c r="U61" s="27"/>
      <c r="V61" s="27"/>
      <c r="W61" s="24"/>
      <c r="X61" s="27"/>
      <c r="Y61" s="27"/>
      <c r="Z61" s="27"/>
      <c r="AA61" s="27"/>
      <c r="AB61" s="27"/>
      <c r="AC61" s="27"/>
      <c r="AD61" s="27"/>
    </row>
    <row r="62" spans="2:30" s="28" customFormat="1" ht="15" customHeight="1" x14ac:dyDescent="0.25">
      <c r="B62" s="119" t="s">
        <v>388</v>
      </c>
      <c r="C62" s="119"/>
      <c r="D62" s="119"/>
      <c r="E62" s="119"/>
      <c r="F62" s="119"/>
      <c r="G62" s="119"/>
      <c r="H62" s="119"/>
      <c r="I62" s="119"/>
      <c r="J62" s="119"/>
      <c r="K62" s="119"/>
      <c r="L62" s="119"/>
      <c r="M62" s="55"/>
      <c r="N62" s="55"/>
      <c r="O62" s="55"/>
      <c r="P62" s="25"/>
      <c r="Q62" s="25"/>
      <c r="R62" s="25"/>
      <c r="S62" s="25"/>
      <c r="T62" s="25"/>
      <c r="U62" s="25"/>
      <c r="V62" s="25"/>
      <c r="W62" s="55"/>
      <c r="X62" s="25"/>
      <c r="Y62" s="25"/>
      <c r="Z62" s="25"/>
      <c r="AA62" s="25"/>
      <c r="AB62" s="25"/>
      <c r="AC62" s="25"/>
      <c r="AD62" s="25"/>
    </row>
    <row r="63" spans="2:30" ht="15" customHeight="1" x14ac:dyDescent="0.25"/>
    <row r="64" spans="2:30" ht="15" customHeight="1" x14ac:dyDescent="0.25">
      <c r="B64" s="110" t="s">
        <v>296</v>
      </c>
      <c r="C64" s="110"/>
      <c r="D64" s="110"/>
      <c r="E64" s="110"/>
      <c r="F64" s="110"/>
      <c r="G64" s="110"/>
    </row>
    <row r="65" spans="2:30" ht="15" customHeight="1" x14ac:dyDescent="0.25">
      <c r="B65" s="107"/>
      <c r="C65" s="108"/>
      <c r="D65" s="108"/>
      <c r="E65" s="108"/>
      <c r="F65" s="108"/>
      <c r="G65" s="109"/>
    </row>
    <row r="66" spans="2:30" ht="15" customHeight="1" thickBot="1" x14ac:dyDescent="0.3">
      <c r="B66" s="22"/>
      <c r="C66" s="22"/>
      <c r="D66" s="22"/>
      <c r="E66" s="22"/>
      <c r="F66" s="22"/>
      <c r="G66" s="22"/>
    </row>
    <row r="67" spans="2:30" ht="15" customHeight="1" thickBot="1" x14ac:dyDescent="0.3">
      <c r="B67" s="120" t="s">
        <v>396</v>
      </c>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row>
    <row r="68" spans="2:30" ht="15" customHeight="1" x14ac:dyDescent="0.25"/>
    <row r="69" spans="2:30" ht="15" customHeight="1" x14ac:dyDescent="0.25">
      <c r="B69" s="94" t="s">
        <v>395</v>
      </c>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85"/>
      <c r="AC69" s="86"/>
      <c r="AD69" s="87"/>
    </row>
    <row r="70" spans="2:30" ht="15" customHeight="1" x14ac:dyDescent="0.25">
      <c r="B70" s="94" t="s">
        <v>893</v>
      </c>
      <c r="C70" s="94"/>
      <c r="D70" s="94"/>
      <c r="E70" s="94"/>
      <c r="F70" s="94"/>
      <c r="G70" s="94"/>
      <c r="H70" s="94"/>
      <c r="I70" s="94"/>
      <c r="J70" s="94"/>
      <c r="K70" s="94"/>
      <c r="L70" s="94"/>
      <c r="M70" s="94"/>
      <c r="N70" s="94"/>
      <c r="O70" s="94"/>
      <c r="P70" s="94"/>
      <c r="Q70" s="94"/>
      <c r="R70" s="94"/>
      <c r="S70" s="94"/>
      <c r="T70" s="94"/>
    </row>
    <row r="71" spans="2:30" ht="15" customHeight="1" x14ac:dyDescent="0.25">
      <c r="B71" s="21"/>
      <c r="C71" s="21"/>
      <c r="D71" s="21"/>
      <c r="E71" s="21"/>
      <c r="F71" s="21"/>
      <c r="G71" s="21"/>
      <c r="H71" s="21"/>
      <c r="I71" s="21"/>
      <c r="J71" s="21"/>
      <c r="K71" s="21"/>
      <c r="L71" s="21"/>
      <c r="M71" s="21"/>
      <c r="N71" s="21"/>
      <c r="O71" s="21"/>
      <c r="P71" s="21"/>
      <c r="Q71" s="21"/>
      <c r="R71" s="21"/>
      <c r="S71" s="21"/>
      <c r="T71" s="21"/>
    </row>
    <row r="72" spans="2:30" ht="15" customHeight="1" x14ac:dyDescent="0.25">
      <c r="B72" s="102" t="s">
        <v>62</v>
      </c>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c r="AC72" s="102"/>
      <c r="AD72" s="102"/>
    </row>
    <row r="73" spans="2:30" ht="15" customHeight="1" x14ac:dyDescent="0.25">
      <c r="B73" s="95"/>
      <c r="C73" s="111"/>
      <c r="D73" s="111"/>
      <c r="E73" s="111"/>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96"/>
    </row>
    <row r="74" spans="2:30" ht="15" customHeight="1" x14ac:dyDescent="0.25"/>
    <row r="75" spans="2:30" ht="15" customHeight="1" x14ac:dyDescent="0.25">
      <c r="B75" s="102" t="s">
        <v>0</v>
      </c>
      <c r="C75" s="102"/>
      <c r="D75" s="102"/>
      <c r="E75" s="102"/>
      <c r="F75" s="102"/>
      <c r="G75" s="102"/>
      <c r="H75" s="102"/>
      <c r="I75" s="102"/>
      <c r="J75" s="102"/>
      <c r="K75" s="102"/>
      <c r="L75" s="102"/>
      <c r="M75" s="102"/>
      <c r="N75" s="102"/>
      <c r="O75" s="102"/>
      <c r="P75" s="102"/>
      <c r="Q75" s="102"/>
      <c r="R75" s="102"/>
      <c r="S75" s="102"/>
      <c r="U75" s="102" t="s">
        <v>1</v>
      </c>
      <c r="V75" s="102"/>
      <c r="W75" s="102"/>
      <c r="X75" s="102"/>
      <c r="Y75" s="102"/>
      <c r="Z75" s="102"/>
      <c r="AA75" s="102"/>
      <c r="AB75" s="102"/>
      <c r="AC75" s="102"/>
      <c r="AD75" s="102"/>
    </row>
    <row r="76" spans="2:30" ht="15" customHeight="1" x14ac:dyDescent="0.25">
      <c r="B76" s="95"/>
      <c r="C76" s="111"/>
      <c r="D76" s="111"/>
      <c r="E76" s="111"/>
      <c r="F76" s="111"/>
      <c r="G76" s="111"/>
      <c r="H76" s="111"/>
      <c r="I76" s="111"/>
      <c r="J76" s="111"/>
      <c r="K76" s="111"/>
      <c r="L76" s="111"/>
      <c r="M76" s="111"/>
      <c r="N76" s="111"/>
      <c r="O76" s="111"/>
      <c r="P76" s="111"/>
      <c r="Q76" s="111"/>
      <c r="R76" s="111"/>
      <c r="S76" s="96"/>
      <c r="U76" s="128"/>
      <c r="V76" s="129"/>
      <c r="W76" s="129"/>
      <c r="X76" s="129"/>
      <c r="Y76" s="129"/>
      <c r="Z76" s="129"/>
      <c r="AA76" s="129"/>
      <c r="AB76" s="129"/>
      <c r="AC76" s="129"/>
      <c r="AD76" s="130"/>
    </row>
    <row r="77" spans="2:30" ht="15" customHeight="1" x14ac:dyDescent="0.25">
      <c r="B77" s="100" t="s">
        <v>161</v>
      </c>
      <c r="C77" s="100"/>
      <c r="D77" s="100"/>
      <c r="E77" s="100"/>
      <c r="F77" s="100"/>
      <c r="G77" s="100"/>
      <c r="H77" s="100"/>
      <c r="I77" s="100"/>
      <c r="J77" s="100"/>
      <c r="K77" s="100"/>
      <c r="L77" s="100"/>
      <c r="M77" s="100"/>
      <c r="N77" s="100"/>
      <c r="O77" s="100"/>
      <c r="P77" s="100"/>
      <c r="Q77" s="100"/>
      <c r="R77" s="100"/>
      <c r="S77" s="100"/>
      <c r="U77" s="100" t="s">
        <v>165</v>
      </c>
      <c r="V77" s="100"/>
      <c r="W77" s="100"/>
      <c r="X77" s="100"/>
      <c r="Y77" s="100"/>
      <c r="Z77" s="100"/>
      <c r="AA77" s="100"/>
      <c r="AB77" s="100"/>
      <c r="AC77" s="100"/>
      <c r="AD77" s="100"/>
    </row>
    <row r="78" spans="2:30" ht="15" customHeight="1" x14ac:dyDescent="0.25">
      <c r="B78" s="23"/>
      <c r="C78" s="23"/>
      <c r="D78" s="23"/>
      <c r="E78" s="23"/>
      <c r="F78" s="23"/>
      <c r="G78" s="23"/>
      <c r="H78" s="23"/>
      <c r="I78" s="23"/>
      <c r="J78" s="23"/>
      <c r="K78" s="23"/>
      <c r="L78" s="23"/>
      <c r="M78" s="23"/>
      <c r="N78" s="23"/>
      <c r="O78" s="23"/>
      <c r="P78" s="23"/>
      <c r="Q78" s="23"/>
      <c r="R78" s="23"/>
      <c r="S78" s="23"/>
      <c r="U78" s="24"/>
      <c r="V78" s="24"/>
      <c r="W78" s="24"/>
      <c r="X78" s="24"/>
      <c r="Y78" s="24"/>
      <c r="Z78" s="24"/>
      <c r="AA78" s="24"/>
      <c r="AB78" s="24"/>
      <c r="AC78" s="24"/>
      <c r="AD78" s="24"/>
    </row>
    <row r="79" spans="2:30" ht="15" customHeight="1" x14ac:dyDescent="0.25">
      <c r="B79" s="95"/>
      <c r="C79" s="111"/>
      <c r="D79" s="111"/>
      <c r="E79" s="111"/>
      <c r="F79" s="111"/>
      <c r="G79" s="111"/>
      <c r="H79" s="111"/>
      <c r="I79" s="111"/>
      <c r="J79" s="111"/>
      <c r="K79" s="96"/>
      <c r="L79" s="24"/>
      <c r="M79" s="95"/>
      <c r="N79" s="96"/>
      <c r="O79" s="24"/>
      <c r="P79" s="122"/>
      <c r="Q79" s="123"/>
      <c r="R79" s="123"/>
      <c r="S79" s="124"/>
      <c r="U79" s="128"/>
      <c r="V79" s="129"/>
      <c r="W79" s="129"/>
      <c r="X79" s="129"/>
      <c r="Y79" s="129"/>
      <c r="Z79" s="129"/>
      <c r="AA79" s="129"/>
      <c r="AB79" s="129"/>
      <c r="AC79" s="129"/>
      <c r="AD79" s="130"/>
    </row>
    <row r="80" spans="2:30" ht="15" customHeight="1" x14ac:dyDescent="0.25">
      <c r="B80" s="100" t="s">
        <v>162</v>
      </c>
      <c r="C80" s="100"/>
      <c r="D80" s="100"/>
      <c r="E80" s="100"/>
      <c r="F80" s="100"/>
      <c r="G80" s="100"/>
      <c r="H80" s="100"/>
      <c r="I80" s="100"/>
      <c r="J80" s="100"/>
      <c r="K80" s="100"/>
      <c r="L80" s="55"/>
      <c r="M80" s="100" t="s">
        <v>163</v>
      </c>
      <c r="N80" s="100"/>
      <c r="O80" s="55"/>
      <c r="P80" s="100" t="s">
        <v>489</v>
      </c>
      <c r="Q80" s="100"/>
      <c r="R80" s="100"/>
      <c r="S80" s="100"/>
      <c r="U80" s="100" t="s">
        <v>166</v>
      </c>
      <c r="V80" s="100"/>
      <c r="W80" s="100"/>
      <c r="X80" s="100"/>
      <c r="Y80" s="100"/>
      <c r="Z80" s="100"/>
      <c r="AA80" s="100"/>
      <c r="AB80" s="100"/>
      <c r="AC80" s="100"/>
      <c r="AD80" s="100"/>
    </row>
    <row r="81" spans="2:30" ht="15" customHeight="1" x14ac:dyDescent="0.25">
      <c r="B81" s="24"/>
      <c r="C81" s="24"/>
      <c r="D81" s="24"/>
      <c r="E81" s="24"/>
      <c r="F81" s="24"/>
      <c r="G81" s="24"/>
      <c r="H81" s="24"/>
      <c r="I81" s="24"/>
      <c r="J81" s="24"/>
      <c r="K81" s="24"/>
      <c r="L81" s="24"/>
      <c r="M81" s="24"/>
      <c r="N81" s="24"/>
      <c r="O81" s="24"/>
      <c r="P81" s="24"/>
      <c r="Q81" s="24"/>
      <c r="R81" s="24"/>
      <c r="S81" s="24"/>
    </row>
    <row r="82" spans="2:30" ht="15" customHeight="1" x14ac:dyDescent="0.25">
      <c r="B82" s="95"/>
      <c r="C82" s="111"/>
      <c r="D82" s="111"/>
      <c r="E82" s="111"/>
      <c r="F82" s="111"/>
      <c r="G82" s="111"/>
      <c r="H82" s="96"/>
      <c r="I82" s="24"/>
      <c r="J82" s="24"/>
      <c r="K82" s="24"/>
      <c r="L82" s="24"/>
      <c r="M82" s="24"/>
      <c r="N82" s="24"/>
      <c r="O82" s="24"/>
      <c r="P82" s="24"/>
      <c r="Q82" s="24"/>
      <c r="R82" s="24"/>
      <c r="S82" s="24"/>
    </row>
    <row r="83" spans="2:30" ht="15" customHeight="1" x14ac:dyDescent="0.25">
      <c r="B83" s="100" t="s">
        <v>164</v>
      </c>
      <c r="C83" s="100"/>
      <c r="D83" s="100"/>
      <c r="E83" s="100"/>
      <c r="F83" s="100"/>
      <c r="G83" s="100"/>
      <c r="H83" s="100"/>
      <c r="I83" s="55"/>
      <c r="J83" s="55"/>
      <c r="K83" s="55"/>
      <c r="L83" s="55"/>
      <c r="M83" s="55"/>
      <c r="N83" s="55"/>
      <c r="O83" s="55"/>
      <c r="P83" s="55"/>
      <c r="Q83" s="55"/>
      <c r="R83" s="55"/>
      <c r="S83" s="55"/>
    </row>
    <row r="84" spans="2:30" ht="15" customHeight="1" x14ac:dyDescent="0.25"/>
    <row r="85" spans="2:30" ht="15" customHeight="1" x14ac:dyDescent="0.25">
      <c r="B85" s="102" t="s">
        <v>63</v>
      </c>
      <c r="C85" s="102"/>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102"/>
      <c r="AC85" s="102"/>
      <c r="AD85" s="102"/>
    </row>
    <row r="86" spans="2:30" ht="15" customHeight="1" x14ac:dyDescent="0.25">
      <c r="B86" s="95"/>
      <c r="C86" s="111"/>
      <c r="D86" s="111"/>
      <c r="E86" s="111"/>
      <c r="F86" s="111"/>
      <c r="G86" s="111"/>
      <c r="H86" s="111"/>
      <c r="I86" s="96"/>
      <c r="J86" s="24"/>
      <c r="K86" s="95"/>
      <c r="L86" s="96"/>
      <c r="M86" s="24"/>
      <c r="N86" s="95"/>
      <c r="O86" s="111"/>
      <c r="P86" s="111"/>
      <c r="Q86" s="111"/>
      <c r="R86" s="111"/>
      <c r="S86" s="111"/>
      <c r="T86" s="111"/>
      <c r="U86" s="96"/>
      <c r="V86" s="24"/>
      <c r="W86" s="95"/>
      <c r="X86" s="111"/>
      <c r="Y86" s="111"/>
      <c r="Z86" s="111"/>
      <c r="AA86" s="111"/>
      <c r="AB86" s="111"/>
      <c r="AC86" s="111"/>
      <c r="AD86" s="96"/>
    </row>
    <row r="87" spans="2:30" ht="15" customHeight="1" x14ac:dyDescent="0.25">
      <c r="B87" s="119" t="s">
        <v>167</v>
      </c>
      <c r="C87" s="119"/>
      <c r="D87" s="119"/>
      <c r="E87" s="119"/>
      <c r="F87" s="119"/>
      <c r="G87" s="119"/>
      <c r="H87" s="119"/>
      <c r="I87" s="119"/>
      <c r="J87" s="55"/>
      <c r="K87" s="119" t="s">
        <v>387</v>
      </c>
      <c r="L87" s="119"/>
      <c r="M87" s="55"/>
      <c r="N87" s="119" t="s">
        <v>390</v>
      </c>
      <c r="O87" s="119"/>
      <c r="P87" s="119"/>
      <c r="Q87" s="119"/>
      <c r="R87" s="119"/>
      <c r="S87" s="119"/>
      <c r="T87" s="119"/>
      <c r="U87" s="119"/>
      <c r="V87" s="55"/>
      <c r="W87" s="119" t="s">
        <v>389</v>
      </c>
      <c r="X87" s="119"/>
      <c r="Y87" s="119"/>
      <c r="Z87" s="119"/>
      <c r="AA87" s="119"/>
      <c r="AB87" s="119"/>
      <c r="AC87" s="119"/>
      <c r="AD87" s="119"/>
    </row>
    <row r="88" spans="2:30" ht="15" customHeight="1" x14ac:dyDescent="0.25">
      <c r="B88" s="24"/>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24"/>
      <c r="AC88" s="24"/>
      <c r="AD88" s="24"/>
    </row>
    <row r="89" spans="2:30" ht="15" customHeight="1" x14ac:dyDescent="0.25">
      <c r="B89" s="95"/>
      <c r="C89" s="111"/>
      <c r="D89" s="111"/>
      <c r="E89" s="111"/>
      <c r="F89" s="111"/>
      <c r="G89" s="111"/>
      <c r="H89" s="111"/>
      <c r="I89" s="111"/>
      <c r="J89" s="111"/>
      <c r="K89" s="111"/>
      <c r="L89" s="96"/>
      <c r="M89" s="24"/>
      <c r="N89" s="24"/>
      <c r="O89" s="24"/>
      <c r="P89" s="24"/>
      <c r="Q89" s="24"/>
      <c r="R89" s="24"/>
      <c r="S89" s="24"/>
      <c r="T89" s="24"/>
      <c r="U89" s="24"/>
      <c r="V89" s="24"/>
      <c r="W89" s="24"/>
      <c r="X89" s="24"/>
      <c r="Y89" s="24"/>
      <c r="Z89" s="24"/>
      <c r="AA89" s="24"/>
      <c r="AB89" s="24"/>
      <c r="AC89" s="24"/>
      <c r="AD89" s="24"/>
    </row>
    <row r="90" spans="2:30" ht="15" customHeight="1" x14ac:dyDescent="0.25">
      <c r="B90" s="119" t="s">
        <v>386</v>
      </c>
      <c r="C90" s="119"/>
      <c r="D90" s="119"/>
      <c r="E90" s="119"/>
      <c r="F90" s="119"/>
      <c r="G90" s="119"/>
      <c r="H90" s="119"/>
      <c r="I90" s="119"/>
      <c r="J90" s="119"/>
      <c r="K90" s="119"/>
      <c r="L90" s="119"/>
      <c r="M90" s="55"/>
      <c r="N90" s="55"/>
      <c r="O90" s="55"/>
      <c r="P90" s="55"/>
      <c r="Q90" s="55"/>
      <c r="R90" s="55"/>
      <c r="S90" s="55"/>
      <c r="T90" s="55"/>
      <c r="U90" s="55"/>
      <c r="V90" s="55"/>
      <c r="W90" s="55"/>
      <c r="X90" s="55"/>
      <c r="Y90" s="55"/>
      <c r="Z90" s="55"/>
      <c r="AA90" s="55"/>
      <c r="AB90" s="55"/>
      <c r="AC90" s="55"/>
      <c r="AD90" s="55"/>
    </row>
    <row r="91" spans="2:30" ht="15" customHeight="1" x14ac:dyDescent="0.25"/>
    <row r="92" spans="2:30" ht="15" customHeight="1" x14ac:dyDescent="0.25">
      <c r="B92" s="102" t="s">
        <v>894</v>
      </c>
      <c r="C92" s="102"/>
      <c r="D92" s="102"/>
      <c r="E92" s="102"/>
      <c r="F92" s="102"/>
      <c r="G92" s="102"/>
    </row>
    <row r="93" spans="2:30" ht="15" customHeight="1" x14ac:dyDescent="0.25">
      <c r="B93" s="95"/>
      <c r="C93" s="111"/>
      <c r="D93" s="111"/>
      <c r="E93" s="111"/>
      <c r="F93" s="111"/>
      <c r="G93" s="96"/>
    </row>
    <row r="94" spans="2:30" ht="15" customHeight="1" thickBot="1" x14ac:dyDescent="0.3"/>
    <row r="95" spans="2:30" ht="15" customHeight="1" thickBot="1" x14ac:dyDescent="0.3">
      <c r="B95" s="120" t="s">
        <v>297</v>
      </c>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row>
    <row r="96" spans="2:30" ht="15" customHeight="1" x14ac:dyDescent="0.25"/>
    <row r="97" spans="2:30" ht="15" customHeight="1" x14ac:dyDescent="0.25">
      <c r="B97" s="94" t="s">
        <v>78</v>
      </c>
      <c r="C97" s="94"/>
      <c r="D97" s="94"/>
      <c r="E97" s="94"/>
      <c r="F97" s="94"/>
      <c r="G97" s="94"/>
      <c r="H97" s="94"/>
      <c r="I97" s="94"/>
      <c r="J97" s="94"/>
      <c r="K97" s="94"/>
      <c r="L97" s="94"/>
      <c r="M97" s="94"/>
      <c r="N97" s="94"/>
      <c r="O97" s="94"/>
      <c r="P97" s="94"/>
      <c r="Q97" s="94"/>
      <c r="R97" s="94"/>
      <c r="S97" s="94"/>
      <c r="T97" s="94"/>
      <c r="U97" s="94"/>
      <c r="V97" s="94"/>
      <c r="W97" s="94"/>
      <c r="X97" s="94"/>
      <c r="Y97" s="94"/>
      <c r="Z97" s="94"/>
      <c r="AA97" s="94"/>
      <c r="AB97" s="94"/>
      <c r="AC97" s="94"/>
      <c r="AD97" s="94"/>
    </row>
    <row r="98" spans="2:30" ht="15" customHeight="1" x14ac:dyDescent="0.25"/>
    <row r="99" spans="2:30" ht="15" customHeight="1" x14ac:dyDescent="0.25">
      <c r="B99" s="94" t="s">
        <v>79</v>
      </c>
      <c r="C99" s="94"/>
      <c r="D99" s="94"/>
      <c r="E99" s="94"/>
      <c r="F99" s="94"/>
      <c r="G99" s="94"/>
      <c r="H99" s="94"/>
      <c r="I99" s="94"/>
      <c r="J99" s="94"/>
      <c r="K99" s="94"/>
      <c r="L99" s="94"/>
      <c r="M99" s="94"/>
      <c r="N99" s="94"/>
      <c r="O99" s="94"/>
      <c r="P99" s="94"/>
      <c r="Q99" s="94"/>
      <c r="R99" s="94"/>
      <c r="S99" s="94"/>
      <c r="T99" s="94"/>
      <c r="U99" s="94"/>
      <c r="V99" s="94"/>
      <c r="W99" s="94"/>
      <c r="X99" s="94"/>
      <c r="Y99" s="94"/>
      <c r="Z99" s="94"/>
      <c r="AA99" s="94"/>
      <c r="AB99" s="94"/>
      <c r="AC99" s="94"/>
      <c r="AD99" s="94"/>
    </row>
    <row r="100" spans="2:30" ht="15" customHeight="1" x14ac:dyDescent="0.25">
      <c r="B100" s="118"/>
      <c r="C100" s="118"/>
      <c r="D100" s="118"/>
      <c r="E100" s="118"/>
      <c r="F100" s="118"/>
      <c r="G100" s="118"/>
      <c r="H100" s="18"/>
      <c r="I100" s="118"/>
      <c r="J100" s="118"/>
      <c r="K100" s="118"/>
      <c r="L100" s="118"/>
      <c r="M100" s="118"/>
      <c r="N100" s="118"/>
      <c r="O100" s="18"/>
      <c r="P100" s="118"/>
      <c r="Q100" s="118"/>
      <c r="R100" s="118"/>
      <c r="S100" s="118"/>
      <c r="T100" s="118"/>
      <c r="U100" s="118"/>
      <c r="V100" s="118"/>
      <c r="W100" s="118"/>
      <c r="X100" s="118"/>
      <c r="Y100" s="118"/>
      <c r="Z100" s="118"/>
      <c r="AA100" s="118"/>
      <c r="AB100" s="118"/>
      <c r="AC100" s="118"/>
      <c r="AD100" s="118"/>
    </row>
    <row r="101" spans="2:30" ht="15" customHeight="1" x14ac:dyDescent="0.25">
      <c r="B101" s="92" t="s">
        <v>175</v>
      </c>
      <c r="C101" s="92"/>
      <c r="D101" s="92"/>
      <c r="E101" s="92"/>
      <c r="F101" s="92"/>
      <c r="G101" s="92"/>
      <c r="H101" s="17"/>
      <c r="I101" s="92" t="s">
        <v>176</v>
      </c>
      <c r="J101" s="92"/>
      <c r="K101" s="92"/>
      <c r="L101" s="92"/>
      <c r="M101" s="92"/>
      <c r="N101" s="92"/>
      <c r="O101" s="17"/>
      <c r="P101" s="88" t="s">
        <v>177</v>
      </c>
      <c r="Q101" s="88"/>
      <c r="R101" s="88"/>
      <c r="S101" s="88"/>
      <c r="T101" s="88"/>
      <c r="U101" s="88"/>
      <c r="V101" s="88"/>
      <c r="W101" s="88"/>
      <c r="X101" s="88"/>
      <c r="Y101" s="88"/>
      <c r="Z101" s="88"/>
      <c r="AA101" s="88"/>
      <c r="AB101" s="88"/>
      <c r="AC101" s="88"/>
      <c r="AD101" s="88"/>
    </row>
    <row r="102" spans="2:30" ht="15" customHeight="1" x14ac:dyDescent="0.25">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row>
    <row r="103" spans="2:30" ht="15" customHeight="1" x14ac:dyDescent="0.25">
      <c r="B103" s="112"/>
      <c r="C103" s="113"/>
      <c r="D103" s="113"/>
      <c r="E103" s="113"/>
      <c r="F103" s="113"/>
      <c r="G103" s="113"/>
      <c r="H103" s="113"/>
      <c r="I103" s="113"/>
      <c r="J103" s="113"/>
      <c r="K103" s="113"/>
      <c r="L103" s="113"/>
      <c r="M103" s="113"/>
      <c r="N103" s="113"/>
      <c r="O103" s="113"/>
      <c r="P103" s="113"/>
      <c r="Q103" s="113"/>
      <c r="R103" s="113"/>
      <c r="S103" s="113"/>
      <c r="T103" s="113"/>
      <c r="U103" s="113"/>
      <c r="V103" s="113"/>
      <c r="W103" s="113"/>
      <c r="X103" s="113"/>
      <c r="Y103" s="113"/>
      <c r="Z103" s="113"/>
      <c r="AA103" s="113"/>
      <c r="AB103" s="113"/>
      <c r="AC103" s="113"/>
      <c r="AD103" s="114"/>
    </row>
    <row r="104" spans="2:30" ht="15" customHeight="1" x14ac:dyDescent="0.25">
      <c r="B104" s="115"/>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c r="AD104" s="117"/>
    </row>
    <row r="105" spans="2:30" ht="15" customHeight="1" x14ac:dyDescent="0.25">
      <c r="B105" s="92" t="s">
        <v>178</v>
      </c>
      <c r="C105" s="92"/>
      <c r="D105" s="92"/>
      <c r="E105" s="92"/>
      <c r="F105" s="92"/>
      <c r="G105" s="92"/>
      <c r="H105" s="92"/>
      <c r="I105" s="92"/>
      <c r="J105" s="92"/>
      <c r="K105" s="92"/>
      <c r="L105" s="92"/>
      <c r="M105" s="92"/>
      <c r="N105" s="92"/>
      <c r="O105" s="92"/>
      <c r="P105" s="92"/>
      <c r="Q105" s="92"/>
      <c r="R105" s="92"/>
      <c r="S105" s="92"/>
      <c r="T105" s="92"/>
      <c r="U105" s="92"/>
      <c r="V105" s="92"/>
      <c r="W105" s="92"/>
      <c r="X105" s="92"/>
      <c r="Y105" s="92"/>
      <c r="Z105" s="92"/>
      <c r="AA105" s="92"/>
      <c r="AB105" s="92"/>
      <c r="AC105" s="92"/>
      <c r="AD105" s="92"/>
    </row>
    <row r="106" spans="2:30" ht="15" customHeight="1" x14ac:dyDescent="0.25">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row>
    <row r="107" spans="2:30" ht="15" customHeight="1" x14ac:dyDescent="0.25"/>
    <row r="108" spans="2:30" ht="15" customHeight="1" x14ac:dyDescent="0.25">
      <c r="B108" s="94" t="s">
        <v>179</v>
      </c>
      <c r="C108" s="94"/>
      <c r="D108" s="94"/>
      <c r="E108" s="94"/>
      <c r="F108" s="94"/>
      <c r="G108" s="94"/>
      <c r="H108" s="94"/>
      <c r="I108" s="94"/>
      <c r="J108" s="94"/>
      <c r="K108" s="94"/>
      <c r="L108" s="94"/>
      <c r="M108" s="94"/>
      <c r="N108" s="94"/>
      <c r="O108" s="94"/>
      <c r="P108" s="94"/>
      <c r="Q108" s="94"/>
      <c r="R108" s="94"/>
      <c r="S108" s="94"/>
      <c r="T108" s="94"/>
      <c r="U108" s="94"/>
      <c r="V108" s="94"/>
      <c r="W108" s="94"/>
      <c r="X108" s="94"/>
      <c r="Y108" s="94"/>
      <c r="Z108" s="94"/>
      <c r="AA108" s="94"/>
      <c r="AB108" s="94"/>
      <c r="AC108" s="94"/>
      <c r="AD108" s="94"/>
    </row>
    <row r="109" spans="2:30" ht="15" customHeight="1" x14ac:dyDescent="0.25">
      <c r="B109" s="118"/>
      <c r="C109" s="118"/>
      <c r="D109" s="118"/>
      <c r="E109" s="118"/>
      <c r="F109" s="118"/>
      <c r="G109" s="118"/>
      <c r="H109" s="18"/>
      <c r="I109" s="118"/>
      <c r="J109" s="118"/>
      <c r="K109" s="118"/>
      <c r="L109" s="118"/>
      <c r="M109" s="118"/>
      <c r="N109" s="118"/>
      <c r="O109" s="18"/>
      <c r="P109" s="118"/>
      <c r="Q109" s="118"/>
      <c r="R109" s="118"/>
      <c r="S109" s="118"/>
      <c r="T109" s="118"/>
      <c r="U109" s="118"/>
      <c r="V109" s="118"/>
      <c r="W109" s="118"/>
      <c r="X109" s="118"/>
      <c r="Y109" s="118"/>
      <c r="Z109" s="118"/>
      <c r="AA109" s="118"/>
      <c r="AB109" s="118"/>
      <c r="AC109" s="118"/>
      <c r="AD109" s="118"/>
    </row>
    <row r="110" spans="2:30" ht="15" customHeight="1" x14ac:dyDescent="0.25">
      <c r="B110" s="92" t="s">
        <v>180</v>
      </c>
      <c r="C110" s="92"/>
      <c r="D110" s="92"/>
      <c r="E110" s="92"/>
      <c r="F110" s="92"/>
      <c r="G110" s="92"/>
      <c r="H110" s="17"/>
      <c r="I110" s="92" t="s">
        <v>181</v>
      </c>
      <c r="J110" s="92"/>
      <c r="K110" s="92"/>
      <c r="L110" s="92"/>
      <c r="M110" s="92"/>
      <c r="N110" s="92"/>
      <c r="O110" s="17"/>
      <c r="P110" s="88" t="s">
        <v>182</v>
      </c>
      <c r="Q110" s="88"/>
      <c r="R110" s="88"/>
      <c r="S110" s="88"/>
      <c r="T110" s="88"/>
      <c r="U110" s="88"/>
      <c r="V110" s="88"/>
      <c r="W110" s="88"/>
      <c r="X110" s="88"/>
      <c r="Y110" s="88"/>
      <c r="Z110" s="88"/>
      <c r="AA110" s="88"/>
      <c r="AB110" s="88"/>
      <c r="AC110" s="88"/>
      <c r="AD110" s="88"/>
    </row>
    <row r="111" spans="2:30" ht="15" customHeight="1" x14ac:dyDescent="0.25">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row>
    <row r="112" spans="2:30" ht="15" customHeight="1" x14ac:dyDescent="0.25">
      <c r="B112" s="112"/>
      <c r="C112" s="113"/>
      <c r="D112" s="113"/>
      <c r="E112" s="113"/>
      <c r="F112" s="113"/>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4"/>
    </row>
    <row r="113" spans="2:30" ht="15" customHeight="1" x14ac:dyDescent="0.25">
      <c r="B113" s="115"/>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7"/>
    </row>
    <row r="114" spans="2:30" ht="15" customHeight="1" x14ac:dyDescent="0.25">
      <c r="B114" s="92" t="s">
        <v>183</v>
      </c>
      <c r="C114" s="92"/>
      <c r="D114" s="92"/>
      <c r="E114" s="92"/>
      <c r="F114" s="92"/>
      <c r="G114" s="92"/>
      <c r="H114" s="92"/>
      <c r="I114" s="92"/>
      <c r="J114" s="92"/>
      <c r="K114" s="92"/>
      <c r="L114" s="92"/>
      <c r="M114" s="92"/>
      <c r="N114" s="92"/>
      <c r="O114" s="92"/>
      <c r="P114" s="92"/>
      <c r="Q114" s="92"/>
      <c r="R114" s="92"/>
      <c r="S114" s="92"/>
      <c r="T114" s="92"/>
      <c r="U114" s="92"/>
      <c r="V114" s="92"/>
      <c r="W114" s="92"/>
      <c r="X114" s="92"/>
      <c r="Y114" s="92"/>
      <c r="Z114" s="92"/>
      <c r="AA114" s="92"/>
      <c r="AB114" s="92"/>
      <c r="AC114" s="92"/>
      <c r="AD114" s="92"/>
    </row>
    <row r="115" spans="2:30" ht="15" customHeight="1" x14ac:dyDescent="0.25">
      <c r="B115" s="51"/>
      <c r="C115" s="51"/>
      <c r="D115" s="51"/>
      <c r="E115" s="51"/>
      <c r="F115" s="51"/>
      <c r="G115" s="51"/>
      <c r="H115" s="51"/>
      <c r="I115" s="51"/>
      <c r="J115" s="51"/>
      <c r="K115" s="51"/>
      <c r="L115" s="51"/>
      <c r="M115" s="51"/>
      <c r="N115" s="51"/>
      <c r="O115" s="51"/>
      <c r="P115" s="51"/>
      <c r="Q115" s="51"/>
      <c r="R115" s="51"/>
      <c r="S115" s="51"/>
      <c r="T115" s="51"/>
      <c r="U115" s="51"/>
      <c r="V115" s="51"/>
      <c r="W115" s="51"/>
      <c r="X115" s="51"/>
      <c r="Y115" s="51"/>
      <c r="Z115" s="51"/>
      <c r="AA115" s="51"/>
      <c r="AB115" s="51"/>
      <c r="AC115" s="51"/>
      <c r="AD115" s="51"/>
    </row>
    <row r="116" spans="2:30" ht="15" customHeight="1" x14ac:dyDescent="0.25"/>
    <row r="117" spans="2:30" ht="15" customHeight="1" x14ac:dyDescent="0.25">
      <c r="B117" s="94" t="s">
        <v>184</v>
      </c>
      <c r="C117" s="94"/>
      <c r="D117" s="94"/>
      <c r="E117" s="94"/>
      <c r="F117" s="94"/>
      <c r="G117" s="94"/>
      <c r="H117" s="94"/>
      <c r="I117" s="94"/>
      <c r="J117" s="94"/>
      <c r="K117" s="94"/>
      <c r="L117" s="94"/>
      <c r="M117" s="94"/>
      <c r="N117" s="94"/>
      <c r="O117" s="94"/>
      <c r="P117" s="94"/>
      <c r="Q117" s="94"/>
      <c r="R117" s="94"/>
      <c r="S117" s="94"/>
      <c r="T117" s="94"/>
      <c r="U117" s="94"/>
      <c r="V117" s="94"/>
      <c r="W117" s="94"/>
      <c r="X117" s="94"/>
      <c r="Y117" s="94"/>
      <c r="Z117" s="94"/>
      <c r="AA117" s="94"/>
      <c r="AB117" s="94"/>
      <c r="AC117" s="94"/>
      <c r="AD117" s="94"/>
    </row>
    <row r="118" spans="2:30" ht="15" customHeight="1" x14ac:dyDescent="0.25">
      <c r="B118" s="118"/>
      <c r="C118" s="118"/>
      <c r="D118" s="118"/>
      <c r="E118" s="118"/>
      <c r="F118" s="118"/>
      <c r="G118" s="118"/>
      <c r="H118" s="18"/>
      <c r="I118" s="118"/>
      <c r="J118" s="118"/>
      <c r="K118" s="118"/>
      <c r="L118" s="118"/>
      <c r="M118" s="118"/>
      <c r="N118" s="118"/>
      <c r="O118" s="18"/>
      <c r="P118" s="118"/>
      <c r="Q118" s="118"/>
      <c r="R118" s="118"/>
      <c r="S118" s="118"/>
      <c r="T118" s="118"/>
      <c r="U118" s="118"/>
      <c r="V118" s="118"/>
      <c r="W118" s="118"/>
      <c r="X118" s="118"/>
      <c r="Y118" s="118"/>
      <c r="Z118" s="118"/>
      <c r="AA118" s="118"/>
      <c r="AB118" s="118"/>
      <c r="AC118" s="118"/>
      <c r="AD118" s="118"/>
    </row>
    <row r="119" spans="2:30" ht="15" customHeight="1" x14ac:dyDescent="0.25">
      <c r="B119" s="92" t="s">
        <v>185</v>
      </c>
      <c r="C119" s="92"/>
      <c r="D119" s="92"/>
      <c r="E119" s="92"/>
      <c r="F119" s="92"/>
      <c r="G119" s="92"/>
      <c r="H119" s="17"/>
      <c r="I119" s="92" t="s">
        <v>186</v>
      </c>
      <c r="J119" s="92"/>
      <c r="K119" s="92"/>
      <c r="L119" s="92"/>
      <c r="M119" s="92"/>
      <c r="N119" s="92"/>
      <c r="O119" s="17"/>
      <c r="P119" s="88" t="s">
        <v>187</v>
      </c>
      <c r="Q119" s="88"/>
      <c r="R119" s="88"/>
      <c r="S119" s="88"/>
      <c r="T119" s="88"/>
      <c r="U119" s="88"/>
      <c r="V119" s="88"/>
      <c r="W119" s="88"/>
      <c r="X119" s="88"/>
      <c r="Y119" s="88"/>
      <c r="Z119" s="88"/>
      <c r="AA119" s="88"/>
      <c r="AB119" s="88"/>
      <c r="AC119" s="88"/>
      <c r="AD119" s="88"/>
    </row>
    <row r="120" spans="2:30" ht="15" customHeight="1" x14ac:dyDescent="0.25">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row>
    <row r="121" spans="2:30" ht="15" customHeight="1" x14ac:dyDescent="0.25">
      <c r="B121" s="112"/>
      <c r="C121" s="113"/>
      <c r="D121" s="113"/>
      <c r="E121" s="113"/>
      <c r="F121" s="113"/>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4"/>
    </row>
    <row r="122" spans="2:30" ht="15" customHeight="1" x14ac:dyDescent="0.25">
      <c r="B122" s="115"/>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7"/>
    </row>
    <row r="123" spans="2:30" ht="15" customHeight="1" x14ac:dyDescent="0.25">
      <c r="B123" s="92" t="s">
        <v>188</v>
      </c>
      <c r="C123" s="92"/>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2"/>
      <c r="AC123" s="92"/>
      <c r="AD123" s="92"/>
    </row>
    <row r="124" spans="2:30" ht="15" customHeight="1" x14ac:dyDescent="0.25">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row>
    <row r="125" spans="2:30" ht="15" customHeight="1" x14ac:dyDescent="0.25"/>
    <row r="126" spans="2:30" ht="15" customHeight="1" x14ac:dyDescent="0.25">
      <c r="B126" s="94" t="s">
        <v>189</v>
      </c>
      <c r="C126" s="94"/>
      <c r="D126" s="94"/>
      <c r="E126" s="94"/>
      <c r="F126" s="94"/>
      <c r="G126" s="94"/>
      <c r="H126" s="94"/>
      <c r="I126" s="94"/>
      <c r="J126" s="94"/>
      <c r="K126" s="94"/>
      <c r="L126" s="94"/>
      <c r="M126" s="94"/>
      <c r="N126" s="94"/>
      <c r="O126" s="94"/>
      <c r="P126" s="94"/>
      <c r="Q126" s="94"/>
      <c r="R126" s="94"/>
      <c r="S126" s="94"/>
      <c r="T126" s="94"/>
      <c r="U126" s="94"/>
      <c r="V126" s="94"/>
      <c r="W126" s="94"/>
      <c r="X126" s="94"/>
      <c r="Y126" s="94"/>
      <c r="Z126" s="94"/>
      <c r="AA126" s="94"/>
      <c r="AB126" s="94"/>
      <c r="AC126" s="94"/>
      <c r="AD126" s="94"/>
    </row>
    <row r="127" spans="2:30" ht="15" customHeight="1" x14ac:dyDescent="0.25">
      <c r="B127" s="118"/>
      <c r="C127" s="118"/>
      <c r="D127" s="118"/>
      <c r="E127" s="118"/>
      <c r="F127" s="118"/>
      <c r="G127" s="118"/>
      <c r="H127" s="18"/>
      <c r="I127" s="118"/>
      <c r="J127" s="118"/>
      <c r="K127" s="118"/>
      <c r="L127" s="118"/>
      <c r="M127" s="118"/>
      <c r="N127" s="118"/>
      <c r="O127" s="18"/>
      <c r="P127" s="118"/>
      <c r="Q127" s="118"/>
      <c r="R127" s="118"/>
      <c r="S127" s="118"/>
      <c r="T127" s="118"/>
      <c r="U127" s="118"/>
      <c r="V127" s="118"/>
      <c r="W127" s="118"/>
      <c r="X127" s="118"/>
      <c r="Y127" s="118"/>
      <c r="Z127" s="118"/>
      <c r="AA127" s="118"/>
      <c r="AB127" s="118"/>
      <c r="AC127" s="118"/>
      <c r="AD127" s="118"/>
    </row>
    <row r="128" spans="2:30" ht="15" customHeight="1" x14ac:dyDescent="0.25">
      <c r="B128" s="92" t="s">
        <v>190</v>
      </c>
      <c r="C128" s="92"/>
      <c r="D128" s="92"/>
      <c r="E128" s="92"/>
      <c r="F128" s="92"/>
      <c r="G128" s="92"/>
      <c r="H128" s="17"/>
      <c r="I128" s="92" t="s">
        <v>191</v>
      </c>
      <c r="J128" s="92"/>
      <c r="K128" s="92"/>
      <c r="L128" s="92"/>
      <c r="M128" s="92"/>
      <c r="N128" s="92"/>
      <c r="O128" s="17"/>
      <c r="P128" s="88" t="s">
        <v>192</v>
      </c>
      <c r="Q128" s="88"/>
      <c r="R128" s="88"/>
      <c r="S128" s="88"/>
      <c r="T128" s="88"/>
      <c r="U128" s="88"/>
      <c r="V128" s="88"/>
      <c r="W128" s="88"/>
      <c r="X128" s="88"/>
      <c r="Y128" s="88"/>
      <c r="Z128" s="88"/>
      <c r="AA128" s="88"/>
      <c r="AB128" s="88"/>
      <c r="AC128" s="88"/>
      <c r="AD128" s="88"/>
    </row>
    <row r="129" spans="2:30" ht="15" customHeight="1" x14ac:dyDescent="0.25">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row>
    <row r="130" spans="2:30" ht="15" customHeight="1" x14ac:dyDescent="0.25">
      <c r="B130" s="112"/>
      <c r="C130" s="113"/>
      <c r="D130" s="113"/>
      <c r="E130" s="113"/>
      <c r="F130" s="113"/>
      <c r="G130" s="113"/>
      <c r="H130" s="113"/>
      <c r="I130" s="113"/>
      <c r="J130" s="113"/>
      <c r="K130" s="113"/>
      <c r="L130" s="113"/>
      <c r="M130" s="113"/>
      <c r="N130" s="113"/>
      <c r="O130" s="113"/>
      <c r="P130" s="113"/>
      <c r="Q130" s="113"/>
      <c r="R130" s="113"/>
      <c r="S130" s="113"/>
      <c r="T130" s="113"/>
      <c r="U130" s="113"/>
      <c r="V130" s="113"/>
      <c r="W130" s="113"/>
      <c r="X130" s="113"/>
      <c r="Y130" s="113"/>
      <c r="Z130" s="113"/>
      <c r="AA130" s="113"/>
      <c r="AB130" s="113"/>
      <c r="AC130" s="113"/>
      <c r="AD130" s="114"/>
    </row>
    <row r="131" spans="2:30" ht="15" customHeight="1" x14ac:dyDescent="0.25">
      <c r="B131" s="115"/>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7"/>
    </row>
    <row r="132" spans="2:30" ht="15" customHeight="1" x14ac:dyDescent="0.25">
      <c r="B132" s="92" t="s">
        <v>193</v>
      </c>
      <c r="C132" s="92"/>
      <c r="D132" s="92"/>
      <c r="E132" s="92"/>
      <c r="F132" s="92"/>
      <c r="G132" s="92"/>
      <c r="H132" s="92"/>
      <c r="I132" s="92"/>
      <c r="J132" s="92"/>
      <c r="K132" s="92"/>
      <c r="L132" s="92"/>
      <c r="M132" s="92"/>
      <c r="N132" s="92"/>
      <c r="O132" s="92"/>
      <c r="P132" s="92"/>
      <c r="Q132" s="92"/>
      <c r="R132" s="92"/>
      <c r="S132" s="92"/>
      <c r="T132" s="92"/>
      <c r="U132" s="92"/>
      <c r="V132" s="92"/>
      <c r="W132" s="92"/>
      <c r="X132" s="92"/>
      <c r="Y132" s="92"/>
      <c r="Z132" s="92"/>
      <c r="AA132" s="92"/>
      <c r="AB132" s="92"/>
      <c r="AC132" s="92"/>
      <c r="AD132" s="92"/>
    </row>
    <row r="133" spans="2:30" ht="15" customHeight="1" x14ac:dyDescent="0.25">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row>
    <row r="134" spans="2:30" ht="15" customHeight="1" x14ac:dyDescent="0.25"/>
    <row r="135" spans="2:30" ht="15" customHeight="1" x14ac:dyDescent="0.25">
      <c r="B135" s="94" t="s">
        <v>194</v>
      </c>
      <c r="C135" s="94"/>
      <c r="D135" s="94"/>
      <c r="E135" s="94"/>
      <c r="F135" s="94"/>
      <c r="G135" s="94"/>
      <c r="H135" s="94"/>
      <c r="I135" s="94"/>
      <c r="J135" s="94"/>
      <c r="K135" s="94"/>
      <c r="L135" s="94"/>
      <c r="M135" s="94"/>
      <c r="N135" s="94"/>
      <c r="O135" s="94"/>
      <c r="P135" s="94"/>
      <c r="Q135" s="94"/>
      <c r="R135" s="94"/>
      <c r="S135" s="94"/>
      <c r="T135" s="94"/>
      <c r="U135" s="94"/>
      <c r="V135" s="94"/>
      <c r="W135" s="94"/>
      <c r="X135" s="94"/>
      <c r="Y135" s="94"/>
      <c r="Z135" s="94"/>
      <c r="AA135" s="94"/>
      <c r="AB135" s="94"/>
      <c r="AC135" s="94"/>
      <c r="AD135" s="94"/>
    </row>
    <row r="136" spans="2:30" ht="15" customHeight="1" x14ac:dyDescent="0.25">
      <c r="B136" s="118"/>
      <c r="C136" s="118"/>
      <c r="D136" s="118"/>
      <c r="E136" s="118"/>
      <c r="F136" s="118"/>
      <c r="G136" s="118"/>
      <c r="H136" s="18"/>
      <c r="I136" s="118"/>
      <c r="J136" s="118"/>
      <c r="K136" s="118"/>
      <c r="L136" s="118"/>
      <c r="M136" s="118"/>
      <c r="N136" s="118"/>
      <c r="O136" s="18"/>
      <c r="P136" s="118"/>
      <c r="Q136" s="118"/>
      <c r="R136" s="118"/>
      <c r="S136" s="118"/>
      <c r="T136" s="118"/>
      <c r="U136" s="118"/>
      <c r="V136" s="118"/>
      <c r="W136" s="118"/>
      <c r="X136" s="118"/>
      <c r="Y136" s="118"/>
      <c r="Z136" s="118"/>
      <c r="AA136" s="118"/>
      <c r="AB136" s="118"/>
      <c r="AC136" s="118"/>
      <c r="AD136" s="118"/>
    </row>
    <row r="137" spans="2:30" ht="15" customHeight="1" x14ac:dyDescent="0.25">
      <c r="B137" s="92" t="s">
        <v>167</v>
      </c>
      <c r="C137" s="92"/>
      <c r="D137" s="92"/>
      <c r="E137" s="92"/>
      <c r="F137" s="92"/>
      <c r="G137" s="92"/>
      <c r="H137" s="17"/>
      <c r="I137" s="92" t="s">
        <v>168</v>
      </c>
      <c r="J137" s="92"/>
      <c r="K137" s="92"/>
      <c r="L137" s="92"/>
      <c r="M137" s="92"/>
      <c r="N137" s="92"/>
      <c r="O137" s="17"/>
      <c r="P137" s="88" t="s">
        <v>195</v>
      </c>
      <c r="Q137" s="88"/>
      <c r="R137" s="88"/>
      <c r="S137" s="88"/>
      <c r="T137" s="88"/>
      <c r="U137" s="88"/>
      <c r="V137" s="88"/>
      <c r="W137" s="88"/>
      <c r="X137" s="88"/>
      <c r="Y137" s="88"/>
      <c r="Z137" s="88"/>
      <c r="AA137" s="88"/>
      <c r="AB137" s="88"/>
      <c r="AC137" s="88"/>
      <c r="AD137" s="88"/>
    </row>
    <row r="138" spans="2:30" ht="15" customHeight="1" x14ac:dyDescent="0.25">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row>
    <row r="139" spans="2:30" ht="15" customHeight="1" x14ac:dyDescent="0.25">
      <c r="B139" s="112"/>
      <c r="C139" s="113"/>
      <c r="D139" s="113"/>
      <c r="E139" s="113"/>
      <c r="F139" s="113"/>
      <c r="G139" s="113"/>
      <c r="H139" s="113"/>
      <c r="I139" s="113"/>
      <c r="J139" s="113"/>
      <c r="K139" s="113"/>
      <c r="L139" s="113"/>
      <c r="M139" s="113"/>
      <c r="N139" s="113"/>
      <c r="O139" s="113"/>
      <c r="P139" s="113"/>
      <c r="Q139" s="113"/>
      <c r="R139" s="113"/>
      <c r="S139" s="113"/>
      <c r="T139" s="113"/>
      <c r="U139" s="113"/>
      <c r="V139" s="113"/>
      <c r="W139" s="113"/>
      <c r="X139" s="113"/>
      <c r="Y139" s="113"/>
      <c r="Z139" s="113"/>
      <c r="AA139" s="113"/>
      <c r="AB139" s="113"/>
      <c r="AC139" s="113"/>
      <c r="AD139" s="114"/>
    </row>
    <row r="140" spans="2:30" ht="15" customHeight="1" x14ac:dyDescent="0.25">
      <c r="B140" s="115"/>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7"/>
    </row>
    <row r="141" spans="2:30" ht="15" customHeight="1" x14ac:dyDescent="0.25">
      <c r="B141" s="92" t="s">
        <v>196</v>
      </c>
      <c r="C141" s="92"/>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2"/>
      <c r="AC141" s="92"/>
      <c r="AD141" s="92"/>
    </row>
    <row r="142" spans="2:30" ht="15" customHeight="1" x14ac:dyDescent="0.25">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row>
    <row r="143" spans="2:30" ht="15" customHeight="1" x14ac:dyDescent="0.25"/>
    <row r="144" spans="2:30" ht="15" customHeight="1" x14ac:dyDescent="0.25">
      <c r="B144" s="94" t="s">
        <v>197</v>
      </c>
      <c r="C144" s="94"/>
      <c r="D144" s="94"/>
      <c r="E144" s="94"/>
      <c r="F144" s="94"/>
      <c r="G144" s="94"/>
      <c r="H144" s="94"/>
      <c r="I144" s="94"/>
      <c r="J144" s="94"/>
      <c r="K144" s="94"/>
      <c r="L144" s="94"/>
      <c r="M144" s="94"/>
      <c r="N144" s="94"/>
      <c r="O144" s="94"/>
      <c r="P144" s="94"/>
      <c r="Q144" s="94"/>
      <c r="R144" s="94"/>
      <c r="S144" s="94"/>
      <c r="T144" s="94"/>
      <c r="U144" s="94"/>
      <c r="V144" s="94"/>
      <c r="W144" s="94"/>
      <c r="X144" s="94"/>
      <c r="Y144" s="94"/>
      <c r="Z144" s="94"/>
      <c r="AA144" s="94"/>
      <c r="AB144" s="94"/>
      <c r="AC144" s="94"/>
      <c r="AD144" s="94"/>
    </row>
    <row r="145" spans="2:30" ht="15" customHeight="1" x14ac:dyDescent="0.25">
      <c r="B145" s="118"/>
      <c r="C145" s="118"/>
      <c r="D145" s="118"/>
      <c r="E145" s="118"/>
      <c r="F145" s="118"/>
      <c r="G145" s="118"/>
      <c r="H145" s="18"/>
      <c r="I145" s="118"/>
      <c r="J145" s="118"/>
      <c r="K145" s="118"/>
      <c r="L145" s="118"/>
      <c r="M145" s="118"/>
      <c r="N145" s="118"/>
      <c r="O145" s="18"/>
      <c r="P145" s="118"/>
      <c r="Q145" s="118"/>
      <c r="R145" s="118"/>
      <c r="S145" s="118"/>
      <c r="T145" s="118"/>
      <c r="U145" s="118"/>
      <c r="V145" s="118"/>
      <c r="W145" s="118"/>
      <c r="X145" s="118"/>
      <c r="Y145" s="118"/>
      <c r="Z145" s="118"/>
      <c r="AA145" s="118"/>
      <c r="AB145" s="118"/>
      <c r="AC145" s="118"/>
      <c r="AD145" s="118"/>
    </row>
    <row r="146" spans="2:30" ht="15" customHeight="1" x14ac:dyDescent="0.25">
      <c r="B146" s="92" t="s">
        <v>169</v>
      </c>
      <c r="C146" s="92"/>
      <c r="D146" s="92"/>
      <c r="E146" s="92"/>
      <c r="F146" s="92"/>
      <c r="G146" s="92"/>
      <c r="H146" s="17"/>
      <c r="I146" s="92" t="s">
        <v>170</v>
      </c>
      <c r="J146" s="92"/>
      <c r="K146" s="92"/>
      <c r="L146" s="92"/>
      <c r="M146" s="92"/>
      <c r="N146" s="92"/>
      <c r="O146" s="17"/>
      <c r="P146" s="88" t="s">
        <v>198</v>
      </c>
      <c r="Q146" s="88"/>
      <c r="R146" s="88"/>
      <c r="S146" s="88"/>
      <c r="T146" s="88"/>
      <c r="U146" s="88"/>
      <c r="V146" s="88"/>
      <c r="W146" s="88"/>
      <c r="X146" s="88"/>
      <c r="Y146" s="88"/>
      <c r="Z146" s="88"/>
      <c r="AA146" s="88"/>
      <c r="AB146" s="88"/>
      <c r="AC146" s="88"/>
      <c r="AD146" s="88"/>
    </row>
    <row r="147" spans="2:30" ht="15" customHeight="1" x14ac:dyDescent="0.25">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c r="AA147" s="18"/>
      <c r="AB147" s="18"/>
      <c r="AC147" s="18"/>
      <c r="AD147" s="18"/>
    </row>
    <row r="148" spans="2:30" ht="15" customHeight="1" x14ac:dyDescent="0.25">
      <c r="B148" s="112"/>
      <c r="C148" s="113"/>
      <c r="D148" s="113"/>
      <c r="E148" s="113"/>
      <c r="F148" s="113"/>
      <c r="G148" s="113"/>
      <c r="H148" s="113"/>
      <c r="I148" s="113"/>
      <c r="J148" s="113"/>
      <c r="K148" s="113"/>
      <c r="L148" s="113"/>
      <c r="M148" s="113"/>
      <c r="N148" s="113"/>
      <c r="O148" s="113"/>
      <c r="P148" s="113"/>
      <c r="Q148" s="113"/>
      <c r="R148" s="113"/>
      <c r="S148" s="113"/>
      <c r="T148" s="113"/>
      <c r="U148" s="113"/>
      <c r="V148" s="113"/>
      <c r="W148" s="113"/>
      <c r="X148" s="113"/>
      <c r="Y148" s="113"/>
      <c r="Z148" s="113"/>
      <c r="AA148" s="113"/>
      <c r="AB148" s="113"/>
      <c r="AC148" s="113"/>
      <c r="AD148" s="114"/>
    </row>
    <row r="149" spans="2:30" ht="15" customHeight="1" x14ac:dyDescent="0.25">
      <c r="B149" s="115"/>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7"/>
    </row>
    <row r="150" spans="2:30" ht="15" customHeight="1" x14ac:dyDescent="0.25">
      <c r="B150" s="92" t="s">
        <v>199</v>
      </c>
      <c r="C150" s="92"/>
      <c r="D150" s="92"/>
      <c r="E150" s="92"/>
      <c r="F150" s="92"/>
      <c r="G150" s="92"/>
      <c r="H150" s="92"/>
      <c r="I150" s="92"/>
      <c r="J150" s="92"/>
      <c r="K150" s="92"/>
      <c r="L150" s="92"/>
      <c r="M150" s="92"/>
      <c r="N150" s="92"/>
      <c r="O150" s="92"/>
      <c r="P150" s="92"/>
      <c r="Q150" s="92"/>
      <c r="R150" s="92"/>
      <c r="S150" s="92"/>
      <c r="T150" s="92"/>
      <c r="U150" s="92"/>
      <c r="V150" s="92"/>
      <c r="W150" s="92"/>
      <c r="X150" s="92"/>
      <c r="Y150" s="92"/>
      <c r="Z150" s="92"/>
      <c r="AA150" s="92"/>
      <c r="AB150" s="92"/>
      <c r="AC150" s="92"/>
      <c r="AD150" s="92"/>
    </row>
    <row r="151" spans="2:30" ht="15" customHeight="1" x14ac:dyDescent="0.25">
      <c r="B151" s="51"/>
      <c r="C151" s="51"/>
      <c r="D151" s="51"/>
      <c r="E151" s="51"/>
      <c r="F151" s="51"/>
      <c r="G151" s="51"/>
      <c r="H151" s="51"/>
      <c r="I151" s="51"/>
      <c r="J151" s="51"/>
      <c r="K151" s="51"/>
      <c r="L151" s="51"/>
      <c r="M151" s="51"/>
      <c r="N151" s="51"/>
      <c r="O151" s="51"/>
      <c r="P151" s="51"/>
      <c r="Q151" s="51"/>
      <c r="R151" s="51"/>
      <c r="S151" s="51"/>
      <c r="T151" s="51"/>
      <c r="U151" s="51"/>
      <c r="V151" s="51"/>
      <c r="W151" s="51"/>
      <c r="X151" s="51"/>
      <c r="Y151" s="51"/>
      <c r="Z151" s="51"/>
      <c r="AA151" s="51"/>
      <c r="AB151" s="51"/>
      <c r="AC151" s="51"/>
      <c r="AD151" s="51"/>
    </row>
    <row r="152" spans="2:30" ht="15" customHeight="1" x14ac:dyDescent="0.25">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row>
    <row r="153" spans="2:30" ht="15" customHeight="1" x14ac:dyDescent="0.25">
      <c r="B153" s="94" t="s">
        <v>303</v>
      </c>
      <c r="C153" s="94"/>
      <c r="D153" s="94"/>
      <c r="E153" s="94"/>
      <c r="F153" s="94"/>
      <c r="G153" s="94"/>
      <c r="H153" s="94"/>
      <c r="I153" s="94"/>
      <c r="J153" s="94"/>
      <c r="K153" s="94"/>
      <c r="L153" s="94"/>
      <c r="M153" s="94"/>
      <c r="N153" s="94"/>
      <c r="O153" s="94"/>
      <c r="P153" s="94"/>
      <c r="Q153" s="94"/>
      <c r="R153" s="94"/>
      <c r="S153" s="94"/>
      <c r="T153" s="94"/>
      <c r="U153" s="94"/>
      <c r="V153" s="94"/>
      <c r="W153" s="94"/>
      <c r="X153" s="94"/>
      <c r="Y153" s="94"/>
      <c r="Z153" s="94"/>
      <c r="AA153" s="94"/>
      <c r="AB153" s="94"/>
      <c r="AC153" s="94"/>
      <c r="AD153" s="94"/>
    </row>
    <row r="154" spans="2:30" ht="15" customHeight="1" x14ac:dyDescent="0.25">
      <c r="B154" s="118"/>
      <c r="C154" s="118"/>
      <c r="D154" s="118"/>
      <c r="E154" s="118"/>
      <c r="F154" s="118"/>
      <c r="G154" s="118"/>
      <c r="H154" s="18"/>
      <c r="I154" s="118"/>
      <c r="J154" s="118"/>
      <c r="K154" s="118"/>
      <c r="L154" s="118"/>
      <c r="M154" s="118"/>
      <c r="N154" s="118"/>
      <c r="O154" s="18"/>
      <c r="P154" s="118"/>
      <c r="Q154" s="118"/>
      <c r="R154" s="118"/>
      <c r="S154" s="118"/>
      <c r="T154" s="118"/>
      <c r="U154" s="118"/>
      <c r="V154" s="118"/>
      <c r="W154" s="118"/>
      <c r="X154" s="118"/>
      <c r="Y154" s="118"/>
      <c r="Z154" s="118"/>
      <c r="AA154" s="118"/>
      <c r="AB154" s="118"/>
      <c r="AC154" s="118"/>
      <c r="AD154" s="118"/>
    </row>
    <row r="155" spans="2:30" ht="15" customHeight="1" x14ac:dyDescent="0.25">
      <c r="B155" s="92" t="s">
        <v>200</v>
      </c>
      <c r="C155" s="92"/>
      <c r="D155" s="92"/>
      <c r="E155" s="92"/>
      <c r="F155" s="92"/>
      <c r="G155" s="92"/>
      <c r="H155" s="17"/>
      <c r="I155" s="92" t="s">
        <v>201</v>
      </c>
      <c r="J155" s="92"/>
      <c r="K155" s="92"/>
      <c r="L155" s="92"/>
      <c r="M155" s="92"/>
      <c r="N155" s="92"/>
      <c r="O155" s="17"/>
      <c r="P155" s="88" t="s">
        <v>202</v>
      </c>
      <c r="Q155" s="88"/>
      <c r="R155" s="88"/>
      <c r="S155" s="88"/>
      <c r="T155" s="88"/>
      <c r="U155" s="88"/>
      <c r="V155" s="88"/>
      <c r="W155" s="88"/>
      <c r="X155" s="88"/>
      <c r="Y155" s="88"/>
      <c r="Z155" s="88"/>
      <c r="AA155" s="88"/>
      <c r="AB155" s="88"/>
      <c r="AC155" s="88"/>
      <c r="AD155" s="88"/>
    </row>
    <row r="156" spans="2:30" ht="15" customHeight="1" x14ac:dyDescent="0.25">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2:30" ht="15" customHeight="1" x14ac:dyDescent="0.25">
      <c r="B157" s="112"/>
      <c r="C157" s="113"/>
      <c r="D157" s="113"/>
      <c r="E157" s="113"/>
      <c r="F157" s="113"/>
      <c r="G157" s="113"/>
      <c r="H157" s="113"/>
      <c r="I157" s="113"/>
      <c r="J157" s="113"/>
      <c r="K157" s="113"/>
      <c r="L157" s="113"/>
      <c r="M157" s="113"/>
      <c r="N157" s="113"/>
      <c r="O157" s="113"/>
      <c r="P157" s="113"/>
      <c r="Q157" s="113"/>
      <c r="R157" s="113"/>
      <c r="S157" s="113"/>
      <c r="T157" s="113"/>
      <c r="U157" s="113"/>
      <c r="V157" s="113"/>
      <c r="W157" s="113"/>
      <c r="X157" s="113"/>
      <c r="Y157" s="113"/>
      <c r="Z157" s="113"/>
      <c r="AA157" s="113"/>
      <c r="AB157" s="113"/>
      <c r="AC157" s="113"/>
      <c r="AD157" s="114"/>
    </row>
    <row r="158" spans="2:30" ht="15" customHeight="1" x14ac:dyDescent="0.25">
      <c r="B158" s="115"/>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7"/>
    </row>
    <row r="159" spans="2:30" ht="15" customHeight="1" x14ac:dyDescent="0.25">
      <c r="B159" s="92" t="s">
        <v>203</v>
      </c>
      <c r="C159" s="92"/>
      <c r="D159" s="92"/>
      <c r="E159" s="92"/>
      <c r="F159" s="92"/>
      <c r="G159" s="92"/>
      <c r="H159" s="92"/>
      <c r="I159" s="92"/>
      <c r="J159" s="92"/>
      <c r="K159" s="92"/>
      <c r="L159" s="92"/>
      <c r="M159" s="92"/>
      <c r="N159" s="92"/>
      <c r="O159" s="92"/>
      <c r="P159" s="92"/>
      <c r="Q159" s="92"/>
      <c r="R159" s="92"/>
      <c r="S159" s="92"/>
      <c r="T159" s="92"/>
      <c r="U159" s="92"/>
      <c r="V159" s="92"/>
      <c r="W159" s="92"/>
      <c r="X159" s="92"/>
      <c r="Y159" s="92"/>
      <c r="Z159" s="92"/>
      <c r="AA159" s="92"/>
      <c r="AB159" s="92"/>
      <c r="AC159" s="92"/>
      <c r="AD159" s="92"/>
    </row>
    <row r="160" spans="2:30" ht="15" customHeight="1" x14ac:dyDescent="0.25">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row>
    <row r="161" spans="2:30" ht="15" customHeight="1" x14ac:dyDescent="0.25"/>
    <row r="162" spans="2:30" ht="15" customHeight="1" x14ac:dyDescent="0.25">
      <c r="B162" s="94" t="s">
        <v>298</v>
      </c>
      <c r="C162" s="94"/>
      <c r="D162" s="94"/>
      <c r="E162" s="94"/>
      <c r="F162" s="94"/>
      <c r="G162" s="94"/>
      <c r="H162" s="94"/>
      <c r="I162" s="94"/>
      <c r="J162" s="94"/>
      <c r="K162" s="94"/>
      <c r="L162" s="94"/>
      <c r="M162" s="94"/>
      <c r="N162" s="94"/>
      <c r="O162" s="94"/>
      <c r="P162" s="94"/>
      <c r="Q162" s="94"/>
      <c r="R162" s="94"/>
      <c r="S162" s="94"/>
      <c r="T162" s="94"/>
      <c r="U162" s="94"/>
      <c r="V162" s="94"/>
      <c r="W162" s="94"/>
      <c r="X162" s="94"/>
      <c r="Y162" s="94"/>
      <c r="Z162" s="94"/>
      <c r="AA162" s="94"/>
      <c r="AB162" s="94"/>
      <c r="AC162" s="94"/>
      <c r="AD162" s="94"/>
    </row>
    <row r="163" spans="2:30" ht="15" customHeight="1" x14ac:dyDescent="0.25">
      <c r="B163" s="118"/>
      <c r="C163" s="118"/>
      <c r="D163" s="118"/>
      <c r="E163" s="118"/>
      <c r="F163" s="118"/>
      <c r="G163" s="118"/>
      <c r="H163" s="18"/>
      <c r="I163" s="118"/>
      <c r="J163" s="118"/>
      <c r="K163" s="118"/>
      <c r="L163" s="118"/>
      <c r="M163" s="118"/>
      <c r="N163" s="118"/>
      <c r="O163" s="18"/>
      <c r="P163" s="118"/>
      <c r="Q163" s="118"/>
      <c r="R163" s="118"/>
      <c r="S163" s="118"/>
      <c r="T163" s="118"/>
      <c r="U163" s="118"/>
      <c r="V163" s="118"/>
      <c r="W163" s="118"/>
      <c r="X163" s="118"/>
      <c r="Y163" s="118"/>
      <c r="Z163" s="118"/>
      <c r="AA163" s="118"/>
      <c r="AB163" s="118"/>
      <c r="AC163" s="118"/>
      <c r="AD163" s="118"/>
    </row>
    <row r="164" spans="2:30" ht="15" customHeight="1" x14ac:dyDescent="0.25">
      <c r="B164" s="92" t="s">
        <v>299</v>
      </c>
      <c r="C164" s="92"/>
      <c r="D164" s="92"/>
      <c r="E164" s="92"/>
      <c r="F164" s="92"/>
      <c r="G164" s="92"/>
      <c r="H164" s="17"/>
      <c r="I164" s="92" t="s">
        <v>300</v>
      </c>
      <c r="J164" s="92"/>
      <c r="K164" s="92"/>
      <c r="L164" s="92"/>
      <c r="M164" s="92"/>
      <c r="N164" s="92"/>
      <c r="O164" s="17"/>
      <c r="P164" s="88" t="s">
        <v>301</v>
      </c>
      <c r="Q164" s="88"/>
      <c r="R164" s="88"/>
      <c r="S164" s="88"/>
      <c r="T164" s="88"/>
      <c r="U164" s="88"/>
      <c r="V164" s="88"/>
      <c r="W164" s="88"/>
      <c r="X164" s="88"/>
      <c r="Y164" s="88"/>
      <c r="Z164" s="88"/>
      <c r="AA164" s="88"/>
      <c r="AB164" s="88"/>
      <c r="AC164" s="88"/>
      <c r="AD164" s="88"/>
    </row>
    <row r="165" spans="2:30" ht="15" customHeight="1" x14ac:dyDescent="0.25">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2:30" ht="15" customHeight="1" x14ac:dyDescent="0.25">
      <c r="B166" s="112"/>
      <c r="C166" s="113"/>
      <c r="D166" s="113"/>
      <c r="E166" s="113"/>
      <c r="F166" s="113"/>
      <c r="G166" s="113"/>
      <c r="H166" s="113"/>
      <c r="I166" s="113"/>
      <c r="J166" s="113"/>
      <c r="K166" s="113"/>
      <c r="L166" s="113"/>
      <c r="M166" s="113"/>
      <c r="N166" s="113"/>
      <c r="O166" s="113"/>
      <c r="P166" s="113"/>
      <c r="Q166" s="113"/>
      <c r="R166" s="113"/>
      <c r="S166" s="113"/>
      <c r="T166" s="113"/>
      <c r="U166" s="113"/>
      <c r="V166" s="113"/>
      <c r="W166" s="113"/>
      <c r="X166" s="113"/>
      <c r="Y166" s="113"/>
      <c r="Z166" s="113"/>
      <c r="AA166" s="113"/>
      <c r="AB166" s="113"/>
      <c r="AC166" s="113"/>
      <c r="AD166" s="114"/>
    </row>
    <row r="167" spans="2:30" ht="15" customHeight="1" x14ac:dyDescent="0.25">
      <c r="B167" s="115"/>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7"/>
    </row>
    <row r="168" spans="2:30" ht="15" customHeight="1" x14ac:dyDescent="0.25">
      <c r="B168" s="92" t="s">
        <v>302</v>
      </c>
      <c r="C168" s="92"/>
      <c r="D168" s="92"/>
      <c r="E168" s="92"/>
      <c r="F168" s="92"/>
      <c r="G168" s="92"/>
      <c r="H168" s="92"/>
      <c r="I168" s="92"/>
      <c r="J168" s="92"/>
      <c r="K168" s="92"/>
      <c r="L168" s="92"/>
      <c r="M168" s="92"/>
      <c r="N168" s="92"/>
      <c r="O168" s="92"/>
      <c r="P168" s="92"/>
      <c r="Q168" s="92"/>
      <c r="R168" s="92"/>
      <c r="S168" s="92"/>
      <c r="T168" s="92"/>
      <c r="U168" s="92"/>
      <c r="V168" s="92"/>
      <c r="W168" s="92"/>
      <c r="X168" s="92"/>
      <c r="Y168" s="92"/>
      <c r="Z168" s="92"/>
      <c r="AA168" s="92"/>
      <c r="AB168" s="92"/>
      <c r="AC168" s="92"/>
      <c r="AD168" s="92"/>
    </row>
    <row r="169" spans="2:30" ht="15" customHeight="1" x14ac:dyDescent="0.25">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row>
    <row r="170" spans="2:30" ht="15" customHeight="1" x14ac:dyDescent="0.25"/>
    <row r="171" spans="2:30" ht="15" customHeight="1" x14ac:dyDescent="0.25">
      <c r="B171" s="131"/>
      <c r="C171" s="131"/>
      <c r="D171" s="131"/>
      <c r="E171" s="131"/>
      <c r="F171" s="131"/>
      <c r="G171" s="131"/>
      <c r="H171" s="131"/>
      <c r="I171" s="131"/>
      <c r="J171" s="131"/>
      <c r="K171" s="131"/>
      <c r="L171" s="131"/>
      <c r="M171" s="131"/>
      <c r="N171" s="131"/>
      <c r="O171" s="131"/>
      <c r="P171" s="131"/>
      <c r="Q171" s="131"/>
      <c r="R171" s="131"/>
      <c r="S171" s="131"/>
      <c r="T171" s="131"/>
      <c r="U171" s="131"/>
      <c r="V171" s="131"/>
      <c r="W171" s="131"/>
      <c r="X171" s="131"/>
      <c r="Y171" s="131"/>
      <c r="Z171" s="131"/>
      <c r="AA171" s="131"/>
      <c r="AB171" s="131"/>
      <c r="AC171" s="131"/>
      <c r="AD171" s="131"/>
    </row>
    <row r="172" spans="2:30" ht="15" customHeight="1" x14ac:dyDescent="0.25"/>
    <row r="173" spans="2:30" ht="15" hidden="1" customHeight="1" x14ac:dyDescent="0.25"/>
    <row r="174" spans="2:30" ht="15" hidden="1" customHeight="1" x14ac:dyDescent="0.25"/>
    <row r="175" spans="2:30" ht="15" hidden="1" customHeight="1" x14ac:dyDescent="0.25"/>
    <row r="176" spans="2:30" ht="15" hidden="1" customHeight="1" x14ac:dyDescent="0.25"/>
    <row r="177" ht="15" hidden="1" customHeight="1" x14ac:dyDescent="0.25"/>
    <row r="178" ht="15" hidden="1" customHeight="1" x14ac:dyDescent="0.25"/>
    <row r="179" ht="15" hidden="1" customHeight="1" x14ac:dyDescent="0.25"/>
    <row r="180" ht="15" hidden="1" customHeight="1" x14ac:dyDescent="0.25"/>
    <row r="181" ht="15" hidden="1" customHeight="1" x14ac:dyDescent="0.25"/>
    <row r="182" ht="15" hidden="1" customHeight="1" x14ac:dyDescent="0.25"/>
    <row r="183" ht="15" hidden="1" customHeight="1" x14ac:dyDescent="0.25"/>
    <row r="184" ht="15" hidden="1" customHeight="1" x14ac:dyDescent="0.25"/>
    <row r="185" ht="15" hidden="1" customHeight="1" x14ac:dyDescent="0.25"/>
    <row r="186" ht="15" hidden="1" customHeight="1" x14ac:dyDescent="0.25"/>
    <row r="187" ht="15" hidden="1" customHeight="1" x14ac:dyDescent="0.25"/>
    <row r="188" ht="15" hidden="1" customHeight="1" x14ac:dyDescent="0.25"/>
    <row r="189" ht="15" hidden="1" customHeight="1" x14ac:dyDescent="0.25"/>
    <row r="190" ht="15" hidden="1" customHeight="1" x14ac:dyDescent="0.25"/>
    <row r="191" ht="15" hidden="1" customHeight="1" x14ac:dyDescent="0.25"/>
    <row r="192" ht="15" hidden="1" customHeight="1" x14ac:dyDescent="0.25"/>
    <row r="193" ht="15" hidden="1" customHeight="1" x14ac:dyDescent="0.25"/>
    <row r="194" ht="15" hidden="1" customHeight="1" x14ac:dyDescent="0.25"/>
    <row r="195" ht="15" hidden="1" customHeight="1" x14ac:dyDescent="0.25"/>
  </sheetData>
  <sheetProtection algorithmName="SHA-512" hashValue="tzLDxw1j7C6kp/b51WjH0SEZQV15GnldPtCesLHbj1a1Ki7RR04O3/ytcR1tm4gnz1N8ABuuIrJdC67B7jPI9w==" saltValue="hz4OMdnCYW23hMiP6bnglg==" spinCount="100000" sheet="1" selectLockedCells="1"/>
  <mergeCells count="200">
    <mergeCell ref="I119:N119"/>
    <mergeCell ref="P119:AD119"/>
    <mergeCell ref="AB36:AD36"/>
    <mergeCell ref="B40:AD40"/>
    <mergeCell ref="B95:AD95"/>
    <mergeCell ref="K86:L86"/>
    <mergeCell ref="B86:I86"/>
    <mergeCell ref="B80:K80"/>
    <mergeCell ref="M80:N80"/>
    <mergeCell ref="B64:G64"/>
    <mergeCell ref="B93:G93"/>
    <mergeCell ref="B92:G92"/>
    <mergeCell ref="B83:H83"/>
    <mergeCell ref="B105:AD105"/>
    <mergeCell ref="B100:G100"/>
    <mergeCell ref="U79:AD79"/>
    <mergeCell ref="I100:N100"/>
    <mergeCell ref="B101:G101"/>
    <mergeCell ref="B73:AD73"/>
    <mergeCell ref="B118:G118"/>
    <mergeCell ref="I118:N118"/>
    <mergeCell ref="P118:AD118"/>
    <mergeCell ref="B99:AD99"/>
    <mergeCell ref="M79:N79"/>
    <mergeCell ref="B17:H17"/>
    <mergeCell ref="B19:AD19"/>
    <mergeCell ref="B26:AD26"/>
    <mergeCell ref="B23:L23"/>
    <mergeCell ref="B24:L24"/>
    <mergeCell ref="W20:AD20"/>
    <mergeCell ref="W21:AD21"/>
    <mergeCell ref="N20:U20"/>
    <mergeCell ref="N21:U21"/>
    <mergeCell ref="K20:L20"/>
    <mergeCell ref="K21:L21"/>
    <mergeCell ref="B20:I20"/>
    <mergeCell ref="B21:I21"/>
    <mergeCell ref="B2:AD2"/>
    <mergeCell ref="B4:AD4"/>
    <mergeCell ref="U7:AD7"/>
    <mergeCell ref="B11:S11"/>
    <mergeCell ref="B16:H16"/>
    <mergeCell ref="U9:AD9"/>
    <mergeCell ref="U10:AD10"/>
    <mergeCell ref="U11:AD11"/>
    <mergeCell ref="U6:AD6"/>
    <mergeCell ref="B7:S7"/>
    <mergeCell ref="B6:S6"/>
    <mergeCell ref="B10:S10"/>
    <mergeCell ref="B13:K13"/>
    <mergeCell ref="M13:N13"/>
    <mergeCell ref="P13:S13"/>
    <mergeCell ref="U14:AD14"/>
    <mergeCell ref="B9:S9"/>
    <mergeCell ref="U13:AD13"/>
    <mergeCell ref="B14:K14"/>
    <mergeCell ref="M14:N14"/>
    <mergeCell ref="P14:S14"/>
    <mergeCell ref="B171:AD171"/>
    <mergeCell ref="B150:AD150"/>
    <mergeCell ref="B159:AD159"/>
    <mergeCell ref="P136:AD136"/>
    <mergeCell ref="B137:G137"/>
    <mergeCell ref="I137:N137"/>
    <mergeCell ref="P137:AD137"/>
    <mergeCell ref="B141:AD141"/>
    <mergeCell ref="B144:AD144"/>
    <mergeCell ref="B145:G145"/>
    <mergeCell ref="I145:N145"/>
    <mergeCell ref="P145:AD145"/>
    <mergeCell ref="B139:AD140"/>
    <mergeCell ref="B146:G146"/>
    <mergeCell ref="I146:N146"/>
    <mergeCell ref="B168:AD168"/>
    <mergeCell ref="B153:AD153"/>
    <mergeCell ref="B162:AD162"/>
    <mergeCell ref="B163:G163"/>
    <mergeCell ref="I163:N163"/>
    <mergeCell ref="P163:AD163"/>
    <mergeCell ref="B164:G164"/>
    <mergeCell ref="I164:N164"/>
    <mergeCell ref="P164:AD164"/>
    <mergeCell ref="B157:AD158"/>
    <mergeCell ref="B166:AD167"/>
    <mergeCell ref="B154:G154"/>
    <mergeCell ref="I154:N154"/>
    <mergeCell ref="B85:AD85"/>
    <mergeCell ref="U77:AD77"/>
    <mergeCell ref="B79:K79"/>
    <mergeCell ref="B65:G65"/>
    <mergeCell ref="B108:AD108"/>
    <mergeCell ref="B132:AD132"/>
    <mergeCell ref="B123:AD123"/>
    <mergeCell ref="P128:AD128"/>
    <mergeCell ref="B121:AD122"/>
    <mergeCell ref="B126:AD126"/>
    <mergeCell ref="B127:G127"/>
    <mergeCell ref="I101:N101"/>
    <mergeCell ref="P101:AD101"/>
    <mergeCell ref="P100:AD100"/>
    <mergeCell ref="U75:AD75"/>
    <mergeCell ref="B76:S76"/>
    <mergeCell ref="U76:AD76"/>
    <mergeCell ref="B75:S75"/>
    <mergeCell ref="I128:N128"/>
    <mergeCell ref="B72:AD72"/>
    <mergeCell ref="B97:AD97"/>
    <mergeCell ref="B57:AD57"/>
    <mergeCell ref="B52:K52"/>
    <mergeCell ref="M52:N52"/>
    <mergeCell ref="P52:S52"/>
    <mergeCell ref="U52:AD52"/>
    <mergeCell ref="B54:H54"/>
    <mergeCell ref="B55:H55"/>
    <mergeCell ref="N86:U86"/>
    <mergeCell ref="W86:AD86"/>
    <mergeCell ref="B89:L89"/>
    <mergeCell ref="B90:L90"/>
    <mergeCell ref="W87:AD87"/>
    <mergeCell ref="N87:U87"/>
    <mergeCell ref="K87:L87"/>
    <mergeCell ref="B87:I87"/>
    <mergeCell ref="B61:L61"/>
    <mergeCell ref="B62:L62"/>
    <mergeCell ref="AB69:AD69"/>
    <mergeCell ref="B69:AA69"/>
    <mergeCell ref="K58:L58"/>
    <mergeCell ref="B58:I58"/>
    <mergeCell ref="N58:U58"/>
    <mergeCell ref="W58:AD58"/>
    <mergeCell ref="W59:AD59"/>
    <mergeCell ref="B70:T70"/>
    <mergeCell ref="P80:S80"/>
    <mergeCell ref="U80:AD80"/>
    <mergeCell ref="B82:H82"/>
    <mergeCell ref="B77:S77"/>
    <mergeCell ref="B67:AD67"/>
    <mergeCell ref="N59:U59"/>
    <mergeCell ref="K59:L59"/>
    <mergeCell ref="B59:I59"/>
    <mergeCell ref="P79:S79"/>
    <mergeCell ref="B130:AD131"/>
    <mergeCell ref="B103:AD104"/>
    <mergeCell ref="B109:G109"/>
    <mergeCell ref="I109:N109"/>
    <mergeCell ref="P109:AD109"/>
    <mergeCell ref="B110:G110"/>
    <mergeCell ref="I110:N110"/>
    <mergeCell ref="P154:AD154"/>
    <mergeCell ref="B155:G155"/>
    <mergeCell ref="I155:N155"/>
    <mergeCell ref="P155:AD155"/>
    <mergeCell ref="P146:AD146"/>
    <mergeCell ref="I127:N127"/>
    <mergeCell ref="P127:AD127"/>
    <mergeCell ref="B128:G128"/>
    <mergeCell ref="P110:AD110"/>
    <mergeCell ref="B114:AD114"/>
    <mergeCell ref="B117:AD117"/>
    <mergeCell ref="B112:AD113"/>
    <mergeCell ref="B148:AD149"/>
    <mergeCell ref="B136:G136"/>
    <mergeCell ref="I136:N136"/>
    <mergeCell ref="B135:AD135"/>
    <mergeCell ref="B119:G119"/>
    <mergeCell ref="M51:N51"/>
    <mergeCell ref="U48:AD48"/>
    <mergeCell ref="B49:S49"/>
    <mergeCell ref="U49:AD49"/>
    <mergeCell ref="B30:L30"/>
    <mergeCell ref="B31:L31"/>
    <mergeCell ref="B42:AA42"/>
    <mergeCell ref="AB42:AD42"/>
    <mergeCell ref="U47:AD47"/>
    <mergeCell ref="AB38:AD38"/>
    <mergeCell ref="B38:AA38"/>
    <mergeCell ref="P51:S51"/>
    <mergeCell ref="U51:AD51"/>
    <mergeCell ref="U45:AD45"/>
    <mergeCell ref="B44:S44"/>
    <mergeCell ref="U44:AD44"/>
    <mergeCell ref="B47:S47"/>
    <mergeCell ref="B48:S48"/>
    <mergeCell ref="B51:K51"/>
    <mergeCell ref="B45:S45"/>
    <mergeCell ref="W27:AD27"/>
    <mergeCell ref="W28:AD28"/>
    <mergeCell ref="N27:U27"/>
    <mergeCell ref="N28:U28"/>
    <mergeCell ref="B27:I27"/>
    <mergeCell ref="B28:I28"/>
    <mergeCell ref="K27:L27"/>
    <mergeCell ref="K28:L28"/>
    <mergeCell ref="B36:T36"/>
    <mergeCell ref="I33:N33"/>
    <mergeCell ref="B33:G33"/>
    <mergeCell ref="P33:U33"/>
    <mergeCell ref="P34:U34"/>
    <mergeCell ref="B34:G34"/>
    <mergeCell ref="I34:N34"/>
  </mergeCells>
  <conditionalFormatting sqref="B72:B73 U75:AD80 B75:S83 B85:AD90 B92:G93">
    <cfRule type="expression" dxfId="96" priority="1">
      <formula>$AB$69="YES"</formula>
    </cfRule>
  </conditionalFormatting>
  <conditionalFormatting sqref="B44:S45 U44:AD45 U47:AD52 B47:S55 B57:AD57 B58:B59 J58:K59 M58:N59 V58:W59 B60:AD60 B61:B62 M61:AD62 B64:G65">
    <cfRule type="expression" dxfId="95" priority="2">
      <formula>$AB$42="YES"</formula>
    </cfRule>
  </conditionalFormatting>
  <dataValidations count="2">
    <dataValidation type="textLength" operator="equal" allowBlank="1" showInputMessage="1" showErrorMessage="1" promptTitle="Phone Numbers" prompt="Enter phone numbers without special characters (ex. 3172327777)." sqref="U10:AD10 U13:AD13 U76:AD76 U79:AD79 U48:AD48 U51:AD51" xr:uid="{00000000-0002-0000-0000-000000000000}">
      <formula1>10</formula1>
    </dataValidation>
    <dataValidation type="textLength" operator="equal" allowBlank="1" showErrorMessage="1" promptTitle="ZIP + 4" prompt="Enter ZIP + 4 code without special characters (ex. 462043565)." sqref="P13:S13 P51:S51 P79:S79" xr:uid="{00000000-0002-0000-0000-000001000000}">
      <formula1>5</formula1>
    </dataValidation>
  </dataValidations>
  <printOptions horizontalCentered="1"/>
  <pageMargins left="0.5" right="0.5" top="0.5" bottom="0.5" header="0.3" footer="0.3"/>
  <pageSetup scale="97" fitToHeight="0" orientation="portrait" r:id="rId1"/>
  <rowBreaks count="5" manualBreakCount="5">
    <brk id="66" max="30" man="1"/>
    <brk id="94" max="30" man="1"/>
    <brk id="124" max="30" man="1"/>
    <brk id="158" max="30" man="1"/>
    <brk id="164" max="30"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2000000}">
          <x14:formula1>
            <xm:f>Validation!$C$2:$C$52</xm:f>
          </x14:formula1>
          <xm:sqref>M13:N13 M79:N79 M51:N51</xm:sqref>
        </x14:dataValidation>
        <x14:dataValidation type="list" allowBlank="1" showInputMessage="1" showErrorMessage="1" xr:uid="{00000000-0002-0000-0000-000003000000}">
          <x14:formula1>
            <xm:f>Validation!$A$7:$A$9</xm:f>
          </x14:formula1>
          <xm:sqref>U45:AD45</xm:sqref>
        </x14:dataValidation>
        <x14:dataValidation type="list" allowBlank="1" showInputMessage="1" showErrorMessage="1" xr:uid="{00000000-0002-0000-0000-000004000000}">
          <x14:formula1>
            <xm:f>Validation!$A$2:$A$4</xm:f>
          </x14:formula1>
          <xm:sqref>U7:AD7</xm:sqref>
        </x14:dataValidation>
        <x14:dataValidation type="list" allowBlank="1" showInputMessage="1" showErrorMessage="1" xr:uid="{00000000-0002-0000-0000-000005000000}">
          <x14:formula1>
            <xm:f>Validation!$E$2:$E$3</xm:f>
          </x14:formula1>
          <xm:sqref>AB38:AD39 AB42:AD42 AB36:AD36 AB69:AD69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C2B75-9218-4739-8A72-338FF0968D8F}">
  <sheetPr codeName="Sheet1">
    <pageSetUpPr fitToPage="1"/>
  </sheetPr>
  <dimension ref="A1:AE49"/>
  <sheetViews>
    <sheetView showGridLines="0" workbookViewId="0">
      <selection activeCell="S10" sqref="S10:U10"/>
    </sheetView>
  </sheetViews>
  <sheetFormatPr defaultColWidth="0" defaultRowHeight="0" customHeight="1" zeroHeight="1" x14ac:dyDescent="0.25"/>
  <cols>
    <col min="1" max="31" width="3.28515625" style="16" customWidth="1"/>
    <col min="32" max="16384" width="9.140625" style="16" hidden="1"/>
  </cols>
  <sheetData>
    <row r="1" spans="2:30" ht="15" customHeight="1" x14ac:dyDescent="0.25"/>
    <row r="2" spans="2:30" ht="15" customHeight="1" x14ac:dyDescent="0.25">
      <c r="B2" s="132" t="s">
        <v>811</v>
      </c>
      <c r="C2" s="132"/>
      <c r="D2" s="132"/>
      <c r="E2" s="132"/>
      <c r="F2" s="132"/>
      <c r="G2" s="132"/>
      <c r="H2" s="132"/>
      <c r="I2" s="132"/>
      <c r="J2" s="132"/>
      <c r="K2" s="132"/>
      <c r="L2" s="132"/>
      <c r="M2" s="132"/>
      <c r="N2" s="132"/>
      <c r="O2" s="132"/>
      <c r="P2" s="132"/>
      <c r="Q2" s="132"/>
      <c r="R2" s="132"/>
      <c r="S2" s="132"/>
      <c r="T2" s="132"/>
      <c r="U2" s="132"/>
      <c r="V2" s="132" t="s">
        <v>727</v>
      </c>
      <c r="W2" s="132"/>
      <c r="X2" s="132"/>
      <c r="Y2" s="132"/>
      <c r="Z2" s="132"/>
      <c r="AA2" s="132"/>
      <c r="AB2" s="132"/>
      <c r="AC2" s="132"/>
      <c r="AD2" s="74">
        <f>SUM(AD4,AD20)</f>
        <v>8</v>
      </c>
    </row>
    <row r="3" spans="2:30" ht="15" customHeight="1" thickBot="1" x14ac:dyDescent="0.3"/>
    <row r="4" spans="2:30" ht="15" customHeight="1" thickBot="1" x14ac:dyDescent="0.3">
      <c r="B4" s="120" t="s">
        <v>812</v>
      </c>
      <c r="C4" s="120"/>
      <c r="D4" s="120"/>
      <c r="E4" s="120"/>
      <c r="F4" s="120"/>
      <c r="G4" s="120"/>
      <c r="H4" s="120"/>
      <c r="I4" s="120"/>
      <c r="J4" s="120"/>
      <c r="K4" s="120"/>
      <c r="L4" s="120"/>
      <c r="M4" s="120"/>
      <c r="N4" s="120"/>
      <c r="O4" s="120"/>
      <c r="P4" s="120"/>
      <c r="Q4" s="120"/>
      <c r="R4" s="120"/>
      <c r="S4" s="120"/>
      <c r="T4" s="120"/>
      <c r="U4" s="120"/>
      <c r="V4" s="548" t="s">
        <v>727</v>
      </c>
      <c r="W4" s="548"/>
      <c r="X4" s="548"/>
      <c r="Y4" s="548"/>
      <c r="Z4" s="548"/>
      <c r="AA4" s="548"/>
      <c r="AB4" s="548"/>
      <c r="AC4" s="548"/>
      <c r="AD4" s="68">
        <f>5</f>
        <v>5</v>
      </c>
    </row>
    <row r="5" spans="2:30" ht="15" customHeight="1" x14ac:dyDescent="0.25"/>
    <row r="6" spans="2:30" ht="15" customHeight="1" x14ac:dyDescent="0.25">
      <c r="B6" s="94" t="s">
        <v>885</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row>
    <row r="7" spans="2:30" ht="15" customHeight="1" thickBot="1" x14ac:dyDescent="0.3"/>
    <row r="8" spans="2:30" ht="15" customHeight="1" x14ac:dyDescent="0.25">
      <c r="B8" s="771" t="s">
        <v>813</v>
      </c>
      <c r="C8" s="402"/>
      <c r="D8" s="402"/>
      <c r="E8" s="402"/>
      <c r="F8" s="402"/>
      <c r="G8" s="402"/>
      <c r="H8" s="402"/>
      <c r="I8" s="402"/>
      <c r="J8" s="402"/>
      <c r="K8" s="402"/>
      <c r="L8" s="402"/>
      <c r="M8" s="402"/>
      <c r="N8" s="402"/>
      <c r="O8" s="402"/>
      <c r="P8" s="402"/>
      <c r="Q8" s="402"/>
      <c r="R8" s="403"/>
      <c r="S8" s="410" t="s">
        <v>770</v>
      </c>
      <c r="T8" s="411"/>
      <c r="U8" s="411"/>
      <c r="V8" s="411" t="s">
        <v>271</v>
      </c>
      <c r="W8" s="411"/>
      <c r="X8" s="411"/>
      <c r="Y8" s="410" t="s">
        <v>771</v>
      </c>
      <c r="Z8" s="411"/>
      <c r="AA8" s="532"/>
      <c r="AB8" s="411" t="s">
        <v>735</v>
      </c>
      <c r="AC8" s="411"/>
      <c r="AD8" s="532"/>
    </row>
    <row r="9" spans="2:30" ht="15" customHeight="1" thickBot="1" x14ac:dyDescent="0.3">
      <c r="B9" s="772"/>
      <c r="C9" s="405"/>
      <c r="D9" s="405"/>
      <c r="E9" s="405"/>
      <c r="F9" s="405"/>
      <c r="G9" s="405"/>
      <c r="H9" s="405"/>
      <c r="I9" s="405"/>
      <c r="J9" s="405"/>
      <c r="K9" s="405"/>
      <c r="L9" s="405"/>
      <c r="M9" s="405"/>
      <c r="N9" s="405"/>
      <c r="O9" s="405"/>
      <c r="P9" s="405"/>
      <c r="Q9" s="405"/>
      <c r="R9" s="406"/>
      <c r="S9" s="412"/>
      <c r="T9" s="413"/>
      <c r="U9" s="413"/>
      <c r="V9" s="413"/>
      <c r="W9" s="413"/>
      <c r="X9" s="413"/>
      <c r="Y9" s="412"/>
      <c r="Z9" s="413"/>
      <c r="AA9" s="534"/>
      <c r="AB9" s="413"/>
      <c r="AC9" s="413"/>
      <c r="AD9" s="534"/>
    </row>
    <row r="10" spans="2:30" ht="15" customHeight="1" x14ac:dyDescent="0.25">
      <c r="B10" s="159" t="s">
        <v>814</v>
      </c>
      <c r="C10" s="160"/>
      <c r="D10" s="160"/>
      <c r="E10" s="160"/>
      <c r="F10" s="160"/>
      <c r="G10" s="160"/>
      <c r="H10" s="160"/>
      <c r="I10" s="160"/>
      <c r="J10" s="160"/>
      <c r="K10" s="160"/>
      <c r="L10" s="160"/>
      <c r="M10" s="160"/>
      <c r="N10" s="160"/>
      <c r="O10" s="160"/>
      <c r="P10" s="160"/>
      <c r="Q10" s="160"/>
      <c r="R10" s="869"/>
      <c r="S10" s="870"/>
      <c r="T10" s="871"/>
      <c r="U10" s="871"/>
      <c r="V10" s="872"/>
      <c r="W10" s="872"/>
      <c r="X10" s="872"/>
      <c r="Y10" s="616">
        <v>1</v>
      </c>
      <c r="Z10" s="616"/>
      <c r="AA10" s="844"/>
      <c r="AB10" s="867">
        <f>IF(AND(S10="YES",V10="YES"),Y10,0)</f>
        <v>0</v>
      </c>
      <c r="AC10" s="573"/>
      <c r="AD10" s="793"/>
    </row>
    <row r="11" spans="2:30" ht="15" customHeight="1" x14ac:dyDescent="0.25">
      <c r="B11" s="148" t="s">
        <v>815</v>
      </c>
      <c r="C11" s="149"/>
      <c r="D11" s="149"/>
      <c r="E11" s="149"/>
      <c r="F11" s="149"/>
      <c r="G11" s="149"/>
      <c r="H11" s="149"/>
      <c r="I11" s="149"/>
      <c r="J11" s="149"/>
      <c r="K11" s="149"/>
      <c r="L11" s="149"/>
      <c r="M11" s="149"/>
      <c r="N11" s="149"/>
      <c r="O11" s="149"/>
      <c r="P11" s="149"/>
      <c r="Q11" s="149"/>
      <c r="R11" s="463"/>
      <c r="S11" s="870"/>
      <c r="T11" s="871"/>
      <c r="U11" s="871"/>
      <c r="V11" s="871"/>
      <c r="W11" s="871"/>
      <c r="X11" s="871"/>
      <c r="Y11" s="596">
        <v>1</v>
      </c>
      <c r="Z11" s="596"/>
      <c r="AA11" s="842"/>
      <c r="AB11" s="773">
        <f t="shared" ref="AB11:AB17" si="0">IF(AND(S11="YES",V11="YES"),Y11,0)</f>
        <v>0</v>
      </c>
      <c r="AC11" s="436"/>
      <c r="AD11" s="620"/>
    </row>
    <row r="12" spans="2:30" ht="15" customHeight="1" x14ac:dyDescent="0.25">
      <c r="B12" s="474" t="s">
        <v>816</v>
      </c>
      <c r="C12" s="475"/>
      <c r="D12" s="475"/>
      <c r="E12" s="475"/>
      <c r="F12" s="475"/>
      <c r="G12" s="475"/>
      <c r="H12" s="475"/>
      <c r="I12" s="475"/>
      <c r="J12" s="475"/>
      <c r="K12" s="475"/>
      <c r="L12" s="475"/>
      <c r="M12" s="475"/>
      <c r="N12" s="475"/>
      <c r="O12" s="475"/>
      <c r="P12" s="475"/>
      <c r="Q12" s="475"/>
      <c r="R12" s="476"/>
      <c r="S12" s="870"/>
      <c r="T12" s="871"/>
      <c r="U12" s="871"/>
      <c r="V12" s="871"/>
      <c r="W12" s="871"/>
      <c r="X12" s="871"/>
      <c r="Y12" s="571">
        <v>1</v>
      </c>
      <c r="Z12" s="571"/>
      <c r="AA12" s="848"/>
      <c r="AB12" s="773">
        <f t="shared" si="0"/>
        <v>0</v>
      </c>
      <c r="AC12" s="436"/>
      <c r="AD12" s="620"/>
    </row>
    <row r="13" spans="2:30" ht="15" customHeight="1" x14ac:dyDescent="0.25">
      <c r="B13" s="148" t="s">
        <v>817</v>
      </c>
      <c r="C13" s="149"/>
      <c r="D13" s="149"/>
      <c r="E13" s="149"/>
      <c r="F13" s="149"/>
      <c r="G13" s="149"/>
      <c r="H13" s="149"/>
      <c r="I13" s="149"/>
      <c r="J13" s="149"/>
      <c r="K13" s="149"/>
      <c r="L13" s="149"/>
      <c r="M13" s="149"/>
      <c r="N13" s="149"/>
      <c r="O13" s="149"/>
      <c r="P13" s="149"/>
      <c r="Q13" s="149"/>
      <c r="R13" s="463"/>
      <c r="S13" s="870"/>
      <c r="T13" s="871"/>
      <c r="U13" s="871"/>
      <c r="V13" s="871"/>
      <c r="W13" s="871"/>
      <c r="X13" s="871"/>
      <c r="Y13" s="596">
        <v>1</v>
      </c>
      <c r="Z13" s="596"/>
      <c r="AA13" s="842"/>
      <c r="AB13" s="773">
        <f t="shared" si="0"/>
        <v>0</v>
      </c>
      <c r="AC13" s="436"/>
      <c r="AD13" s="620"/>
    </row>
    <row r="14" spans="2:30" ht="15" customHeight="1" x14ac:dyDescent="0.25">
      <c r="B14" s="474" t="s">
        <v>818</v>
      </c>
      <c r="C14" s="475"/>
      <c r="D14" s="475"/>
      <c r="E14" s="475"/>
      <c r="F14" s="475"/>
      <c r="G14" s="475"/>
      <c r="H14" s="475"/>
      <c r="I14" s="475"/>
      <c r="J14" s="475"/>
      <c r="K14" s="475"/>
      <c r="L14" s="475"/>
      <c r="M14" s="475"/>
      <c r="N14" s="475"/>
      <c r="O14" s="475"/>
      <c r="P14" s="475"/>
      <c r="Q14" s="475"/>
      <c r="R14" s="476"/>
      <c r="S14" s="870"/>
      <c r="T14" s="871"/>
      <c r="U14" s="871"/>
      <c r="V14" s="871"/>
      <c r="W14" s="871"/>
      <c r="X14" s="871"/>
      <c r="Y14" s="571">
        <v>1</v>
      </c>
      <c r="Z14" s="571"/>
      <c r="AA14" s="848"/>
      <c r="AB14" s="773">
        <f t="shared" si="0"/>
        <v>0</v>
      </c>
      <c r="AC14" s="436"/>
      <c r="AD14" s="620"/>
    </row>
    <row r="15" spans="2:30" ht="15" customHeight="1" x14ac:dyDescent="0.25">
      <c r="B15" s="855" t="s">
        <v>819</v>
      </c>
      <c r="C15" s="856"/>
      <c r="D15" s="856"/>
      <c r="E15" s="856"/>
      <c r="F15" s="856"/>
      <c r="G15" s="856"/>
      <c r="H15" s="856"/>
      <c r="I15" s="856"/>
      <c r="J15" s="856"/>
      <c r="K15" s="856"/>
      <c r="L15" s="856"/>
      <c r="M15" s="856"/>
      <c r="N15" s="856"/>
      <c r="O15" s="856"/>
      <c r="P15" s="856"/>
      <c r="Q15" s="856"/>
      <c r="R15" s="857"/>
      <c r="S15" s="870"/>
      <c r="T15" s="871"/>
      <c r="U15" s="871"/>
      <c r="V15" s="871"/>
      <c r="W15" s="871"/>
      <c r="X15" s="871"/>
      <c r="Y15" s="596">
        <v>1</v>
      </c>
      <c r="Z15" s="596"/>
      <c r="AA15" s="842"/>
      <c r="AB15" s="774">
        <f t="shared" si="0"/>
        <v>0</v>
      </c>
      <c r="AC15" s="574"/>
      <c r="AD15" s="594"/>
    </row>
    <row r="16" spans="2:30" ht="15" customHeight="1" x14ac:dyDescent="0.25">
      <c r="B16" s="474" t="s">
        <v>820</v>
      </c>
      <c r="C16" s="475"/>
      <c r="D16" s="475"/>
      <c r="E16" s="475"/>
      <c r="F16" s="475"/>
      <c r="G16" s="475"/>
      <c r="H16" s="475"/>
      <c r="I16" s="475"/>
      <c r="J16" s="475"/>
      <c r="K16" s="475"/>
      <c r="L16" s="475"/>
      <c r="M16" s="475"/>
      <c r="N16" s="475"/>
      <c r="O16" s="475"/>
      <c r="P16" s="475"/>
      <c r="Q16" s="475"/>
      <c r="R16" s="476"/>
      <c r="S16" s="870"/>
      <c r="T16" s="871"/>
      <c r="U16" s="871"/>
      <c r="V16" s="871"/>
      <c r="W16" s="871"/>
      <c r="X16" s="871"/>
      <c r="Y16" s="571">
        <v>1</v>
      </c>
      <c r="Z16" s="571"/>
      <c r="AA16" s="848"/>
      <c r="AB16" s="773">
        <f t="shared" si="0"/>
        <v>0</v>
      </c>
      <c r="AC16" s="436"/>
      <c r="AD16" s="620"/>
    </row>
    <row r="17" spans="1:31" ht="15" customHeight="1" thickBot="1" x14ac:dyDescent="0.3">
      <c r="B17" s="873" t="s">
        <v>821</v>
      </c>
      <c r="C17" s="874"/>
      <c r="D17" s="874"/>
      <c r="E17" s="874"/>
      <c r="F17" s="874"/>
      <c r="G17" s="874"/>
      <c r="H17" s="874"/>
      <c r="I17" s="874"/>
      <c r="J17" s="874"/>
      <c r="K17" s="874"/>
      <c r="L17" s="874"/>
      <c r="M17" s="874"/>
      <c r="N17" s="874"/>
      <c r="O17" s="874"/>
      <c r="P17" s="874"/>
      <c r="Q17" s="874"/>
      <c r="R17" s="875"/>
      <c r="S17" s="876"/>
      <c r="T17" s="877"/>
      <c r="U17" s="877"/>
      <c r="V17" s="877"/>
      <c r="W17" s="877"/>
      <c r="X17" s="877"/>
      <c r="Y17" s="808">
        <v>2</v>
      </c>
      <c r="Z17" s="808"/>
      <c r="AA17" s="675"/>
      <c r="AB17" s="784">
        <f t="shared" si="0"/>
        <v>0</v>
      </c>
      <c r="AC17" s="575"/>
      <c r="AD17" s="622"/>
    </row>
    <row r="18" spans="1:31" ht="15" customHeight="1" thickTop="1" thickBot="1" x14ac:dyDescent="0.3">
      <c r="B18" s="878" t="s">
        <v>102</v>
      </c>
      <c r="C18" s="879"/>
      <c r="D18" s="879"/>
      <c r="E18" s="879"/>
      <c r="F18" s="879"/>
      <c r="G18" s="879"/>
      <c r="H18" s="879"/>
      <c r="I18" s="879"/>
      <c r="J18" s="879"/>
      <c r="K18" s="879"/>
      <c r="L18" s="879"/>
      <c r="M18" s="879"/>
      <c r="N18" s="879"/>
      <c r="O18" s="879"/>
      <c r="P18" s="879"/>
      <c r="Q18" s="879"/>
      <c r="R18" s="880"/>
      <c r="S18" s="881"/>
      <c r="T18" s="881"/>
      <c r="U18" s="882"/>
      <c r="V18" s="883"/>
      <c r="W18" s="881"/>
      <c r="X18" s="882"/>
      <c r="Y18" s="627">
        <v>5</v>
      </c>
      <c r="Z18" s="576"/>
      <c r="AA18" s="359"/>
      <c r="AB18" s="783">
        <f>MIN(Y18,SUM(AB10:AD17))</f>
        <v>0</v>
      </c>
      <c r="AC18" s="576"/>
      <c r="AD18" s="577"/>
    </row>
    <row r="19" spans="1:31" ht="15" customHeight="1" thickBot="1" x14ac:dyDescent="0.3"/>
    <row r="20" spans="1:31" ht="15" customHeight="1" thickBot="1" x14ac:dyDescent="0.3">
      <c r="B20" s="120" t="s">
        <v>822</v>
      </c>
      <c r="C20" s="120"/>
      <c r="D20" s="120"/>
      <c r="E20" s="120"/>
      <c r="F20" s="120"/>
      <c r="G20" s="120"/>
      <c r="H20" s="120"/>
      <c r="I20" s="120"/>
      <c r="J20" s="120"/>
      <c r="K20" s="120"/>
      <c r="L20" s="120"/>
      <c r="M20" s="120"/>
      <c r="N20" s="120"/>
      <c r="O20" s="120"/>
      <c r="P20" s="120"/>
      <c r="Q20" s="120"/>
      <c r="R20" s="120"/>
      <c r="S20" s="120"/>
      <c r="T20" s="120"/>
      <c r="U20" s="120"/>
      <c r="V20" s="548" t="s">
        <v>727</v>
      </c>
      <c r="W20" s="548"/>
      <c r="X20" s="548"/>
      <c r="Y20" s="548"/>
      <c r="Z20" s="548"/>
      <c r="AA20" s="548"/>
      <c r="AB20" s="548"/>
      <c r="AC20" s="548"/>
      <c r="AD20" s="68">
        <f>Y28</f>
        <v>3</v>
      </c>
    </row>
    <row r="21" spans="1:31" ht="15" customHeight="1" x14ac:dyDescent="0.25"/>
    <row r="22" spans="1:31" ht="15" customHeight="1" x14ac:dyDescent="0.25">
      <c r="B22" s="94" t="s">
        <v>884</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row>
    <row r="23" spans="1:31" ht="15" customHeight="1" thickBot="1" x14ac:dyDescent="0.3">
      <c r="A23" s="83"/>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3"/>
    </row>
    <row r="24" spans="1:31" s="83" customFormat="1" ht="15" customHeight="1" x14ac:dyDescent="0.25">
      <c r="B24" s="771" t="s">
        <v>932</v>
      </c>
      <c r="C24" s="402"/>
      <c r="D24" s="402"/>
      <c r="E24" s="402"/>
      <c r="F24" s="402"/>
      <c r="G24" s="402"/>
      <c r="H24" s="402"/>
      <c r="I24" s="402"/>
      <c r="J24" s="402"/>
      <c r="K24" s="402"/>
      <c r="L24" s="402"/>
      <c r="M24" s="402"/>
      <c r="N24" s="402"/>
      <c r="O24" s="402"/>
      <c r="P24" s="402"/>
      <c r="Q24" s="402"/>
      <c r="R24" s="403"/>
      <c r="S24" s="410" t="s">
        <v>770</v>
      </c>
      <c r="T24" s="411"/>
      <c r="U24" s="411"/>
      <c r="V24" s="411" t="s">
        <v>271</v>
      </c>
      <c r="W24" s="411"/>
      <c r="X24" s="411"/>
      <c r="Y24" s="410" t="s">
        <v>771</v>
      </c>
      <c r="Z24" s="411"/>
      <c r="AA24" s="532"/>
      <c r="AB24" s="411" t="s">
        <v>735</v>
      </c>
      <c r="AC24" s="411"/>
      <c r="AD24" s="532"/>
    </row>
    <row r="25" spans="1:31" s="83" customFormat="1" ht="15" customHeight="1" thickBot="1" x14ac:dyDescent="0.3">
      <c r="B25" s="772"/>
      <c r="C25" s="405"/>
      <c r="D25" s="405"/>
      <c r="E25" s="405"/>
      <c r="F25" s="405"/>
      <c r="G25" s="405"/>
      <c r="H25" s="405"/>
      <c r="I25" s="405"/>
      <c r="J25" s="405"/>
      <c r="K25" s="405"/>
      <c r="L25" s="405"/>
      <c r="M25" s="405"/>
      <c r="N25" s="405"/>
      <c r="O25" s="405"/>
      <c r="P25" s="405"/>
      <c r="Q25" s="405"/>
      <c r="R25" s="406"/>
      <c r="S25" s="412"/>
      <c r="T25" s="413"/>
      <c r="U25" s="413"/>
      <c r="V25" s="413"/>
      <c r="W25" s="413"/>
      <c r="X25" s="413"/>
      <c r="Y25" s="412"/>
      <c r="Z25" s="413"/>
      <c r="AA25" s="534"/>
      <c r="AB25" s="413"/>
      <c r="AC25" s="413"/>
      <c r="AD25" s="534"/>
    </row>
    <row r="26" spans="1:31" s="83" customFormat="1" ht="30" customHeight="1" x14ac:dyDescent="0.25">
      <c r="B26" s="900" t="s">
        <v>933</v>
      </c>
      <c r="C26" s="901"/>
      <c r="D26" s="901"/>
      <c r="E26" s="901"/>
      <c r="F26" s="901"/>
      <c r="G26" s="901"/>
      <c r="H26" s="901"/>
      <c r="I26" s="901"/>
      <c r="J26" s="901"/>
      <c r="K26" s="901"/>
      <c r="L26" s="901"/>
      <c r="M26" s="901"/>
      <c r="N26" s="901"/>
      <c r="O26" s="901"/>
      <c r="P26" s="901"/>
      <c r="Q26" s="901"/>
      <c r="R26" s="902"/>
      <c r="S26" s="870"/>
      <c r="T26" s="871"/>
      <c r="U26" s="871"/>
      <c r="V26" s="872"/>
      <c r="W26" s="872"/>
      <c r="X26" s="872"/>
      <c r="Y26" s="616">
        <v>1</v>
      </c>
      <c r="Z26" s="616"/>
      <c r="AA26" s="844"/>
      <c r="AB26" s="867">
        <f>IF(AND(S26="YES",V26="YES"),Y26,0)</f>
        <v>0</v>
      </c>
      <c r="AC26" s="573"/>
      <c r="AD26" s="793"/>
    </row>
    <row r="27" spans="1:31" s="83" customFormat="1" ht="15.75" thickBot="1" x14ac:dyDescent="0.3">
      <c r="B27" s="921" t="s">
        <v>934</v>
      </c>
      <c r="C27" s="922"/>
      <c r="D27" s="922"/>
      <c r="E27" s="922"/>
      <c r="F27" s="922"/>
      <c r="G27" s="922"/>
      <c r="H27" s="922"/>
      <c r="I27" s="922"/>
      <c r="J27" s="922"/>
      <c r="K27" s="922"/>
      <c r="L27" s="922"/>
      <c r="M27" s="922"/>
      <c r="N27" s="922"/>
      <c r="O27" s="922"/>
      <c r="P27" s="922"/>
      <c r="Q27" s="922"/>
      <c r="R27" s="923"/>
      <c r="S27" s="876"/>
      <c r="T27" s="877"/>
      <c r="U27" s="877"/>
      <c r="V27" s="877"/>
      <c r="W27" s="877"/>
      <c r="X27" s="877"/>
      <c r="Y27" s="572">
        <v>2</v>
      </c>
      <c r="Z27" s="572"/>
      <c r="AA27" s="924"/>
      <c r="AB27" s="784">
        <f t="shared" ref="AB27" si="1">IF(AND(S27="YES",V27="YES"),Y27,0)</f>
        <v>0</v>
      </c>
      <c r="AC27" s="575"/>
      <c r="AD27" s="622"/>
    </row>
    <row r="28" spans="1:31" s="83" customFormat="1" ht="16.5" thickTop="1" thickBot="1" x14ac:dyDescent="0.3">
      <c r="B28" s="878" t="s">
        <v>102</v>
      </c>
      <c r="C28" s="879"/>
      <c r="D28" s="879"/>
      <c r="E28" s="879"/>
      <c r="F28" s="879"/>
      <c r="G28" s="879"/>
      <c r="H28" s="879"/>
      <c r="I28" s="879"/>
      <c r="J28" s="879"/>
      <c r="K28" s="879"/>
      <c r="L28" s="879"/>
      <c r="M28" s="879"/>
      <c r="N28" s="879"/>
      <c r="O28" s="879"/>
      <c r="P28" s="879"/>
      <c r="Q28" s="879"/>
      <c r="R28" s="880"/>
      <c r="S28" s="919"/>
      <c r="T28" s="919"/>
      <c r="U28" s="920"/>
      <c r="V28" s="432"/>
      <c r="W28" s="584"/>
      <c r="X28" s="584"/>
      <c r="Y28" s="576">
        <v>3</v>
      </c>
      <c r="Z28" s="576"/>
      <c r="AA28" s="577"/>
      <c r="AB28" s="783">
        <f>SUM(AB26:AB27)</f>
        <v>0</v>
      </c>
      <c r="AC28" s="576"/>
      <c r="AD28" s="577"/>
    </row>
    <row r="29" spans="1:31" s="83" customFormat="1" ht="15" customHeight="1" thickBot="1" x14ac:dyDescent="0.3"/>
    <row r="30" spans="1:31" ht="15" customHeight="1" x14ac:dyDescent="0.25">
      <c r="B30" s="771" t="s">
        <v>823</v>
      </c>
      <c r="C30" s="402"/>
      <c r="D30" s="402"/>
      <c r="E30" s="402"/>
      <c r="F30" s="402"/>
      <c r="G30" s="402"/>
      <c r="H30" s="402"/>
      <c r="I30" s="402"/>
      <c r="J30" s="402"/>
      <c r="K30" s="402"/>
      <c r="L30" s="402"/>
      <c r="M30" s="402"/>
      <c r="N30" s="402"/>
      <c r="O30" s="402"/>
      <c r="P30" s="402"/>
      <c r="Q30" s="402"/>
      <c r="R30" s="403"/>
      <c r="S30" s="402" t="s">
        <v>824</v>
      </c>
      <c r="T30" s="402"/>
      <c r="U30" s="551"/>
      <c r="V30" s="410" t="s">
        <v>271</v>
      </c>
      <c r="W30" s="411"/>
      <c r="X30" s="411"/>
      <c r="Y30" s="411" t="s">
        <v>771</v>
      </c>
      <c r="Z30" s="411"/>
      <c r="AA30" s="532"/>
      <c r="AB30" s="411" t="s">
        <v>735</v>
      </c>
      <c r="AC30" s="411"/>
      <c r="AD30" s="532"/>
    </row>
    <row r="31" spans="1:31" ht="15" customHeight="1" thickBot="1" x14ac:dyDescent="0.3">
      <c r="B31" s="772"/>
      <c r="C31" s="405"/>
      <c r="D31" s="405"/>
      <c r="E31" s="405"/>
      <c r="F31" s="405"/>
      <c r="G31" s="405"/>
      <c r="H31" s="405"/>
      <c r="I31" s="405"/>
      <c r="J31" s="405"/>
      <c r="K31" s="405"/>
      <c r="L31" s="405"/>
      <c r="M31" s="405"/>
      <c r="N31" s="405"/>
      <c r="O31" s="405"/>
      <c r="P31" s="405"/>
      <c r="Q31" s="405"/>
      <c r="R31" s="406"/>
      <c r="S31" s="405"/>
      <c r="T31" s="405"/>
      <c r="U31" s="552"/>
      <c r="V31" s="412"/>
      <c r="W31" s="413"/>
      <c r="X31" s="413"/>
      <c r="Y31" s="413"/>
      <c r="Z31" s="413"/>
      <c r="AA31" s="534"/>
      <c r="AB31" s="413"/>
      <c r="AC31" s="413"/>
      <c r="AD31" s="534"/>
    </row>
    <row r="32" spans="1:31" ht="15" customHeight="1" x14ac:dyDescent="0.25">
      <c r="B32" s="884"/>
      <c r="C32" s="885"/>
      <c r="D32" s="885"/>
      <c r="E32" s="885"/>
      <c r="F32" s="885"/>
      <c r="G32" s="885"/>
      <c r="H32" s="885"/>
      <c r="I32" s="885"/>
      <c r="J32" s="885"/>
      <c r="K32" s="885"/>
      <c r="L32" s="885"/>
      <c r="M32" s="885"/>
      <c r="N32" s="885"/>
      <c r="O32" s="885"/>
      <c r="P32" s="885"/>
      <c r="Q32" s="885"/>
      <c r="R32" s="886"/>
      <c r="S32" s="870"/>
      <c r="T32" s="871"/>
      <c r="U32" s="871"/>
      <c r="V32" s="590"/>
      <c r="W32" s="612"/>
      <c r="X32" s="612"/>
      <c r="Y32" s="887"/>
      <c r="Z32" s="887"/>
      <c r="AA32" s="888"/>
      <c r="AB32" s="889"/>
      <c r="AC32" s="890"/>
      <c r="AD32" s="891"/>
    </row>
    <row r="33" spans="2:30" ht="15" customHeight="1" x14ac:dyDescent="0.25">
      <c r="B33" s="892"/>
      <c r="C33" s="90"/>
      <c r="D33" s="90"/>
      <c r="E33" s="90"/>
      <c r="F33" s="90"/>
      <c r="G33" s="90"/>
      <c r="H33" s="90"/>
      <c r="I33" s="90"/>
      <c r="J33" s="90"/>
      <c r="K33" s="90"/>
      <c r="L33" s="90"/>
      <c r="M33" s="90"/>
      <c r="N33" s="90"/>
      <c r="O33" s="90"/>
      <c r="P33" s="90"/>
      <c r="Q33" s="90"/>
      <c r="R33" s="893"/>
      <c r="S33" s="870"/>
      <c r="T33" s="871"/>
      <c r="U33" s="871"/>
      <c r="V33" s="590"/>
      <c r="W33" s="612"/>
      <c r="X33" s="612"/>
      <c r="Y33" s="894"/>
      <c r="Z33" s="895"/>
      <c r="AA33" s="896"/>
      <c r="AB33" s="897"/>
      <c r="AC33" s="898"/>
      <c r="AD33" s="899"/>
    </row>
    <row r="34" spans="2:30" ht="15" customHeight="1" x14ac:dyDescent="0.25">
      <c r="B34" s="892"/>
      <c r="C34" s="90"/>
      <c r="D34" s="90"/>
      <c r="E34" s="90"/>
      <c r="F34" s="90"/>
      <c r="G34" s="90"/>
      <c r="H34" s="90"/>
      <c r="I34" s="90"/>
      <c r="J34" s="90"/>
      <c r="K34" s="90"/>
      <c r="L34" s="90"/>
      <c r="M34" s="90"/>
      <c r="N34" s="90"/>
      <c r="O34" s="90"/>
      <c r="P34" s="90"/>
      <c r="Q34" s="90"/>
      <c r="R34" s="893"/>
      <c r="S34" s="870"/>
      <c r="T34" s="871"/>
      <c r="U34" s="871"/>
      <c r="V34" s="590"/>
      <c r="W34" s="612"/>
      <c r="X34" s="612"/>
      <c r="Y34" s="894"/>
      <c r="Z34" s="895"/>
      <c r="AA34" s="896"/>
      <c r="AB34" s="897"/>
      <c r="AC34" s="898"/>
      <c r="AD34" s="899"/>
    </row>
    <row r="35" spans="2:30" ht="15" customHeight="1" x14ac:dyDescent="0.25">
      <c r="B35" s="892"/>
      <c r="C35" s="90"/>
      <c r="D35" s="90"/>
      <c r="E35" s="90"/>
      <c r="F35" s="90"/>
      <c r="G35" s="90"/>
      <c r="H35" s="90"/>
      <c r="I35" s="90"/>
      <c r="J35" s="90"/>
      <c r="K35" s="90"/>
      <c r="L35" s="90"/>
      <c r="M35" s="90"/>
      <c r="N35" s="90"/>
      <c r="O35" s="90"/>
      <c r="P35" s="90"/>
      <c r="Q35" s="90"/>
      <c r="R35" s="893"/>
      <c r="S35" s="870"/>
      <c r="T35" s="871"/>
      <c r="U35" s="871"/>
      <c r="V35" s="590"/>
      <c r="W35" s="612"/>
      <c r="X35" s="612"/>
      <c r="Y35" s="914"/>
      <c r="Z35" s="914"/>
      <c r="AA35" s="915"/>
      <c r="AB35" s="916"/>
      <c r="AC35" s="917"/>
      <c r="AD35" s="918"/>
    </row>
    <row r="36" spans="2:30" ht="15" customHeight="1" thickBot="1" x14ac:dyDescent="0.3">
      <c r="B36" s="903"/>
      <c r="C36" s="904"/>
      <c r="D36" s="904"/>
      <c r="E36" s="904"/>
      <c r="F36" s="904"/>
      <c r="G36" s="904"/>
      <c r="H36" s="904"/>
      <c r="I36" s="904"/>
      <c r="J36" s="904"/>
      <c r="K36" s="904"/>
      <c r="L36" s="904"/>
      <c r="M36" s="904"/>
      <c r="N36" s="904"/>
      <c r="O36" s="904"/>
      <c r="P36" s="904"/>
      <c r="Q36" s="904"/>
      <c r="R36" s="905"/>
      <c r="S36" s="906"/>
      <c r="T36" s="907"/>
      <c r="U36" s="907"/>
      <c r="V36" s="908"/>
      <c r="W36" s="443"/>
      <c r="X36" s="443"/>
      <c r="Y36" s="909"/>
      <c r="Z36" s="909"/>
      <c r="AA36" s="910"/>
      <c r="AB36" s="911"/>
      <c r="AC36" s="912"/>
      <c r="AD36" s="913"/>
    </row>
    <row r="37" spans="2:30" ht="15" customHeight="1" x14ac:dyDescent="0.25"/>
    <row r="38" spans="2:30" ht="15" customHeight="1" x14ac:dyDescent="0.25">
      <c r="B38" s="453" t="s">
        <v>825</v>
      </c>
      <c r="C38" s="453"/>
      <c r="D38" s="453"/>
      <c r="E38" s="453"/>
      <c r="F38" s="453"/>
      <c r="G38" s="453"/>
      <c r="H38" s="453"/>
      <c r="I38" s="453"/>
      <c r="J38" s="453"/>
      <c r="K38" s="453"/>
      <c r="L38" s="453"/>
      <c r="M38" s="453"/>
      <c r="N38" s="453"/>
      <c r="O38" s="453"/>
      <c r="P38" s="453"/>
      <c r="Q38" s="453"/>
      <c r="R38" s="453"/>
      <c r="S38" s="453"/>
      <c r="T38" s="453"/>
      <c r="U38" s="453"/>
      <c r="V38" s="453"/>
      <c r="W38" s="453"/>
      <c r="X38" s="453"/>
      <c r="Y38" s="453"/>
      <c r="Z38" s="453"/>
      <c r="AA38" s="453"/>
      <c r="AB38" s="453"/>
      <c r="AC38" s="453"/>
      <c r="AD38" s="453"/>
    </row>
    <row r="39" spans="2:30" ht="15" customHeight="1" x14ac:dyDescent="0.25"/>
    <row r="40" spans="2:30" ht="15" customHeight="1" x14ac:dyDescent="0.25">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row>
    <row r="41" spans="2:30" ht="15" customHeight="1" x14ac:dyDescent="0.25"/>
    <row r="42" spans="2:30" ht="15" customHeight="1" x14ac:dyDescent="0.25"/>
    <row r="49" s="16" customFormat="1" ht="0" hidden="1" customHeight="1" x14ac:dyDescent="0.25"/>
  </sheetData>
  <sheetProtection algorithmName="SHA-512" hashValue="7rS1MR/sRq6v2IcwtpBouwVs2AI5FtJwD8MEsDioRzPyi9RtAp2IuXzhJvFVwU5/UfTDMzXO1KPskc/lvQqWRA==" saltValue="etezhpcmChiPktshwXTWaQ==" spinCount="100000" sheet="1" selectLockedCells="1"/>
  <mergeCells count="110">
    <mergeCell ref="S28:U28"/>
    <mergeCell ref="V28:X28"/>
    <mergeCell ref="Y28:AA28"/>
    <mergeCell ref="AB28:AD28"/>
    <mergeCell ref="B27:R27"/>
    <mergeCell ref="S27:U27"/>
    <mergeCell ref="V27:X27"/>
    <mergeCell ref="Y27:AA27"/>
    <mergeCell ref="AB27:AD27"/>
    <mergeCell ref="B38:AD38"/>
    <mergeCell ref="B40:AD40"/>
    <mergeCell ref="B36:R36"/>
    <mergeCell ref="S36:U36"/>
    <mergeCell ref="V36:X36"/>
    <mergeCell ref="Y36:AA36"/>
    <mergeCell ref="AB36:AD36"/>
    <mergeCell ref="B34:R34"/>
    <mergeCell ref="S34:U34"/>
    <mergeCell ref="V34:X34"/>
    <mergeCell ref="Y34:AA34"/>
    <mergeCell ref="AB34:AD34"/>
    <mergeCell ref="B35:R35"/>
    <mergeCell ref="S35:U35"/>
    <mergeCell ref="V35:X35"/>
    <mergeCell ref="Y35:AA35"/>
    <mergeCell ref="AB35:AD35"/>
    <mergeCell ref="B32:R32"/>
    <mergeCell ref="S32:U32"/>
    <mergeCell ref="V32:X32"/>
    <mergeCell ref="Y32:AA32"/>
    <mergeCell ref="AB32:AD32"/>
    <mergeCell ref="B33:R33"/>
    <mergeCell ref="S33:U33"/>
    <mergeCell ref="V33:X33"/>
    <mergeCell ref="Y33:AA33"/>
    <mergeCell ref="AB33:AD33"/>
    <mergeCell ref="AB18:AD18"/>
    <mergeCell ref="B22:AD22"/>
    <mergeCell ref="B30:R31"/>
    <mergeCell ref="S30:U31"/>
    <mergeCell ref="V30:X31"/>
    <mergeCell ref="Y30:AA31"/>
    <mergeCell ref="AB30:AD31"/>
    <mergeCell ref="B20:U20"/>
    <mergeCell ref="V20:AC20"/>
    <mergeCell ref="B18:R18"/>
    <mergeCell ref="S18:U18"/>
    <mergeCell ref="V18:X18"/>
    <mergeCell ref="Y18:AA18"/>
    <mergeCell ref="B24:R25"/>
    <mergeCell ref="S24:U25"/>
    <mergeCell ref="V24:X25"/>
    <mergeCell ref="Y24:AA25"/>
    <mergeCell ref="AB24:AD25"/>
    <mergeCell ref="B26:R26"/>
    <mergeCell ref="S26:U26"/>
    <mergeCell ref="V26:X26"/>
    <mergeCell ref="Y26:AA26"/>
    <mergeCell ref="AB26:AD26"/>
    <mergeCell ref="B28:R28"/>
    <mergeCell ref="B16:R16"/>
    <mergeCell ref="S16:U16"/>
    <mergeCell ref="V16:X16"/>
    <mergeCell ref="Y16:AA16"/>
    <mergeCell ref="AB16:AD16"/>
    <mergeCell ref="B17:R17"/>
    <mergeCell ref="S17:U17"/>
    <mergeCell ref="V17:X17"/>
    <mergeCell ref="Y17:AA17"/>
    <mergeCell ref="AB17:AD17"/>
    <mergeCell ref="B14:R14"/>
    <mergeCell ref="S14:U14"/>
    <mergeCell ref="V14:X14"/>
    <mergeCell ref="Y14:AA14"/>
    <mergeCell ref="AB14:AD14"/>
    <mergeCell ref="B15:R15"/>
    <mergeCell ref="S15:U15"/>
    <mergeCell ref="V15:X15"/>
    <mergeCell ref="Y15:AA15"/>
    <mergeCell ref="AB15:AD15"/>
    <mergeCell ref="B12:R12"/>
    <mergeCell ref="S12:U12"/>
    <mergeCell ref="V12:X12"/>
    <mergeCell ref="Y12:AA12"/>
    <mergeCell ref="AB12:AD12"/>
    <mergeCell ref="B13:R13"/>
    <mergeCell ref="S13:U13"/>
    <mergeCell ref="V13:X13"/>
    <mergeCell ref="Y13:AA13"/>
    <mergeCell ref="AB13:AD13"/>
    <mergeCell ref="B10:R10"/>
    <mergeCell ref="S10:U10"/>
    <mergeCell ref="V10:X10"/>
    <mergeCell ref="Y10:AA10"/>
    <mergeCell ref="AB10:AD10"/>
    <mergeCell ref="B11:R11"/>
    <mergeCell ref="S11:U11"/>
    <mergeCell ref="V11:X11"/>
    <mergeCell ref="Y11:AA11"/>
    <mergeCell ref="AB11:AD11"/>
    <mergeCell ref="B2:U2"/>
    <mergeCell ref="V2:AC2"/>
    <mergeCell ref="B4:U4"/>
    <mergeCell ref="V4:AC4"/>
    <mergeCell ref="B6:AD6"/>
    <mergeCell ref="B8:R9"/>
    <mergeCell ref="S8:U9"/>
    <mergeCell ref="V8:X9"/>
    <mergeCell ref="Y8:AA9"/>
    <mergeCell ref="AB8:AD9"/>
  </mergeCells>
  <conditionalFormatting sqref="V32:X36">
    <cfRule type="containsText" dxfId="42" priority="1" operator="containsText" text="NO">
      <formula>NOT(ISERROR(SEARCH("NO",V32)))</formula>
    </cfRule>
    <cfRule type="containsText" dxfId="41" priority="2" operator="containsText" text="YES">
      <formula>NOT(ISERROR(SEARCH("YES",V32)))</formula>
    </cfRule>
  </conditionalFormatting>
  <dataValidations count="1">
    <dataValidation type="list" allowBlank="1" showInputMessage="1" showErrorMessage="1" sqref="S10:X17 S26:X27 S32:X36" xr:uid="{BFF6C273-4391-4212-8B6E-29EA8A21DDE5}">
      <formula1>"Yes, No"</formula1>
    </dataValidation>
  </dataValidations>
  <pageMargins left="0.5" right="0.5" top="0.5" bottom="0.5" header="0.3" footer="0.3"/>
  <pageSetup scale="94" fitToHeight="0" orientation="portrait" r:id="rId1"/>
  <rowBreaks count="1" manualBreakCount="1">
    <brk id="19" max="30" man="1"/>
  </rowBreaks>
  <colBreaks count="1" manualBreakCount="1">
    <brk id="1" max="28"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32CF9-C804-4A6A-AD25-365799D376C9}">
  <sheetPr codeName="Sheet11">
    <pageSetUpPr fitToPage="1"/>
  </sheetPr>
  <dimension ref="A1:AE72"/>
  <sheetViews>
    <sheetView showGridLines="0" workbookViewId="0">
      <selection activeCell="B10" sqref="B10:Q10"/>
    </sheetView>
  </sheetViews>
  <sheetFormatPr defaultColWidth="0" defaultRowHeight="0" customHeight="1" zeroHeight="1" x14ac:dyDescent="0.25"/>
  <cols>
    <col min="1" max="31" width="3.28515625" style="16" customWidth="1"/>
    <col min="32" max="16384" width="9.140625" style="16" hidden="1"/>
  </cols>
  <sheetData>
    <row r="1" spans="2:30" ht="15" customHeight="1" x14ac:dyDescent="0.25"/>
    <row r="2" spans="2:30" ht="15" customHeight="1" x14ac:dyDescent="0.25">
      <c r="B2" s="132" t="s">
        <v>826</v>
      </c>
      <c r="C2" s="132"/>
      <c r="D2" s="132"/>
      <c r="E2" s="132"/>
      <c r="F2" s="132"/>
      <c r="G2" s="132"/>
      <c r="H2" s="132"/>
      <c r="I2" s="132"/>
      <c r="J2" s="132"/>
      <c r="K2" s="132"/>
      <c r="L2" s="132"/>
      <c r="M2" s="132"/>
      <c r="N2" s="132"/>
      <c r="O2" s="132"/>
      <c r="P2" s="132"/>
      <c r="Q2" s="132"/>
      <c r="R2" s="132"/>
      <c r="S2" s="132"/>
      <c r="T2" s="132"/>
      <c r="U2" s="132"/>
      <c r="V2" s="132" t="s">
        <v>727</v>
      </c>
      <c r="W2" s="132"/>
      <c r="X2" s="132"/>
      <c r="Y2" s="132"/>
      <c r="Z2" s="132"/>
      <c r="AA2" s="132"/>
      <c r="AB2" s="132"/>
      <c r="AC2" s="132"/>
      <c r="AD2" s="74">
        <f>SUM(AD4,AD16,AD29,AD36,AD43,AD53)</f>
        <v>21</v>
      </c>
    </row>
    <row r="3" spans="2:30" ht="15" customHeight="1" thickBot="1" x14ac:dyDescent="0.3"/>
    <row r="4" spans="2:30" ht="15" customHeight="1" thickBot="1" x14ac:dyDescent="0.3">
      <c r="B4" s="120" t="s">
        <v>827</v>
      </c>
      <c r="C4" s="120"/>
      <c r="D4" s="120"/>
      <c r="E4" s="120"/>
      <c r="F4" s="120"/>
      <c r="G4" s="120"/>
      <c r="H4" s="120"/>
      <c r="I4" s="120"/>
      <c r="J4" s="120"/>
      <c r="K4" s="120"/>
      <c r="L4" s="120"/>
      <c r="M4" s="120"/>
      <c r="N4" s="120"/>
      <c r="O4" s="120"/>
      <c r="P4" s="120"/>
      <c r="Q4" s="120"/>
      <c r="R4" s="120"/>
      <c r="S4" s="120"/>
      <c r="T4" s="120"/>
      <c r="U4" s="120"/>
      <c r="V4" s="548" t="s">
        <v>727</v>
      </c>
      <c r="W4" s="548"/>
      <c r="X4" s="548"/>
      <c r="Y4" s="548"/>
      <c r="Z4" s="548"/>
      <c r="AA4" s="548"/>
      <c r="AB4" s="548"/>
      <c r="AC4" s="548"/>
      <c r="AD4" s="68">
        <f>Y14</f>
        <v>3</v>
      </c>
    </row>
    <row r="5" spans="2:30" ht="15" customHeight="1" x14ac:dyDescent="0.25"/>
    <row r="6" spans="2:30" ht="15" customHeight="1" x14ac:dyDescent="0.25">
      <c r="B6" s="94" t="s">
        <v>828</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row>
    <row r="7" spans="2:30" ht="15" customHeight="1" thickBot="1" x14ac:dyDescent="0.3"/>
    <row r="8" spans="2:30" s="21" customFormat="1" ht="15" customHeight="1" thickBot="1" x14ac:dyDescent="0.3">
      <c r="B8" s="383" t="s">
        <v>831</v>
      </c>
      <c r="C8" s="411"/>
      <c r="D8" s="411"/>
      <c r="E8" s="411"/>
      <c r="F8" s="411"/>
      <c r="G8" s="411"/>
      <c r="H8" s="411"/>
      <c r="I8" s="411"/>
      <c r="J8" s="411"/>
      <c r="K8" s="411"/>
      <c r="L8" s="411"/>
      <c r="M8" s="411"/>
      <c r="N8" s="411"/>
      <c r="O8" s="411"/>
      <c r="P8" s="411"/>
      <c r="Q8" s="532"/>
      <c r="R8" s="383" t="s">
        <v>830</v>
      </c>
      <c r="S8" s="411"/>
      <c r="T8" s="411"/>
      <c r="U8" s="411"/>
      <c r="V8" s="401" t="s">
        <v>271</v>
      </c>
      <c r="W8" s="402"/>
      <c r="X8" s="551"/>
      <c r="Y8" s="411" t="s">
        <v>734</v>
      </c>
      <c r="Z8" s="411"/>
      <c r="AA8" s="687"/>
      <c r="AB8" s="383" t="s">
        <v>735</v>
      </c>
      <c r="AC8" s="411"/>
      <c r="AD8" s="532"/>
    </row>
    <row r="9" spans="2:30" s="21" customFormat="1" ht="15" customHeight="1" thickBot="1" x14ac:dyDescent="0.3">
      <c r="B9" s="383" t="s">
        <v>829</v>
      </c>
      <c r="C9" s="411"/>
      <c r="D9" s="411"/>
      <c r="E9" s="411"/>
      <c r="F9" s="411"/>
      <c r="G9" s="411"/>
      <c r="H9" s="411"/>
      <c r="I9" s="411"/>
      <c r="J9" s="411"/>
      <c r="K9" s="411"/>
      <c r="L9" s="411"/>
      <c r="M9" s="411"/>
      <c r="N9" s="411"/>
      <c r="O9" s="411"/>
      <c r="P9" s="411"/>
      <c r="Q9" s="532"/>
      <c r="R9" s="533"/>
      <c r="S9" s="413"/>
      <c r="T9" s="413"/>
      <c r="U9" s="413"/>
      <c r="V9" s="404"/>
      <c r="W9" s="405"/>
      <c r="X9" s="552"/>
      <c r="Y9" s="413"/>
      <c r="Z9" s="413"/>
      <c r="AA9" s="688"/>
      <c r="AB9" s="533"/>
      <c r="AC9" s="413"/>
      <c r="AD9" s="534"/>
    </row>
    <row r="10" spans="2:30" s="21" customFormat="1" ht="15" customHeight="1" x14ac:dyDescent="0.25">
      <c r="B10" s="1682"/>
      <c r="C10" s="1683"/>
      <c r="D10" s="1683"/>
      <c r="E10" s="1683"/>
      <c r="F10" s="1683"/>
      <c r="G10" s="1683"/>
      <c r="H10" s="1683"/>
      <c r="I10" s="1683"/>
      <c r="J10" s="1683"/>
      <c r="K10" s="1683"/>
      <c r="L10" s="1683"/>
      <c r="M10" s="1683"/>
      <c r="N10" s="1683"/>
      <c r="O10" s="1683"/>
      <c r="P10" s="1683"/>
      <c r="Q10" s="1684"/>
      <c r="R10" s="931"/>
      <c r="S10" s="931"/>
      <c r="T10" s="931"/>
      <c r="U10" s="932"/>
      <c r="V10" s="935"/>
      <c r="W10" s="936"/>
      <c r="X10" s="937"/>
      <c r="Y10" s="616">
        <v>2</v>
      </c>
      <c r="Z10" s="616"/>
      <c r="AA10" s="844"/>
      <c r="AB10" s="773">
        <f>IF(AND(B10&lt;&gt;"",B11&lt;&gt;"",R10&lt;&gt;"",V10="YES"),Y10,0)</f>
        <v>0</v>
      </c>
      <c r="AC10" s="436"/>
      <c r="AD10" s="620"/>
    </row>
    <row r="11" spans="2:30" ht="15" customHeight="1" x14ac:dyDescent="0.25">
      <c r="B11" s="928"/>
      <c r="C11" s="929"/>
      <c r="D11" s="929"/>
      <c r="E11" s="929"/>
      <c r="F11" s="929"/>
      <c r="G11" s="929"/>
      <c r="H11" s="929"/>
      <c r="I11" s="929"/>
      <c r="J11" s="929"/>
      <c r="K11" s="929"/>
      <c r="L11" s="929"/>
      <c r="M11" s="929"/>
      <c r="N11" s="929"/>
      <c r="O11" s="929"/>
      <c r="P11" s="929"/>
      <c r="Q11" s="930"/>
      <c r="R11" s="933"/>
      <c r="S11" s="933"/>
      <c r="T11" s="933"/>
      <c r="U11" s="934"/>
      <c r="V11" s="938"/>
      <c r="W11" s="939"/>
      <c r="X11" s="940"/>
      <c r="Y11" s="571"/>
      <c r="Z11" s="571"/>
      <c r="AA11" s="848"/>
      <c r="AB11" s="774"/>
      <c r="AC11" s="574"/>
      <c r="AD11" s="594"/>
    </row>
    <row r="12" spans="2:30" ht="15" customHeight="1" x14ac:dyDescent="0.25">
      <c r="B12" s="454"/>
      <c r="C12" s="118"/>
      <c r="D12" s="118"/>
      <c r="E12" s="118"/>
      <c r="F12" s="118"/>
      <c r="G12" s="118"/>
      <c r="H12" s="118"/>
      <c r="I12" s="118"/>
      <c r="J12" s="118"/>
      <c r="K12" s="118"/>
      <c r="L12" s="118"/>
      <c r="M12" s="118"/>
      <c r="N12" s="118"/>
      <c r="O12" s="118"/>
      <c r="P12" s="118"/>
      <c r="Q12" s="446"/>
      <c r="R12" s="944"/>
      <c r="S12" s="944"/>
      <c r="T12" s="944"/>
      <c r="U12" s="945"/>
      <c r="V12" s="948"/>
      <c r="W12" s="949"/>
      <c r="X12" s="950"/>
      <c r="Y12" s="571">
        <v>1</v>
      </c>
      <c r="Z12" s="571"/>
      <c r="AA12" s="848"/>
      <c r="AB12" s="774">
        <f>IF(AND(B12&lt;&gt;"",B13&lt;&gt;"",R12&lt;&gt;"",V12="YES"),Y12,0)</f>
        <v>0</v>
      </c>
      <c r="AC12" s="574"/>
      <c r="AD12" s="594"/>
    </row>
    <row r="13" spans="2:30" ht="15" customHeight="1" thickBot="1" x14ac:dyDescent="0.3">
      <c r="B13" s="941"/>
      <c r="C13" s="942"/>
      <c r="D13" s="942"/>
      <c r="E13" s="942"/>
      <c r="F13" s="942"/>
      <c r="G13" s="942"/>
      <c r="H13" s="942"/>
      <c r="I13" s="942"/>
      <c r="J13" s="942"/>
      <c r="K13" s="942"/>
      <c r="L13" s="942"/>
      <c r="M13" s="942"/>
      <c r="N13" s="942"/>
      <c r="O13" s="942"/>
      <c r="P13" s="942"/>
      <c r="Q13" s="943"/>
      <c r="R13" s="946"/>
      <c r="S13" s="946"/>
      <c r="T13" s="946"/>
      <c r="U13" s="947"/>
      <c r="V13" s="951"/>
      <c r="W13" s="952"/>
      <c r="X13" s="953"/>
      <c r="Y13" s="572"/>
      <c r="Z13" s="572"/>
      <c r="AA13" s="924"/>
      <c r="AB13" s="784"/>
      <c r="AC13" s="575"/>
      <c r="AD13" s="622"/>
    </row>
    <row r="14" spans="2:30" ht="15" customHeight="1" thickTop="1" thickBot="1" x14ac:dyDescent="0.3">
      <c r="B14" s="581" t="s">
        <v>102</v>
      </c>
      <c r="C14" s="582"/>
      <c r="D14" s="582"/>
      <c r="E14" s="582"/>
      <c r="F14" s="582"/>
      <c r="G14" s="582"/>
      <c r="H14" s="582"/>
      <c r="I14" s="582"/>
      <c r="J14" s="582"/>
      <c r="K14" s="582"/>
      <c r="L14" s="582"/>
      <c r="M14" s="582"/>
      <c r="N14" s="582"/>
      <c r="O14" s="582"/>
      <c r="P14" s="582"/>
      <c r="Q14" s="583"/>
      <c r="R14" s="431"/>
      <c r="S14" s="431"/>
      <c r="T14" s="431"/>
      <c r="U14" s="432"/>
      <c r="V14" s="430"/>
      <c r="W14" s="431"/>
      <c r="X14" s="432"/>
      <c r="Y14" s="576">
        <f>Y10+Y12</f>
        <v>3</v>
      </c>
      <c r="Z14" s="576"/>
      <c r="AA14" s="359"/>
      <c r="AB14" s="783">
        <f>AB10+AB12</f>
        <v>0</v>
      </c>
      <c r="AC14" s="576"/>
      <c r="AD14" s="577"/>
    </row>
    <row r="15" spans="2:30" ht="15" customHeight="1" thickBot="1" x14ac:dyDescent="0.3"/>
    <row r="16" spans="2:30" ht="15" customHeight="1" thickBot="1" x14ac:dyDescent="0.3">
      <c r="B16" s="120" t="s">
        <v>832</v>
      </c>
      <c r="C16" s="120"/>
      <c r="D16" s="120"/>
      <c r="E16" s="120"/>
      <c r="F16" s="120"/>
      <c r="G16" s="120"/>
      <c r="H16" s="120"/>
      <c r="I16" s="120"/>
      <c r="J16" s="120"/>
      <c r="K16" s="120"/>
      <c r="L16" s="120"/>
      <c r="M16" s="120"/>
      <c r="N16" s="120"/>
      <c r="O16" s="120"/>
      <c r="P16" s="120"/>
      <c r="Q16" s="120"/>
      <c r="R16" s="120"/>
      <c r="S16" s="120"/>
      <c r="T16" s="120"/>
      <c r="U16" s="120"/>
      <c r="V16" s="548" t="s">
        <v>727</v>
      </c>
      <c r="W16" s="548"/>
      <c r="X16" s="548"/>
      <c r="Y16" s="548"/>
      <c r="Z16" s="548"/>
      <c r="AA16" s="548"/>
      <c r="AB16" s="548"/>
      <c r="AC16" s="548"/>
      <c r="AD16" s="68">
        <f>5</f>
        <v>5</v>
      </c>
    </row>
    <row r="17" spans="1:30" ht="15" customHeight="1" thickBot="1" x14ac:dyDescent="0.3"/>
    <row r="18" spans="1:30" ht="15" customHeight="1" x14ac:dyDescent="0.25">
      <c r="B18" s="771"/>
      <c r="C18" s="402"/>
      <c r="D18" s="402"/>
      <c r="E18" s="402"/>
      <c r="F18" s="402"/>
      <c r="G18" s="402"/>
      <c r="H18" s="402"/>
      <c r="I18" s="402"/>
      <c r="J18" s="402"/>
      <c r="K18" s="402"/>
      <c r="L18" s="402"/>
      <c r="M18" s="402"/>
      <c r="N18" s="402"/>
      <c r="O18" s="402"/>
      <c r="P18" s="402"/>
      <c r="Q18" s="403"/>
      <c r="R18" s="578" t="s">
        <v>770</v>
      </c>
      <c r="S18" s="384"/>
      <c r="T18" s="384"/>
      <c r="U18" s="411" t="s">
        <v>833</v>
      </c>
      <c r="V18" s="411"/>
      <c r="W18" s="411"/>
      <c r="X18" s="411"/>
      <c r="Y18" s="411" t="s">
        <v>734</v>
      </c>
      <c r="Z18" s="411"/>
      <c r="AA18" s="687"/>
      <c r="AB18" s="383" t="s">
        <v>735</v>
      </c>
      <c r="AC18" s="411"/>
      <c r="AD18" s="532"/>
    </row>
    <row r="19" spans="1:30" ht="15" customHeight="1" thickBot="1" x14ac:dyDescent="0.3">
      <c r="B19" s="772"/>
      <c r="C19" s="405"/>
      <c r="D19" s="405"/>
      <c r="E19" s="405"/>
      <c r="F19" s="405"/>
      <c r="G19" s="405"/>
      <c r="H19" s="405"/>
      <c r="I19" s="405"/>
      <c r="J19" s="405"/>
      <c r="K19" s="405"/>
      <c r="L19" s="405"/>
      <c r="M19" s="405"/>
      <c r="N19" s="405"/>
      <c r="O19" s="405"/>
      <c r="P19" s="405"/>
      <c r="Q19" s="406"/>
      <c r="R19" s="386"/>
      <c r="S19" s="387"/>
      <c r="T19" s="387"/>
      <c r="U19" s="413"/>
      <c r="V19" s="413"/>
      <c r="W19" s="413"/>
      <c r="X19" s="413"/>
      <c r="Y19" s="413"/>
      <c r="Z19" s="413"/>
      <c r="AA19" s="688"/>
      <c r="AB19" s="533"/>
      <c r="AC19" s="413"/>
      <c r="AD19" s="534"/>
    </row>
    <row r="20" spans="1:30" ht="15" customHeight="1" x14ac:dyDescent="0.25">
      <c r="B20" s="954" t="s">
        <v>834</v>
      </c>
      <c r="C20" s="955"/>
      <c r="D20" s="955"/>
      <c r="E20" s="955"/>
      <c r="F20" s="955"/>
      <c r="G20" s="955"/>
      <c r="H20" s="955"/>
      <c r="I20" s="955"/>
      <c r="J20" s="955"/>
      <c r="K20" s="955"/>
      <c r="L20" s="955"/>
      <c r="M20" s="955"/>
      <c r="N20" s="955"/>
      <c r="O20" s="955"/>
      <c r="P20" s="955"/>
      <c r="Q20" s="955"/>
      <c r="R20" s="955"/>
      <c r="S20" s="955"/>
      <c r="T20" s="955"/>
      <c r="U20" s="955"/>
      <c r="V20" s="955"/>
      <c r="W20" s="955"/>
      <c r="X20" s="955"/>
      <c r="Y20" s="955"/>
      <c r="Z20" s="955"/>
      <c r="AA20" s="955"/>
      <c r="AB20" s="955"/>
      <c r="AC20" s="955"/>
      <c r="AD20" s="956"/>
    </row>
    <row r="21" spans="1:30" ht="15" customHeight="1" x14ac:dyDescent="0.25">
      <c r="B21" s="439" t="s">
        <v>926</v>
      </c>
      <c r="C21" s="440"/>
      <c r="D21" s="440"/>
      <c r="E21" s="440"/>
      <c r="F21" s="440"/>
      <c r="G21" s="440"/>
      <c r="H21" s="440"/>
      <c r="I21" s="440"/>
      <c r="J21" s="440"/>
      <c r="K21" s="440"/>
      <c r="L21" s="440"/>
      <c r="M21" s="440"/>
      <c r="N21" s="440"/>
      <c r="O21" s="440"/>
      <c r="P21" s="440"/>
      <c r="Q21" s="585"/>
      <c r="R21" s="454"/>
      <c r="S21" s="118"/>
      <c r="T21" s="118"/>
      <c r="U21" s="1030"/>
      <c r="V21" s="1030"/>
      <c r="W21" s="1030"/>
      <c r="X21" s="1030"/>
      <c r="Y21" s="571">
        <v>5</v>
      </c>
      <c r="Z21" s="571"/>
      <c r="AA21" s="592"/>
      <c r="AB21" s="593">
        <f>IF(AND(R21="YES"), Y21,0)</f>
        <v>0</v>
      </c>
      <c r="AC21" s="574"/>
      <c r="AD21" s="594"/>
    </row>
    <row r="22" spans="1:30" ht="15" customHeight="1" x14ac:dyDescent="0.25">
      <c r="B22" s="439"/>
      <c r="C22" s="440"/>
      <c r="D22" s="440"/>
      <c r="E22" s="440"/>
      <c r="F22" s="440"/>
      <c r="G22" s="440"/>
      <c r="H22" s="440"/>
      <c r="I22" s="440"/>
      <c r="J22" s="440"/>
      <c r="K22" s="440"/>
      <c r="L22" s="440"/>
      <c r="M22" s="440"/>
      <c r="N22" s="440"/>
      <c r="O22" s="440"/>
      <c r="P22" s="440"/>
      <c r="Q22" s="585"/>
      <c r="R22" s="454"/>
      <c r="S22" s="118"/>
      <c r="T22" s="118"/>
      <c r="U22" s="1030"/>
      <c r="V22" s="1030"/>
      <c r="W22" s="1030"/>
      <c r="X22" s="1030"/>
      <c r="Y22" s="571"/>
      <c r="Z22" s="571"/>
      <c r="AA22" s="592"/>
      <c r="AB22" s="593"/>
      <c r="AC22" s="574"/>
      <c r="AD22" s="594"/>
    </row>
    <row r="23" spans="1:30" ht="32.25" customHeight="1" x14ac:dyDescent="0.25">
      <c r="B23" s="439" t="s">
        <v>927</v>
      </c>
      <c r="C23" s="440"/>
      <c r="D23" s="440"/>
      <c r="E23" s="440"/>
      <c r="F23" s="440"/>
      <c r="G23" s="440"/>
      <c r="H23" s="440"/>
      <c r="I23" s="440"/>
      <c r="J23" s="440"/>
      <c r="K23" s="440"/>
      <c r="L23" s="440"/>
      <c r="M23" s="440"/>
      <c r="N23" s="440"/>
      <c r="O23" s="440"/>
      <c r="P23" s="440"/>
      <c r="Q23" s="585"/>
      <c r="R23" s="143"/>
      <c r="S23" s="86"/>
      <c r="T23" s="87"/>
      <c r="U23" s="957"/>
      <c r="V23" s="958"/>
      <c r="W23" s="958"/>
      <c r="X23" s="959"/>
      <c r="Y23" s="571">
        <v>2</v>
      </c>
      <c r="Z23" s="571"/>
      <c r="AA23" s="848"/>
      <c r="AB23" s="960">
        <f>IF(AND(R23="YES"),Y23,0)</f>
        <v>0</v>
      </c>
      <c r="AC23" s="961"/>
      <c r="AD23" s="962"/>
    </row>
    <row r="24" spans="1:30" ht="15" customHeight="1" x14ac:dyDescent="0.25">
      <c r="B24" s="1027" t="s">
        <v>925</v>
      </c>
      <c r="C24" s="1028"/>
      <c r="D24" s="1028"/>
      <c r="E24" s="1028"/>
      <c r="F24" s="1028"/>
      <c r="G24" s="1028"/>
      <c r="H24" s="1028"/>
      <c r="I24" s="1028"/>
      <c r="J24" s="1028"/>
      <c r="K24" s="1028"/>
      <c r="L24" s="1028"/>
      <c r="M24" s="1028"/>
      <c r="N24" s="1028"/>
      <c r="O24" s="1028"/>
      <c r="P24" s="1028"/>
      <c r="Q24" s="1028"/>
      <c r="R24" s="1028"/>
      <c r="S24" s="1028"/>
      <c r="T24" s="1028"/>
      <c r="U24" s="1028"/>
      <c r="V24" s="1028"/>
      <c r="W24" s="1028"/>
      <c r="X24" s="1028"/>
      <c r="Y24" s="1028"/>
      <c r="Z24" s="1028"/>
      <c r="AA24" s="1028"/>
      <c r="AB24" s="1028"/>
      <c r="AC24" s="1028"/>
      <c r="AD24" s="1029"/>
    </row>
    <row r="25" spans="1:30" ht="29.25" customHeight="1" thickBot="1" x14ac:dyDescent="0.3">
      <c r="B25" s="964" t="s">
        <v>924</v>
      </c>
      <c r="C25" s="965"/>
      <c r="D25" s="965"/>
      <c r="E25" s="965"/>
      <c r="F25" s="965"/>
      <c r="G25" s="965"/>
      <c r="H25" s="965"/>
      <c r="I25" s="965"/>
      <c r="J25" s="965"/>
      <c r="K25" s="965"/>
      <c r="L25" s="965"/>
      <c r="M25" s="965"/>
      <c r="N25" s="965"/>
      <c r="O25" s="965"/>
      <c r="P25" s="965"/>
      <c r="Q25" s="966"/>
      <c r="R25" s="669"/>
      <c r="S25" s="670"/>
      <c r="T25" s="671"/>
      <c r="U25" s="1688"/>
      <c r="V25" s="1688"/>
      <c r="W25" s="1688"/>
      <c r="X25" s="1688"/>
      <c r="Y25" s="967">
        <v>2</v>
      </c>
      <c r="Z25" s="967"/>
      <c r="AA25" s="968"/>
      <c r="AB25" s="969">
        <f>IF(AND(R25="YES"),Y25,0)</f>
        <v>0</v>
      </c>
      <c r="AC25" s="970"/>
      <c r="AD25" s="971"/>
    </row>
    <row r="26" spans="1:30" ht="15" customHeight="1" thickTop="1" thickBot="1" x14ac:dyDescent="0.3">
      <c r="B26" s="372" t="s">
        <v>102</v>
      </c>
      <c r="C26" s="373"/>
      <c r="D26" s="373"/>
      <c r="E26" s="373"/>
      <c r="F26" s="373"/>
      <c r="G26" s="373"/>
      <c r="H26" s="373"/>
      <c r="I26" s="373"/>
      <c r="J26" s="373"/>
      <c r="K26" s="373"/>
      <c r="L26" s="373"/>
      <c r="M26" s="373"/>
      <c r="N26" s="373"/>
      <c r="O26" s="373"/>
      <c r="P26" s="373"/>
      <c r="Q26" s="963"/>
      <c r="R26" s="1685"/>
      <c r="S26" s="1686"/>
      <c r="T26" s="1686"/>
      <c r="U26" s="1687"/>
      <c r="V26" s="1687"/>
      <c r="W26" s="1687"/>
      <c r="X26" s="1687"/>
      <c r="Y26" s="576">
        <v>5</v>
      </c>
      <c r="Z26" s="576"/>
      <c r="AA26" s="359"/>
      <c r="AB26" s="1031">
        <f>MAX(AB21,AB23,AB25)</f>
        <v>0</v>
      </c>
      <c r="AC26" s="1032"/>
      <c r="AD26" s="1033"/>
    </row>
    <row r="27" spans="1:30" ht="15" customHeight="1" x14ac:dyDescent="0.25"/>
    <row r="28" spans="1:30" ht="15" customHeight="1" thickBot="1" x14ac:dyDescent="0.3"/>
    <row r="29" spans="1:30" ht="15" customHeight="1" thickBot="1" x14ac:dyDescent="0.3">
      <c r="B29" s="120" t="s">
        <v>835</v>
      </c>
      <c r="C29" s="120"/>
      <c r="D29" s="120"/>
      <c r="E29" s="120"/>
      <c r="F29" s="120"/>
      <c r="G29" s="120"/>
      <c r="H29" s="120"/>
      <c r="I29" s="120"/>
      <c r="J29" s="120"/>
      <c r="K29" s="120"/>
      <c r="L29" s="120"/>
      <c r="M29" s="120"/>
      <c r="N29" s="120"/>
      <c r="O29" s="120"/>
      <c r="P29" s="120"/>
      <c r="Q29" s="120"/>
      <c r="R29" s="120"/>
      <c r="S29" s="120"/>
      <c r="T29" s="120"/>
      <c r="U29" s="120"/>
      <c r="V29" s="548" t="s">
        <v>727</v>
      </c>
      <c r="W29" s="548"/>
      <c r="X29" s="548"/>
      <c r="Y29" s="548"/>
      <c r="Z29" s="548"/>
      <c r="AA29" s="548"/>
      <c r="AB29" s="548"/>
      <c r="AC29" s="548"/>
      <c r="AD29" s="68">
        <f>Y34</f>
        <v>5</v>
      </c>
    </row>
    <row r="30" spans="1:30" ht="15" customHeight="1" thickBot="1" x14ac:dyDescent="0.3"/>
    <row r="31" spans="1:30" ht="15" customHeight="1" x14ac:dyDescent="0.25">
      <c r="A31" s="31"/>
      <c r="B31" s="972" t="s">
        <v>836</v>
      </c>
      <c r="C31" s="973"/>
      <c r="D31" s="973"/>
      <c r="E31" s="973"/>
      <c r="F31" s="973"/>
      <c r="G31" s="973"/>
      <c r="H31" s="973"/>
      <c r="I31" s="973"/>
      <c r="J31" s="973"/>
      <c r="K31" s="973"/>
      <c r="L31" s="973"/>
      <c r="M31" s="973"/>
      <c r="N31" s="973"/>
      <c r="O31" s="973"/>
      <c r="P31" s="974"/>
      <c r="Q31" s="972" t="s">
        <v>837</v>
      </c>
      <c r="R31" s="973"/>
      <c r="S31" s="973"/>
      <c r="T31" s="973"/>
      <c r="U31" s="981"/>
      <c r="V31" s="984" t="s">
        <v>838</v>
      </c>
      <c r="W31" s="973"/>
      <c r="X31" s="981"/>
      <c r="Y31" s="984" t="s">
        <v>734</v>
      </c>
      <c r="Z31" s="973"/>
      <c r="AA31" s="974"/>
      <c r="AB31" s="972" t="s">
        <v>735</v>
      </c>
      <c r="AC31" s="973"/>
      <c r="AD31" s="974"/>
    </row>
    <row r="32" spans="1:30" ht="15" customHeight="1" x14ac:dyDescent="0.25">
      <c r="A32" s="31"/>
      <c r="B32" s="975"/>
      <c r="C32" s="976"/>
      <c r="D32" s="976"/>
      <c r="E32" s="976"/>
      <c r="F32" s="976"/>
      <c r="G32" s="976"/>
      <c r="H32" s="976"/>
      <c r="I32" s="976"/>
      <c r="J32" s="976"/>
      <c r="K32" s="976"/>
      <c r="L32" s="976"/>
      <c r="M32" s="976"/>
      <c r="N32" s="976"/>
      <c r="O32" s="976"/>
      <c r="P32" s="977"/>
      <c r="Q32" s="975"/>
      <c r="R32" s="976"/>
      <c r="S32" s="976"/>
      <c r="T32" s="976"/>
      <c r="U32" s="982"/>
      <c r="V32" s="985"/>
      <c r="W32" s="976"/>
      <c r="X32" s="982"/>
      <c r="Y32" s="985"/>
      <c r="Z32" s="976"/>
      <c r="AA32" s="977"/>
      <c r="AB32" s="975"/>
      <c r="AC32" s="976"/>
      <c r="AD32" s="977"/>
    </row>
    <row r="33" spans="1:30" ht="15" customHeight="1" thickBot="1" x14ac:dyDescent="0.3">
      <c r="A33" s="31"/>
      <c r="B33" s="978"/>
      <c r="C33" s="979"/>
      <c r="D33" s="979"/>
      <c r="E33" s="979"/>
      <c r="F33" s="979"/>
      <c r="G33" s="979"/>
      <c r="H33" s="979"/>
      <c r="I33" s="979"/>
      <c r="J33" s="979"/>
      <c r="K33" s="979"/>
      <c r="L33" s="979"/>
      <c r="M33" s="979"/>
      <c r="N33" s="979"/>
      <c r="O33" s="979"/>
      <c r="P33" s="980"/>
      <c r="Q33" s="978"/>
      <c r="R33" s="979"/>
      <c r="S33" s="979"/>
      <c r="T33" s="979"/>
      <c r="U33" s="983"/>
      <c r="V33" s="986"/>
      <c r="W33" s="979"/>
      <c r="X33" s="983"/>
      <c r="Y33" s="986"/>
      <c r="Z33" s="979"/>
      <c r="AA33" s="980"/>
      <c r="AB33" s="978"/>
      <c r="AC33" s="979"/>
      <c r="AD33" s="980"/>
    </row>
    <row r="34" spans="1:30" ht="15" customHeight="1" thickBot="1" x14ac:dyDescent="0.3">
      <c r="B34" s="987">
        <f>'T1-Application Cover Page'!B7</f>
        <v>0</v>
      </c>
      <c r="C34" s="988"/>
      <c r="D34" s="988"/>
      <c r="E34" s="988"/>
      <c r="F34" s="988"/>
      <c r="G34" s="988"/>
      <c r="H34" s="988"/>
      <c r="I34" s="988"/>
      <c r="J34" s="988"/>
      <c r="K34" s="988"/>
      <c r="L34" s="988"/>
      <c r="M34" s="988"/>
      <c r="N34" s="988"/>
      <c r="O34" s="988"/>
      <c r="P34" s="989"/>
      <c r="Q34" s="990"/>
      <c r="R34" s="991"/>
      <c r="S34" s="991"/>
      <c r="T34" s="991"/>
      <c r="U34" s="992"/>
      <c r="V34" s="993"/>
      <c r="W34" s="994"/>
      <c r="X34" s="995"/>
      <c r="Y34" s="996">
        <v>5</v>
      </c>
      <c r="Z34" s="997"/>
      <c r="AA34" s="998"/>
      <c r="AB34" s="999" t="str">
        <f>IF(V34="No",Y34,"0")</f>
        <v>0</v>
      </c>
      <c r="AC34" s="1000"/>
      <c r="AD34" s="1001"/>
    </row>
    <row r="35" spans="1:30" ht="15" customHeight="1" thickBot="1" x14ac:dyDescent="0.3"/>
    <row r="36" spans="1:30" ht="15" customHeight="1" thickBot="1" x14ac:dyDescent="0.3">
      <c r="B36" s="120" t="s">
        <v>839</v>
      </c>
      <c r="C36" s="120"/>
      <c r="D36" s="120"/>
      <c r="E36" s="120"/>
      <c r="F36" s="120"/>
      <c r="G36" s="120"/>
      <c r="H36" s="120"/>
      <c r="I36" s="120"/>
      <c r="J36" s="120"/>
      <c r="K36" s="120"/>
      <c r="L36" s="120"/>
      <c r="M36" s="120"/>
      <c r="N36" s="120"/>
      <c r="O36" s="120"/>
      <c r="P36" s="120"/>
      <c r="Q36" s="120"/>
      <c r="R36" s="120"/>
      <c r="S36" s="120"/>
      <c r="T36" s="120"/>
      <c r="U36" s="120"/>
      <c r="V36" s="548" t="s">
        <v>727</v>
      </c>
      <c r="W36" s="548"/>
      <c r="X36" s="548"/>
      <c r="Y36" s="548"/>
      <c r="Z36" s="548"/>
      <c r="AA36" s="548"/>
      <c r="AB36" s="548"/>
      <c r="AC36" s="548"/>
      <c r="AD36" s="68">
        <f>Y41</f>
        <v>2</v>
      </c>
    </row>
    <row r="37" spans="1:30" ht="15" customHeight="1" thickBot="1" x14ac:dyDescent="0.3"/>
    <row r="38" spans="1:30" ht="15" customHeight="1" x14ac:dyDescent="0.25">
      <c r="B38" s="1018" t="s">
        <v>836</v>
      </c>
      <c r="C38" s="1019"/>
      <c r="D38" s="1019"/>
      <c r="E38" s="1019"/>
      <c r="F38" s="1019"/>
      <c r="G38" s="1019"/>
      <c r="H38" s="1019"/>
      <c r="I38" s="1019"/>
      <c r="J38" s="1019"/>
      <c r="K38" s="1019"/>
      <c r="L38" s="1019"/>
      <c r="M38" s="1019"/>
      <c r="N38" s="1019"/>
      <c r="O38" s="1019"/>
      <c r="P38" s="1019"/>
      <c r="Q38" s="1020"/>
      <c r="R38" s="972" t="s">
        <v>833</v>
      </c>
      <c r="S38" s="973"/>
      <c r="T38" s="973"/>
      <c r="U38" s="981"/>
      <c r="V38" s="984" t="s">
        <v>840</v>
      </c>
      <c r="W38" s="973"/>
      <c r="X38" s="981"/>
      <c r="Y38" s="984" t="s">
        <v>734</v>
      </c>
      <c r="Z38" s="973"/>
      <c r="AA38" s="974"/>
      <c r="AB38" s="972" t="s">
        <v>735</v>
      </c>
      <c r="AC38" s="973"/>
      <c r="AD38" s="974"/>
    </row>
    <row r="39" spans="1:30" ht="15" customHeight="1" x14ac:dyDescent="0.25">
      <c r="B39" s="1021"/>
      <c r="C39" s="1022"/>
      <c r="D39" s="1022"/>
      <c r="E39" s="1022"/>
      <c r="F39" s="1022"/>
      <c r="G39" s="1022"/>
      <c r="H39" s="1022"/>
      <c r="I39" s="1022"/>
      <c r="J39" s="1022"/>
      <c r="K39" s="1022"/>
      <c r="L39" s="1022"/>
      <c r="M39" s="1022"/>
      <c r="N39" s="1022"/>
      <c r="O39" s="1022"/>
      <c r="P39" s="1022"/>
      <c r="Q39" s="1023"/>
      <c r="R39" s="975"/>
      <c r="S39" s="976"/>
      <c r="T39" s="976"/>
      <c r="U39" s="982"/>
      <c r="V39" s="985"/>
      <c r="W39" s="976"/>
      <c r="X39" s="982"/>
      <c r="Y39" s="985"/>
      <c r="Z39" s="976"/>
      <c r="AA39" s="977"/>
      <c r="AB39" s="975"/>
      <c r="AC39" s="976"/>
      <c r="AD39" s="977"/>
    </row>
    <row r="40" spans="1:30" ht="36" customHeight="1" thickBot="1" x14ac:dyDescent="0.3">
      <c r="B40" s="1024"/>
      <c r="C40" s="1025"/>
      <c r="D40" s="1025"/>
      <c r="E40" s="1025"/>
      <c r="F40" s="1025"/>
      <c r="G40" s="1025"/>
      <c r="H40" s="1025"/>
      <c r="I40" s="1025"/>
      <c r="J40" s="1025"/>
      <c r="K40" s="1025"/>
      <c r="L40" s="1025"/>
      <c r="M40" s="1025"/>
      <c r="N40" s="1025"/>
      <c r="O40" s="1025"/>
      <c r="P40" s="1025"/>
      <c r="Q40" s="1026"/>
      <c r="R40" s="978"/>
      <c r="S40" s="979"/>
      <c r="T40" s="979"/>
      <c r="U40" s="983"/>
      <c r="V40" s="986"/>
      <c r="W40" s="979"/>
      <c r="X40" s="983"/>
      <c r="Y40" s="986"/>
      <c r="Z40" s="979"/>
      <c r="AA40" s="980"/>
      <c r="AB40" s="978"/>
      <c r="AC40" s="979"/>
      <c r="AD40" s="980"/>
    </row>
    <row r="41" spans="1:30" ht="15" customHeight="1" thickBot="1" x14ac:dyDescent="0.3">
      <c r="B41" s="1011">
        <f>'T1-Application Cover Page'!B7</f>
        <v>0</v>
      </c>
      <c r="C41" s="1012"/>
      <c r="D41" s="1012"/>
      <c r="E41" s="1012"/>
      <c r="F41" s="1012"/>
      <c r="G41" s="1012"/>
      <c r="H41" s="1012"/>
      <c r="I41" s="1012"/>
      <c r="J41" s="1012"/>
      <c r="K41" s="1012"/>
      <c r="L41" s="1012"/>
      <c r="M41" s="1012"/>
      <c r="N41" s="1012"/>
      <c r="O41" s="1012"/>
      <c r="P41" s="1012"/>
      <c r="Q41" s="1013"/>
      <c r="R41" s="990"/>
      <c r="S41" s="991"/>
      <c r="T41" s="991"/>
      <c r="U41" s="992"/>
      <c r="V41" s="1014"/>
      <c r="W41" s="991"/>
      <c r="X41" s="992"/>
      <c r="Y41" s="996">
        <v>2</v>
      </c>
      <c r="Z41" s="997"/>
      <c r="AA41" s="998"/>
      <c r="AB41" s="1015" t="str">
        <f>IF(V41="No",Y41,"0")</f>
        <v>0</v>
      </c>
      <c r="AC41" s="1016"/>
      <c r="AD41" s="1017"/>
    </row>
    <row r="42" spans="1:30" ht="15" customHeight="1" thickBot="1" x14ac:dyDescent="0.3">
      <c r="B42" s="29"/>
      <c r="C42" s="29"/>
      <c r="D42" s="29"/>
      <c r="E42" s="29"/>
      <c r="F42" s="29"/>
      <c r="G42" s="29"/>
      <c r="H42" s="29"/>
      <c r="I42" s="29"/>
      <c r="J42" s="29"/>
      <c r="K42" s="29"/>
      <c r="L42" s="29"/>
      <c r="M42" s="29"/>
      <c r="N42" s="29"/>
      <c r="O42" s="29"/>
      <c r="P42" s="29"/>
      <c r="Q42" s="29"/>
      <c r="R42" s="76"/>
      <c r="S42" s="76"/>
      <c r="T42" s="76"/>
      <c r="U42" s="76"/>
      <c r="V42" s="76"/>
      <c r="W42" s="76"/>
      <c r="X42" s="76"/>
      <c r="Y42" s="22"/>
      <c r="Z42" s="22"/>
      <c r="AA42" s="22"/>
      <c r="AB42" s="22"/>
      <c r="AC42" s="22"/>
      <c r="AD42" s="22"/>
    </row>
    <row r="43" spans="1:30" ht="15" customHeight="1" thickBot="1" x14ac:dyDescent="0.3">
      <c r="B43" s="605" t="s">
        <v>882</v>
      </c>
      <c r="C43" s="605"/>
      <c r="D43" s="605"/>
      <c r="E43" s="605"/>
      <c r="F43" s="605"/>
      <c r="G43" s="605"/>
      <c r="H43" s="605"/>
      <c r="I43" s="605"/>
      <c r="J43" s="605"/>
      <c r="K43" s="605"/>
      <c r="L43" s="605"/>
      <c r="M43" s="605"/>
      <c r="N43" s="605"/>
      <c r="O43" s="605"/>
      <c r="P43" s="605"/>
      <c r="Q43" s="605"/>
      <c r="R43" s="605"/>
      <c r="S43" s="605"/>
      <c r="T43" s="605"/>
      <c r="U43" s="605"/>
      <c r="V43" s="606" t="s">
        <v>727</v>
      </c>
      <c r="W43" s="606"/>
      <c r="X43" s="606"/>
      <c r="Y43" s="606"/>
      <c r="Z43" s="606"/>
      <c r="AA43" s="606"/>
      <c r="AB43" s="606"/>
      <c r="AC43" s="606"/>
      <c r="AD43" s="69">
        <f>Y51</f>
        <v>3</v>
      </c>
    </row>
    <row r="44" spans="1:30" ht="15" customHeight="1" x14ac:dyDescent="0.25">
      <c r="B44" s="1048" t="s">
        <v>889</v>
      </c>
      <c r="C44" s="1048"/>
      <c r="D44" s="1048"/>
      <c r="E44" s="1048"/>
      <c r="F44" s="1048"/>
      <c r="G44" s="1048"/>
      <c r="H44" s="1048"/>
      <c r="I44" s="1048"/>
      <c r="J44" s="1048"/>
      <c r="K44" s="1048"/>
      <c r="L44" s="1048"/>
      <c r="M44" s="1048"/>
      <c r="N44" s="1048"/>
      <c r="O44" s="1048"/>
      <c r="P44" s="1048"/>
      <c r="Q44" s="1048"/>
      <c r="R44" s="1048"/>
      <c r="S44" s="1048"/>
      <c r="T44" s="1048"/>
      <c r="U44" s="1048"/>
      <c r="V44" s="1048"/>
      <c r="W44" s="1048"/>
      <c r="X44" s="1048"/>
      <c r="Y44" s="1048"/>
      <c r="Z44" s="1048"/>
      <c r="AA44" s="1048"/>
      <c r="AB44" s="1048"/>
      <c r="AC44" s="1048"/>
      <c r="AD44" s="1048"/>
    </row>
    <row r="45" spans="1:30" ht="15" customHeight="1" x14ac:dyDescent="0.25">
      <c r="B45" s="1048"/>
      <c r="C45" s="1048"/>
      <c r="D45" s="1048"/>
      <c r="E45" s="1048"/>
      <c r="F45" s="1048"/>
      <c r="G45" s="1048"/>
      <c r="H45" s="1048"/>
      <c r="I45" s="1048"/>
      <c r="J45" s="1048"/>
      <c r="K45" s="1048"/>
      <c r="L45" s="1048"/>
      <c r="M45" s="1048"/>
      <c r="N45" s="1048"/>
      <c r="O45" s="1048"/>
      <c r="P45" s="1048"/>
      <c r="Q45" s="1048"/>
      <c r="R45" s="1048"/>
      <c r="S45" s="1048"/>
      <c r="T45" s="1048"/>
      <c r="U45" s="1048"/>
      <c r="V45" s="1048"/>
      <c r="W45" s="1048"/>
      <c r="X45" s="1048"/>
      <c r="Y45" s="1048"/>
      <c r="Z45" s="1048"/>
      <c r="AA45" s="1048"/>
      <c r="AB45" s="1048"/>
      <c r="AC45" s="1048"/>
      <c r="AD45" s="1048"/>
    </row>
    <row r="46" spans="1:30" ht="15" customHeight="1" x14ac:dyDescent="0.25">
      <c r="B46" s="1049" t="s">
        <v>883</v>
      </c>
      <c r="C46" s="1049"/>
      <c r="D46" s="1049"/>
      <c r="E46" s="1049"/>
      <c r="F46" s="1049"/>
      <c r="G46" s="1049"/>
      <c r="H46" s="1049"/>
      <c r="I46" s="1049"/>
      <c r="J46" s="1049"/>
      <c r="K46" s="1049"/>
      <c r="L46" s="1049"/>
      <c r="M46" s="1049"/>
      <c r="N46" s="1049"/>
      <c r="O46" s="1049"/>
      <c r="P46" s="1049"/>
      <c r="Q46" s="1049"/>
      <c r="R46" s="1049"/>
      <c r="S46" s="1049"/>
      <c r="T46" s="1049"/>
      <c r="U46" s="1049"/>
      <c r="V46" s="1049"/>
      <c r="W46" s="1049"/>
      <c r="X46" s="1049"/>
      <c r="Y46" s="1049"/>
      <c r="Z46" s="1049"/>
      <c r="AA46" s="1049"/>
      <c r="AB46" s="1049"/>
      <c r="AC46" s="1049"/>
      <c r="AD46" s="1049"/>
    </row>
    <row r="47" spans="1:30" ht="15" customHeight="1" thickBot="1" x14ac:dyDescent="0.3">
      <c r="B47" s="1050"/>
      <c r="C47" s="1050"/>
      <c r="D47" s="1050"/>
      <c r="E47" s="1050"/>
      <c r="F47" s="1050"/>
      <c r="G47" s="1050"/>
      <c r="H47" s="1050"/>
      <c r="I47" s="1050"/>
      <c r="J47" s="1050"/>
      <c r="K47" s="1050"/>
      <c r="L47" s="1050"/>
      <c r="M47" s="1050"/>
      <c r="N47" s="1050"/>
      <c r="O47" s="1050"/>
      <c r="P47" s="1050"/>
      <c r="Q47" s="1050"/>
      <c r="R47" s="1050"/>
      <c r="S47" s="1050"/>
      <c r="T47" s="1050"/>
      <c r="U47" s="1050"/>
      <c r="V47" s="1050"/>
      <c r="W47" s="1050"/>
      <c r="X47" s="1050"/>
      <c r="Y47" s="1050"/>
      <c r="Z47" s="1050"/>
      <c r="AA47" s="1050"/>
      <c r="AB47" s="1050"/>
      <c r="AC47" s="1050"/>
      <c r="AD47" s="1050"/>
    </row>
    <row r="48" spans="1:30" ht="15" customHeight="1" x14ac:dyDescent="0.25">
      <c r="B48" s="1021" t="s">
        <v>881</v>
      </c>
      <c r="C48" s="1022"/>
      <c r="D48" s="1022"/>
      <c r="E48" s="1022"/>
      <c r="F48" s="1022"/>
      <c r="G48" s="1022"/>
      <c r="H48" s="1022"/>
      <c r="I48" s="1022"/>
      <c r="J48" s="1022"/>
      <c r="K48" s="1022"/>
      <c r="L48" s="1022"/>
      <c r="M48" s="1022"/>
      <c r="N48" s="1022"/>
      <c r="O48" s="1022"/>
      <c r="P48" s="1022"/>
      <c r="Q48" s="1023"/>
      <c r="R48" s="975" t="s">
        <v>841</v>
      </c>
      <c r="S48" s="976"/>
      <c r="T48" s="976"/>
      <c r="U48" s="976"/>
      <c r="V48" s="976"/>
      <c r="W48" s="976"/>
      <c r="X48" s="976"/>
      <c r="Y48" s="984" t="s">
        <v>734</v>
      </c>
      <c r="Z48" s="973"/>
      <c r="AA48" s="974"/>
      <c r="AB48" s="1002" t="s">
        <v>735</v>
      </c>
      <c r="AC48" s="1003"/>
      <c r="AD48" s="1004"/>
    </row>
    <row r="49" spans="2:31" ht="15" customHeight="1" x14ac:dyDescent="0.25">
      <c r="B49" s="1021"/>
      <c r="C49" s="1022"/>
      <c r="D49" s="1022"/>
      <c r="E49" s="1022"/>
      <c r="F49" s="1022"/>
      <c r="G49" s="1022"/>
      <c r="H49" s="1022"/>
      <c r="I49" s="1022"/>
      <c r="J49" s="1022"/>
      <c r="K49" s="1022"/>
      <c r="L49" s="1022"/>
      <c r="M49" s="1022"/>
      <c r="N49" s="1022"/>
      <c r="O49" s="1022"/>
      <c r="P49" s="1022"/>
      <c r="Q49" s="1023"/>
      <c r="R49" s="975"/>
      <c r="S49" s="976"/>
      <c r="T49" s="976"/>
      <c r="U49" s="976"/>
      <c r="V49" s="976"/>
      <c r="W49" s="976"/>
      <c r="X49" s="976"/>
      <c r="Y49" s="985"/>
      <c r="Z49" s="976"/>
      <c r="AA49" s="977"/>
      <c r="AB49" s="1005"/>
      <c r="AC49" s="1006"/>
      <c r="AD49" s="1007"/>
    </row>
    <row r="50" spans="2:31" ht="15" customHeight="1" thickBot="1" x14ac:dyDescent="0.3">
      <c r="B50" s="1024"/>
      <c r="C50" s="1025"/>
      <c r="D50" s="1025"/>
      <c r="E50" s="1025"/>
      <c r="F50" s="1025"/>
      <c r="G50" s="1025"/>
      <c r="H50" s="1025"/>
      <c r="I50" s="1025"/>
      <c r="J50" s="1025"/>
      <c r="K50" s="1025"/>
      <c r="L50" s="1025"/>
      <c r="M50" s="1025"/>
      <c r="N50" s="1025"/>
      <c r="O50" s="1025"/>
      <c r="P50" s="1025"/>
      <c r="Q50" s="1026"/>
      <c r="R50" s="978"/>
      <c r="S50" s="979"/>
      <c r="T50" s="979"/>
      <c r="U50" s="979"/>
      <c r="V50" s="979"/>
      <c r="W50" s="979"/>
      <c r="X50" s="979"/>
      <c r="Y50" s="986"/>
      <c r="Z50" s="979"/>
      <c r="AA50" s="980"/>
      <c r="AB50" s="1008"/>
      <c r="AC50" s="1009"/>
      <c r="AD50" s="1010"/>
    </row>
    <row r="51" spans="2:31" ht="15" customHeight="1" thickBot="1" x14ac:dyDescent="0.3">
      <c r="B51" s="1042"/>
      <c r="C51" s="1043"/>
      <c r="D51" s="1043"/>
      <c r="E51" s="1043"/>
      <c r="F51" s="1043"/>
      <c r="G51" s="1043"/>
      <c r="H51" s="1043"/>
      <c r="I51" s="1043"/>
      <c r="J51" s="1043"/>
      <c r="K51" s="1043"/>
      <c r="L51" s="1043"/>
      <c r="M51" s="1043"/>
      <c r="N51" s="1043"/>
      <c r="O51" s="1043"/>
      <c r="P51" s="1043"/>
      <c r="Q51" s="1044"/>
      <c r="R51" s="990"/>
      <c r="S51" s="991"/>
      <c r="T51" s="991"/>
      <c r="U51" s="991"/>
      <c r="V51" s="991"/>
      <c r="W51" s="991"/>
      <c r="X51" s="992"/>
      <c r="Y51" s="1037">
        <v>3</v>
      </c>
      <c r="Z51" s="1037"/>
      <c r="AA51" s="1038"/>
      <c r="AB51" s="1045">
        <f>IF(R51="YES",Y51,0)</f>
        <v>0</v>
      </c>
      <c r="AC51" s="1046"/>
      <c r="AD51" s="1047"/>
    </row>
    <row r="52" spans="2:31" ht="15" customHeight="1" thickBot="1" x14ac:dyDescent="0.3"/>
    <row r="53" spans="2:31" ht="15" customHeight="1" thickBot="1" x14ac:dyDescent="0.3">
      <c r="B53" s="605" t="s">
        <v>842</v>
      </c>
      <c r="C53" s="605"/>
      <c r="D53" s="605"/>
      <c r="E53" s="605"/>
      <c r="F53" s="605"/>
      <c r="G53" s="605"/>
      <c r="H53" s="605"/>
      <c r="I53" s="605"/>
      <c r="J53" s="605"/>
      <c r="K53" s="605"/>
      <c r="L53" s="605"/>
      <c r="M53" s="605"/>
      <c r="N53" s="605"/>
      <c r="O53" s="605"/>
      <c r="P53" s="605"/>
      <c r="Q53" s="605"/>
      <c r="R53" s="605"/>
      <c r="S53" s="605"/>
      <c r="T53" s="605"/>
      <c r="U53" s="605"/>
      <c r="V53" s="606" t="s">
        <v>727</v>
      </c>
      <c r="W53" s="606"/>
      <c r="X53" s="606"/>
      <c r="Y53" s="606"/>
      <c r="Z53" s="606"/>
      <c r="AA53" s="606"/>
      <c r="AB53" s="606"/>
      <c r="AC53" s="606"/>
      <c r="AD53" s="69">
        <f>Y58</f>
        <v>3</v>
      </c>
    </row>
    <row r="54" spans="2:31" ht="15" customHeight="1" thickBot="1" x14ac:dyDescent="0.3">
      <c r="AB54" s="82"/>
      <c r="AC54" s="82"/>
      <c r="AD54" s="82"/>
    </row>
    <row r="55" spans="2:31" ht="15" customHeight="1" x14ac:dyDescent="0.25">
      <c r="B55" s="1018" t="s">
        <v>836</v>
      </c>
      <c r="C55" s="1019"/>
      <c r="D55" s="1019"/>
      <c r="E55" s="1019"/>
      <c r="F55" s="1019"/>
      <c r="G55" s="1019"/>
      <c r="H55" s="1019"/>
      <c r="I55" s="1019"/>
      <c r="J55" s="1019"/>
      <c r="K55" s="1019"/>
      <c r="L55" s="1019"/>
      <c r="M55" s="1019"/>
      <c r="N55" s="1019"/>
      <c r="O55" s="1019"/>
      <c r="P55" s="1019"/>
      <c r="Q55" s="1019"/>
      <c r="R55" s="1019"/>
      <c r="S55" s="1019"/>
      <c r="T55" s="1019"/>
      <c r="U55" s="1020"/>
      <c r="V55" s="972" t="s">
        <v>843</v>
      </c>
      <c r="W55" s="973"/>
      <c r="X55" s="981"/>
      <c r="Y55" s="973" t="s">
        <v>734</v>
      </c>
      <c r="Z55" s="973"/>
      <c r="AA55" s="973"/>
      <c r="AB55" s="1002" t="s">
        <v>735</v>
      </c>
      <c r="AC55" s="1003"/>
      <c r="AD55" s="1004"/>
      <c r="AE55" s="81"/>
    </row>
    <row r="56" spans="2:31" ht="15" customHeight="1" x14ac:dyDescent="0.25">
      <c r="B56" s="1021"/>
      <c r="C56" s="1022"/>
      <c r="D56" s="1022"/>
      <c r="E56" s="1022"/>
      <c r="F56" s="1022"/>
      <c r="G56" s="1022"/>
      <c r="H56" s="1022"/>
      <c r="I56" s="1022"/>
      <c r="J56" s="1022"/>
      <c r="K56" s="1022"/>
      <c r="L56" s="1022"/>
      <c r="M56" s="1022"/>
      <c r="N56" s="1022"/>
      <c r="O56" s="1022"/>
      <c r="P56" s="1022"/>
      <c r="Q56" s="1022"/>
      <c r="R56" s="1022"/>
      <c r="S56" s="1022"/>
      <c r="T56" s="1022"/>
      <c r="U56" s="1023"/>
      <c r="V56" s="975"/>
      <c r="W56" s="976"/>
      <c r="X56" s="982"/>
      <c r="Y56" s="976"/>
      <c r="Z56" s="976"/>
      <c r="AA56" s="976"/>
      <c r="AB56" s="1005"/>
      <c r="AC56" s="1006"/>
      <c r="AD56" s="1007"/>
      <c r="AE56" s="81"/>
    </row>
    <row r="57" spans="2:31" ht="15" customHeight="1" thickBot="1" x14ac:dyDescent="0.3">
      <c r="B57" s="1024"/>
      <c r="C57" s="1025"/>
      <c r="D57" s="1025"/>
      <c r="E57" s="1025"/>
      <c r="F57" s="1025"/>
      <c r="G57" s="1025"/>
      <c r="H57" s="1025"/>
      <c r="I57" s="1025"/>
      <c r="J57" s="1025"/>
      <c r="K57" s="1025"/>
      <c r="L57" s="1025"/>
      <c r="M57" s="1025"/>
      <c r="N57" s="1025"/>
      <c r="O57" s="1025"/>
      <c r="P57" s="1025"/>
      <c r="Q57" s="1025"/>
      <c r="R57" s="1025"/>
      <c r="S57" s="1025"/>
      <c r="T57" s="1025"/>
      <c r="U57" s="1026"/>
      <c r="V57" s="978"/>
      <c r="W57" s="979"/>
      <c r="X57" s="983"/>
      <c r="Y57" s="979"/>
      <c r="Z57" s="979"/>
      <c r="AA57" s="979"/>
      <c r="AB57" s="1008"/>
      <c r="AC57" s="1009"/>
      <c r="AD57" s="1010"/>
      <c r="AE57" s="81"/>
    </row>
    <row r="58" spans="2:31" ht="15" customHeight="1" thickBot="1" x14ac:dyDescent="0.3">
      <c r="B58" s="1034">
        <f>'T1-Application Cover Page'!B7</f>
        <v>0</v>
      </c>
      <c r="C58" s="1035"/>
      <c r="D58" s="1035"/>
      <c r="E58" s="1035"/>
      <c r="F58" s="1035"/>
      <c r="G58" s="1035"/>
      <c r="H58" s="1035"/>
      <c r="I58" s="1035"/>
      <c r="J58" s="1035"/>
      <c r="K58" s="1035"/>
      <c r="L58" s="1035"/>
      <c r="M58" s="1035"/>
      <c r="N58" s="1035"/>
      <c r="O58" s="1035"/>
      <c r="P58" s="1035"/>
      <c r="Q58" s="1035"/>
      <c r="R58" s="1035"/>
      <c r="S58" s="1035"/>
      <c r="T58" s="1035"/>
      <c r="U58" s="1036"/>
      <c r="V58" s="991"/>
      <c r="W58" s="991"/>
      <c r="X58" s="992"/>
      <c r="Y58" s="1037">
        <v>3</v>
      </c>
      <c r="Z58" s="1037"/>
      <c r="AA58" s="1038"/>
      <c r="AB58" s="1039">
        <f>IF(AND(B58&lt;&gt;"",V58="YES"),Y58,0)</f>
        <v>0</v>
      </c>
      <c r="AC58" s="1040"/>
      <c r="AD58" s="1041"/>
    </row>
    <row r="59" spans="2:31" ht="15" customHeight="1" x14ac:dyDescent="0.25">
      <c r="B59" s="29"/>
      <c r="C59" s="29"/>
      <c r="D59" s="29"/>
      <c r="E59" s="29"/>
      <c r="F59" s="29"/>
      <c r="G59" s="29"/>
      <c r="H59" s="29"/>
      <c r="I59" s="29"/>
      <c r="J59" s="29"/>
      <c r="K59" s="29"/>
      <c r="L59" s="29"/>
      <c r="M59" s="29"/>
      <c r="N59" s="29"/>
      <c r="O59" s="29"/>
      <c r="P59" s="29"/>
      <c r="Q59" s="29"/>
      <c r="R59" s="76"/>
      <c r="S59" s="76"/>
      <c r="T59" s="76"/>
      <c r="U59" s="76"/>
      <c r="V59" s="76"/>
      <c r="W59" s="76"/>
      <c r="X59" s="76"/>
      <c r="Y59" s="22"/>
      <c r="Z59" s="22"/>
      <c r="AA59" s="22"/>
      <c r="AB59" s="22"/>
      <c r="AC59" s="22"/>
      <c r="AD59" s="22"/>
    </row>
    <row r="60" spans="2:31" ht="15" customHeight="1" x14ac:dyDescent="0.25">
      <c r="B60" s="29"/>
      <c r="C60" s="29"/>
      <c r="D60" s="29"/>
      <c r="E60" s="29"/>
      <c r="F60" s="29"/>
      <c r="G60" s="29"/>
      <c r="H60" s="29"/>
      <c r="I60" s="29"/>
      <c r="J60" s="29"/>
      <c r="K60" s="29"/>
      <c r="L60" s="29"/>
      <c r="M60" s="29"/>
      <c r="N60" s="29"/>
      <c r="O60" s="29"/>
      <c r="P60" s="29"/>
      <c r="Q60" s="29"/>
      <c r="R60" s="76"/>
      <c r="S60" s="76"/>
      <c r="T60" s="76"/>
      <c r="U60" s="76"/>
      <c r="V60" s="76"/>
      <c r="W60" s="76"/>
      <c r="X60" s="76"/>
      <c r="Y60" s="22"/>
      <c r="Z60" s="22"/>
      <c r="AA60" s="22"/>
      <c r="AB60" s="22"/>
      <c r="AC60" s="22"/>
      <c r="AD60" s="22"/>
    </row>
    <row r="61" spans="2:31" ht="15" customHeight="1" x14ac:dyDescent="0.25"/>
    <row r="62" spans="2:31" ht="15" customHeight="1" x14ac:dyDescent="0.25">
      <c r="B62" s="131"/>
      <c r="C62" s="131"/>
      <c r="D62" s="131"/>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row>
    <row r="63" spans="2:31" ht="15" customHeight="1" x14ac:dyDescent="0.25"/>
    <row r="64" spans="2:31" ht="15" hidden="1" customHeight="1" x14ac:dyDescent="0.25"/>
    <row r="65" ht="15" hidden="1"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sheetData>
  <sheetProtection algorithmName="SHA-512" hashValue="+kEmZD9f7n62Vv4xVxAR8SUT/iVhz7Ze7sGfYsH+cXl7xMD6smVhXh73cnaj+dhLyI0NYW9jAAurAxxehkbMEw==" saltValue="V0LdQi6IJabuLhkm5WOZfw==" spinCount="100000" sheet="1" selectLockedCells="1"/>
  <mergeCells count="104">
    <mergeCell ref="B24:AD24"/>
    <mergeCell ref="U21:X22"/>
    <mergeCell ref="Y26:AA26"/>
    <mergeCell ref="AB26:AD26"/>
    <mergeCell ref="B62:AD62"/>
    <mergeCell ref="B55:U57"/>
    <mergeCell ref="V55:X57"/>
    <mergeCell ref="Y55:AA57"/>
    <mergeCell ref="AB55:AD57"/>
    <mergeCell ref="B58:U58"/>
    <mergeCell ref="V58:X58"/>
    <mergeCell ref="Y58:AA58"/>
    <mergeCell ref="AB58:AD58"/>
    <mergeCell ref="B51:Q51"/>
    <mergeCell ref="R51:X51"/>
    <mergeCell ref="Y51:AA51"/>
    <mergeCell ref="AB51:AD51"/>
    <mergeCell ref="B53:U53"/>
    <mergeCell ref="V53:AC53"/>
    <mergeCell ref="B44:AD45"/>
    <mergeCell ref="B46:AD47"/>
    <mergeCell ref="B48:Q50"/>
    <mergeCell ref="R48:X50"/>
    <mergeCell ref="Y48:AA50"/>
    <mergeCell ref="AB48:AD50"/>
    <mergeCell ref="B41:Q41"/>
    <mergeCell ref="R41:U41"/>
    <mergeCell ref="V41:X41"/>
    <mergeCell ref="Y41:AA41"/>
    <mergeCell ref="AB41:AD41"/>
    <mergeCell ref="B43:U43"/>
    <mergeCell ref="V43:AC43"/>
    <mergeCell ref="B36:U36"/>
    <mergeCell ref="V36:AC36"/>
    <mergeCell ref="B38:Q40"/>
    <mergeCell ref="R38:U40"/>
    <mergeCell ref="V38:X40"/>
    <mergeCell ref="Y38:AA40"/>
    <mergeCell ref="AB38:AD40"/>
    <mergeCell ref="B31:P33"/>
    <mergeCell ref="Q31:U33"/>
    <mergeCell ref="V31:X33"/>
    <mergeCell ref="Y31:AA33"/>
    <mergeCell ref="AB31:AD33"/>
    <mergeCell ref="B34:P34"/>
    <mergeCell ref="Q34:U34"/>
    <mergeCell ref="V34:X34"/>
    <mergeCell ref="Y34:AA34"/>
    <mergeCell ref="AB34:AD34"/>
    <mergeCell ref="R25:T25"/>
    <mergeCell ref="B29:U29"/>
    <mergeCell ref="V29:AC29"/>
    <mergeCell ref="B26:Q26"/>
    <mergeCell ref="R26:T26"/>
    <mergeCell ref="U26:X26"/>
    <mergeCell ref="B25:Q25"/>
    <mergeCell ref="U25:X25"/>
    <mergeCell ref="Y25:AA25"/>
    <mergeCell ref="AB25:AD25"/>
    <mergeCell ref="B21:Q22"/>
    <mergeCell ref="R21:T22"/>
    <mergeCell ref="Y21:AA22"/>
    <mergeCell ref="AB21:AD22"/>
    <mergeCell ref="B23:Q23"/>
    <mergeCell ref="Y23:AA23"/>
    <mergeCell ref="R23:T23"/>
    <mergeCell ref="U23:X23"/>
    <mergeCell ref="AB23:AD23"/>
    <mergeCell ref="B18:Q19"/>
    <mergeCell ref="R18:T19"/>
    <mergeCell ref="U18:X19"/>
    <mergeCell ref="Y18:AA19"/>
    <mergeCell ref="AB18:AD19"/>
    <mergeCell ref="B20:AD20"/>
    <mergeCell ref="B14:Q14"/>
    <mergeCell ref="R14:U14"/>
    <mergeCell ref="V14:X14"/>
    <mergeCell ref="Y14:AA14"/>
    <mergeCell ref="AB14:AD14"/>
    <mergeCell ref="B16:U16"/>
    <mergeCell ref="V16:AC16"/>
    <mergeCell ref="B9:Q9"/>
    <mergeCell ref="B11:Q11"/>
    <mergeCell ref="R10:U11"/>
    <mergeCell ref="V10:X11"/>
    <mergeCell ref="B13:Q13"/>
    <mergeCell ref="B10:Q10"/>
    <mergeCell ref="B12:Q12"/>
    <mergeCell ref="B2:U2"/>
    <mergeCell ref="V2:AC2"/>
    <mergeCell ref="B4:U4"/>
    <mergeCell ref="V4:AC4"/>
    <mergeCell ref="B6:AD6"/>
    <mergeCell ref="B8:Q8"/>
    <mergeCell ref="R8:U9"/>
    <mergeCell ref="V8:X9"/>
    <mergeCell ref="Y8:AA9"/>
    <mergeCell ref="AB8:AD9"/>
    <mergeCell ref="Y10:AA11"/>
    <mergeCell ref="AB10:AD11"/>
    <mergeCell ref="Y12:AA13"/>
    <mergeCell ref="AB12:AD13"/>
    <mergeCell ref="R12:U13"/>
    <mergeCell ref="V12:X13"/>
  </mergeCells>
  <conditionalFormatting sqref="B55 B59:AD60">
    <cfRule type="expression" dxfId="40" priority="17">
      <formula>OR($R$21="YES",AND($R$21="NO",#REF!="YES"))</formula>
    </cfRule>
  </conditionalFormatting>
  <conditionalFormatting sqref="B25:Q25 Y25:AD25">
    <cfRule type="expression" dxfId="39" priority="13">
      <formula>AND($R$21="NO",#REF!="NO")</formula>
    </cfRule>
  </conditionalFormatting>
  <conditionalFormatting sqref="B31:AD34">
    <cfRule type="expression" dxfId="38" priority="28">
      <formula>OR($R$21="YES",AND($R$21="NO",#REF!="YES"))</formula>
    </cfRule>
  </conditionalFormatting>
  <conditionalFormatting sqref="B38:AD42">
    <cfRule type="expression" dxfId="37" priority="30">
      <formula>OR($R$21="YES",AND($R$21="NO",#REF!="YES"))</formula>
    </cfRule>
  </conditionalFormatting>
  <conditionalFormatting sqref="B48:AD50">
    <cfRule type="expression" dxfId="36" priority="21">
      <formula>OR($R$21="YES",AND($R$21="NO",#REF!="YES"))</formula>
    </cfRule>
  </conditionalFormatting>
  <conditionalFormatting sqref="U26:X26">
    <cfRule type="containsText" dxfId="35" priority="10" operator="containsText" text="NO">
      <formula>NOT(ISERROR(SEARCH("NO",U26)))</formula>
    </cfRule>
    <cfRule type="containsText" dxfId="34" priority="11" operator="containsText" text="YES">
      <formula>NOT(ISERROR(SEARCH("YES",U26)))</formula>
    </cfRule>
  </conditionalFormatting>
  <conditionalFormatting sqref="V10 V12">
    <cfRule type="containsText" dxfId="33" priority="15" operator="containsText" text="NO">
      <formula>NOT(ISERROR(SEARCH("NO",V10)))</formula>
    </cfRule>
    <cfRule type="containsText" dxfId="32" priority="16" operator="containsText" text="YES">
      <formula>NOT(ISERROR(SEARCH("YES",V10)))</formula>
    </cfRule>
  </conditionalFormatting>
  <conditionalFormatting sqref="V55:AD57">
    <cfRule type="expression" dxfId="31" priority="18">
      <formula>OR($R$21="YES",AND($R$21="NO",#REF!="YES"))</formula>
    </cfRule>
  </conditionalFormatting>
  <dataValidations count="2">
    <dataValidation type="list" allowBlank="1" showInputMessage="1" showErrorMessage="1" sqref="V58:X58 R51:X51 V10:X13 V34:X34 V41:X41 R21:R23 S21:T22 R25" xr:uid="{6D33D317-9539-45BD-98A1-272DCBD80F89}">
      <formula1>"Yes, No"</formula1>
    </dataValidation>
    <dataValidation operator="lessThanOrEqual" allowBlank="1" showInputMessage="1" showErrorMessage="1" sqref="Q34:U34" xr:uid="{7435529E-F711-4850-816D-149812CA1CE2}"/>
  </dataValidations>
  <pageMargins left="0.5" right="0.5" top="0.5" bottom="0.5" header="0.3" footer="0.3"/>
  <pageSetup scale="94" fitToHeight="0" orientation="portrait" r:id="rId1"/>
  <rowBreaks count="2" manualBreakCount="2">
    <brk id="15" max="30" man="1"/>
    <brk id="28" max="30" man="1"/>
  </rowBreaks>
  <colBreaks count="1" manualBreakCount="1">
    <brk id="1" max="3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14997EF-4206-451F-89A5-A86E31D6278D}">
          <x14:formula1>
            <xm:f>Validation!$I$22:$I$27</xm:f>
          </x14:formula1>
          <xm:sqref>B11:Q11 B13:Q13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C5A43-D76C-488B-886D-D060FC333FDE}">
  <sheetPr codeName="Sheet12">
    <pageSetUpPr fitToPage="1"/>
  </sheetPr>
  <dimension ref="A1:AE74"/>
  <sheetViews>
    <sheetView showGridLines="0" showRowColHeaders="0" workbookViewId="0">
      <selection activeCell="B14" sqref="B14:I15"/>
    </sheetView>
  </sheetViews>
  <sheetFormatPr defaultColWidth="0" defaultRowHeight="0" customHeight="1" zeroHeight="1" x14ac:dyDescent="0.25"/>
  <cols>
    <col min="1" max="31" width="3.28515625" style="29" customWidth="1"/>
    <col min="32" max="16384" width="9.140625" style="29" hidden="1"/>
  </cols>
  <sheetData>
    <row r="1" spans="2:30" ht="15" customHeight="1" x14ac:dyDescent="0.25">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row>
    <row r="2" spans="2:30" ht="15" customHeight="1" x14ac:dyDescent="0.25">
      <c r="B2" s="132" t="s">
        <v>853</v>
      </c>
      <c r="C2" s="132"/>
      <c r="D2" s="132"/>
      <c r="E2" s="132"/>
      <c r="F2" s="132"/>
      <c r="G2" s="132"/>
      <c r="H2" s="132"/>
      <c r="I2" s="132"/>
      <c r="J2" s="132"/>
      <c r="K2" s="132"/>
      <c r="L2" s="132"/>
      <c r="M2" s="132"/>
      <c r="N2" s="132"/>
      <c r="O2" s="132"/>
      <c r="P2" s="132"/>
      <c r="Q2" s="132"/>
      <c r="R2" s="132"/>
      <c r="S2" s="132"/>
      <c r="T2" s="132"/>
      <c r="U2" s="132"/>
      <c r="V2" s="132" t="s">
        <v>727</v>
      </c>
      <c r="W2" s="132"/>
      <c r="X2" s="132"/>
      <c r="Y2" s="132"/>
      <c r="Z2" s="132"/>
      <c r="AA2" s="132"/>
      <c r="AB2" s="132"/>
      <c r="AC2" s="132"/>
      <c r="AD2" s="74">
        <v>7</v>
      </c>
    </row>
    <row r="3" spans="2:30" ht="15" customHeight="1" thickBot="1" x14ac:dyDescent="0.3">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row>
    <row r="4" spans="2:30" ht="15" customHeight="1" thickBot="1" x14ac:dyDescent="0.3">
      <c r="B4" s="120" t="s">
        <v>852</v>
      </c>
      <c r="C4" s="120"/>
      <c r="D4" s="120"/>
      <c r="E4" s="120"/>
      <c r="F4" s="120"/>
      <c r="G4" s="120"/>
      <c r="H4" s="120"/>
      <c r="I4" s="120"/>
      <c r="J4" s="120"/>
      <c r="K4" s="120"/>
      <c r="L4" s="120"/>
      <c r="M4" s="120"/>
      <c r="N4" s="120"/>
      <c r="O4" s="120"/>
      <c r="P4" s="120"/>
      <c r="Q4" s="120"/>
      <c r="R4" s="120"/>
      <c r="S4" s="120"/>
      <c r="T4" s="120"/>
      <c r="U4" s="120"/>
      <c r="V4" s="548" t="s">
        <v>727</v>
      </c>
      <c r="W4" s="548"/>
      <c r="X4" s="548"/>
      <c r="Y4" s="548"/>
      <c r="Z4" s="548"/>
      <c r="AA4" s="548"/>
      <c r="AB4" s="548"/>
      <c r="AC4" s="548"/>
      <c r="AD4" s="68">
        <v>7</v>
      </c>
    </row>
    <row r="5" spans="2:30" ht="15" customHeight="1" x14ac:dyDescent="0.25"/>
    <row r="6" spans="2:30" ht="15" customHeight="1" x14ac:dyDescent="0.25">
      <c r="B6" s="166" t="s">
        <v>851</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2:30" ht="15" customHeight="1" x14ac:dyDescent="0.25">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2:30" ht="15" customHeight="1" x14ac:dyDescent="0.25"/>
    <row r="9" spans="2:30" ht="15" customHeight="1" x14ac:dyDescent="0.25">
      <c r="B9" s="94" t="s">
        <v>890</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row>
    <row r="10" spans="2:30" ht="15" customHeight="1" thickBot="1" x14ac:dyDescent="0.3"/>
    <row r="11" spans="2:30" ht="15" customHeight="1" x14ac:dyDescent="0.25">
      <c r="B11" s="771" t="s">
        <v>850</v>
      </c>
      <c r="C11" s="402"/>
      <c r="D11" s="402"/>
      <c r="E11" s="402"/>
      <c r="F11" s="402"/>
      <c r="G11" s="402"/>
      <c r="H11" s="402"/>
      <c r="I11" s="403"/>
      <c r="J11" s="410" t="s">
        <v>103</v>
      </c>
      <c r="K11" s="411"/>
      <c r="L11" s="411"/>
      <c r="M11" s="411"/>
      <c r="N11" s="401" t="s">
        <v>849</v>
      </c>
      <c r="O11" s="402"/>
      <c r="P11" s="402"/>
      <c r="Q11" s="402"/>
      <c r="R11" s="551"/>
      <c r="S11" s="411" t="s">
        <v>733</v>
      </c>
      <c r="T11" s="411"/>
      <c r="U11" s="411"/>
      <c r="V11" s="411" t="s">
        <v>271</v>
      </c>
      <c r="W11" s="411"/>
      <c r="X11" s="411"/>
      <c r="Y11" s="411" t="s">
        <v>734</v>
      </c>
      <c r="Z11" s="411"/>
      <c r="AA11" s="687"/>
      <c r="AB11" s="383" t="s">
        <v>735</v>
      </c>
      <c r="AC11" s="411"/>
      <c r="AD11" s="532"/>
    </row>
    <row r="12" spans="2:30" ht="15" customHeight="1" x14ac:dyDescent="0.25">
      <c r="B12" s="838"/>
      <c r="C12" s="798"/>
      <c r="D12" s="798"/>
      <c r="E12" s="798"/>
      <c r="F12" s="798"/>
      <c r="G12" s="798"/>
      <c r="H12" s="798"/>
      <c r="I12" s="1146"/>
      <c r="J12" s="1147"/>
      <c r="K12" s="926"/>
      <c r="L12" s="926"/>
      <c r="M12" s="926"/>
      <c r="N12" s="1148"/>
      <c r="O12" s="798"/>
      <c r="P12" s="798"/>
      <c r="Q12" s="798"/>
      <c r="R12" s="799"/>
      <c r="S12" s="926"/>
      <c r="T12" s="926"/>
      <c r="U12" s="926"/>
      <c r="V12" s="926"/>
      <c r="W12" s="926"/>
      <c r="X12" s="926"/>
      <c r="Y12" s="926"/>
      <c r="Z12" s="926"/>
      <c r="AA12" s="1149"/>
      <c r="AB12" s="925"/>
      <c r="AC12" s="926"/>
      <c r="AD12" s="927"/>
    </row>
    <row r="13" spans="2:30" ht="15" customHeight="1" thickBot="1" x14ac:dyDescent="0.3">
      <c r="B13" s="772"/>
      <c r="C13" s="405"/>
      <c r="D13" s="405"/>
      <c r="E13" s="405"/>
      <c r="F13" s="405"/>
      <c r="G13" s="405"/>
      <c r="H13" s="405"/>
      <c r="I13" s="406"/>
      <c r="J13" s="412"/>
      <c r="K13" s="413"/>
      <c r="L13" s="413"/>
      <c r="M13" s="413"/>
      <c r="N13" s="404"/>
      <c r="O13" s="405"/>
      <c r="P13" s="405"/>
      <c r="Q13" s="405"/>
      <c r="R13" s="552"/>
      <c r="S13" s="413"/>
      <c r="T13" s="413"/>
      <c r="U13" s="413"/>
      <c r="V13" s="413"/>
      <c r="W13" s="413"/>
      <c r="X13" s="413"/>
      <c r="Y13" s="413"/>
      <c r="Z13" s="413"/>
      <c r="AA13" s="688"/>
      <c r="AB13" s="533"/>
      <c r="AC13" s="413"/>
      <c r="AD13" s="534"/>
    </row>
    <row r="14" spans="2:30" ht="15" customHeight="1" x14ac:dyDescent="0.25">
      <c r="B14" s="1150"/>
      <c r="C14" s="1151"/>
      <c r="D14" s="1151"/>
      <c r="E14" s="1151"/>
      <c r="F14" s="1151"/>
      <c r="G14" s="1151"/>
      <c r="H14" s="1151"/>
      <c r="I14" s="1152"/>
      <c r="J14" s="414"/>
      <c r="K14" s="415"/>
      <c r="L14" s="415"/>
      <c r="M14" s="415"/>
      <c r="N14" s="1691"/>
      <c r="O14" s="1691"/>
      <c r="P14" s="1691"/>
      <c r="Q14" s="1691"/>
      <c r="R14" s="1691"/>
      <c r="S14" s="1139" t="e">
        <f>J14/N14</f>
        <v>#DIV/0!</v>
      </c>
      <c r="T14" s="1139"/>
      <c r="U14" s="1139"/>
      <c r="V14" s="586"/>
      <c r="W14" s="587"/>
      <c r="X14" s="588"/>
      <c r="Y14" s="1140"/>
      <c r="Z14" s="1141"/>
      <c r="AA14" s="1142"/>
      <c r="AB14" s="1143"/>
      <c r="AC14" s="1144"/>
      <c r="AD14" s="1145"/>
    </row>
    <row r="15" spans="2:30" ht="15" customHeight="1" x14ac:dyDescent="0.25">
      <c r="B15" s="1135"/>
      <c r="C15" s="1136"/>
      <c r="D15" s="1136"/>
      <c r="E15" s="1136"/>
      <c r="F15" s="1136"/>
      <c r="G15" s="1136"/>
      <c r="H15" s="1136"/>
      <c r="I15" s="1137"/>
      <c r="J15" s="416"/>
      <c r="K15" s="417"/>
      <c r="L15" s="417"/>
      <c r="M15" s="417"/>
      <c r="N15" s="1692"/>
      <c r="O15" s="1692"/>
      <c r="P15" s="1692"/>
      <c r="Q15" s="1692"/>
      <c r="R15" s="1692"/>
      <c r="S15" s="1102"/>
      <c r="T15" s="1102"/>
      <c r="U15" s="1102"/>
      <c r="V15" s="589"/>
      <c r="W15" s="153"/>
      <c r="X15" s="590"/>
      <c r="Y15" s="1132"/>
      <c r="Z15" s="1133"/>
      <c r="AA15" s="1134"/>
      <c r="AB15" s="1093"/>
      <c r="AC15" s="1094"/>
      <c r="AD15" s="1095"/>
    </row>
    <row r="16" spans="2:30" ht="15" customHeight="1" x14ac:dyDescent="0.25">
      <c r="B16" s="1096"/>
      <c r="C16" s="1097"/>
      <c r="D16" s="1097"/>
      <c r="E16" s="1097"/>
      <c r="F16" s="1097"/>
      <c r="G16" s="1097"/>
      <c r="H16" s="1097"/>
      <c r="I16" s="1098"/>
      <c r="J16" s="416"/>
      <c r="K16" s="417"/>
      <c r="L16" s="417"/>
      <c r="M16" s="417"/>
      <c r="N16" s="1693">
        <f>N14</f>
        <v>0</v>
      </c>
      <c r="O16" s="1693"/>
      <c r="P16" s="1693"/>
      <c r="Q16" s="1693"/>
      <c r="R16" s="1693"/>
      <c r="S16" s="1102" t="e">
        <f>J16/N16</f>
        <v>#DIV/0!</v>
      </c>
      <c r="T16" s="1102"/>
      <c r="U16" s="1102"/>
      <c r="V16" s="1138"/>
      <c r="W16" s="701"/>
      <c r="X16" s="643"/>
      <c r="Y16" s="1129"/>
      <c r="Z16" s="1130"/>
      <c r="AA16" s="1131"/>
      <c r="AB16" s="1090"/>
      <c r="AC16" s="1091"/>
      <c r="AD16" s="1092"/>
    </row>
    <row r="17" spans="2:30" ht="15" customHeight="1" x14ac:dyDescent="0.25">
      <c r="B17" s="1135"/>
      <c r="C17" s="1136"/>
      <c r="D17" s="1136"/>
      <c r="E17" s="1136"/>
      <c r="F17" s="1136"/>
      <c r="G17" s="1136"/>
      <c r="H17" s="1136"/>
      <c r="I17" s="1137"/>
      <c r="J17" s="416"/>
      <c r="K17" s="417"/>
      <c r="L17" s="417"/>
      <c r="M17" s="417"/>
      <c r="N17" s="1693"/>
      <c r="O17" s="1693"/>
      <c r="P17" s="1693"/>
      <c r="Q17" s="1693"/>
      <c r="R17" s="1693"/>
      <c r="S17" s="1102"/>
      <c r="T17" s="1102"/>
      <c r="U17" s="1102"/>
      <c r="V17" s="589"/>
      <c r="W17" s="153"/>
      <c r="X17" s="590"/>
      <c r="Y17" s="1132"/>
      <c r="Z17" s="1133"/>
      <c r="AA17" s="1134"/>
      <c r="AB17" s="1093"/>
      <c r="AC17" s="1094"/>
      <c r="AD17" s="1095"/>
    </row>
    <row r="18" spans="2:30" ht="15" customHeight="1" x14ac:dyDescent="0.25">
      <c r="B18" s="1096"/>
      <c r="C18" s="1097"/>
      <c r="D18" s="1097"/>
      <c r="E18" s="1097"/>
      <c r="F18" s="1097"/>
      <c r="G18" s="1097"/>
      <c r="H18" s="1097"/>
      <c r="I18" s="1098"/>
      <c r="J18" s="416"/>
      <c r="K18" s="417"/>
      <c r="L18" s="417"/>
      <c r="M18" s="417"/>
      <c r="N18" s="1693">
        <f>N16</f>
        <v>0</v>
      </c>
      <c r="O18" s="1693"/>
      <c r="P18" s="1693"/>
      <c r="Q18" s="1693"/>
      <c r="R18" s="1693"/>
      <c r="S18" s="1102" t="e">
        <f>J18/N18</f>
        <v>#DIV/0!</v>
      </c>
      <c r="T18" s="1102"/>
      <c r="U18" s="1102"/>
      <c r="V18" s="1138"/>
      <c r="W18" s="701"/>
      <c r="X18" s="643"/>
      <c r="Y18" s="1129"/>
      <c r="Z18" s="1130"/>
      <c r="AA18" s="1131"/>
      <c r="AB18" s="1090"/>
      <c r="AC18" s="1091"/>
      <c r="AD18" s="1092"/>
    </row>
    <row r="19" spans="2:30" ht="15" customHeight="1" x14ac:dyDescent="0.25">
      <c r="B19" s="1135"/>
      <c r="C19" s="1136"/>
      <c r="D19" s="1136"/>
      <c r="E19" s="1136"/>
      <c r="F19" s="1136"/>
      <c r="G19" s="1136"/>
      <c r="H19" s="1136"/>
      <c r="I19" s="1137"/>
      <c r="J19" s="416"/>
      <c r="K19" s="417"/>
      <c r="L19" s="417"/>
      <c r="M19" s="417"/>
      <c r="N19" s="1693"/>
      <c r="O19" s="1693"/>
      <c r="P19" s="1693"/>
      <c r="Q19" s="1693"/>
      <c r="R19" s="1693"/>
      <c r="S19" s="1102"/>
      <c r="T19" s="1102"/>
      <c r="U19" s="1102"/>
      <c r="V19" s="589"/>
      <c r="W19" s="153"/>
      <c r="X19" s="590"/>
      <c r="Y19" s="1132"/>
      <c r="Z19" s="1133"/>
      <c r="AA19" s="1134"/>
      <c r="AB19" s="1093"/>
      <c r="AC19" s="1094"/>
      <c r="AD19" s="1095"/>
    </row>
    <row r="20" spans="2:30" ht="15" customHeight="1" x14ac:dyDescent="0.25">
      <c r="B20" s="1096"/>
      <c r="C20" s="1097"/>
      <c r="D20" s="1097"/>
      <c r="E20" s="1097"/>
      <c r="F20" s="1097"/>
      <c r="G20" s="1097"/>
      <c r="H20" s="1097"/>
      <c r="I20" s="1098"/>
      <c r="J20" s="416"/>
      <c r="K20" s="417"/>
      <c r="L20" s="417"/>
      <c r="M20" s="417"/>
      <c r="N20" s="1693">
        <f>N18</f>
        <v>0</v>
      </c>
      <c r="O20" s="1693"/>
      <c r="P20" s="1693"/>
      <c r="Q20" s="1693"/>
      <c r="R20" s="1693"/>
      <c r="S20" s="1102" t="e">
        <f>J20/N20</f>
        <v>#DIV/0!</v>
      </c>
      <c r="T20" s="1102"/>
      <c r="U20" s="1102"/>
      <c r="V20" s="1138"/>
      <c r="W20" s="701"/>
      <c r="X20" s="643"/>
      <c r="Y20" s="1129"/>
      <c r="Z20" s="1130"/>
      <c r="AA20" s="1131"/>
      <c r="AB20" s="1090"/>
      <c r="AC20" s="1091"/>
      <c r="AD20" s="1092"/>
    </row>
    <row r="21" spans="2:30" ht="15" customHeight="1" x14ac:dyDescent="0.25">
      <c r="B21" s="1135"/>
      <c r="C21" s="1136"/>
      <c r="D21" s="1136"/>
      <c r="E21" s="1136"/>
      <c r="F21" s="1136"/>
      <c r="G21" s="1136"/>
      <c r="H21" s="1136"/>
      <c r="I21" s="1137"/>
      <c r="J21" s="416"/>
      <c r="K21" s="417"/>
      <c r="L21" s="417"/>
      <c r="M21" s="417"/>
      <c r="N21" s="1693"/>
      <c r="O21" s="1693"/>
      <c r="P21" s="1693"/>
      <c r="Q21" s="1693"/>
      <c r="R21" s="1693"/>
      <c r="S21" s="1102"/>
      <c r="T21" s="1102"/>
      <c r="U21" s="1102"/>
      <c r="V21" s="589"/>
      <c r="W21" s="153"/>
      <c r="X21" s="590"/>
      <c r="Y21" s="1132"/>
      <c r="Z21" s="1133"/>
      <c r="AA21" s="1134"/>
      <c r="AB21" s="1093"/>
      <c r="AC21" s="1094"/>
      <c r="AD21" s="1095"/>
    </row>
    <row r="22" spans="2:30" ht="15" customHeight="1" x14ac:dyDescent="0.25">
      <c r="B22" s="1096"/>
      <c r="C22" s="1097"/>
      <c r="D22" s="1097"/>
      <c r="E22" s="1097"/>
      <c r="F22" s="1097"/>
      <c r="G22" s="1097"/>
      <c r="H22" s="1097"/>
      <c r="I22" s="1098"/>
      <c r="J22" s="416"/>
      <c r="K22" s="417"/>
      <c r="L22" s="417"/>
      <c r="M22" s="417"/>
      <c r="N22" s="1693">
        <f>N20</f>
        <v>0</v>
      </c>
      <c r="O22" s="1693"/>
      <c r="P22" s="1693"/>
      <c r="Q22" s="1693"/>
      <c r="R22" s="1693"/>
      <c r="S22" s="1102" t="e">
        <f>J22/N22</f>
        <v>#DIV/0!</v>
      </c>
      <c r="T22" s="1102"/>
      <c r="U22" s="1102"/>
      <c r="V22" s="1104"/>
      <c r="W22" s="821"/>
      <c r="X22" s="822"/>
      <c r="Y22" s="1108"/>
      <c r="Z22" s="1109"/>
      <c r="AA22" s="1110"/>
      <c r="AB22" s="1114"/>
      <c r="AC22" s="1115"/>
      <c r="AD22" s="1116"/>
    </row>
    <row r="23" spans="2:30" ht="15" customHeight="1" thickBot="1" x14ac:dyDescent="0.3">
      <c r="B23" s="1099"/>
      <c r="C23" s="1100"/>
      <c r="D23" s="1100"/>
      <c r="E23" s="1100"/>
      <c r="F23" s="1100"/>
      <c r="G23" s="1100"/>
      <c r="H23" s="1100"/>
      <c r="I23" s="1101"/>
      <c r="J23" s="433"/>
      <c r="K23" s="434"/>
      <c r="L23" s="434"/>
      <c r="M23" s="434"/>
      <c r="N23" s="1694"/>
      <c r="O23" s="1694"/>
      <c r="P23" s="1694"/>
      <c r="Q23" s="1694"/>
      <c r="R23" s="1694"/>
      <c r="S23" s="1103"/>
      <c r="T23" s="1103"/>
      <c r="U23" s="1103"/>
      <c r="V23" s="1105"/>
      <c r="W23" s="1106"/>
      <c r="X23" s="1107"/>
      <c r="Y23" s="1111"/>
      <c r="Z23" s="1112"/>
      <c r="AA23" s="1113"/>
      <c r="AB23" s="1117"/>
      <c r="AC23" s="1118"/>
      <c r="AD23" s="1119"/>
    </row>
    <row r="24" spans="2:30" ht="15" customHeight="1" thickTop="1" thickBot="1" x14ac:dyDescent="0.3">
      <c r="B24" s="1120" t="s">
        <v>102</v>
      </c>
      <c r="C24" s="1121"/>
      <c r="D24" s="1121"/>
      <c r="E24" s="1121"/>
      <c r="F24" s="1121"/>
      <c r="G24" s="1121"/>
      <c r="H24" s="1121"/>
      <c r="I24" s="1122"/>
      <c r="J24" s="1123">
        <f>SUM(J14:M23)</f>
        <v>0</v>
      </c>
      <c r="K24" s="1124"/>
      <c r="L24" s="1124"/>
      <c r="M24" s="1124"/>
      <c r="N24" s="1125">
        <f>N14</f>
        <v>0</v>
      </c>
      <c r="O24" s="1126"/>
      <c r="P24" s="1126"/>
      <c r="Q24" s="1126"/>
      <c r="R24" s="1127"/>
      <c r="S24" s="1128" t="e">
        <f>(SUM(J24))/N14</f>
        <v>#DIV/0!</v>
      </c>
      <c r="T24" s="1128"/>
      <c r="U24" s="1128"/>
      <c r="V24" s="576" t="str">
        <f>IF(J24=0,"N/A",IF(OR(AND(J14&gt;0,V14&lt;&gt;"YES"),AND(J16&gt;0,V16&lt;&gt;"YES"),AND(J18&gt;0,V18&lt;&gt;"YES"),AND(J20&gt;0,V20&lt;&gt;"YES"),AND(J22&gt;0,V22&lt;&gt;"YES")),"NO","YES"))</f>
        <v>N/A</v>
      </c>
      <c r="W24" s="576"/>
      <c r="X24" s="576"/>
      <c r="Y24" s="1695">
        <f>J33</f>
        <v>6</v>
      </c>
      <c r="Z24" s="1695"/>
      <c r="AA24" s="1696"/>
      <c r="AB24" s="783">
        <f>IF(V24="YES",IF(AND(S24&gt;=B28,S24&lt;B29),J28,IF(AND(S24&gt;=B29,S24&lt;B30),J29,IF(AND(S24&gt;=B30,S24&lt;B31),J30,IF(AND(S24&gt;=B31,S24&lt;B32),J31,IF(AND(S24&gt;=B32,S24&lt;B33),J32,IF(S24&gt;=B33,J33,0)))))),0)</f>
        <v>0</v>
      </c>
      <c r="AC24" s="576"/>
      <c r="AD24" s="577"/>
    </row>
    <row r="25" spans="2:30" ht="15" customHeight="1" thickBot="1" x14ac:dyDescent="0.3"/>
    <row r="26" spans="2:30" ht="15" customHeight="1" x14ac:dyDescent="0.25">
      <c r="B26" s="1087" t="s">
        <v>848</v>
      </c>
      <c r="C26" s="1088"/>
      <c r="D26" s="1088"/>
      <c r="E26" s="1088"/>
      <c r="F26" s="1088"/>
      <c r="G26" s="1088"/>
      <c r="H26" s="1088"/>
      <c r="I26" s="1089"/>
      <c r="J26" s="578" t="s">
        <v>735</v>
      </c>
      <c r="K26" s="384"/>
      <c r="L26" s="385"/>
    </row>
    <row r="27" spans="2:30" ht="15" customHeight="1" thickBot="1" x14ac:dyDescent="0.3">
      <c r="B27" s="549" t="s">
        <v>847</v>
      </c>
      <c r="C27" s="396"/>
      <c r="D27" s="396"/>
      <c r="E27" s="396"/>
      <c r="F27" s="396"/>
      <c r="G27" s="396" t="s">
        <v>846</v>
      </c>
      <c r="H27" s="396"/>
      <c r="I27" s="550"/>
      <c r="J27" s="386"/>
      <c r="K27" s="387"/>
      <c r="L27" s="388"/>
    </row>
    <row r="28" spans="2:30" ht="15" customHeight="1" x14ac:dyDescent="0.25">
      <c r="B28" s="1082">
        <v>5.0000000000000001E-3</v>
      </c>
      <c r="C28" s="1083"/>
      <c r="D28" s="1083"/>
      <c r="E28" s="1084" t="s">
        <v>845</v>
      </c>
      <c r="F28" s="1084"/>
      <c r="G28" s="1083">
        <v>1.9900000000000001E-2</v>
      </c>
      <c r="H28" s="1083"/>
      <c r="I28" s="1085"/>
      <c r="J28" s="1086">
        <v>1</v>
      </c>
      <c r="K28" s="810"/>
      <c r="L28" s="811"/>
    </row>
    <row r="29" spans="2:30" ht="15" customHeight="1" x14ac:dyDescent="0.25">
      <c r="B29" s="1078">
        <v>0.02</v>
      </c>
      <c r="C29" s="1079"/>
      <c r="D29" s="1079"/>
      <c r="E29" s="1080" t="s">
        <v>845</v>
      </c>
      <c r="F29" s="1080"/>
      <c r="G29" s="1079">
        <v>3.9899999999999998E-2</v>
      </c>
      <c r="H29" s="1079"/>
      <c r="I29" s="1081"/>
      <c r="J29" s="1058">
        <v>2</v>
      </c>
      <c r="K29" s="813"/>
      <c r="L29" s="814"/>
    </row>
    <row r="30" spans="2:30" ht="15" customHeight="1" x14ac:dyDescent="0.25">
      <c r="B30" s="1054">
        <v>0.04</v>
      </c>
      <c r="C30" s="1055"/>
      <c r="D30" s="1055"/>
      <c r="E30" s="1056" t="s">
        <v>845</v>
      </c>
      <c r="F30" s="1056"/>
      <c r="G30" s="1055">
        <v>5.9900000000000002E-2</v>
      </c>
      <c r="H30" s="1055"/>
      <c r="I30" s="1057"/>
      <c r="J30" s="1058">
        <v>3</v>
      </c>
      <c r="K30" s="813"/>
      <c r="L30" s="814"/>
    </row>
    <row r="31" spans="2:30" ht="15" customHeight="1" x14ac:dyDescent="0.25">
      <c r="B31" s="1078">
        <v>0.06</v>
      </c>
      <c r="C31" s="1079"/>
      <c r="D31" s="1079"/>
      <c r="E31" s="1080" t="s">
        <v>845</v>
      </c>
      <c r="F31" s="1080"/>
      <c r="G31" s="1079">
        <v>7.9899999999999999E-2</v>
      </c>
      <c r="H31" s="1079"/>
      <c r="I31" s="1081"/>
      <c r="J31" s="1058">
        <v>4</v>
      </c>
      <c r="K31" s="813"/>
      <c r="L31" s="814"/>
    </row>
    <row r="32" spans="2:30" ht="15" customHeight="1" x14ac:dyDescent="0.25">
      <c r="B32" s="1054">
        <v>0.08</v>
      </c>
      <c r="C32" s="1055"/>
      <c r="D32" s="1055"/>
      <c r="E32" s="1056" t="s">
        <v>845</v>
      </c>
      <c r="F32" s="1056"/>
      <c r="G32" s="1055">
        <v>9.9900000000000003E-2</v>
      </c>
      <c r="H32" s="1055"/>
      <c r="I32" s="1057"/>
      <c r="J32" s="1058">
        <v>5</v>
      </c>
      <c r="K32" s="813"/>
      <c r="L32" s="814"/>
    </row>
    <row r="33" spans="2:30" ht="15" customHeight="1" thickBot="1" x14ac:dyDescent="0.3">
      <c r="B33" s="1059">
        <v>0.1</v>
      </c>
      <c r="C33" s="1060"/>
      <c r="D33" s="1060"/>
      <c r="E33" s="1061" t="s">
        <v>844</v>
      </c>
      <c r="F33" s="1061"/>
      <c r="G33" s="1061"/>
      <c r="H33" s="1061"/>
      <c r="I33" s="1062"/>
      <c r="J33" s="1063">
        <v>6</v>
      </c>
      <c r="K33" s="859"/>
      <c r="L33" s="860"/>
    </row>
    <row r="34" spans="2:30" ht="15" customHeight="1" thickBot="1" x14ac:dyDescent="0.3"/>
    <row r="35" spans="2:30" ht="15" customHeight="1" x14ac:dyDescent="0.25">
      <c r="B35" s="1018" t="s">
        <v>836</v>
      </c>
      <c r="C35" s="1019"/>
      <c r="D35" s="1019"/>
      <c r="E35" s="1019"/>
      <c r="F35" s="1019"/>
      <c r="G35" s="1019"/>
      <c r="H35" s="1019"/>
      <c r="I35" s="1019"/>
      <c r="J35" s="1019"/>
      <c r="K35" s="1019"/>
      <c r="L35" s="1019"/>
      <c r="M35" s="1019"/>
      <c r="N35" s="1019"/>
      <c r="O35" s="1019"/>
      <c r="P35" s="1019"/>
      <c r="Q35" s="1019"/>
      <c r="R35" s="1019"/>
      <c r="S35" s="1019"/>
      <c r="T35" s="1019"/>
      <c r="U35" s="1020"/>
      <c r="V35" s="972" t="s">
        <v>928</v>
      </c>
      <c r="W35" s="973"/>
      <c r="X35" s="981"/>
      <c r="Y35" s="984" t="s">
        <v>734</v>
      </c>
      <c r="Z35" s="973"/>
      <c r="AA35" s="974"/>
      <c r="AB35" s="1064" t="s">
        <v>735</v>
      </c>
      <c r="AC35" s="1003"/>
      <c r="AD35" s="1004"/>
    </row>
    <row r="36" spans="2:30" ht="15" customHeight="1" x14ac:dyDescent="0.25">
      <c r="B36" s="1021"/>
      <c r="C36" s="1022"/>
      <c r="D36" s="1022"/>
      <c r="E36" s="1022"/>
      <c r="F36" s="1022"/>
      <c r="G36" s="1022"/>
      <c r="H36" s="1022"/>
      <c r="I36" s="1022"/>
      <c r="J36" s="1022"/>
      <c r="K36" s="1022"/>
      <c r="L36" s="1022"/>
      <c r="M36" s="1022"/>
      <c r="N36" s="1022"/>
      <c r="O36" s="1022"/>
      <c r="P36" s="1022"/>
      <c r="Q36" s="1022"/>
      <c r="R36" s="1022"/>
      <c r="S36" s="1022"/>
      <c r="T36" s="1022"/>
      <c r="U36" s="1023"/>
      <c r="V36" s="975"/>
      <c r="W36" s="976"/>
      <c r="X36" s="982"/>
      <c r="Y36" s="985"/>
      <c r="Z36" s="976"/>
      <c r="AA36" s="977"/>
      <c r="AB36" s="1065"/>
      <c r="AC36" s="1006"/>
      <c r="AD36" s="1007"/>
    </row>
    <row r="37" spans="2:30" ht="15" customHeight="1" thickBot="1" x14ac:dyDescent="0.3">
      <c r="B37" s="1024"/>
      <c r="C37" s="1025"/>
      <c r="D37" s="1025"/>
      <c r="E37" s="1025"/>
      <c r="F37" s="1025"/>
      <c r="G37" s="1025"/>
      <c r="H37" s="1025"/>
      <c r="I37" s="1025"/>
      <c r="J37" s="1025"/>
      <c r="K37" s="1025"/>
      <c r="L37" s="1025"/>
      <c r="M37" s="1025"/>
      <c r="N37" s="1025"/>
      <c r="O37" s="1025"/>
      <c r="P37" s="1025"/>
      <c r="Q37" s="1025"/>
      <c r="R37" s="1025"/>
      <c r="S37" s="1025"/>
      <c r="T37" s="1025"/>
      <c r="U37" s="1026"/>
      <c r="V37" s="978"/>
      <c r="W37" s="979"/>
      <c r="X37" s="983"/>
      <c r="Y37" s="986"/>
      <c r="Z37" s="979"/>
      <c r="AA37" s="980"/>
      <c r="AB37" s="1066"/>
      <c r="AC37" s="1009"/>
      <c r="AD37" s="1010"/>
    </row>
    <row r="38" spans="2:30" ht="15" customHeight="1" thickBot="1" x14ac:dyDescent="0.3">
      <c r="B38" s="1075">
        <f>'T1-Application Cover Page'!B7</f>
        <v>0</v>
      </c>
      <c r="C38" s="1076"/>
      <c r="D38" s="1076"/>
      <c r="E38" s="1076"/>
      <c r="F38" s="1076"/>
      <c r="G38" s="1076"/>
      <c r="H38" s="1076"/>
      <c r="I38" s="1076"/>
      <c r="J38" s="1076"/>
      <c r="K38" s="1076"/>
      <c r="L38" s="1076"/>
      <c r="M38" s="1076"/>
      <c r="N38" s="1076"/>
      <c r="O38" s="1076"/>
      <c r="P38" s="1076"/>
      <c r="Q38" s="1076"/>
      <c r="R38" s="1076"/>
      <c r="S38" s="1076"/>
      <c r="T38" s="1076"/>
      <c r="U38" s="1077"/>
      <c r="V38" s="1067"/>
      <c r="W38" s="1068"/>
      <c r="X38" s="1069"/>
      <c r="Y38" s="1070">
        <v>1</v>
      </c>
      <c r="Z38" s="1070"/>
      <c r="AA38" s="1071"/>
      <c r="AB38" s="1072">
        <f>IF(AND(B38&lt;&gt;"",V38="YES"),Y38,0)</f>
        <v>0</v>
      </c>
      <c r="AC38" s="1073"/>
      <c r="AD38" s="1074"/>
    </row>
    <row r="39" spans="2:30" ht="15" customHeight="1" thickTop="1" thickBot="1" x14ac:dyDescent="0.3">
      <c r="N39" s="1051" t="s">
        <v>929</v>
      </c>
      <c r="O39" s="1052"/>
      <c r="P39" s="1052"/>
      <c r="Q39" s="1052"/>
      <c r="R39" s="1052"/>
      <c r="S39" s="1052"/>
      <c r="T39" s="1052"/>
      <c r="U39" s="1053"/>
      <c r="V39" s="1689"/>
      <c r="W39" s="1689"/>
      <c r="X39" s="1689"/>
      <c r="Y39" s="1689"/>
      <c r="Z39" s="1689"/>
      <c r="AA39" s="1689"/>
      <c r="AB39" s="1689"/>
      <c r="AC39" s="1689"/>
      <c r="AD39" s="1690"/>
    </row>
    <row r="40" spans="2:30" ht="15" customHeight="1" x14ac:dyDescent="0.25"/>
    <row r="41" spans="2:30" ht="15" customHeight="1" x14ac:dyDescent="0.25"/>
    <row r="42" spans="2:30" ht="15" customHeight="1" x14ac:dyDescent="0.25">
      <c r="B42" s="131"/>
      <c r="C42" s="131"/>
      <c r="D42" s="131"/>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31"/>
      <c r="AC42" s="131"/>
      <c r="AD42" s="131"/>
    </row>
    <row r="43" spans="2:30" ht="15" customHeight="1" x14ac:dyDescent="0.25"/>
    <row r="44" spans="2:30" ht="15" customHeight="1" x14ac:dyDescent="0.25"/>
    <row r="45" spans="2:30" ht="15" customHeight="1" x14ac:dyDescent="0.25"/>
    <row r="46" spans="2:30" ht="15" customHeight="1" x14ac:dyDescent="0.25"/>
    <row r="47" spans="2:30" ht="15" customHeight="1" x14ac:dyDescent="0.25"/>
    <row r="48" spans="2:30" ht="15" customHeight="1" x14ac:dyDescent="0.25"/>
    <row r="49" s="29" customFormat="1" ht="15" customHeight="1" x14ac:dyDescent="0.25"/>
    <row r="50" s="29" customFormat="1" ht="15" customHeight="1" x14ac:dyDescent="0.25"/>
    <row r="51" s="29" customFormat="1" ht="15" customHeight="1" x14ac:dyDescent="0.25"/>
    <row r="52" s="29" customFormat="1" ht="15" customHeight="1" x14ac:dyDescent="0.25"/>
    <row r="53" s="29" customFormat="1" ht="15" customHeight="1" x14ac:dyDescent="0.25"/>
    <row r="54" s="29" customFormat="1" ht="15" customHeight="1" x14ac:dyDescent="0.25"/>
    <row r="55" s="29" customFormat="1" ht="15" customHeight="1" x14ac:dyDescent="0.25"/>
    <row r="56" s="29" customFormat="1" ht="15" customHeight="1" x14ac:dyDescent="0.25"/>
    <row r="57" s="29" customFormat="1" ht="15" customHeight="1" x14ac:dyDescent="0.25"/>
    <row r="58" s="29" customFormat="1" ht="15" customHeight="1" x14ac:dyDescent="0.25"/>
    <row r="59" s="29" customFormat="1" ht="15" customHeight="1" x14ac:dyDescent="0.25"/>
    <row r="60" s="29" customFormat="1" ht="15" customHeight="1" x14ac:dyDescent="0.25"/>
    <row r="61" s="29" customFormat="1" ht="15" customHeight="1" x14ac:dyDescent="0.25"/>
    <row r="62" s="29" customFormat="1" ht="15" customHeight="1" x14ac:dyDescent="0.25"/>
    <row r="63" s="29" customFormat="1" ht="15" customHeight="1" x14ac:dyDescent="0.25"/>
    <row r="64" s="29" customFormat="1" ht="15" customHeight="1" x14ac:dyDescent="0.25"/>
    <row r="65" s="29" customFormat="1" ht="15" customHeight="1" x14ac:dyDescent="0.25"/>
    <row r="66" s="29" customFormat="1" ht="15" customHeight="1" x14ac:dyDescent="0.25"/>
    <row r="67" s="29" customFormat="1" ht="15" customHeight="1" x14ac:dyDescent="0.25"/>
    <row r="68" s="29" customFormat="1" ht="15" customHeight="1" x14ac:dyDescent="0.25"/>
    <row r="69" s="29" customFormat="1" ht="15" customHeight="1" x14ac:dyDescent="0.25"/>
    <row r="70" s="29" customFormat="1" ht="15" customHeight="1" x14ac:dyDescent="0.25"/>
    <row r="71" s="29" customFormat="1" ht="15" customHeight="1" x14ac:dyDescent="0.25"/>
    <row r="72" s="29" customFormat="1" ht="15" customHeight="1" x14ac:dyDescent="0.25"/>
    <row r="73" s="29" customFormat="1" ht="15" customHeight="1" x14ac:dyDescent="0.25"/>
    <row r="74" s="29" customFormat="1" ht="15" customHeight="1" x14ac:dyDescent="0.25"/>
  </sheetData>
  <sheetProtection algorithmName="SHA-512" hashValue="HkPjMzgTwKLfX+Yory3yBll0qalL+q5Z91KIbVssoFDrzqNLPCA2kiH/AW2DUEGcZBjheLf6e7QjiKmQMKF38w==" saltValue="N9vejf3mgLCu6eTNZe7s8Q==" spinCount="100000" sheet="1" selectLockedCells="1"/>
  <mergeCells count="94">
    <mergeCell ref="B2:U2"/>
    <mergeCell ref="V2:AC2"/>
    <mergeCell ref="B4:U4"/>
    <mergeCell ref="V4:AC4"/>
    <mergeCell ref="B6:AD7"/>
    <mergeCell ref="B9:AD9"/>
    <mergeCell ref="Y14:AA15"/>
    <mergeCell ref="AB14:AD15"/>
    <mergeCell ref="B11:I13"/>
    <mergeCell ref="J11:M13"/>
    <mergeCell ref="N11:R13"/>
    <mergeCell ref="S11:U13"/>
    <mergeCell ref="V11:X13"/>
    <mergeCell ref="Y11:AA13"/>
    <mergeCell ref="B14:I15"/>
    <mergeCell ref="J14:M15"/>
    <mergeCell ref="S16:U17"/>
    <mergeCell ref="V16:X17"/>
    <mergeCell ref="Y16:AA17"/>
    <mergeCell ref="AB11:AD13"/>
    <mergeCell ref="N14:R15"/>
    <mergeCell ref="S14:U15"/>
    <mergeCell ref="V14:X15"/>
    <mergeCell ref="AB16:AD17"/>
    <mergeCell ref="Y18:AA19"/>
    <mergeCell ref="AB18:AD19"/>
    <mergeCell ref="B16:I17"/>
    <mergeCell ref="J16:M17"/>
    <mergeCell ref="B20:I21"/>
    <mergeCell ref="J20:M21"/>
    <mergeCell ref="N20:R21"/>
    <mergeCell ref="S20:U21"/>
    <mergeCell ref="V20:X21"/>
    <mergeCell ref="Y20:AA21"/>
    <mergeCell ref="B18:I19"/>
    <mergeCell ref="J18:M19"/>
    <mergeCell ref="N18:R19"/>
    <mergeCell ref="S18:U19"/>
    <mergeCell ref="V18:X19"/>
    <mergeCell ref="N16:R17"/>
    <mergeCell ref="V24:X24"/>
    <mergeCell ref="Y24:AA24"/>
    <mergeCell ref="AB20:AD21"/>
    <mergeCell ref="B22:I23"/>
    <mergeCell ref="J22:M23"/>
    <mergeCell ref="N22:R23"/>
    <mergeCell ref="S22:U23"/>
    <mergeCell ref="V22:X23"/>
    <mergeCell ref="Y22:AA23"/>
    <mergeCell ref="AB22:AD23"/>
    <mergeCell ref="AB24:AD24"/>
    <mergeCell ref="B24:I24"/>
    <mergeCell ref="J24:M24"/>
    <mergeCell ref="N24:R24"/>
    <mergeCell ref="S24:U24"/>
    <mergeCell ref="B26:I26"/>
    <mergeCell ref="J26:L27"/>
    <mergeCell ref="B27:D27"/>
    <mergeCell ref="E27:F27"/>
    <mergeCell ref="G27:I27"/>
    <mergeCell ref="B28:D28"/>
    <mergeCell ref="E28:F28"/>
    <mergeCell ref="G28:I28"/>
    <mergeCell ref="J28:L28"/>
    <mergeCell ref="B29:D29"/>
    <mergeCell ref="E29:F29"/>
    <mergeCell ref="G29:I29"/>
    <mergeCell ref="J29:L29"/>
    <mergeCell ref="B35:U37"/>
    <mergeCell ref="B38:U38"/>
    <mergeCell ref="B30:D30"/>
    <mergeCell ref="E30:F30"/>
    <mergeCell ref="G30:I30"/>
    <mergeCell ref="J30:L30"/>
    <mergeCell ref="B31:D31"/>
    <mergeCell ref="E31:F31"/>
    <mergeCell ref="G31:I31"/>
    <mergeCell ref="J31:L31"/>
    <mergeCell ref="N39:U39"/>
    <mergeCell ref="V39:AD39"/>
    <mergeCell ref="B42:AD42"/>
    <mergeCell ref="B32:D32"/>
    <mergeCell ref="E32:F32"/>
    <mergeCell ref="G32:I32"/>
    <mergeCell ref="J32:L32"/>
    <mergeCell ref="B33:D33"/>
    <mergeCell ref="E33:I33"/>
    <mergeCell ref="J33:L33"/>
    <mergeCell ref="V35:X37"/>
    <mergeCell ref="Y35:AA37"/>
    <mergeCell ref="AB35:AD37"/>
    <mergeCell ref="V38:X38"/>
    <mergeCell ref="Y38:AA38"/>
    <mergeCell ref="AB38:AD38"/>
  </mergeCells>
  <conditionalFormatting sqref="B35">
    <cfRule type="expression" dxfId="30" priority="1">
      <formula>OR($R$21="YES",AND($R$21="NO",#REF!="YES"))</formula>
    </cfRule>
  </conditionalFormatting>
  <conditionalFormatting sqref="V14:X24">
    <cfRule type="containsText" dxfId="29" priority="3" operator="containsText" text="NO">
      <formula>NOT(ISERROR(SEARCH("NO",V14)))</formula>
    </cfRule>
    <cfRule type="containsText" dxfId="28" priority="4" operator="containsText" text="YES">
      <formula>NOT(ISERROR(SEARCH("YES",V14)))</formula>
    </cfRule>
  </conditionalFormatting>
  <conditionalFormatting sqref="V35:AD37">
    <cfRule type="expression" dxfId="27" priority="2">
      <formula>OR($R$21="YES",AND($R$21="NO",#REF!="YES"))</formula>
    </cfRule>
  </conditionalFormatting>
  <dataValidations count="1">
    <dataValidation type="list" allowBlank="1" showInputMessage="1" showErrorMessage="1" sqref="V14:X23 V38:X38" xr:uid="{AFDE6F30-D560-46BE-BF35-FA12EBBD3981}">
      <formula1>"Yes, No"</formula1>
    </dataValidation>
  </dataValidations>
  <pageMargins left="0.5" right="0.5" top="0.5" bottom="0.5" header="0.3" footer="0.3"/>
  <pageSetup scale="94" fitToHeight="0" orientation="portrait" r:id="rId1"/>
  <colBreaks count="1" manualBreakCount="1">
    <brk id="1" max="6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935C8-F393-4B36-B782-554BE7A76550}">
  <sheetPr codeName="Sheet13">
    <pageSetUpPr fitToPage="1"/>
  </sheetPr>
  <dimension ref="A1:AE22"/>
  <sheetViews>
    <sheetView showGridLines="0" showRowColHeaders="0" workbookViewId="0">
      <selection activeCell="B7" sqref="B7:AD13"/>
    </sheetView>
  </sheetViews>
  <sheetFormatPr defaultColWidth="0" defaultRowHeight="0" customHeight="1" zeroHeight="1" x14ac:dyDescent="0.25"/>
  <cols>
    <col min="1" max="31" width="3.28515625" style="16" customWidth="1"/>
    <col min="32" max="16384" width="9.140625" style="16" hidden="1"/>
  </cols>
  <sheetData>
    <row r="1" spans="2:30" ht="15" customHeight="1" x14ac:dyDescent="0.25"/>
    <row r="2" spans="2:30" ht="15" customHeight="1" x14ac:dyDescent="0.25">
      <c r="B2" s="132" t="s">
        <v>854</v>
      </c>
      <c r="C2" s="132"/>
      <c r="D2" s="132"/>
      <c r="E2" s="132"/>
      <c r="F2" s="132"/>
      <c r="G2" s="132"/>
      <c r="H2" s="132"/>
      <c r="I2" s="132"/>
      <c r="J2" s="132"/>
      <c r="K2" s="132"/>
      <c r="L2" s="132"/>
      <c r="M2" s="132"/>
      <c r="N2" s="132"/>
      <c r="O2" s="132"/>
      <c r="P2" s="132"/>
      <c r="Q2" s="132"/>
      <c r="R2" s="132"/>
      <c r="S2" s="132"/>
      <c r="T2" s="132"/>
      <c r="U2" s="132"/>
      <c r="V2" s="132" t="s">
        <v>727</v>
      </c>
      <c r="W2" s="132"/>
      <c r="X2" s="132"/>
      <c r="Y2" s="132"/>
      <c r="Z2" s="132"/>
      <c r="AA2" s="132"/>
      <c r="AB2" s="132"/>
      <c r="AC2" s="132"/>
      <c r="AD2" s="74">
        <v>5</v>
      </c>
    </row>
    <row r="3" spans="2:30" ht="15" customHeight="1" x14ac:dyDescent="0.25"/>
    <row r="4" spans="2:30" ht="15" customHeight="1" thickBot="1" x14ac:dyDescent="0.3"/>
    <row r="5" spans="2:30" ht="15" customHeight="1" thickBot="1" x14ac:dyDescent="0.3">
      <c r="B5" s="120" t="s">
        <v>855</v>
      </c>
      <c r="C5" s="120"/>
      <c r="D5" s="120"/>
      <c r="E5" s="120"/>
      <c r="F5" s="120"/>
      <c r="G5" s="120"/>
      <c r="H5" s="120"/>
      <c r="I5" s="120"/>
      <c r="J5" s="120"/>
      <c r="K5" s="120"/>
      <c r="L5" s="120"/>
      <c r="M5" s="120"/>
      <c r="N5" s="120"/>
      <c r="O5" s="120"/>
      <c r="P5" s="120"/>
      <c r="Q5" s="120"/>
      <c r="R5" s="120"/>
      <c r="S5" s="120"/>
      <c r="T5" s="120"/>
      <c r="U5" s="120"/>
      <c r="V5" s="548" t="s">
        <v>727</v>
      </c>
      <c r="W5" s="548"/>
      <c r="X5" s="548"/>
      <c r="Y5" s="548"/>
      <c r="Z5" s="548"/>
      <c r="AA5" s="548"/>
      <c r="AB5" s="548"/>
      <c r="AC5" s="548"/>
      <c r="AD5" s="68">
        <v>5</v>
      </c>
    </row>
    <row r="6" spans="2:30" ht="15" customHeight="1" x14ac:dyDescent="0.25"/>
    <row r="7" spans="2:30" ht="15" customHeight="1" x14ac:dyDescent="0.25">
      <c r="B7" s="543" t="s">
        <v>856</v>
      </c>
      <c r="C7" s="543"/>
      <c r="D7" s="543"/>
      <c r="E7" s="543"/>
      <c r="F7" s="543"/>
      <c r="G7" s="543"/>
      <c r="H7" s="543"/>
      <c r="I7" s="543"/>
      <c r="J7" s="543"/>
      <c r="K7" s="543"/>
      <c r="L7" s="543"/>
      <c r="M7" s="543"/>
      <c r="N7" s="543"/>
      <c r="O7" s="543"/>
      <c r="P7" s="543"/>
      <c r="Q7" s="543"/>
      <c r="R7" s="543"/>
      <c r="S7" s="543"/>
      <c r="T7" s="543"/>
      <c r="U7" s="543"/>
      <c r="V7" s="543"/>
      <c r="W7" s="543"/>
      <c r="X7" s="543"/>
      <c r="Y7" s="543"/>
      <c r="Z7" s="543"/>
      <c r="AA7" s="543"/>
      <c r="AB7" s="543"/>
      <c r="AC7" s="543"/>
      <c r="AD7" s="543"/>
    </row>
    <row r="8" spans="2:30" ht="15" customHeight="1" x14ac:dyDescent="0.25">
      <c r="B8" s="543"/>
      <c r="C8" s="543"/>
      <c r="D8" s="543"/>
      <c r="E8" s="543"/>
      <c r="F8" s="543"/>
      <c r="G8" s="543"/>
      <c r="H8" s="543"/>
      <c r="I8" s="543"/>
      <c r="J8" s="543"/>
      <c r="K8" s="543"/>
      <c r="L8" s="543"/>
      <c r="M8" s="543"/>
      <c r="N8" s="543"/>
      <c r="O8" s="543"/>
      <c r="P8" s="543"/>
      <c r="Q8" s="543"/>
      <c r="R8" s="543"/>
      <c r="S8" s="543"/>
      <c r="T8" s="543"/>
      <c r="U8" s="543"/>
      <c r="V8" s="543"/>
      <c r="W8" s="543"/>
      <c r="X8" s="543"/>
      <c r="Y8" s="543"/>
      <c r="Z8" s="543"/>
      <c r="AA8" s="543"/>
      <c r="AB8" s="543"/>
      <c r="AC8" s="543"/>
      <c r="AD8" s="543"/>
    </row>
    <row r="9" spans="2:30" ht="15" customHeight="1" x14ac:dyDescent="0.25">
      <c r="B9" s="543"/>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row>
    <row r="10" spans="2:30" ht="15" customHeight="1" x14ac:dyDescent="0.25">
      <c r="B10" s="543"/>
      <c r="C10" s="543"/>
      <c r="D10" s="543"/>
      <c r="E10" s="543"/>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row>
    <row r="11" spans="2:30" ht="15" customHeight="1" x14ac:dyDescent="0.25">
      <c r="B11" s="543"/>
      <c r="C11" s="543"/>
      <c r="D11" s="543"/>
      <c r="E11" s="543"/>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row>
    <row r="12" spans="2:30" ht="36" customHeight="1" x14ac:dyDescent="0.25">
      <c r="B12" s="543"/>
      <c r="C12" s="543"/>
      <c r="D12" s="543"/>
      <c r="E12" s="543"/>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row>
    <row r="13" spans="2:30" ht="60.6" customHeight="1" x14ac:dyDescent="0.25">
      <c r="B13" s="543"/>
      <c r="C13" s="543"/>
      <c r="D13" s="543"/>
      <c r="E13" s="543"/>
      <c r="F13" s="543"/>
      <c r="G13" s="543"/>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row>
    <row r="14" spans="2:30" ht="15" customHeight="1" x14ac:dyDescent="0.25"/>
    <row r="15" spans="2:30" ht="15" customHeight="1" x14ac:dyDescent="0.25">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row>
    <row r="16" spans="2:30"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sheetData>
  <sheetProtection algorithmName="SHA-512" hashValue="I3i4MnMGoBqq4/iO61STOsuTuq0rrVj1TonFGzOvSWqKnjced2mgR5/Dh3MxLFOwCKvt27kqo87/wVxEFFM7BQ==" saltValue="//Fa3ErGTLXE7yk8BlMF4g==" spinCount="100000" sheet="1" selectLockedCells="1"/>
  <mergeCells count="6">
    <mergeCell ref="B15:AD15"/>
    <mergeCell ref="B2:U2"/>
    <mergeCell ref="V2:AC2"/>
    <mergeCell ref="B5:U5"/>
    <mergeCell ref="V5:AC5"/>
    <mergeCell ref="B7:AD13"/>
  </mergeCells>
  <pageMargins left="0.5" right="0.5" top="0.5" bottom="0.5" header="0.3" footer="0.3"/>
  <pageSetup scale="94" fitToHeight="0" orientation="portrait" r:id="rId1"/>
  <rowBreaks count="1" manualBreakCount="1">
    <brk id="4" max="30" man="1"/>
  </rowBreaks>
  <colBreaks count="1" manualBreakCount="1">
    <brk id="21" max="2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04D0C-7E00-4B08-9A79-C8152D789A1B}">
  <sheetPr codeName="Sheet14">
    <pageSetUpPr fitToPage="1"/>
  </sheetPr>
  <dimension ref="A1:XFC209"/>
  <sheetViews>
    <sheetView showGridLines="0" showRowColHeaders="0" topLeftCell="A131" workbookViewId="0">
      <selection activeCell="Y7" sqref="Y7:AD9"/>
    </sheetView>
  </sheetViews>
  <sheetFormatPr defaultColWidth="9.140625" defaultRowHeight="0" customHeight="1" zeroHeight="1" x14ac:dyDescent="0.25"/>
  <cols>
    <col min="1" max="1" width="3.28515625" style="16" customWidth="1"/>
    <col min="2" max="4" width="3.28515625" style="21" customWidth="1"/>
    <col min="5" max="31" width="3.28515625" style="16" customWidth="1"/>
    <col min="32" max="519" width="0" style="16" hidden="1" customWidth="1"/>
    <col min="520" max="16383" width="9.140625" style="16"/>
    <col min="16384" max="16384" width="3" style="16" hidden="1" customWidth="1"/>
  </cols>
  <sheetData>
    <row r="1" spans="2:30" ht="15" customHeight="1" x14ac:dyDescent="0.25">
      <c r="B1" s="16"/>
      <c r="C1" s="16"/>
      <c r="D1" s="16"/>
    </row>
    <row r="2" spans="2:30" ht="15" customHeight="1" x14ac:dyDescent="0.25">
      <c r="B2" s="264" t="s">
        <v>857</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row>
    <row r="3" spans="2:30" ht="15" customHeight="1" thickBot="1" x14ac:dyDescent="0.3"/>
    <row r="4" spans="2:30" ht="15" customHeight="1" x14ac:dyDescent="0.25">
      <c r="B4" s="578"/>
      <c r="C4" s="384"/>
      <c r="D4" s="384"/>
      <c r="E4" s="384"/>
      <c r="F4" s="384"/>
      <c r="G4" s="384"/>
      <c r="H4" s="384"/>
      <c r="I4" s="384"/>
      <c r="J4" s="384"/>
      <c r="K4" s="384"/>
      <c r="L4" s="385"/>
      <c r="M4" s="410" t="s">
        <v>771</v>
      </c>
      <c r="N4" s="411"/>
      <c r="O4" s="411"/>
      <c r="P4" s="411" t="s">
        <v>858</v>
      </c>
      <c r="Q4" s="411"/>
      <c r="R4" s="411"/>
      <c r="S4" s="411" t="s">
        <v>859</v>
      </c>
      <c r="T4" s="411"/>
      <c r="U4" s="411"/>
      <c r="V4" s="411" t="s">
        <v>271</v>
      </c>
      <c r="W4" s="411"/>
      <c r="X4" s="687"/>
      <c r="Y4" s="578" t="s">
        <v>860</v>
      </c>
      <c r="Z4" s="384"/>
      <c r="AA4" s="384"/>
      <c r="AB4" s="384"/>
      <c r="AC4" s="384"/>
      <c r="AD4" s="385"/>
    </row>
    <row r="5" spans="2:30" ht="15" customHeight="1" thickBot="1" x14ac:dyDescent="0.3">
      <c r="B5" s="386"/>
      <c r="C5" s="387"/>
      <c r="D5" s="387"/>
      <c r="E5" s="387"/>
      <c r="F5" s="387"/>
      <c r="G5" s="387"/>
      <c r="H5" s="387"/>
      <c r="I5" s="387"/>
      <c r="J5" s="387"/>
      <c r="K5" s="387"/>
      <c r="L5" s="388"/>
      <c r="M5" s="412"/>
      <c r="N5" s="413"/>
      <c r="O5" s="413"/>
      <c r="P5" s="413"/>
      <c r="Q5" s="413"/>
      <c r="R5" s="413"/>
      <c r="S5" s="413"/>
      <c r="T5" s="413"/>
      <c r="U5" s="413"/>
      <c r="V5" s="413"/>
      <c r="W5" s="413"/>
      <c r="X5" s="688"/>
      <c r="Y5" s="386"/>
      <c r="Z5" s="387"/>
      <c r="AA5" s="387"/>
      <c r="AB5" s="387"/>
      <c r="AC5" s="387"/>
      <c r="AD5" s="388"/>
    </row>
    <row r="6" spans="2:30" ht="15" customHeight="1" thickBot="1" x14ac:dyDescent="0.3">
      <c r="B6" s="1201" t="str">
        <f>'[1]S1-Development Characteristics'!B2</f>
        <v>S1 - DEVELOPMENT CHARACTERISTICS</v>
      </c>
      <c r="C6" s="1202"/>
      <c r="D6" s="1202"/>
      <c r="E6" s="1202"/>
      <c r="F6" s="1202"/>
      <c r="G6" s="1202"/>
      <c r="H6" s="1202"/>
      <c r="I6" s="1202"/>
      <c r="J6" s="1202"/>
      <c r="K6" s="1202"/>
      <c r="L6" s="1202"/>
      <c r="M6" s="1202"/>
      <c r="N6" s="1202"/>
      <c r="O6" s="1202"/>
      <c r="P6" s="1202"/>
      <c r="Q6" s="1202"/>
      <c r="R6" s="1202"/>
      <c r="S6" s="1202"/>
      <c r="T6" s="1202"/>
      <c r="U6" s="1202"/>
      <c r="V6" s="1202"/>
      <c r="W6" s="1202"/>
      <c r="X6" s="1202"/>
      <c r="Y6" s="1202"/>
      <c r="Z6" s="1202"/>
      <c r="AA6" s="1202"/>
      <c r="AB6" s="1202"/>
      <c r="AC6" s="1202"/>
      <c r="AD6" s="1203"/>
    </row>
    <row r="7" spans="2:30" ht="15" customHeight="1" thickBot="1" x14ac:dyDescent="0.3">
      <c r="B7" s="1174" t="str">
        <f>'[1]S1-Development Characteristics'!B4</f>
        <v xml:space="preserve">A - TARGETED POPULATION </v>
      </c>
      <c r="C7" s="1175"/>
      <c r="D7" s="1175"/>
      <c r="E7" s="1175"/>
      <c r="F7" s="1175"/>
      <c r="G7" s="1175"/>
      <c r="H7" s="1175"/>
      <c r="I7" s="1175"/>
      <c r="J7" s="1175"/>
      <c r="K7" s="1175"/>
      <c r="L7" s="1175"/>
      <c r="M7" s="1175"/>
      <c r="N7" s="1175"/>
      <c r="O7" s="1175"/>
      <c r="P7" s="1175"/>
      <c r="Q7" s="1175"/>
      <c r="R7" s="1175"/>
      <c r="S7" s="1175"/>
      <c r="T7" s="1175"/>
      <c r="U7" s="1175"/>
      <c r="V7" s="1175"/>
      <c r="W7" s="1175"/>
      <c r="X7" s="1176"/>
      <c r="Y7" s="1204"/>
      <c r="Z7" s="1205"/>
      <c r="AA7" s="1205"/>
      <c r="AB7" s="1205"/>
      <c r="AC7" s="1205"/>
      <c r="AD7" s="1206"/>
    </row>
    <row r="8" spans="2:30" ht="15" customHeight="1" thickBot="1" x14ac:dyDescent="0.3">
      <c r="B8" s="1213" t="str">
        <f>'S1-Development Characteristics'!B14</f>
        <v>TOTAL</v>
      </c>
      <c r="C8" s="1214"/>
      <c r="D8" s="1214"/>
      <c r="E8" s="1214"/>
      <c r="F8" s="1214"/>
      <c r="G8" s="1214"/>
      <c r="H8" s="1214"/>
      <c r="I8" s="1214"/>
      <c r="J8" s="1214"/>
      <c r="K8" s="1214"/>
      <c r="L8" s="1215"/>
      <c r="M8" s="1216">
        <f>'S1-Development Characteristics'!Y14</f>
        <v>4</v>
      </c>
      <c r="N8" s="1217"/>
      <c r="O8" s="1217"/>
      <c r="P8" s="1218">
        <f>'S1-Development Characteristics'!AB14</f>
        <v>0</v>
      </c>
      <c r="Q8" s="1218"/>
      <c r="R8" s="1218"/>
      <c r="S8" s="1217"/>
      <c r="T8" s="1217"/>
      <c r="U8" s="1217"/>
      <c r="V8" s="1219"/>
      <c r="W8" s="1219"/>
      <c r="X8" s="1220"/>
      <c r="Y8" s="1207"/>
      <c r="Z8" s="1208"/>
      <c r="AA8" s="1208"/>
      <c r="AB8" s="1208"/>
      <c r="AC8" s="1208"/>
      <c r="AD8" s="1209"/>
    </row>
    <row r="9" spans="2:30" ht="15" customHeight="1" thickTop="1" thickBot="1" x14ac:dyDescent="0.3">
      <c r="B9" s="1221" t="s">
        <v>810</v>
      </c>
      <c r="C9" s="1222"/>
      <c r="D9" s="1222"/>
      <c r="E9" s="1222"/>
      <c r="F9" s="1222"/>
      <c r="G9" s="1222"/>
      <c r="H9" s="1222"/>
      <c r="I9" s="1222"/>
      <c r="J9" s="1222"/>
      <c r="K9" s="1222"/>
      <c r="L9" s="1223"/>
      <c r="M9" s="1224">
        <f>M8</f>
        <v>4</v>
      </c>
      <c r="N9" s="1225"/>
      <c r="O9" s="1225"/>
      <c r="P9" s="1225">
        <f>SUM(P8)</f>
        <v>0</v>
      </c>
      <c r="Q9" s="1225"/>
      <c r="R9" s="1225"/>
      <c r="S9" s="1225">
        <f>SUM(S8)</f>
        <v>0</v>
      </c>
      <c r="T9" s="1225"/>
      <c r="U9" s="1225"/>
      <c r="V9" s="1172"/>
      <c r="W9" s="1172"/>
      <c r="X9" s="1226"/>
      <c r="Y9" s="1210"/>
      <c r="Z9" s="1211"/>
      <c r="AA9" s="1211"/>
      <c r="AB9" s="1211"/>
      <c r="AC9" s="1211"/>
      <c r="AD9" s="1212"/>
    </row>
    <row r="10" spans="2:30" ht="15" customHeight="1" thickBot="1" x14ac:dyDescent="0.3">
      <c r="B10" s="1174" t="str">
        <f>'[1]S1-Development Characteristics'!B16</f>
        <v>B - OPPORTUNITY INDEX</v>
      </c>
      <c r="C10" s="1175"/>
      <c r="D10" s="1175"/>
      <c r="E10" s="1175"/>
      <c r="F10" s="1175"/>
      <c r="G10" s="1175"/>
      <c r="H10" s="1175"/>
      <c r="I10" s="1175"/>
      <c r="J10" s="1175"/>
      <c r="K10" s="1175"/>
      <c r="L10" s="1175"/>
      <c r="M10" s="1175"/>
      <c r="N10" s="1175"/>
      <c r="O10" s="1175"/>
      <c r="P10" s="1175"/>
      <c r="Q10" s="1175"/>
      <c r="R10" s="1175"/>
      <c r="S10" s="1175"/>
      <c r="T10" s="1175"/>
      <c r="U10" s="1175"/>
      <c r="V10" s="1175"/>
      <c r="W10" s="1175"/>
      <c r="X10" s="1176"/>
      <c r="Y10" s="1204"/>
      <c r="Z10" s="1205"/>
      <c r="AA10" s="1205"/>
      <c r="AB10" s="1205"/>
      <c r="AC10" s="1205"/>
      <c r="AD10" s="1206"/>
    </row>
    <row r="11" spans="2:30" ht="15" customHeight="1" x14ac:dyDescent="0.25">
      <c r="B11" s="1227" t="s">
        <v>861</v>
      </c>
      <c r="C11" s="1228"/>
      <c r="D11" s="1228"/>
      <c r="E11" s="1228"/>
      <c r="F11" s="1228"/>
      <c r="G11" s="1228"/>
      <c r="H11" s="1228"/>
      <c r="I11" s="1228"/>
      <c r="J11" s="1228"/>
      <c r="K11" s="1228"/>
      <c r="L11" s="1229"/>
      <c r="M11" s="1230">
        <f>'S1-Development Characteristics'!Y29</f>
        <v>2</v>
      </c>
      <c r="N11" s="616"/>
      <c r="O11" s="616"/>
      <c r="P11" s="436">
        <f>'S1-Development Characteristics'!AB29</f>
        <v>0</v>
      </c>
      <c r="Q11" s="436"/>
      <c r="R11" s="436"/>
      <c r="S11" s="616"/>
      <c r="T11" s="616"/>
      <c r="U11" s="616"/>
      <c r="V11" s="890"/>
      <c r="W11" s="890"/>
      <c r="X11" s="1231"/>
      <c r="Y11" s="1207"/>
      <c r="Z11" s="1208"/>
      <c r="AA11" s="1208"/>
      <c r="AB11" s="1208"/>
      <c r="AC11" s="1208"/>
      <c r="AD11" s="1209"/>
    </row>
    <row r="12" spans="2:30" ht="15" customHeight="1" x14ac:dyDescent="0.25">
      <c r="B12" s="1232" t="s">
        <v>862</v>
      </c>
      <c r="C12" s="1233"/>
      <c r="D12" s="1233"/>
      <c r="E12" s="1233"/>
      <c r="F12" s="1233"/>
      <c r="G12" s="1233"/>
      <c r="H12" s="1233"/>
      <c r="I12" s="1233"/>
      <c r="J12" s="1233"/>
      <c r="K12" s="1233"/>
      <c r="L12" s="1234"/>
      <c r="M12" s="1154">
        <f>'S1-Development Characteristics'!Y24</f>
        <v>2</v>
      </c>
      <c r="N12" s="596"/>
      <c r="O12" s="596"/>
      <c r="P12" s="574">
        <f>'S1-Development Characteristics'!AB24</f>
        <v>0</v>
      </c>
      <c r="Q12" s="574"/>
      <c r="R12" s="574"/>
      <c r="S12" s="596"/>
      <c r="T12" s="596"/>
      <c r="U12" s="596"/>
      <c r="V12" s="574" t="str">
        <f>IF(S12&gt;0,"YES","N/A")</f>
        <v>N/A</v>
      </c>
      <c r="W12" s="574"/>
      <c r="X12" s="1157"/>
      <c r="Y12" s="1207"/>
      <c r="Z12" s="1208"/>
      <c r="AA12" s="1208"/>
      <c r="AB12" s="1208"/>
      <c r="AC12" s="1208"/>
      <c r="AD12" s="1209"/>
    </row>
    <row r="13" spans="2:30" ht="15" customHeight="1" x14ac:dyDescent="0.25">
      <c r="B13" s="1235" t="s">
        <v>863</v>
      </c>
      <c r="C13" s="1236"/>
      <c r="D13" s="1236"/>
      <c r="E13" s="1236"/>
      <c r="F13" s="1236"/>
      <c r="G13" s="1236"/>
      <c r="H13" s="1236"/>
      <c r="I13" s="1236"/>
      <c r="J13" s="1236"/>
      <c r="K13" s="1236"/>
      <c r="L13" s="1237"/>
      <c r="M13" s="591">
        <f>'S1-Development Characteristics'!Y22</f>
        <v>2</v>
      </c>
      <c r="N13" s="571"/>
      <c r="O13" s="571"/>
      <c r="P13" s="574">
        <f>'S1-Development Characteristics'!AB22</f>
        <v>0</v>
      </c>
      <c r="Q13" s="574"/>
      <c r="R13" s="574"/>
      <c r="S13" s="571"/>
      <c r="T13" s="571"/>
      <c r="U13" s="571"/>
      <c r="V13" s="574" t="str">
        <f>IF(S13&gt;0,"YES","N/A")</f>
        <v>N/A</v>
      </c>
      <c r="W13" s="574"/>
      <c r="X13" s="1157"/>
      <c r="Y13" s="1207"/>
      <c r="Z13" s="1208"/>
      <c r="AA13" s="1208"/>
      <c r="AB13" s="1208"/>
      <c r="AC13" s="1208"/>
      <c r="AD13" s="1209"/>
    </row>
    <row r="14" spans="2:30" ht="15" customHeight="1" x14ac:dyDescent="0.25">
      <c r="B14" s="1232" t="s">
        <v>864</v>
      </c>
      <c r="C14" s="1233"/>
      <c r="D14" s="1233"/>
      <c r="E14" s="1233"/>
      <c r="F14" s="1233"/>
      <c r="G14" s="1233"/>
      <c r="H14" s="1233"/>
      <c r="I14" s="1233"/>
      <c r="J14" s="1233"/>
      <c r="K14" s="1233"/>
      <c r="L14" s="1234"/>
      <c r="M14" s="1154">
        <f>'S1-Development Characteristics'!Y26</f>
        <v>2</v>
      </c>
      <c r="N14" s="596"/>
      <c r="O14" s="596"/>
      <c r="P14" s="574">
        <f>'S1-Development Characteristics'!AB26</f>
        <v>0</v>
      </c>
      <c r="Q14" s="574"/>
      <c r="R14" s="574"/>
      <c r="S14" s="596"/>
      <c r="T14" s="596"/>
      <c r="U14" s="596"/>
      <c r="V14" s="917"/>
      <c r="W14" s="917"/>
      <c r="X14" s="1238"/>
      <c r="Y14" s="1207"/>
      <c r="Z14" s="1208"/>
      <c r="AA14" s="1208"/>
      <c r="AB14" s="1208"/>
      <c r="AC14" s="1208"/>
      <c r="AD14" s="1209"/>
    </row>
    <row r="15" spans="2:30" ht="15" customHeight="1" x14ac:dyDescent="0.25">
      <c r="B15" s="1235" t="s">
        <v>865</v>
      </c>
      <c r="C15" s="1236"/>
      <c r="D15" s="1236"/>
      <c r="E15" s="1236"/>
      <c r="F15" s="1236"/>
      <c r="G15" s="1236"/>
      <c r="H15" s="1236"/>
      <c r="I15" s="1236"/>
      <c r="J15" s="1236"/>
      <c r="K15" s="1236"/>
      <c r="L15" s="1237"/>
      <c r="M15" s="591">
        <f>'S1-Development Characteristics'!Y31</f>
        <v>2</v>
      </c>
      <c r="N15" s="571"/>
      <c r="O15" s="571"/>
      <c r="P15" s="574">
        <f>'S1-Development Characteristics'!AB31</f>
        <v>0</v>
      </c>
      <c r="Q15" s="574"/>
      <c r="R15" s="574"/>
      <c r="S15" s="571"/>
      <c r="T15" s="571"/>
      <c r="U15" s="571"/>
      <c r="V15" s="917"/>
      <c r="W15" s="917"/>
      <c r="X15" s="1238"/>
      <c r="Y15" s="1207"/>
      <c r="Z15" s="1208"/>
      <c r="AA15" s="1208"/>
      <c r="AB15" s="1208"/>
      <c r="AC15" s="1208"/>
      <c r="AD15" s="1209"/>
    </row>
    <row r="16" spans="2:30" ht="15" customHeight="1" x14ac:dyDescent="0.25">
      <c r="B16" s="1232" t="s">
        <v>866</v>
      </c>
      <c r="C16" s="1233"/>
      <c r="D16" s="1233"/>
      <c r="E16" s="1233"/>
      <c r="F16" s="1233"/>
      <c r="G16" s="1233"/>
      <c r="H16" s="1233"/>
      <c r="I16" s="1233"/>
      <c r="J16" s="1233"/>
      <c r="K16" s="1233"/>
      <c r="L16" s="1234"/>
      <c r="M16" s="1154">
        <f>'S1-Development Characteristics'!Y33</f>
        <v>2</v>
      </c>
      <c r="N16" s="596"/>
      <c r="O16" s="596"/>
      <c r="P16" s="574">
        <f>'S1-Development Characteristics'!AB33</f>
        <v>0</v>
      </c>
      <c r="Q16" s="574"/>
      <c r="R16" s="574"/>
      <c r="S16" s="596"/>
      <c r="T16" s="596"/>
      <c r="U16" s="596"/>
      <c r="V16" s="917"/>
      <c r="W16" s="917"/>
      <c r="X16" s="1238"/>
      <c r="Y16" s="1207"/>
      <c r="Z16" s="1208"/>
      <c r="AA16" s="1208"/>
      <c r="AB16" s="1208"/>
      <c r="AC16" s="1208"/>
      <c r="AD16" s="1209"/>
    </row>
    <row r="17" spans="2:30" ht="15" customHeight="1" thickBot="1" x14ac:dyDescent="0.3">
      <c r="B17" s="1250" t="s">
        <v>867</v>
      </c>
      <c r="C17" s="1251"/>
      <c r="D17" s="1251"/>
      <c r="E17" s="1251"/>
      <c r="F17" s="1251"/>
      <c r="G17" s="1251"/>
      <c r="H17" s="1251"/>
      <c r="I17" s="1251"/>
      <c r="J17" s="1251"/>
      <c r="K17" s="1251"/>
      <c r="L17" s="1252"/>
      <c r="M17" s="1253">
        <f>'S1-Development Characteristics'!Y35</f>
        <v>2</v>
      </c>
      <c r="N17" s="572"/>
      <c r="O17" s="572"/>
      <c r="P17" s="575">
        <f>'S1-Development Characteristics'!AB35</f>
        <v>0</v>
      </c>
      <c r="Q17" s="575"/>
      <c r="R17" s="575"/>
      <c r="S17" s="572"/>
      <c r="T17" s="572"/>
      <c r="U17" s="572"/>
      <c r="V17" s="1254"/>
      <c r="W17" s="1254"/>
      <c r="X17" s="1255"/>
      <c r="Y17" s="1207"/>
      <c r="Z17" s="1208"/>
      <c r="AA17" s="1208"/>
      <c r="AB17" s="1208"/>
      <c r="AC17" s="1208"/>
      <c r="AD17" s="1209"/>
    </row>
    <row r="18" spans="2:30" ht="15" customHeight="1" thickTop="1" thickBot="1" x14ac:dyDescent="0.3">
      <c r="B18" s="1221" t="s">
        <v>810</v>
      </c>
      <c r="C18" s="1222"/>
      <c r="D18" s="1222"/>
      <c r="E18" s="1222"/>
      <c r="F18" s="1222"/>
      <c r="G18" s="1222"/>
      <c r="H18" s="1222"/>
      <c r="I18" s="1222"/>
      <c r="J18" s="1222"/>
      <c r="K18" s="1222"/>
      <c r="L18" s="1223"/>
      <c r="M18" s="1224">
        <f>'S1-Development Characteristics'!Y37</f>
        <v>10</v>
      </c>
      <c r="N18" s="1225"/>
      <c r="O18" s="1225"/>
      <c r="P18" s="1224">
        <f>'S1-Development Characteristics'!AB37</f>
        <v>0</v>
      </c>
      <c r="Q18" s="1225"/>
      <c r="R18" s="1225"/>
      <c r="S18" s="1225">
        <f>MIN(M18,SUM(S11:U17))</f>
        <v>0</v>
      </c>
      <c r="T18" s="1225"/>
      <c r="U18" s="1225"/>
      <c r="V18" s="1248"/>
      <c r="W18" s="1248"/>
      <c r="X18" s="1249"/>
      <c r="Y18" s="1210"/>
      <c r="Z18" s="1211"/>
      <c r="AA18" s="1211"/>
      <c r="AB18" s="1211"/>
      <c r="AC18" s="1211"/>
      <c r="AD18" s="1212"/>
    </row>
    <row r="19" spans="2:30" ht="15" customHeight="1" thickBot="1" x14ac:dyDescent="0.3">
      <c r="B19" s="1174" t="str">
        <f>'[1]S1-Development Characteristics'!B39:U39</f>
        <v>C - HEALTH AND QUALITY OF LIFE FACTORS</v>
      </c>
      <c r="C19" s="1175"/>
      <c r="D19" s="1175"/>
      <c r="E19" s="1175"/>
      <c r="F19" s="1175"/>
      <c r="G19" s="1175"/>
      <c r="H19" s="1175"/>
      <c r="I19" s="1175"/>
      <c r="J19" s="1175"/>
      <c r="K19" s="1175"/>
      <c r="L19" s="1175"/>
      <c r="M19" s="1175"/>
      <c r="N19" s="1175"/>
      <c r="O19" s="1175"/>
      <c r="P19" s="1175"/>
      <c r="Q19" s="1175"/>
      <c r="R19" s="1175"/>
      <c r="S19" s="1175"/>
      <c r="T19" s="1175"/>
      <c r="U19" s="1175"/>
      <c r="V19" s="1175"/>
      <c r="W19" s="1175"/>
      <c r="X19" s="1176"/>
      <c r="Y19" s="1239"/>
      <c r="Z19" s="1240"/>
      <c r="AA19" s="1240"/>
      <c r="AB19" s="1240"/>
      <c r="AC19" s="1240"/>
      <c r="AD19" s="1241"/>
    </row>
    <row r="20" spans="2:30" ht="15" customHeight="1" x14ac:dyDescent="0.25">
      <c r="B20" s="1227" t="s">
        <v>868</v>
      </c>
      <c r="C20" s="1228"/>
      <c r="D20" s="1228"/>
      <c r="E20" s="1228"/>
      <c r="F20" s="1228"/>
      <c r="G20" s="1228"/>
      <c r="H20" s="1228"/>
      <c r="I20" s="1228"/>
      <c r="J20" s="1228"/>
      <c r="K20" s="1228"/>
      <c r="L20" s="1229"/>
      <c r="M20" s="1230">
        <f>'S1-Development Characteristics'!Y45</f>
        <v>2</v>
      </c>
      <c r="N20" s="616"/>
      <c r="O20" s="616"/>
      <c r="P20" s="436">
        <f>'S1-Development Characteristics'!AB45</f>
        <v>0</v>
      </c>
      <c r="Q20" s="436"/>
      <c r="R20" s="436"/>
      <c r="S20" s="616"/>
      <c r="T20" s="616"/>
      <c r="U20" s="616"/>
      <c r="V20" s="890"/>
      <c r="W20" s="890"/>
      <c r="X20" s="1231"/>
      <c r="Y20" s="1242"/>
      <c r="Z20" s="1243"/>
      <c r="AA20" s="1243"/>
      <c r="AB20" s="1243"/>
      <c r="AC20" s="1243"/>
      <c r="AD20" s="1244"/>
    </row>
    <row r="21" spans="2:30" ht="15" customHeight="1" x14ac:dyDescent="0.25">
      <c r="B21" s="1232" t="s">
        <v>904</v>
      </c>
      <c r="C21" s="1233"/>
      <c r="D21" s="1233"/>
      <c r="E21" s="1233"/>
      <c r="F21" s="1233"/>
      <c r="G21" s="1233"/>
      <c r="H21" s="1233"/>
      <c r="I21" s="1233"/>
      <c r="J21" s="1233"/>
      <c r="K21" s="1233"/>
      <c r="L21" s="1234"/>
      <c r="M21" s="1154">
        <f>'S1-Development Characteristics'!Y48</f>
        <v>2</v>
      </c>
      <c r="N21" s="596"/>
      <c r="O21" s="596"/>
      <c r="P21" s="574">
        <f>'S1-Development Characteristics'!AB48</f>
        <v>0</v>
      </c>
      <c r="Q21" s="574"/>
      <c r="R21" s="574"/>
      <c r="S21" s="596"/>
      <c r="T21" s="596"/>
      <c r="U21" s="596"/>
      <c r="V21" s="917"/>
      <c r="W21" s="917"/>
      <c r="X21" s="1238"/>
      <c r="Y21" s="1242"/>
      <c r="Z21" s="1243"/>
      <c r="AA21" s="1243"/>
      <c r="AB21" s="1243"/>
      <c r="AC21" s="1243"/>
      <c r="AD21" s="1244"/>
    </row>
    <row r="22" spans="2:30" ht="14.45" customHeight="1" x14ac:dyDescent="0.25">
      <c r="B22" s="1235" t="s">
        <v>869</v>
      </c>
      <c r="C22" s="1236"/>
      <c r="D22" s="1236"/>
      <c r="E22" s="1236"/>
      <c r="F22" s="1236"/>
      <c r="G22" s="1236"/>
      <c r="H22" s="1236"/>
      <c r="I22" s="1236"/>
      <c r="J22" s="1236"/>
      <c r="K22" s="1236"/>
      <c r="L22" s="1237"/>
      <c r="M22" s="591">
        <f>'S1-Development Characteristics'!Y51</f>
        <v>2</v>
      </c>
      <c r="N22" s="571"/>
      <c r="O22" s="571"/>
      <c r="P22" s="574">
        <f>'S1-Development Characteristics'!AB51</f>
        <v>0</v>
      </c>
      <c r="Q22" s="574"/>
      <c r="R22" s="574"/>
      <c r="S22" s="571"/>
      <c r="T22" s="571"/>
      <c r="U22" s="571"/>
      <c r="V22" s="574" t="str">
        <f>IF(P22&gt;0,"YES","N/A")</f>
        <v>N/A</v>
      </c>
      <c r="W22" s="574"/>
      <c r="X22" s="1157"/>
      <c r="Y22" s="1242"/>
      <c r="Z22" s="1243"/>
      <c r="AA22" s="1243"/>
      <c r="AB22" s="1243"/>
      <c r="AC22" s="1243"/>
      <c r="AD22" s="1244"/>
    </row>
    <row r="23" spans="2:30" ht="15" customHeight="1" thickBot="1" x14ac:dyDescent="0.3">
      <c r="B23" s="1158" t="s">
        <v>870</v>
      </c>
      <c r="C23" s="1159"/>
      <c r="D23" s="1159"/>
      <c r="E23" s="1159"/>
      <c r="F23" s="1159"/>
      <c r="G23" s="1159"/>
      <c r="H23" s="1159"/>
      <c r="I23" s="1159"/>
      <c r="J23" s="1159"/>
      <c r="K23" s="1159"/>
      <c r="L23" s="1160"/>
      <c r="M23" s="1161">
        <f>'S1-Development Characteristics'!Y70</f>
        <v>4</v>
      </c>
      <c r="N23" s="808"/>
      <c r="O23" s="808"/>
      <c r="P23" s="575">
        <f>'S1-Development Characteristics'!AB70</f>
        <v>0</v>
      </c>
      <c r="Q23" s="575"/>
      <c r="R23" s="575"/>
      <c r="S23" s="808"/>
      <c r="T23" s="808"/>
      <c r="U23" s="808"/>
      <c r="V23" s="575" t="str">
        <f>IF(P23&gt;0,"YES","N/A")</f>
        <v>N/A</v>
      </c>
      <c r="W23" s="575"/>
      <c r="X23" s="622"/>
      <c r="Y23" s="1242"/>
      <c r="Z23" s="1243"/>
      <c r="AA23" s="1243"/>
      <c r="AB23" s="1243"/>
      <c r="AC23" s="1243"/>
      <c r="AD23" s="1244"/>
    </row>
    <row r="24" spans="2:30" ht="15" customHeight="1" thickTop="1" thickBot="1" x14ac:dyDescent="0.3">
      <c r="B24" s="1221" t="s">
        <v>810</v>
      </c>
      <c r="C24" s="1222"/>
      <c r="D24" s="1222"/>
      <c r="E24" s="1222"/>
      <c r="F24" s="1222"/>
      <c r="G24" s="1222"/>
      <c r="H24" s="1222"/>
      <c r="I24" s="1222"/>
      <c r="J24" s="1222"/>
      <c r="K24" s="1222"/>
      <c r="L24" s="1223"/>
      <c r="M24" s="1224">
        <f>SUM(M20:O23)</f>
        <v>10</v>
      </c>
      <c r="N24" s="1225"/>
      <c r="O24" s="1225"/>
      <c r="P24" s="1225">
        <f>P20+P21+P22+P23</f>
        <v>0</v>
      </c>
      <c r="Q24" s="1225"/>
      <c r="R24" s="1225"/>
      <c r="S24" s="1225">
        <f>MIN(M24,SUM(S20:U23))</f>
        <v>0</v>
      </c>
      <c r="T24" s="1225"/>
      <c r="U24" s="1225"/>
      <c r="V24" s="1248"/>
      <c r="W24" s="1248"/>
      <c r="X24" s="1249"/>
      <c r="Y24" s="1242"/>
      <c r="Z24" s="1243"/>
      <c r="AA24" s="1243"/>
      <c r="AB24" s="1243"/>
      <c r="AC24" s="1243"/>
      <c r="AD24" s="1244"/>
    </row>
    <row r="25" spans="2:30" ht="15" customHeight="1" thickBot="1" x14ac:dyDescent="0.3">
      <c r="B25" s="1174" t="s">
        <v>913</v>
      </c>
      <c r="C25" s="1175"/>
      <c r="D25" s="1175"/>
      <c r="E25" s="1175"/>
      <c r="F25" s="1175"/>
      <c r="G25" s="1175"/>
      <c r="H25" s="1175"/>
      <c r="I25" s="1175"/>
      <c r="J25" s="1175"/>
      <c r="K25" s="1175"/>
      <c r="L25" s="1175"/>
      <c r="M25" s="1175"/>
      <c r="N25" s="1175"/>
      <c r="O25" s="1175"/>
      <c r="P25" s="1175"/>
      <c r="Q25" s="1175"/>
      <c r="R25" s="1175"/>
      <c r="S25" s="1175"/>
      <c r="T25" s="1175"/>
      <c r="U25" s="1175"/>
      <c r="V25" s="1175"/>
      <c r="W25" s="1175"/>
      <c r="X25" s="1176"/>
      <c r="Y25" s="1242"/>
      <c r="Z25" s="1243"/>
      <c r="AA25" s="1243"/>
      <c r="AB25" s="1243"/>
      <c r="AC25" s="1243"/>
      <c r="AD25" s="1244"/>
    </row>
    <row r="26" spans="2:30" ht="15" customHeight="1" thickBot="1" x14ac:dyDescent="0.3">
      <c r="B26" s="1213" t="s">
        <v>102</v>
      </c>
      <c r="C26" s="1214"/>
      <c r="D26" s="1214"/>
      <c r="E26" s="1214"/>
      <c r="F26" s="1214"/>
      <c r="G26" s="1214"/>
      <c r="H26" s="1214"/>
      <c r="I26" s="1214"/>
      <c r="J26" s="1214"/>
      <c r="K26" s="1214"/>
      <c r="L26" s="1215"/>
      <c r="M26" s="1216">
        <f>'S1-Development Characteristics'!Y77</f>
        <v>2</v>
      </c>
      <c r="N26" s="1217"/>
      <c r="O26" s="1217"/>
      <c r="P26" s="1218">
        <f>'S1-Development Characteristics'!AB77</f>
        <v>0</v>
      </c>
      <c r="Q26" s="1218"/>
      <c r="R26" s="1218"/>
      <c r="S26" s="1217"/>
      <c r="T26" s="1217"/>
      <c r="U26" s="1424"/>
      <c r="V26" s="1218" t="str">
        <f>IF(P26&gt;0,"YES","N/A")</f>
        <v>N/A</v>
      </c>
      <c r="W26" s="1218"/>
      <c r="X26" s="1489"/>
      <c r="Y26" s="1242"/>
      <c r="Z26" s="1243"/>
      <c r="AA26" s="1243"/>
      <c r="AB26" s="1243"/>
      <c r="AC26" s="1243"/>
      <c r="AD26" s="1244"/>
    </row>
    <row r="27" spans="2:30" ht="15" customHeight="1" thickTop="1" thickBot="1" x14ac:dyDescent="0.3">
      <c r="B27" s="1221" t="s">
        <v>810</v>
      </c>
      <c r="C27" s="1222"/>
      <c r="D27" s="1222"/>
      <c r="E27" s="1222"/>
      <c r="F27" s="1222"/>
      <c r="G27" s="1222"/>
      <c r="H27" s="1222"/>
      <c r="I27" s="1222"/>
      <c r="J27" s="1222"/>
      <c r="K27" s="1222"/>
      <c r="L27" s="1223"/>
      <c r="M27" s="1224">
        <f>M26</f>
        <v>2</v>
      </c>
      <c r="N27" s="1225"/>
      <c r="O27" s="1225"/>
      <c r="P27" s="1224">
        <f t="shared" ref="P27" si="0">P26</f>
        <v>0</v>
      </c>
      <c r="Q27" s="1225"/>
      <c r="R27" s="1225"/>
      <c r="S27" s="1224">
        <f t="shared" ref="S27" si="1">S26</f>
        <v>0</v>
      </c>
      <c r="T27" s="1225"/>
      <c r="U27" s="1376"/>
      <c r="V27" s="1490"/>
      <c r="W27" s="1490"/>
      <c r="X27" s="1491"/>
      <c r="Y27" s="1242"/>
      <c r="Z27" s="1243"/>
      <c r="AA27" s="1243"/>
      <c r="AB27" s="1243"/>
      <c r="AC27" s="1243"/>
      <c r="AD27" s="1244"/>
    </row>
    <row r="28" spans="2:30" ht="15" customHeight="1" thickBot="1" x14ac:dyDescent="0.3">
      <c r="B28" s="1162" t="s">
        <v>871</v>
      </c>
      <c r="C28" s="1163"/>
      <c r="D28" s="1163"/>
      <c r="E28" s="1163"/>
      <c r="F28" s="1163"/>
      <c r="G28" s="1163"/>
      <c r="H28" s="1163"/>
      <c r="I28" s="1163"/>
      <c r="J28" s="1163"/>
      <c r="K28" s="1163"/>
      <c r="L28" s="1164"/>
      <c r="M28" s="1165">
        <f>SUM(M9,M24,M18,M27)</f>
        <v>26</v>
      </c>
      <c r="N28" s="1166"/>
      <c r="O28" s="1166"/>
      <c r="P28" s="1165">
        <f t="shared" ref="P28" si="2">SUM(P9,P24,P18,P27)</f>
        <v>0</v>
      </c>
      <c r="Q28" s="1166"/>
      <c r="R28" s="1166"/>
      <c r="S28" s="1165">
        <f t="shared" ref="S28" si="3">SUM(S9,S24,S18,S27)</f>
        <v>0</v>
      </c>
      <c r="T28" s="1166"/>
      <c r="U28" s="1167"/>
      <c r="V28" s="1168"/>
      <c r="W28" s="1168"/>
      <c r="X28" s="1169"/>
      <c r="Y28" s="1245"/>
      <c r="Z28" s="1246"/>
      <c r="AA28" s="1246"/>
      <c r="AB28" s="1246"/>
      <c r="AC28" s="1246"/>
      <c r="AD28" s="1247"/>
    </row>
    <row r="29" spans="2:30" ht="15" customHeight="1" thickBot="1" x14ac:dyDescent="0.3">
      <c r="B29" s="1201" t="str">
        <f>'[1]S2-Development Features'!B2</f>
        <v>S2 - DEVELOPMENT FEATURES</v>
      </c>
      <c r="C29" s="1202"/>
      <c r="D29" s="1202"/>
      <c r="E29" s="1202"/>
      <c r="F29" s="1202"/>
      <c r="G29" s="1202"/>
      <c r="H29" s="1202"/>
      <c r="I29" s="1202"/>
      <c r="J29" s="1202"/>
      <c r="K29" s="1202"/>
      <c r="L29" s="1202"/>
      <c r="M29" s="1202"/>
      <c r="N29" s="1202"/>
      <c r="O29" s="1202"/>
      <c r="P29" s="1202"/>
      <c r="Q29" s="1202"/>
      <c r="R29" s="1202"/>
      <c r="S29" s="1202"/>
      <c r="T29" s="1202"/>
      <c r="U29" s="1202"/>
      <c r="V29" s="1202"/>
      <c r="W29" s="1202"/>
      <c r="X29" s="1202"/>
      <c r="Y29" s="1202"/>
      <c r="Z29" s="1202"/>
      <c r="AA29" s="1202"/>
      <c r="AB29" s="1202"/>
      <c r="AC29" s="1202"/>
      <c r="AD29" s="1203"/>
    </row>
    <row r="30" spans="2:30" ht="15" customHeight="1" thickBot="1" x14ac:dyDescent="0.3">
      <c r="B30" s="1174" t="str">
        <f>'[1]S2-Development Features'!B4</f>
        <v>A - INFILL NEW CONSTRUCTION</v>
      </c>
      <c r="C30" s="1175"/>
      <c r="D30" s="1175"/>
      <c r="E30" s="1175"/>
      <c r="F30" s="1175"/>
      <c r="G30" s="1175"/>
      <c r="H30" s="1175"/>
      <c r="I30" s="1175"/>
      <c r="J30" s="1175"/>
      <c r="K30" s="1175"/>
      <c r="L30" s="1175"/>
      <c r="M30" s="1175"/>
      <c r="N30" s="1175"/>
      <c r="O30" s="1175"/>
      <c r="P30" s="1175"/>
      <c r="Q30" s="1175"/>
      <c r="R30" s="1175"/>
      <c r="S30" s="1175"/>
      <c r="T30" s="1175"/>
      <c r="U30" s="1175"/>
      <c r="V30" s="1175"/>
      <c r="W30" s="1175"/>
      <c r="X30" s="1176"/>
      <c r="Y30" s="1204"/>
      <c r="Z30" s="1205"/>
      <c r="AA30" s="1205"/>
      <c r="AB30" s="1205"/>
      <c r="AC30" s="1205"/>
      <c r="AD30" s="1206"/>
    </row>
    <row r="31" spans="2:30" ht="15" customHeight="1" thickBot="1" x14ac:dyDescent="0.3">
      <c r="B31" s="1266" t="str">
        <f>'S2-Development Features'!B22</f>
        <v>Does the Site Meet All Requirements for Infill?</v>
      </c>
      <c r="C31" s="1267"/>
      <c r="D31" s="1267"/>
      <c r="E31" s="1267"/>
      <c r="F31" s="1267"/>
      <c r="G31" s="1267"/>
      <c r="H31" s="1267"/>
      <c r="I31" s="1267"/>
      <c r="J31" s="1267"/>
      <c r="K31" s="1267"/>
      <c r="L31" s="1268"/>
      <c r="M31" s="1230">
        <f>'S2-Development Features'!Y22</f>
        <v>5</v>
      </c>
      <c r="N31" s="616"/>
      <c r="O31" s="616"/>
      <c r="P31" s="436">
        <f>'S2-Development Features'!AB22</f>
        <v>0</v>
      </c>
      <c r="Q31" s="436"/>
      <c r="R31" s="436"/>
      <c r="S31" s="1217"/>
      <c r="T31" s="1217"/>
      <c r="U31" s="1217"/>
      <c r="V31" s="890"/>
      <c r="W31" s="890"/>
      <c r="X31" s="891"/>
      <c r="Y31" s="1207"/>
      <c r="Z31" s="1208"/>
      <c r="AA31" s="1208"/>
      <c r="AB31" s="1208"/>
      <c r="AC31" s="1208"/>
      <c r="AD31" s="1209"/>
    </row>
    <row r="32" spans="2:30" ht="15" customHeight="1" thickTop="1" thickBot="1" x14ac:dyDescent="0.3">
      <c r="B32" s="1269"/>
      <c r="C32" s="1270"/>
      <c r="D32" s="1270"/>
      <c r="E32" s="1270"/>
      <c r="F32" s="1270"/>
      <c r="G32" s="1270"/>
      <c r="H32" s="1270"/>
      <c r="I32" s="1270"/>
      <c r="J32" s="1270"/>
      <c r="K32" s="1270"/>
      <c r="L32" s="1271"/>
      <c r="M32" s="1253"/>
      <c r="N32" s="572"/>
      <c r="O32" s="572"/>
      <c r="P32" s="575"/>
      <c r="Q32" s="575"/>
      <c r="R32" s="575"/>
      <c r="S32" s="1272"/>
      <c r="T32" s="1272"/>
      <c r="U32" s="1272"/>
      <c r="V32" s="1254"/>
      <c r="W32" s="1254"/>
      <c r="X32" s="1255"/>
      <c r="Y32" s="1207"/>
      <c r="Z32" s="1208"/>
      <c r="AA32" s="1208"/>
      <c r="AB32" s="1208"/>
      <c r="AC32" s="1208"/>
      <c r="AD32" s="1209"/>
    </row>
    <row r="33" spans="2:30" ht="15" customHeight="1" thickTop="1" thickBot="1" x14ac:dyDescent="0.3">
      <c r="B33" s="1221" t="s">
        <v>810</v>
      </c>
      <c r="C33" s="1222"/>
      <c r="D33" s="1222"/>
      <c r="E33" s="1222"/>
      <c r="F33" s="1222"/>
      <c r="G33" s="1222"/>
      <c r="H33" s="1222"/>
      <c r="I33" s="1222"/>
      <c r="J33" s="1222"/>
      <c r="K33" s="1222"/>
      <c r="L33" s="1223"/>
      <c r="M33" s="1224">
        <f>M31</f>
        <v>5</v>
      </c>
      <c r="N33" s="1225"/>
      <c r="O33" s="1225"/>
      <c r="P33" s="1225">
        <f>P31</f>
        <v>0</v>
      </c>
      <c r="Q33" s="1225"/>
      <c r="R33" s="1225"/>
      <c r="S33" s="1225">
        <f>S31</f>
        <v>0</v>
      </c>
      <c r="T33" s="1225"/>
      <c r="U33" s="1225"/>
      <c r="V33" s="1172"/>
      <c r="W33" s="1172"/>
      <c r="X33" s="1173"/>
      <c r="Y33" s="1210"/>
      <c r="Z33" s="1211"/>
      <c r="AA33" s="1211"/>
      <c r="AB33" s="1211"/>
      <c r="AC33" s="1211"/>
      <c r="AD33" s="1212"/>
    </row>
    <row r="34" spans="2:30" ht="15" customHeight="1" thickBot="1" x14ac:dyDescent="0.3">
      <c r="B34" s="1174" t="str">
        <f>'[1]S2-Development Features'!B24</f>
        <v>B - PROVISION OF ADDITIONAL BEDROOMS</v>
      </c>
      <c r="C34" s="1175"/>
      <c r="D34" s="1175"/>
      <c r="E34" s="1175"/>
      <c r="F34" s="1175"/>
      <c r="G34" s="1175"/>
      <c r="H34" s="1175"/>
      <c r="I34" s="1175"/>
      <c r="J34" s="1175"/>
      <c r="K34" s="1175"/>
      <c r="L34" s="1175"/>
      <c r="M34" s="1175"/>
      <c r="N34" s="1175"/>
      <c r="O34" s="1175"/>
      <c r="P34" s="1175"/>
      <c r="Q34" s="1175"/>
      <c r="R34" s="1175"/>
      <c r="S34" s="1175"/>
      <c r="T34" s="1175"/>
      <c r="U34" s="1175"/>
      <c r="V34" s="1175"/>
      <c r="W34" s="1175"/>
      <c r="X34" s="1176"/>
      <c r="Y34" s="1239"/>
      <c r="Z34" s="1240"/>
      <c r="AA34" s="1240"/>
      <c r="AB34" s="1240"/>
      <c r="AC34" s="1240"/>
      <c r="AD34" s="1241"/>
    </row>
    <row r="35" spans="2:30" ht="15" customHeight="1" thickBot="1" x14ac:dyDescent="0.3">
      <c r="B35" s="1256" t="str">
        <f>'S2-Development Features'!B30</f>
        <v>50% or more of the HOME Assisted Units Have 4+ Bedrooms</v>
      </c>
      <c r="C35" s="1257"/>
      <c r="D35" s="1257"/>
      <c r="E35" s="1257"/>
      <c r="F35" s="1257"/>
      <c r="G35" s="1257"/>
      <c r="H35" s="1257"/>
      <c r="I35" s="1257"/>
      <c r="J35" s="1257"/>
      <c r="K35" s="1257"/>
      <c r="L35" s="1258"/>
      <c r="M35" s="1262">
        <f>'S2-Development Features'!Y30</f>
        <v>5</v>
      </c>
      <c r="N35" s="1217"/>
      <c r="O35" s="1217"/>
      <c r="P35" s="1218">
        <f>'S2-Development Features'!AB30</f>
        <v>0</v>
      </c>
      <c r="Q35" s="1218"/>
      <c r="R35" s="1218"/>
      <c r="S35" s="1217"/>
      <c r="T35" s="1217"/>
      <c r="U35" s="1217"/>
      <c r="V35" s="1219"/>
      <c r="W35" s="1219"/>
      <c r="X35" s="1220"/>
      <c r="Y35" s="1242"/>
      <c r="Z35" s="1243"/>
      <c r="AA35" s="1243"/>
      <c r="AB35" s="1243"/>
      <c r="AC35" s="1243"/>
      <c r="AD35" s="1244"/>
    </row>
    <row r="36" spans="2:30" ht="15" customHeight="1" thickTop="1" x14ac:dyDescent="0.25">
      <c r="B36" s="1259"/>
      <c r="C36" s="1260"/>
      <c r="D36" s="1260"/>
      <c r="E36" s="1260"/>
      <c r="F36" s="1260"/>
      <c r="G36" s="1260"/>
      <c r="H36" s="1260"/>
      <c r="I36" s="1260"/>
      <c r="J36" s="1260"/>
      <c r="K36" s="1260"/>
      <c r="L36" s="1261"/>
      <c r="M36" s="1263"/>
      <c r="N36" s="1264"/>
      <c r="O36" s="1264"/>
      <c r="P36" s="1265"/>
      <c r="Q36" s="1265"/>
      <c r="R36" s="1265"/>
      <c r="S36" s="1264"/>
      <c r="T36" s="1264"/>
      <c r="U36" s="1264"/>
      <c r="V36" s="1273"/>
      <c r="W36" s="1273"/>
      <c r="X36" s="1274"/>
      <c r="Y36" s="1242"/>
      <c r="Z36" s="1243"/>
      <c r="AA36" s="1243"/>
      <c r="AB36" s="1243"/>
      <c r="AC36" s="1243"/>
      <c r="AD36" s="1244"/>
    </row>
    <row r="37" spans="2:30" ht="15" customHeight="1" thickBot="1" x14ac:dyDescent="0.3">
      <c r="B37" s="1256" t="str">
        <f>'S2-Development Features'!B32</f>
        <v>50% or more of the HOME Assisted Units Have 3+ Bedrooms</v>
      </c>
      <c r="C37" s="1257"/>
      <c r="D37" s="1257"/>
      <c r="E37" s="1257"/>
      <c r="F37" s="1257"/>
      <c r="G37" s="1257"/>
      <c r="H37" s="1257"/>
      <c r="I37" s="1257"/>
      <c r="J37" s="1257"/>
      <c r="K37" s="1257"/>
      <c r="L37" s="1258"/>
      <c r="M37" s="1262">
        <f>'S2-Development Features'!Y32</f>
        <v>3</v>
      </c>
      <c r="N37" s="1217"/>
      <c r="O37" s="1217"/>
      <c r="P37" s="1218">
        <f>'S2-Development Features'!AB32</f>
        <v>0</v>
      </c>
      <c r="Q37" s="1218"/>
      <c r="R37" s="1218"/>
      <c r="S37" s="1217"/>
      <c r="T37" s="1217"/>
      <c r="U37" s="1217"/>
      <c r="V37" s="1287"/>
      <c r="W37" s="1115"/>
      <c r="X37" s="1116"/>
      <c r="Y37" s="1242"/>
      <c r="Z37" s="1243"/>
      <c r="AA37" s="1243"/>
      <c r="AB37" s="1243"/>
      <c r="AC37" s="1243"/>
      <c r="AD37" s="1244"/>
    </row>
    <row r="38" spans="2:30" ht="15" customHeight="1" thickTop="1" thickBot="1" x14ac:dyDescent="0.3">
      <c r="B38" s="1283"/>
      <c r="C38" s="1284"/>
      <c r="D38" s="1284"/>
      <c r="E38" s="1284"/>
      <c r="F38" s="1284"/>
      <c r="G38" s="1284"/>
      <c r="H38" s="1284"/>
      <c r="I38" s="1284"/>
      <c r="J38" s="1284"/>
      <c r="K38" s="1284"/>
      <c r="L38" s="1285"/>
      <c r="M38" s="1286"/>
      <c r="N38" s="1272"/>
      <c r="O38" s="1272"/>
      <c r="P38" s="633"/>
      <c r="Q38" s="633"/>
      <c r="R38" s="633"/>
      <c r="S38" s="1272"/>
      <c r="T38" s="1272"/>
      <c r="U38" s="1272"/>
      <c r="V38" s="1288"/>
      <c r="W38" s="1118"/>
      <c r="X38" s="1119"/>
      <c r="Y38" s="1242"/>
      <c r="Z38" s="1243"/>
      <c r="AA38" s="1243"/>
      <c r="AB38" s="1243"/>
      <c r="AC38" s="1243"/>
      <c r="AD38" s="1244"/>
    </row>
    <row r="39" spans="2:30" ht="15" customHeight="1" thickTop="1" thickBot="1" x14ac:dyDescent="0.3">
      <c r="B39" s="1275" t="s">
        <v>810</v>
      </c>
      <c r="C39" s="1276"/>
      <c r="D39" s="1276"/>
      <c r="E39" s="1276"/>
      <c r="F39" s="1276"/>
      <c r="G39" s="1276"/>
      <c r="H39" s="1276"/>
      <c r="I39" s="1276"/>
      <c r="J39" s="1276"/>
      <c r="K39" s="1276"/>
      <c r="L39" s="1277"/>
      <c r="M39" s="1278">
        <f>M35</f>
        <v>5</v>
      </c>
      <c r="N39" s="1279"/>
      <c r="O39" s="1280"/>
      <c r="P39" s="1279">
        <f>MAX(P35:R38)</f>
        <v>0</v>
      </c>
      <c r="Q39" s="1279"/>
      <c r="R39" s="1279"/>
      <c r="S39" s="1279">
        <f>MAX(S35:U38)</f>
        <v>0</v>
      </c>
      <c r="T39" s="1279"/>
      <c r="U39" s="1280"/>
      <c r="V39" s="1281"/>
      <c r="W39" s="1281"/>
      <c r="X39" s="1282"/>
      <c r="Y39" s="1245"/>
      <c r="Z39" s="1246"/>
      <c r="AA39" s="1246"/>
      <c r="AB39" s="1246"/>
      <c r="AC39" s="1246"/>
      <c r="AD39" s="1247"/>
    </row>
    <row r="40" spans="2:30" ht="15" customHeight="1" thickBot="1" x14ac:dyDescent="0.3">
      <c r="B40" s="1174" t="str">
        <f>'[1]S2-Development Features'!B33</f>
        <v>C - DESIGN FEATURES</v>
      </c>
      <c r="C40" s="1175"/>
      <c r="D40" s="1175"/>
      <c r="E40" s="1175"/>
      <c r="F40" s="1175"/>
      <c r="G40" s="1175"/>
      <c r="H40" s="1175"/>
      <c r="I40" s="1175"/>
      <c r="J40" s="1175"/>
      <c r="K40" s="1175"/>
      <c r="L40" s="1175"/>
      <c r="M40" s="1175"/>
      <c r="N40" s="1175"/>
      <c r="O40" s="1175"/>
      <c r="P40" s="1175"/>
      <c r="Q40" s="1175"/>
      <c r="R40" s="1175"/>
      <c r="S40" s="1175"/>
      <c r="T40" s="1175"/>
      <c r="U40" s="1175"/>
      <c r="V40" s="1175"/>
      <c r="W40" s="1175"/>
      <c r="X40" s="1176"/>
      <c r="Y40" s="1458"/>
      <c r="Z40" s="1458"/>
      <c r="AA40" s="1458"/>
      <c r="AB40" s="1458"/>
      <c r="AC40" s="1458"/>
      <c r="AD40" s="1459"/>
    </row>
    <row r="41" spans="2:30" ht="15" customHeight="1" x14ac:dyDescent="0.25">
      <c r="B41" s="1266" t="str">
        <f>'S2-Development Features'!B40</f>
        <v>Exterior Walls are at Least 50% Durable Material (brick, stone, cement board)</v>
      </c>
      <c r="C41" s="1267"/>
      <c r="D41" s="1267"/>
      <c r="E41" s="1267"/>
      <c r="F41" s="1267"/>
      <c r="G41" s="1267"/>
      <c r="H41" s="1267"/>
      <c r="I41" s="1267"/>
      <c r="J41" s="1267"/>
      <c r="K41" s="1267"/>
      <c r="L41" s="1268"/>
      <c r="M41" s="1230">
        <f>'S2-Development Features'!Y40</f>
        <v>1</v>
      </c>
      <c r="N41" s="616"/>
      <c r="O41" s="844"/>
      <c r="P41" s="436">
        <f>'S2-Development Features'!AB40</f>
        <v>0</v>
      </c>
      <c r="Q41" s="436"/>
      <c r="R41" s="436"/>
      <c r="S41" s="616"/>
      <c r="T41" s="616"/>
      <c r="U41" s="616"/>
      <c r="V41" s="1301"/>
      <c r="W41" s="1301"/>
      <c r="X41" s="1302"/>
      <c r="Y41" s="168"/>
      <c r="Z41" s="168"/>
      <c r="AA41" s="168"/>
      <c r="AB41" s="168"/>
      <c r="AC41" s="168"/>
      <c r="AD41" s="1460"/>
    </row>
    <row r="42" spans="2:30" ht="15" customHeight="1" x14ac:dyDescent="0.25">
      <c r="B42" s="1298"/>
      <c r="C42" s="1299"/>
      <c r="D42" s="1299"/>
      <c r="E42" s="1299"/>
      <c r="F42" s="1299"/>
      <c r="G42" s="1299"/>
      <c r="H42" s="1299"/>
      <c r="I42" s="1299"/>
      <c r="J42" s="1299"/>
      <c r="K42" s="1299"/>
      <c r="L42" s="1300"/>
      <c r="M42" s="591"/>
      <c r="N42" s="571"/>
      <c r="O42" s="848"/>
      <c r="P42" s="574"/>
      <c r="Q42" s="574"/>
      <c r="R42" s="574"/>
      <c r="S42" s="571"/>
      <c r="T42" s="571"/>
      <c r="U42" s="571"/>
      <c r="V42" s="1170"/>
      <c r="W42" s="1170"/>
      <c r="X42" s="1171"/>
      <c r="Y42" s="168"/>
      <c r="Z42" s="168"/>
      <c r="AA42" s="168"/>
      <c r="AB42" s="168"/>
      <c r="AC42" s="168"/>
      <c r="AD42" s="1460"/>
    </row>
    <row r="43" spans="2:30" ht="12" customHeight="1" x14ac:dyDescent="0.25">
      <c r="B43" s="1195" t="str">
        <f>'S2-Development Features'!B41</f>
        <v xml:space="preserve">Includes LED Lighting </v>
      </c>
      <c r="C43" s="1196"/>
      <c r="D43" s="1196"/>
      <c r="E43" s="1196"/>
      <c r="F43" s="1196"/>
      <c r="G43" s="1196"/>
      <c r="H43" s="1196"/>
      <c r="I43" s="1196"/>
      <c r="J43" s="1196"/>
      <c r="K43" s="1196"/>
      <c r="L43" s="1197"/>
      <c r="M43" s="1186">
        <f>'S2-Development Features'!Y41</f>
        <v>1</v>
      </c>
      <c r="N43" s="1187"/>
      <c r="O43" s="1473"/>
      <c r="P43" s="574">
        <f>'S2-Development Features'!AB41</f>
        <v>0</v>
      </c>
      <c r="Q43" s="574"/>
      <c r="R43" s="574"/>
      <c r="S43" s="596"/>
      <c r="T43" s="596"/>
      <c r="U43" s="596"/>
      <c r="V43" s="1475"/>
      <c r="W43" s="1476"/>
      <c r="X43" s="1477"/>
      <c r="Y43" s="168"/>
      <c r="Z43" s="168"/>
      <c r="AA43" s="168"/>
      <c r="AB43" s="168"/>
      <c r="AC43" s="168"/>
      <c r="AD43" s="1460"/>
    </row>
    <row r="44" spans="2:30" ht="12" customHeight="1" x14ac:dyDescent="0.25">
      <c r="B44" s="1195"/>
      <c r="C44" s="1196"/>
      <c r="D44" s="1196"/>
      <c r="E44" s="1196"/>
      <c r="F44" s="1196"/>
      <c r="G44" s="1196"/>
      <c r="H44" s="1196"/>
      <c r="I44" s="1196"/>
      <c r="J44" s="1196"/>
      <c r="K44" s="1196"/>
      <c r="L44" s="1197"/>
      <c r="M44" s="1190"/>
      <c r="N44" s="1191"/>
      <c r="O44" s="1474"/>
      <c r="P44" s="574"/>
      <c r="Q44" s="574"/>
      <c r="R44" s="574"/>
      <c r="S44" s="596"/>
      <c r="T44" s="596"/>
      <c r="U44" s="596"/>
      <c r="V44" s="1478"/>
      <c r="W44" s="1479"/>
      <c r="X44" s="1480"/>
      <c r="Y44" s="168"/>
      <c r="Z44" s="168"/>
      <c r="AA44" s="168"/>
      <c r="AB44" s="168"/>
      <c r="AC44" s="168"/>
      <c r="AD44" s="1460"/>
    </row>
    <row r="45" spans="2:30" ht="15" customHeight="1" x14ac:dyDescent="0.25">
      <c r="B45" s="1303" t="str">
        <f>'S2-Development Features'!B42</f>
        <v>Roofing System Has at Least a 30-Year Warranty</v>
      </c>
      <c r="C45" s="1304"/>
      <c r="D45" s="1304"/>
      <c r="E45" s="1304"/>
      <c r="F45" s="1304"/>
      <c r="G45" s="1304"/>
      <c r="H45" s="1304"/>
      <c r="I45" s="1304"/>
      <c r="J45" s="1304"/>
      <c r="K45" s="1304"/>
      <c r="L45" s="1305"/>
      <c r="M45" s="1156">
        <f>'S2-Development Features'!Y42</f>
        <v>1</v>
      </c>
      <c r="N45" s="702"/>
      <c r="O45" s="781"/>
      <c r="P45" s="574">
        <f>'S2-Development Features'!AB42</f>
        <v>0</v>
      </c>
      <c r="Q45" s="574"/>
      <c r="R45" s="574"/>
      <c r="S45" s="702"/>
      <c r="T45" s="702"/>
      <c r="U45" s="702"/>
      <c r="V45" s="1289"/>
      <c r="W45" s="1290"/>
      <c r="X45" s="1291"/>
      <c r="Y45" s="168"/>
      <c r="Z45" s="168"/>
      <c r="AA45" s="168"/>
      <c r="AB45" s="168"/>
      <c r="AC45" s="168"/>
      <c r="AD45" s="1460"/>
    </row>
    <row r="46" spans="2:30" ht="15" customHeight="1" x14ac:dyDescent="0.25">
      <c r="B46" s="1306"/>
      <c r="C46" s="1307"/>
      <c r="D46" s="1307"/>
      <c r="E46" s="1307"/>
      <c r="F46" s="1307"/>
      <c r="G46" s="1307"/>
      <c r="H46" s="1307"/>
      <c r="I46" s="1307"/>
      <c r="J46" s="1307"/>
      <c r="K46" s="1307"/>
      <c r="L46" s="1308"/>
      <c r="M46" s="1156"/>
      <c r="N46" s="702"/>
      <c r="O46" s="781"/>
      <c r="P46" s="574"/>
      <c r="Q46" s="574"/>
      <c r="R46" s="574"/>
      <c r="S46" s="702"/>
      <c r="T46" s="702"/>
      <c r="U46" s="702"/>
      <c r="V46" s="1295"/>
      <c r="W46" s="1296"/>
      <c r="X46" s="1297"/>
      <c r="Y46" s="168"/>
      <c r="Z46" s="168"/>
      <c r="AA46" s="168"/>
      <c r="AB46" s="168"/>
      <c r="AC46" s="168"/>
      <c r="AD46" s="1460"/>
    </row>
    <row r="47" spans="2:30" ht="15" customHeight="1" x14ac:dyDescent="0.25">
      <c r="B47" s="1177" t="str">
        <f>'S2-Development Features'!B43</f>
        <v>Porch with a Minimum of 48 Square Feet with a Roof that is Permanently Attached to the Residence</v>
      </c>
      <c r="C47" s="1178"/>
      <c r="D47" s="1178"/>
      <c r="E47" s="1178"/>
      <c r="F47" s="1178"/>
      <c r="G47" s="1178"/>
      <c r="H47" s="1178"/>
      <c r="I47" s="1178"/>
      <c r="J47" s="1178"/>
      <c r="K47" s="1178"/>
      <c r="L47" s="1179"/>
      <c r="M47" s="1186">
        <f>'S2-Development Features'!Y43</f>
        <v>1</v>
      </c>
      <c r="N47" s="1187"/>
      <c r="O47" s="1187"/>
      <c r="P47" s="574">
        <f>'S2-Development Features'!AB43</f>
        <v>0</v>
      </c>
      <c r="Q47" s="574"/>
      <c r="R47" s="574"/>
      <c r="S47" s="596"/>
      <c r="T47" s="596"/>
      <c r="U47" s="596"/>
      <c r="V47" s="1289"/>
      <c r="W47" s="1290"/>
      <c r="X47" s="1291"/>
      <c r="Y47" s="168"/>
      <c r="Z47" s="168"/>
      <c r="AA47" s="168"/>
      <c r="AB47" s="168"/>
      <c r="AC47" s="168"/>
      <c r="AD47" s="1460"/>
    </row>
    <row r="48" spans="2:30" ht="15" customHeight="1" x14ac:dyDescent="0.25">
      <c r="B48" s="1180"/>
      <c r="C48" s="1181"/>
      <c r="D48" s="1181"/>
      <c r="E48" s="1181"/>
      <c r="F48" s="1181"/>
      <c r="G48" s="1181"/>
      <c r="H48" s="1181"/>
      <c r="I48" s="1181"/>
      <c r="J48" s="1181"/>
      <c r="K48" s="1181"/>
      <c r="L48" s="1182"/>
      <c r="M48" s="1188"/>
      <c r="N48" s="1189"/>
      <c r="O48" s="1189"/>
      <c r="P48" s="574"/>
      <c r="Q48" s="574"/>
      <c r="R48" s="574"/>
      <c r="S48" s="596"/>
      <c r="T48" s="596"/>
      <c r="U48" s="596"/>
      <c r="V48" s="1292"/>
      <c r="W48" s="1293"/>
      <c r="X48" s="1294"/>
      <c r="Y48" s="168"/>
      <c r="Z48" s="168"/>
      <c r="AA48" s="168"/>
      <c r="AB48" s="168"/>
      <c r="AC48" s="168"/>
      <c r="AD48" s="1460"/>
    </row>
    <row r="49" spans="2:30" ht="15" customHeight="1" x14ac:dyDescent="0.25">
      <c r="B49" s="1183"/>
      <c r="C49" s="1184"/>
      <c r="D49" s="1184"/>
      <c r="E49" s="1184"/>
      <c r="F49" s="1184"/>
      <c r="G49" s="1184"/>
      <c r="H49" s="1184"/>
      <c r="I49" s="1184"/>
      <c r="J49" s="1184"/>
      <c r="K49" s="1184"/>
      <c r="L49" s="1185"/>
      <c r="M49" s="1190"/>
      <c r="N49" s="1191"/>
      <c r="O49" s="1191"/>
      <c r="P49" s="574"/>
      <c r="Q49" s="574"/>
      <c r="R49" s="574"/>
      <c r="S49" s="596"/>
      <c r="T49" s="596"/>
      <c r="U49" s="596"/>
      <c r="V49" s="1295"/>
      <c r="W49" s="1296"/>
      <c r="X49" s="1297"/>
      <c r="Y49" s="168"/>
      <c r="Z49" s="168"/>
      <c r="AA49" s="168"/>
      <c r="AB49" s="168"/>
      <c r="AC49" s="168"/>
      <c r="AD49" s="1460"/>
    </row>
    <row r="50" spans="2:30" ht="15" customHeight="1" x14ac:dyDescent="0.25">
      <c r="B50" s="1198" t="str">
        <f>'S2-Development Features'!B45</f>
        <v>Deck or Patio with a Minimum of 64 Square Feet that is Made of Wood or Other Approved Materials</v>
      </c>
      <c r="C50" s="1199"/>
      <c r="D50" s="1199"/>
      <c r="E50" s="1199"/>
      <c r="F50" s="1199"/>
      <c r="G50" s="1199"/>
      <c r="H50" s="1199"/>
      <c r="I50" s="1199"/>
      <c r="J50" s="1199"/>
      <c r="K50" s="1199"/>
      <c r="L50" s="1200"/>
      <c r="M50" s="1156">
        <f>'S2-Development Features'!Y45</f>
        <v>1</v>
      </c>
      <c r="N50" s="702"/>
      <c r="O50" s="781"/>
      <c r="P50" s="574">
        <f>'S2-Development Features'!AB45</f>
        <v>0</v>
      </c>
      <c r="Q50" s="574"/>
      <c r="R50" s="574"/>
      <c r="S50" s="702"/>
      <c r="T50" s="702"/>
      <c r="U50" s="702"/>
      <c r="V50" s="1170"/>
      <c r="W50" s="1170"/>
      <c r="X50" s="1171"/>
      <c r="Y50" s="168"/>
      <c r="Z50" s="168"/>
      <c r="AA50" s="168"/>
      <c r="AB50" s="168"/>
      <c r="AC50" s="168"/>
      <c r="AD50" s="1460"/>
    </row>
    <row r="51" spans="2:30" ht="15" customHeight="1" x14ac:dyDescent="0.25">
      <c r="B51" s="1198"/>
      <c r="C51" s="1199"/>
      <c r="D51" s="1199"/>
      <c r="E51" s="1199"/>
      <c r="F51" s="1199"/>
      <c r="G51" s="1199"/>
      <c r="H51" s="1199"/>
      <c r="I51" s="1199"/>
      <c r="J51" s="1199"/>
      <c r="K51" s="1199"/>
      <c r="L51" s="1200"/>
      <c r="M51" s="1156"/>
      <c r="N51" s="702"/>
      <c r="O51" s="781"/>
      <c r="P51" s="574"/>
      <c r="Q51" s="574"/>
      <c r="R51" s="574"/>
      <c r="S51" s="702"/>
      <c r="T51" s="702"/>
      <c r="U51" s="702"/>
      <c r="V51" s="1170"/>
      <c r="W51" s="1170"/>
      <c r="X51" s="1171"/>
      <c r="Y51" s="168"/>
      <c r="Z51" s="168"/>
      <c r="AA51" s="168"/>
      <c r="AB51" s="168"/>
      <c r="AC51" s="168"/>
      <c r="AD51" s="1460"/>
    </row>
    <row r="52" spans="2:30" ht="15" customHeight="1" x14ac:dyDescent="0.25">
      <c r="B52" s="1198"/>
      <c r="C52" s="1199"/>
      <c r="D52" s="1199"/>
      <c r="E52" s="1199"/>
      <c r="F52" s="1199"/>
      <c r="G52" s="1199"/>
      <c r="H52" s="1199"/>
      <c r="I52" s="1199"/>
      <c r="J52" s="1199"/>
      <c r="K52" s="1199"/>
      <c r="L52" s="1200"/>
      <c r="M52" s="1156"/>
      <c r="N52" s="702"/>
      <c r="O52" s="781"/>
      <c r="P52" s="574"/>
      <c r="Q52" s="574"/>
      <c r="R52" s="574"/>
      <c r="S52" s="702"/>
      <c r="T52" s="702"/>
      <c r="U52" s="702"/>
      <c r="V52" s="1170"/>
      <c r="W52" s="1170"/>
      <c r="X52" s="1171"/>
      <c r="Y52" s="168"/>
      <c r="Z52" s="168"/>
      <c r="AA52" s="168"/>
      <c r="AB52" s="168"/>
      <c r="AC52" s="168"/>
      <c r="AD52" s="1460"/>
    </row>
    <row r="53" spans="2:30" ht="15" customHeight="1" x14ac:dyDescent="0.25">
      <c r="B53" s="1195" t="str">
        <f>'S2-Development Features'!B47</f>
        <v>Framing Consists of 2" x 6" Studs to Allow for Higher R-Value Insulation in Walls</v>
      </c>
      <c r="C53" s="1196"/>
      <c r="D53" s="1196"/>
      <c r="E53" s="1196"/>
      <c r="F53" s="1196"/>
      <c r="G53" s="1196"/>
      <c r="H53" s="1196"/>
      <c r="I53" s="1196"/>
      <c r="J53" s="1196"/>
      <c r="K53" s="1196"/>
      <c r="L53" s="1197"/>
      <c r="M53" s="1154">
        <f>'S2-Development Features'!Y47</f>
        <v>1</v>
      </c>
      <c r="N53" s="596"/>
      <c r="O53" s="842"/>
      <c r="P53" s="574">
        <f>'S2-Development Features'!AB47</f>
        <v>0</v>
      </c>
      <c r="Q53" s="574"/>
      <c r="R53" s="574"/>
      <c r="S53" s="596"/>
      <c r="T53" s="596"/>
      <c r="U53" s="596"/>
      <c r="V53" s="1170"/>
      <c r="W53" s="1170"/>
      <c r="X53" s="1171"/>
      <c r="Y53" s="168"/>
      <c r="Z53" s="168"/>
      <c r="AA53" s="168"/>
      <c r="AB53" s="168"/>
      <c r="AC53" s="168"/>
      <c r="AD53" s="1460"/>
    </row>
    <row r="54" spans="2:30" ht="21" customHeight="1" x14ac:dyDescent="0.25">
      <c r="B54" s="1195"/>
      <c r="C54" s="1196"/>
      <c r="D54" s="1196"/>
      <c r="E54" s="1196"/>
      <c r="F54" s="1196"/>
      <c r="G54" s="1196"/>
      <c r="H54" s="1196"/>
      <c r="I54" s="1196"/>
      <c r="J54" s="1196"/>
      <c r="K54" s="1196"/>
      <c r="L54" s="1197"/>
      <c r="M54" s="1154"/>
      <c r="N54" s="596"/>
      <c r="O54" s="842"/>
      <c r="P54" s="574"/>
      <c r="Q54" s="574"/>
      <c r="R54" s="574"/>
      <c r="S54" s="596"/>
      <c r="T54" s="596"/>
      <c r="U54" s="596"/>
      <c r="V54" s="1170"/>
      <c r="W54" s="1170"/>
      <c r="X54" s="1171"/>
      <c r="Y54" s="168"/>
      <c r="Z54" s="168"/>
      <c r="AA54" s="168"/>
      <c r="AB54" s="168"/>
      <c r="AC54" s="168"/>
      <c r="AD54" s="1460"/>
    </row>
    <row r="55" spans="2:30" ht="12" customHeight="1" x14ac:dyDescent="0.25">
      <c r="B55" s="1198" t="str">
        <f>'S2-Development Features'!B48</f>
        <v>Garage with a Minimum of 200 Square Feet that is Made of Approved Materials, Has a Roof, is Enclosed on All Sides, and Has at Least One Door for Vehicle Access</v>
      </c>
      <c r="C55" s="1199"/>
      <c r="D55" s="1199"/>
      <c r="E55" s="1199"/>
      <c r="F55" s="1199"/>
      <c r="G55" s="1199"/>
      <c r="H55" s="1199"/>
      <c r="I55" s="1199"/>
      <c r="J55" s="1199"/>
      <c r="K55" s="1199"/>
      <c r="L55" s="1200"/>
      <c r="M55" s="1156">
        <f>'S2-Development Features'!Y48</f>
        <v>2</v>
      </c>
      <c r="N55" s="702"/>
      <c r="O55" s="781"/>
      <c r="P55" s="574">
        <f>'S2-Development Features'!AB48</f>
        <v>0</v>
      </c>
      <c r="Q55" s="574"/>
      <c r="R55" s="574"/>
      <c r="S55" s="702"/>
      <c r="T55" s="702"/>
      <c r="U55" s="702"/>
      <c r="V55" s="1170"/>
      <c r="W55" s="1170"/>
      <c r="X55" s="1171"/>
      <c r="Y55" s="168"/>
      <c r="Z55" s="168"/>
      <c r="AA55" s="168"/>
      <c r="AB55" s="168"/>
      <c r="AC55" s="168"/>
      <c r="AD55" s="1460"/>
    </row>
    <row r="56" spans="2:30" ht="12" customHeight="1" x14ac:dyDescent="0.25">
      <c r="B56" s="1198"/>
      <c r="C56" s="1199"/>
      <c r="D56" s="1199"/>
      <c r="E56" s="1199"/>
      <c r="F56" s="1199"/>
      <c r="G56" s="1199"/>
      <c r="H56" s="1199"/>
      <c r="I56" s="1199"/>
      <c r="J56" s="1199"/>
      <c r="K56" s="1199"/>
      <c r="L56" s="1200"/>
      <c r="M56" s="1156"/>
      <c r="N56" s="702"/>
      <c r="O56" s="781"/>
      <c r="P56" s="574"/>
      <c r="Q56" s="574"/>
      <c r="R56" s="574"/>
      <c r="S56" s="702"/>
      <c r="T56" s="702"/>
      <c r="U56" s="702"/>
      <c r="V56" s="1170"/>
      <c r="W56" s="1170"/>
      <c r="X56" s="1171"/>
      <c r="Y56" s="168"/>
      <c r="Z56" s="168"/>
      <c r="AA56" s="168"/>
      <c r="AB56" s="168"/>
      <c r="AC56" s="168"/>
      <c r="AD56" s="1460"/>
    </row>
    <row r="57" spans="2:30" ht="12" customHeight="1" x14ac:dyDescent="0.25">
      <c r="B57" s="1198"/>
      <c r="C57" s="1199"/>
      <c r="D57" s="1199"/>
      <c r="E57" s="1199"/>
      <c r="F57" s="1199"/>
      <c r="G57" s="1199"/>
      <c r="H57" s="1199"/>
      <c r="I57" s="1199"/>
      <c r="J57" s="1199"/>
      <c r="K57" s="1199"/>
      <c r="L57" s="1200"/>
      <c r="M57" s="1156"/>
      <c r="N57" s="702"/>
      <c r="O57" s="781"/>
      <c r="P57" s="574"/>
      <c r="Q57" s="574"/>
      <c r="R57" s="574"/>
      <c r="S57" s="702"/>
      <c r="T57" s="702"/>
      <c r="U57" s="702"/>
      <c r="V57" s="1170"/>
      <c r="W57" s="1170"/>
      <c r="X57" s="1171"/>
      <c r="Y57" s="168"/>
      <c r="Z57" s="168"/>
      <c r="AA57" s="168"/>
      <c r="AB57" s="168"/>
      <c r="AC57" s="168"/>
      <c r="AD57" s="1460"/>
    </row>
    <row r="58" spans="2:30" ht="12" customHeight="1" x14ac:dyDescent="0.25">
      <c r="B58" s="1198"/>
      <c r="C58" s="1199"/>
      <c r="D58" s="1199"/>
      <c r="E58" s="1199"/>
      <c r="F58" s="1199"/>
      <c r="G58" s="1199"/>
      <c r="H58" s="1199"/>
      <c r="I58" s="1199"/>
      <c r="J58" s="1199"/>
      <c r="K58" s="1199"/>
      <c r="L58" s="1200"/>
      <c r="M58" s="1156"/>
      <c r="N58" s="702"/>
      <c r="O58" s="781"/>
      <c r="P58" s="574"/>
      <c r="Q58" s="574"/>
      <c r="R58" s="574"/>
      <c r="S58" s="702"/>
      <c r="T58" s="702"/>
      <c r="U58" s="702"/>
      <c r="V58" s="1170"/>
      <c r="W58" s="1170"/>
      <c r="X58" s="1171"/>
      <c r="Y58" s="168"/>
      <c r="Z58" s="168"/>
      <c r="AA58" s="168"/>
      <c r="AB58" s="168"/>
      <c r="AC58" s="168"/>
      <c r="AD58" s="1460"/>
    </row>
    <row r="59" spans="2:30" ht="12" customHeight="1" x14ac:dyDescent="0.25">
      <c r="B59" s="1198"/>
      <c r="C59" s="1199"/>
      <c r="D59" s="1199"/>
      <c r="E59" s="1199"/>
      <c r="F59" s="1199"/>
      <c r="G59" s="1199"/>
      <c r="H59" s="1199"/>
      <c r="I59" s="1199"/>
      <c r="J59" s="1199"/>
      <c r="K59" s="1199"/>
      <c r="L59" s="1200"/>
      <c r="M59" s="1156"/>
      <c r="N59" s="702"/>
      <c r="O59" s="781"/>
      <c r="P59" s="574"/>
      <c r="Q59" s="574"/>
      <c r="R59" s="574"/>
      <c r="S59" s="702"/>
      <c r="T59" s="702"/>
      <c r="U59" s="702"/>
      <c r="V59" s="1170"/>
      <c r="W59" s="1170"/>
      <c r="X59" s="1171"/>
      <c r="Y59" s="168"/>
      <c r="Z59" s="168"/>
      <c r="AA59" s="168"/>
      <c r="AB59" s="168"/>
      <c r="AC59" s="168"/>
      <c r="AD59" s="1460"/>
    </row>
    <row r="60" spans="2:30" ht="15" customHeight="1" x14ac:dyDescent="0.25">
      <c r="B60" s="1232" t="str">
        <f>'S2-Development Features'!B50</f>
        <v>Crawl Space or Basement</v>
      </c>
      <c r="C60" s="1233"/>
      <c r="D60" s="1233"/>
      <c r="E60" s="1233"/>
      <c r="F60" s="1233"/>
      <c r="G60" s="1233"/>
      <c r="H60" s="1233"/>
      <c r="I60" s="1233"/>
      <c r="J60" s="1233"/>
      <c r="K60" s="1233"/>
      <c r="L60" s="1234"/>
      <c r="M60" s="1154">
        <f>'S2-Development Features'!Y50</f>
        <v>2</v>
      </c>
      <c r="N60" s="596"/>
      <c r="O60" s="842"/>
      <c r="P60" s="574">
        <f>'S2-Development Features'!AB50</f>
        <v>0</v>
      </c>
      <c r="Q60" s="574"/>
      <c r="R60" s="574"/>
      <c r="S60" s="596"/>
      <c r="T60" s="596"/>
      <c r="U60" s="596"/>
      <c r="V60" s="1170"/>
      <c r="W60" s="1170"/>
      <c r="X60" s="1171"/>
      <c r="Y60" s="168"/>
      <c r="Z60" s="168"/>
      <c r="AA60" s="168"/>
      <c r="AB60" s="168"/>
      <c r="AC60" s="168"/>
      <c r="AD60" s="1460"/>
    </row>
    <row r="61" spans="2:30" ht="15" customHeight="1" x14ac:dyDescent="0.25">
      <c r="B61" s="1317" t="str">
        <f>'S2-Development Features'!B51</f>
        <v>Security System</v>
      </c>
      <c r="C61" s="1318"/>
      <c r="D61" s="1318"/>
      <c r="E61" s="1318"/>
      <c r="F61" s="1318"/>
      <c r="G61" s="1318"/>
      <c r="H61" s="1318"/>
      <c r="I61" s="1318"/>
      <c r="J61" s="1318"/>
      <c r="K61" s="1318"/>
      <c r="L61" s="1319"/>
      <c r="M61" s="1156">
        <f>'S2-Development Features'!Y51</f>
        <v>2</v>
      </c>
      <c r="N61" s="702"/>
      <c r="O61" s="781"/>
      <c r="P61" s="574">
        <f>'S2-Development Features'!AB51</f>
        <v>0</v>
      </c>
      <c r="Q61" s="574"/>
      <c r="R61" s="574"/>
      <c r="S61" s="702"/>
      <c r="T61" s="702"/>
      <c r="U61" s="702"/>
      <c r="V61" s="1170"/>
      <c r="W61" s="1170"/>
      <c r="X61" s="1171"/>
      <c r="Y61" s="168"/>
      <c r="Z61" s="168"/>
      <c r="AA61" s="168"/>
      <c r="AB61" s="168"/>
      <c r="AC61" s="168"/>
      <c r="AD61" s="1460"/>
    </row>
    <row r="62" spans="2:30" ht="15" customHeight="1" x14ac:dyDescent="0.25">
      <c r="B62" s="1195" t="str">
        <f>'S2-Development Features'!B52</f>
        <v>Carport with a Minimum of 200 Square Feet that is Made of Approved Materials, Has a Roof, and is Open on at Least Two Sides</v>
      </c>
      <c r="C62" s="1196"/>
      <c r="D62" s="1196"/>
      <c r="E62" s="1196"/>
      <c r="F62" s="1196"/>
      <c r="G62" s="1196"/>
      <c r="H62" s="1196"/>
      <c r="I62" s="1196"/>
      <c r="J62" s="1196"/>
      <c r="K62" s="1196"/>
      <c r="L62" s="1197"/>
      <c r="M62" s="1154">
        <f>'S2-Development Features'!Y52</f>
        <v>1</v>
      </c>
      <c r="N62" s="596"/>
      <c r="O62" s="842"/>
      <c r="P62" s="574">
        <f>'S2-Development Features'!AB52</f>
        <v>0</v>
      </c>
      <c r="Q62" s="574"/>
      <c r="R62" s="574"/>
      <c r="S62" s="596"/>
      <c r="T62" s="596"/>
      <c r="U62" s="596"/>
      <c r="V62" s="1289"/>
      <c r="W62" s="1290"/>
      <c r="X62" s="1291"/>
      <c r="Y62" s="168"/>
      <c r="Z62" s="168"/>
      <c r="AA62" s="168"/>
      <c r="AB62" s="168"/>
      <c r="AC62" s="168"/>
      <c r="AD62" s="1460"/>
    </row>
    <row r="63" spans="2:30" ht="15" customHeight="1" x14ac:dyDescent="0.25">
      <c r="B63" s="1195"/>
      <c r="C63" s="1196"/>
      <c r="D63" s="1196"/>
      <c r="E63" s="1196"/>
      <c r="F63" s="1196"/>
      <c r="G63" s="1196"/>
      <c r="H63" s="1196"/>
      <c r="I63" s="1196"/>
      <c r="J63" s="1196"/>
      <c r="K63" s="1196"/>
      <c r="L63" s="1197"/>
      <c r="M63" s="1154"/>
      <c r="N63" s="596"/>
      <c r="O63" s="842"/>
      <c r="P63" s="574"/>
      <c r="Q63" s="574"/>
      <c r="R63" s="574"/>
      <c r="S63" s="596"/>
      <c r="T63" s="596"/>
      <c r="U63" s="596"/>
      <c r="V63" s="1292"/>
      <c r="W63" s="1293"/>
      <c r="X63" s="1294"/>
      <c r="Y63" s="168"/>
      <c r="Z63" s="168"/>
      <c r="AA63" s="168"/>
      <c r="AB63" s="168"/>
      <c r="AC63" s="168"/>
      <c r="AD63" s="1460"/>
    </row>
    <row r="64" spans="2:30" ht="15" customHeight="1" x14ac:dyDescent="0.25">
      <c r="B64" s="1195"/>
      <c r="C64" s="1196"/>
      <c r="D64" s="1196"/>
      <c r="E64" s="1196"/>
      <c r="F64" s="1196"/>
      <c r="G64" s="1196"/>
      <c r="H64" s="1196"/>
      <c r="I64" s="1196"/>
      <c r="J64" s="1196"/>
      <c r="K64" s="1196"/>
      <c r="L64" s="1197"/>
      <c r="M64" s="1154"/>
      <c r="N64" s="596"/>
      <c r="O64" s="842"/>
      <c r="P64" s="574"/>
      <c r="Q64" s="574"/>
      <c r="R64" s="574"/>
      <c r="S64" s="596"/>
      <c r="T64" s="596"/>
      <c r="U64" s="596"/>
      <c r="V64" s="1292"/>
      <c r="W64" s="1293"/>
      <c r="X64" s="1294"/>
      <c r="Y64" s="168"/>
      <c r="Z64" s="168"/>
      <c r="AA64" s="168"/>
      <c r="AB64" s="168"/>
      <c r="AC64" s="168"/>
      <c r="AD64" s="1460"/>
    </row>
    <row r="65" spans="2:30" ht="15" customHeight="1" x14ac:dyDescent="0.25">
      <c r="B65" s="1195"/>
      <c r="C65" s="1196"/>
      <c r="D65" s="1196"/>
      <c r="E65" s="1196"/>
      <c r="F65" s="1196"/>
      <c r="G65" s="1196"/>
      <c r="H65" s="1196"/>
      <c r="I65" s="1196"/>
      <c r="J65" s="1196"/>
      <c r="K65" s="1196"/>
      <c r="L65" s="1197"/>
      <c r="M65" s="1154"/>
      <c r="N65" s="596"/>
      <c r="O65" s="842"/>
      <c r="P65" s="574"/>
      <c r="Q65" s="574"/>
      <c r="R65" s="574"/>
      <c r="S65" s="596"/>
      <c r="T65" s="596"/>
      <c r="U65" s="596"/>
      <c r="V65" s="1295"/>
      <c r="W65" s="1296"/>
      <c r="X65" s="1297"/>
      <c r="Y65" s="168"/>
      <c r="Z65" s="168"/>
      <c r="AA65" s="168"/>
      <c r="AB65" s="168"/>
      <c r="AC65" s="168"/>
      <c r="AD65" s="1460"/>
    </row>
    <row r="66" spans="2:30" ht="15" customHeight="1" x14ac:dyDescent="0.25">
      <c r="B66" s="1198" t="str">
        <f>'S2-Development Features'!B54</f>
        <v>Attached or Unattached Storage Space Measuring at Least 5' x 6'</v>
      </c>
      <c r="C66" s="1199"/>
      <c r="D66" s="1199"/>
      <c r="E66" s="1199"/>
      <c r="F66" s="1199"/>
      <c r="G66" s="1199"/>
      <c r="H66" s="1199"/>
      <c r="I66" s="1199"/>
      <c r="J66" s="1199"/>
      <c r="K66" s="1199"/>
      <c r="L66" s="1200"/>
      <c r="M66" s="1156">
        <f>'S2-Development Features'!Y54</f>
        <v>1</v>
      </c>
      <c r="N66" s="702"/>
      <c r="O66" s="781"/>
      <c r="P66" s="574">
        <f>'S2-Development Features'!AB54</f>
        <v>0</v>
      </c>
      <c r="Q66" s="574"/>
      <c r="R66" s="574"/>
      <c r="S66" s="702"/>
      <c r="T66" s="702"/>
      <c r="U66" s="702"/>
      <c r="V66" s="1170"/>
      <c r="W66" s="1170"/>
      <c r="X66" s="1171"/>
      <c r="Y66" s="168"/>
      <c r="Z66" s="168"/>
      <c r="AA66" s="168"/>
      <c r="AB66" s="168"/>
      <c r="AC66" s="168"/>
      <c r="AD66" s="1460"/>
    </row>
    <row r="67" spans="2:30" ht="15" customHeight="1" x14ac:dyDescent="0.25">
      <c r="B67" s="1492"/>
      <c r="C67" s="1493"/>
      <c r="D67" s="1493"/>
      <c r="E67" s="1493"/>
      <c r="F67" s="1493"/>
      <c r="G67" s="1493"/>
      <c r="H67" s="1493"/>
      <c r="I67" s="1493"/>
      <c r="J67" s="1493"/>
      <c r="K67" s="1493"/>
      <c r="L67" s="1494"/>
      <c r="M67" s="1362"/>
      <c r="N67" s="1495"/>
      <c r="O67" s="1361"/>
      <c r="P67" s="574"/>
      <c r="Q67" s="574"/>
      <c r="R67" s="574"/>
      <c r="S67" s="702"/>
      <c r="T67" s="702"/>
      <c r="U67" s="702"/>
      <c r="V67" s="1496"/>
      <c r="W67" s="1496"/>
      <c r="X67" s="1497"/>
      <c r="Y67" s="168"/>
      <c r="Z67" s="168"/>
      <c r="AA67" s="168"/>
      <c r="AB67" s="168"/>
      <c r="AC67" s="168"/>
      <c r="AD67" s="1460"/>
    </row>
    <row r="68" spans="2:30" ht="26.25" customHeight="1" x14ac:dyDescent="0.25">
      <c r="B68" s="1198" t="str">
        <f>'S2-Development Features'!B55</f>
        <v>Play areas designed in accordance with ADA Guidelines</v>
      </c>
      <c r="C68" s="1199"/>
      <c r="D68" s="1199"/>
      <c r="E68" s="1199"/>
      <c r="F68" s="1199"/>
      <c r="G68" s="1199"/>
      <c r="H68" s="1199"/>
      <c r="I68" s="1199"/>
      <c r="J68" s="1199"/>
      <c r="K68" s="1199"/>
      <c r="L68" s="1200"/>
      <c r="M68" s="702">
        <f>'S2-Development Features'!Y55</f>
        <v>1</v>
      </c>
      <c r="N68" s="702"/>
      <c r="O68" s="781"/>
      <c r="P68" s="574">
        <f>'S2-Development Features'!AB55</f>
        <v>0</v>
      </c>
      <c r="Q68" s="574"/>
      <c r="R68" s="574"/>
      <c r="S68" s="702"/>
      <c r="T68" s="702"/>
      <c r="U68" s="702"/>
      <c r="V68" s="1170"/>
      <c r="W68" s="1170"/>
      <c r="X68" s="1171"/>
      <c r="Y68" s="168"/>
      <c r="Z68" s="168"/>
      <c r="AA68" s="168"/>
      <c r="AB68" s="168"/>
      <c r="AC68" s="168"/>
      <c r="AD68" s="1460"/>
    </row>
    <row r="69" spans="2:30" ht="15" customHeight="1" x14ac:dyDescent="0.25">
      <c r="B69" s="1195" t="str">
        <f>'S2-Development Features'!B56</f>
        <v xml:space="preserve">Community Room </v>
      </c>
      <c r="C69" s="1196"/>
      <c r="D69" s="1196"/>
      <c r="E69" s="1196"/>
      <c r="F69" s="1196"/>
      <c r="G69" s="1196"/>
      <c r="H69" s="1196"/>
      <c r="I69" s="1196"/>
      <c r="J69" s="1196"/>
      <c r="K69" s="1196"/>
      <c r="L69" s="1197"/>
      <c r="M69" s="596">
        <f>'S2-Development Features'!Y56</f>
        <v>1</v>
      </c>
      <c r="N69" s="596"/>
      <c r="O69" s="842"/>
      <c r="P69" s="574">
        <f>'S2-Development Features'!AB56</f>
        <v>0</v>
      </c>
      <c r="Q69" s="574"/>
      <c r="R69" s="574"/>
      <c r="S69" s="596"/>
      <c r="T69" s="596"/>
      <c r="U69" s="596"/>
      <c r="V69" s="1170"/>
      <c r="W69" s="1170"/>
      <c r="X69" s="1171"/>
      <c r="Y69" s="168"/>
      <c r="Z69" s="168"/>
      <c r="AA69" s="168"/>
      <c r="AB69" s="168"/>
      <c r="AC69" s="168"/>
      <c r="AD69" s="1460"/>
    </row>
    <row r="70" spans="2:30" ht="24" customHeight="1" thickBot="1" x14ac:dyDescent="0.3">
      <c r="B70" s="1311" t="str">
        <f>'S2-Development Features'!B57</f>
        <v>All entrances are non-step entrances for ALL units</v>
      </c>
      <c r="C70" s="1312"/>
      <c r="D70" s="1312"/>
      <c r="E70" s="1312"/>
      <c r="F70" s="1312"/>
      <c r="G70" s="1312"/>
      <c r="H70" s="1312"/>
      <c r="I70" s="1312"/>
      <c r="J70" s="1312"/>
      <c r="K70" s="1312"/>
      <c r="L70" s="1313"/>
      <c r="M70" s="788">
        <f>'S2-Development Features'!Y57</f>
        <v>2</v>
      </c>
      <c r="N70" s="788"/>
      <c r="O70" s="789"/>
      <c r="P70" s="575">
        <f>'S2-Development Features'!AB57</f>
        <v>0</v>
      </c>
      <c r="Q70" s="575"/>
      <c r="R70" s="575"/>
      <c r="S70" s="788"/>
      <c r="T70" s="788"/>
      <c r="U70" s="788"/>
      <c r="V70" s="1314"/>
      <c r="W70" s="1315"/>
      <c r="X70" s="1316"/>
      <c r="Y70" s="168"/>
      <c r="Z70" s="168"/>
      <c r="AA70" s="168"/>
      <c r="AB70" s="168"/>
      <c r="AC70" s="168"/>
      <c r="AD70" s="1460"/>
    </row>
    <row r="71" spans="2:30" ht="15" customHeight="1" thickTop="1" thickBot="1" x14ac:dyDescent="0.3">
      <c r="B71" s="1221" t="s">
        <v>810</v>
      </c>
      <c r="C71" s="1222"/>
      <c r="D71" s="1222"/>
      <c r="E71" s="1222"/>
      <c r="F71" s="1222"/>
      <c r="G71" s="1222"/>
      <c r="H71" s="1222"/>
      <c r="I71" s="1222"/>
      <c r="J71" s="1222"/>
      <c r="K71" s="1222"/>
      <c r="L71" s="1223"/>
      <c r="M71" s="1225">
        <f>'S2-Development Features'!Y58</f>
        <v>5</v>
      </c>
      <c r="N71" s="1225"/>
      <c r="O71" s="1225"/>
      <c r="P71" s="1225">
        <f>'S2-Development Features'!AB58</f>
        <v>0</v>
      </c>
      <c r="Q71" s="1225"/>
      <c r="R71" s="1225"/>
      <c r="S71" s="1225">
        <f>MIN(M71,SUM(S41:U67))</f>
        <v>0</v>
      </c>
      <c r="T71" s="1225"/>
      <c r="U71" s="1225"/>
      <c r="V71" s="1309"/>
      <c r="W71" s="1309"/>
      <c r="X71" s="1310"/>
      <c r="Y71" s="1461"/>
      <c r="Z71" s="1461"/>
      <c r="AA71" s="1461"/>
      <c r="AB71" s="1461"/>
      <c r="AC71" s="1461"/>
      <c r="AD71" s="1462"/>
    </row>
    <row r="72" spans="2:30" ht="15" customHeight="1" thickBot="1" x14ac:dyDescent="0.3">
      <c r="B72" s="1320" t="s">
        <v>922</v>
      </c>
      <c r="C72" s="1321"/>
      <c r="D72" s="1321"/>
      <c r="E72" s="1321"/>
      <c r="F72" s="1321"/>
      <c r="G72" s="1321"/>
      <c r="H72" s="1321"/>
      <c r="I72" s="1321"/>
      <c r="J72" s="1321"/>
      <c r="K72" s="1321"/>
      <c r="L72" s="1321"/>
      <c r="M72" s="1321"/>
      <c r="N72" s="1321"/>
      <c r="O72" s="1321"/>
      <c r="P72" s="1321"/>
      <c r="Q72" s="1321"/>
      <c r="R72" s="1321"/>
      <c r="S72" s="1321"/>
      <c r="T72" s="1321"/>
      <c r="U72" s="1321"/>
      <c r="V72" s="1321"/>
      <c r="W72" s="1321"/>
      <c r="X72" s="1322"/>
      <c r="Y72" s="80"/>
      <c r="Z72" s="80"/>
      <c r="AA72" s="80"/>
      <c r="AB72" s="80"/>
      <c r="AC72" s="80"/>
      <c r="AD72" s="79"/>
    </row>
    <row r="73" spans="2:30" ht="15" customHeight="1" x14ac:dyDescent="0.25">
      <c r="B73" s="1266" t="str">
        <f>'S2-Development Features'!B64</f>
        <v>50% or more units have HERS rating at 55 or lower</v>
      </c>
      <c r="C73" s="1267"/>
      <c r="D73" s="1267"/>
      <c r="E73" s="1267"/>
      <c r="F73" s="1267"/>
      <c r="G73" s="1267"/>
      <c r="H73" s="1267"/>
      <c r="I73" s="1267"/>
      <c r="J73" s="1267"/>
      <c r="K73" s="1267"/>
      <c r="L73" s="1485"/>
      <c r="M73" s="1487">
        <f>'S2-Development Features'!V64</f>
        <v>5</v>
      </c>
      <c r="N73" s="616"/>
      <c r="O73" s="844"/>
      <c r="P73" s="436">
        <f>'S2-Development Features'!Y64</f>
        <v>0</v>
      </c>
      <c r="Q73" s="436"/>
      <c r="R73" s="436"/>
      <c r="S73" s="616"/>
      <c r="T73" s="616"/>
      <c r="U73" s="616"/>
      <c r="V73" s="890"/>
      <c r="W73" s="890"/>
      <c r="X73" s="891"/>
      <c r="Y73" s="80"/>
      <c r="Z73" s="80"/>
      <c r="AA73" s="80"/>
      <c r="AB73" s="80"/>
      <c r="AC73" s="80"/>
      <c r="AD73" s="79"/>
    </row>
    <row r="74" spans="2:30" ht="15" customHeight="1" x14ac:dyDescent="0.25">
      <c r="B74" s="1298"/>
      <c r="C74" s="1299"/>
      <c r="D74" s="1299"/>
      <c r="E74" s="1299"/>
      <c r="F74" s="1299"/>
      <c r="G74" s="1299"/>
      <c r="H74" s="1299"/>
      <c r="I74" s="1299"/>
      <c r="J74" s="1299"/>
      <c r="K74" s="1299"/>
      <c r="L74" s="1486"/>
      <c r="M74" s="1488"/>
      <c r="N74" s="571"/>
      <c r="O74" s="848"/>
      <c r="P74" s="574"/>
      <c r="Q74" s="574"/>
      <c r="R74" s="574"/>
      <c r="S74" s="571"/>
      <c r="T74" s="571"/>
      <c r="U74" s="571"/>
      <c r="V74" s="917"/>
      <c r="W74" s="917"/>
      <c r="X74" s="918"/>
      <c r="Y74" s="80"/>
      <c r="Z74" s="80"/>
      <c r="AA74" s="80"/>
      <c r="AB74" s="80"/>
      <c r="AC74" s="80"/>
      <c r="AD74" s="79"/>
    </row>
    <row r="75" spans="2:30" ht="15" customHeight="1" x14ac:dyDescent="0.25">
      <c r="B75" s="1195" t="str">
        <f>'S2-Development Features'!B66</f>
        <v>50% or more units have HERS rating at 65 or lower</v>
      </c>
      <c r="C75" s="1196"/>
      <c r="D75" s="1196"/>
      <c r="E75" s="1196"/>
      <c r="F75" s="1196"/>
      <c r="G75" s="1196"/>
      <c r="H75" s="1196"/>
      <c r="I75" s="1196"/>
      <c r="J75" s="1196"/>
      <c r="K75" s="1196"/>
      <c r="L75" s="1498"/>
      <c r="M75" s="1502">
        <f>'S2-Development Features'!V66</f>
        <v>3</v>
      </c>
      <c r="N75" s="596"/>
      <c r="O75" s="596"/>
      <c r="P75" s="574">
        <f>'S2-Development Features'!Y66</f>
        <v>0</v>
      </c>
      <c r="Q75" s="574"/>
      <c r="R75" s="574"/>
      <c r="S75" s="596"/>
      <c r="T75" s="596"/>
      <c r="U75" s="596"/>
      <c r="V75" s="917"/>
      <c r="W75" s="917"/>
      <c r="X75" s="918"/>
      <c r="Y75" s="80"/>
      <c r="Z75" s="80"/>
      <c r="AA75" s="80"/>
      <c r="AB75" s="80"/>
      <c r="AC75" s="80"/>
      <c r="AD75" s="79"/>
    </row>
    <row r="76" spans="2:30" ht="15" customHeight="1" thickBot="1" x14ac:dyDescent="0.3">
      <c r="B76" s="1499"/>
      <c r="C76" s="1500"/>
      <c r="D76" s="1500"/>
      <c r="E76" s="1500"/>
      <c r="F76" s="1500"/>
      <c r="G76" s="1500"/>
      <c r="H76" s="1500"/>
      <c r="I76" s="1500"/>
      <c r="J76" s="1500"/>
      <c r="K76" s="1500"/>
      <c r="L76" s="1501"/>
      <c r="M76" s="1503"/>
      <c r="N76" s="808"/>
      <c r="O76" s="808"/>
      <c r="P76" s="575"/>
      <c r="Q76" s="575"/>
      <c r="R76" s="575"/>
      <c r="S76" s="808"/>
      <c r="T76" s="808"/>
      <c r="U76" s="808"/>
      <c r="V76" s="1254"/>
      <c r="W76" s="1254"/>
      <c r="X76" s="1255"/>
      <c r="Y76" s="80"/>
      <c r="Z76" s="80"/>
      <c r="AA76" s="80"/>
      <c r="AB76" s="80"/>
      <c r="AC76" s="80"/>
      <c r="AD76" s="79"/>
    </row>
    <row r="77" spans="2:30" ht="15" customHeight="1" thickTop="1" thickBot="1" x14ac:dyDescent="0.3">
      <c r="B77" s="1504" t="s">
        <v>810</v>
      </c>
      <c r="C77" s="1505"/>
      <c r="D77" s="1505"/>
      <c r="E77" s="1505"/>
      <c r="F77" s="1505"/>
      <c r="G77" s="1505"/>
      <c r="H77" s="1505"/>
      <c r="I77" s="1505"/>
      <c r="J77" s="1505"/>
      <c r="K77" s="1505"/>
      <c r="L77" s="1506"/>
      <c r="M77" s="1224">
        <f>'S2-Development Features'!AD60</f>
        <v>5</v>
      </c>
      <c r="N77" s="1225"/>
      <c r="O77" s="1225"/>
      <c r="P77" s="1225">
        <f>MAX(P73:R76)</f>
        <v>0</v>
      </c>
      <c r="Q77" s="1225"/>
      <c r="R77" s="1376"/>
      <c r="S77" s="1279">
        <f>MAX(S73:U76)</f>
        <v>0</v>
      </c>
      <c r="T77" s="1279"/>
      <c r="U77" s="1279"/>
      <c r="V77" s="1507"/>
      <c r="W77" s="1507"/>
      <c r="X77" s="1508"/>
      <c r="Y77" s="80"/>
      <c r="Z77" s="80"/>
      <c r="AA77" s="80"/>
      <c r="AB77" s="80"/>
      <c r="AC77" s="80"/>
      <c r="AD77" s="79"/>
    </row>
    <row r="78" spans="2:30" ht="15" customHeight="1" thickBot="1" x14ac:dyDescent="0.3">
      <c r="B78" s="1320" t="str">
        <f>'S2-Development Features'!B70</f>
        <v>E - UNIVERSAL DESIGN FEATURES</v>
      </c>
      <c r="C78" s="1321"/>
      <c r="D78" s="1321"/>
      <c r="E78" s="1321"/>
      <c r="F78" s="1321"/>
      <c r="G78" s="1321"/>
      <c r="H78" s="1321"/>
      <c r="I78" s="1321"/>
      <c r="J78" s="1321"/>
      <c r="K78" s="1321"/>
      <c r="L78" s="1321"/>
      <c r="M78" s="1321"/>
      <c r="N78" s="1321"/>
      <c r="O78" s="1321"/>
      <c r="P78" s="1321"/>
      <c r="Q78" s="1321"/>
      <c r="R78" s="1321"/>
      <c r="S78" s="1321"/>
      <c r="T78" s="1321"/>
      <c r="U78" s="1321"/>
      <c r="V78" s="1321"/>
      <c r="W78" s="1321"/>
      <c r="X78" s="1322"/>
      <c r="Y78" s="1204"/>
      <c r="Z78" s="1205"/>
      <c r="AA78" s="1205"/>
      <c r="AB78" s="1205"/>
      <c r="AC78" s="1205"/>
      <c r="AD78" s="1206"/>
    </row>
    <row r="79" spans="2:30" ht="15" customHeight="1" thickBot="1" x14ac:dyDescent="0.3">
      <c r="B79" s="1283" t="s">
        <v>872</v>
      </c>
      <c r="C79" s="1284"/>
      <c r="D79" s="1284"/>
      <c r="E79" s="1284"/>
      <c r="F79" s="1284"/>
      <c r="G79" s="1284"/>
      <c r="H79" s="1284"/>
      <c r="I79" s="1284"/>
      <c r="J79" s="1284"/>
      <c r="K79" s="1284"/>
      <c r="L79" s="1285"/>
      <c r="M79" s="1216">
        <f>'S2-Development Features'!Y75</f>
        <v>5</v>
      </c>
      <c r="N79" s="1217"/>
      <c r="O79" s="1217"/>
      <c r="P79" s="1218">
        <f>'S2-Development Features'!AB75</f>
        <v>0</v>
      </c>
      <c r="Q79" s="1218"/>
      <c r="R79" s="1218"/>
      <c r="S79" s="1217"/>
      <c r="T79" s="1217"/>
      <c r="U79" s="1217"/>
      <c r="V79" s="1323"/>
      <c r="W79" s="1323"/>
      <c r="X79" s="1324"/>
      <c r="Y79" s="1207"/>
      <c r="Z79" s="1208"/>
      <c r="AA79" s="1208"/>
      <c r="AB79" s="1208"/>
      <c r="AC79" s="1208"/>
      <c r="AD79" s="1209"/>
    </row>
    <row r="80" spans="2:30" ht="15" customHeight="1" thickTop="1" thickBot="1" x14ac:dyDescent="0.3">
      <c r="B80" s="1275" t="s">
        <v>810</v>
      </c>
      <c r="C80" s="1276"/>
      <c r="D80" s="1276"/>
      <c r="E80" s="1276"/>
      <c r="F80" s="1276"/>
      <c r="G80" s="1276"/>
      <c r="H80" s="1276"/>
      <c r="I80" s="1276"/>
      <c r="J80" s="1276"/>
      <c r="K80" s="1276"/>
      <c r="L80" s="1277"/>
      <c r="M80" s="1224">
        <f>'SCORE SHEET'!M79</f>
        <v>5</v>
      </c>
      <c r="N80" s="1225"/>
      <c r="O80" s="1225"/>
      <c r="P80" s="1224">
        <f>'SCORE SHEET'!P79</f>
        <v>0</v>
      </c>
      <c r="Q80" s="1225"/>
      <c r="R80" s="1225"/>
      <c r="S80" s="1225">
        <f>S79</f>
        <v>0</v>
      </c>
      <c r="T80" s="1225"/>
      <c r="U80" s="1225"/>
      <c r="V80" s="1309"/>
      <c r="W80" s="1309"/>
      <c r="X80" s="1325"/>
      <c r="Y80" s="1210"/>
      <c r="Z80" s="1211"/>
      <c r="AA80" s="1211"/>
      <c r="AB80" s="1211"/>
      <c r="AC80" s="1211"/>
      <c r="AD80" s="1212"/>
    </row>
    <row r="81" spans="2:30" ht="15" customHeight="1" thickBot="1" x14ac:dyDescent="0.3">
      <c r="B81" s="1332" t="str">
        <f>'S2-Development Features'!B87</f>
        <v>F - GREEN BUILDING</v>
      </c>
      <c r="C81" s="1333"/>
      <c r="D81" s="1333"/>
      <c r="E81" s="1333"/>
      <c r="F81" s="1333"/>
      <c r="G81" s="1333"/>
      <c r="H81" s="1333"/>
      <c r="I81" s="1333"/>
      <c r="J81" s="1333"/>
      <c r="K81" s="1333"/>
      <c r="L81" s="1333"/>
      <c r="M81" s="1333"/>
      <c r="N81" s="1333"/>
      <c r="O81" s="1333"/>
      <c r="P81" s="1333"/>
      <c r="Q81" s="1333"/>
      <c r="R81" s="1333"/>
      <c r="S81" s="1333"/>
      <c r="T81" s="1333"/>
      <c r="U81" s="1333"/>
      <c r="V81" s="1333"/>
      <c r="W81" s="1333"/>
      <c r="X81" s="1334"/>
      <c r="Y81" s="1239"/>
      <c r="Z81" s="1240"/>
      <c r="AA81" s="1240"/>
      <c r="AB81" s="1240"/>
      <c r="AC81" s="1240"/>
      <c r="AD81" s="1241"/>
    </row>
    <row r="82" spans="2:30" ht="15" customHeight="1" x14ac:dyDescent="0.25">
      <c r="B82" s="1335" t="str">
        <f>'S2-Development Features'!B91</f>
        <v>Orient Structures on East/West Axis for Solar Exposure</v>
      </c>
      <c r="C82" s="1336"/>
      <c r="D82" s="1336"/>
      <c r="E82" s="1336"/>
      <c r="F82" s="1336"/>
      <c r="G82" s="1336"/>
      <c r="H82" s="1336"/>
      <c r="I82" s="1336"/>
      <c r="J82" s="1336"/>
      <c r="K82" s="1336"/>
      <c r="L82" s="1337"/>
      <c r="M82" s="1341">
        <f>'S2-Development Features'!Y91</f>
        <v>1</v>
      </c>
      <c r="N82" s="570"/>
      <c r="O82" s="570"/>
      <c r="P82" s="792">
        <f>'S2-Development Features'!AB91</f>
        <v>0</v>
      </c>
      <c r="Q82" s="573"/>
      <c r="R82" s="573"/>
      <c r="S82" s="570"/>
      <c r="T82" s="570"/>
      <c r="U82" s="570"/>
      <c r="V82" s="1342"/>
      <c r="W82" s="1342"/>
      <c r="X82" s="1343"/>
      <c r="Y82" s="1242"/>
      <c r="Z82" s="1243"/>
      <c r="AA82" s="1243"/>
      <c r="AB82" s="1243"/>
      <c r="AC82" s="1243"/>
      <c r="AD82" s="1244"/>
    </row>
    <row r="83" spans="2:30" ht="15" customHeight="1" x14ac:dyDescent="0.25">
      <c r="B83" s="1338"/>
      <c r="C83" s="1339"/>
      <c r="D83" s="1339"/>
      <c r="E83" s="1339"/>
      <c r="F83" s="1339"/>
      <c r="G83" s="1339"/>
      <c r="H83" s="1339"/>
      <c r="I83" s="1339"/>
      <c r="J83" s="1339"/>
      <c r="K83" s="1339"/>
      <c r="L83" s="1340"/>
      <c r="M83" s="591"/>
      <c r="N83" s="571"/>
      <c r="O83" s="571"/>
      <c r="P83" s="593"/>
      <c r="Q83" s="574"/>
      <c r="R83" s="574"/>
      <c r="S83" s="571"/>
      <c r="T83" s="571"/>
      <c r="U83" s="571"/>
      <c r="V83" s="1170"/>
      <c r="W83" s="1170"/>
      <c r="X83" s="1171"/>
      <c r="Y83" s="1242"/>
      <c r="Z83" s="1243"/>
      <c r="AA83" s="1243"/>
      <c r="AB83" s="1243"/>
      <c r="AC83" s="1243"/>
      <c r="AD83" s="1244"/>
    </row>
    <row r="84" spans="2:30" ht="15" customHeight="1" x14ac:dyDescent="0.25">
      <c r="B84" s="1177" t="s">
        <v>909</v>
      </c>
      <c r="C84" s="1178"/>
      <c r="D84" s="1178"/>
      <c r="E84" s="1178"/>
      <c r="F84" s="1178"/>
      <c r="G84" s="1178"/>
      <c r="H84" s="1178"/>
      <c r="I84" s="1178"/>
      <c r="J84" s="1178"/>
      <c r="K84" s="1178"/>
      <c r="L84" s="1179"/>
      <c r="M84" s="1154">
        <f>'S2-Development Features'!Y92</f>
        <v>1</v>
      </c>
      <c r="N84" s="596"/>
      <c r="O84" s="596"/>
      <c r="P84" s="593">
        <f>'S2-Development Features'!AB92</f>
        <v>0</v>
      </c>
      <c r="Q84" s="574"/>
      <c r="R84" s="574"/>
      <c r="S84" s="596"/>
      <c r="T84" s="596"/>
      <c r="U84" s="596"/>
      <c r="V84" s="1170"/>
      <c r="W84" s="1170"/>
      <c r="X84" s="1171"/>
      <c r="Y84" s="1242"/>
      <c r="Z84" s="1243"/>
      <c r="AA84" s="1243"/>
      <c r="AB84" s="1243"/>
      <c r="AC84" s="1243"/>
      <c r="AD84" s="1244"/>
    </row>
    <row r="85" spans="2:30" ht="15" customHeight="1" x14ac:dyDescent="0.25">
      <c r="B85" s="1183"/>
      <c r="C85" s="1184"/>
      <c r="D85" s="1184"/>
      <c r="E85" s="1184"/>
      <c r="F85" s="1184"/>
      <c r="G85" s="1184"/>
      <c r="H85" s="1184"/>
      <c r="I85" s="1184"/>
      <c r="J85" s="1184"/>
      <c r="K85" s="1184"/>
      <c r="L85" s="1185"/>
      <c r="M85" s="1154"/>
      <c r="N85" s="596"/>
      <c r="O85" s="596"/>
      <c r="P85" s="593"/>
      <c r="Q85" s="574"/>
      <c r="R85" s="574"/>
      <c r="S85" s="596"/>
      <c r="T85" s="596"/>
      <c r="U85" s="596"/>
      <c r="V85" s="1170"/>
      <c r="W85" s="1170"/>
      <c r="X85" s="1171"/>
      <c r="Y85" s="1242"/>
      <c r="Z85" s="1243"/>
      <c r="AA85" s="1243"/>
      <c r="AB85" s="1243"/>
      <c r="AC85" s="1243"/>
      <c r="AD85" s="1244"/>
    </row>
    <row r="86" spans="2:30" ht="15" customHeight="1" x14ac:dyDescent="0.25">
      <c r="B86" s="1326" t="str">
        <f>'S2-Development Features'!B93</f>
        <v>Low VOC Paints and Finish Materials</v>
      </c>
      <c r="C86" s="1327"/>
      <c r="D86" s="1327"/>
      <c r="E86" s="1327"/>
      <c r="F86" s="1327"/>
      <c r="G86" s="1327"/>
      <c r="H86" s="1327"/>
      <c r="I86" s="1327"/>
      <c r="J86" s="1327"/>
      <c r="K86" s="1327"/>
      <c r="L86" s="1328"/>
      <c r="M86" s="591">
        <f>'S2-Development Features'!Y93</f>
        <v>1</v>
      </c>
      <c r="N86" s="571"/>
      <c r="O86" s="571"/>
      <c r="P86" s="593">
        <f>'S2-Development Features'!AB93</f>
        <v>0</v>
      </c>
      <c r="Q86" s="574"/>
      <c r="R86" s="574"/>
      <c r="S86" s="571"/>
      <c r="T86" s="571"/>
      <c r="U86" s="571"/>
      <c r="V86" s="1170"/>
      <c r="W86" s="1170"/>
      <c r="X86" s="1171"/>
      <c r="Y86" s="1242"/>
      <c r="Z86" s="1243"/>
      <c r="AA86" s="1243"/>
      <c r="AB86" s="1243"/>
      <c r="AC86" s="1243"/>
      <c r="AD86" s="1244"/>
    </row>
    <row r="87" spans="2:30" ht="15" customHeight="1" x14ac:dyDescent="0.25">
      <c r="B87" s="1329" t="str">
        <f>'S2-Development Features'!B94</f>
        <v>Install Flow Reducers in Faucets and Showers</v>
      </c>
      <c r="C87" s="1330"/>
      <c r="D87" s="1330"/>
      <c r="E87" s="1330"/>
      <c r="F87" s="1330"/>
      <c r="G87" s="1330"/>
      <c r="H87" s="1330"/>
      <c r="I87" s="1330"/>
      <c r="J87" s="1330"/>
      <c r="K87" s="1330"/>
      <c r="L87" s="1331"/>
      <c r="M87" s="1154">
        <f>'S2-Development Features'!Y94</f>
        <v>1</v>
      </c>
      <c r="N87" s="596"/>
      <c r="O87" s="596"/>
      <c r="P87" s="593">
        <f>'S2-Development Features'!AB94</f>
        <v>0</v>
      </c>
      <c r="Q87" s="574"/>
      <c r="R87" s="574"/>
      <c r="S87" s="596"/>
      <c r="T87" s="596"/>
      <c r="U87" s="596"/>
      <c r="V87" s="1170"/>
      <c r="W87" s="1170"/>
      <c r="X87" s="1171"/>
      <c r="Y87" s="1242"/>
      <c r="Z87" s="1243"/>
      <c r="AA87" s="1243"/>
      <c r="AB87" s="1243"/>
      <c r="AC87" s="1243"/>
      <c r="AD87" s="1244"/>
    </row>
    <row r="88" spans="2:30" ht="15" customHeight="1" x14ac:dyDescent="0.25">
      <c r="B88" s="1329"/>
      <c r="C88" s="1330"/>
      <c r="D88" s="1330"/>
      <c r="E88" s="1330"/>
      <c r="F88" s="1330"/>
      <c r="G88" s="1330"/>
      <c r="H88" s="1330"/>
      <c r="I88" s="1330"/>
      <c r="J88" s="1330"/>
      <c r="K88" s="1330"/>
      <c r="L88" s="1331"/>
      <c r="M88" s="1154"/>
      <c r="N88" s="596"/>
      <c r="O88" s="596"/>
      <c r="P88" s="593"/>
      <c r="Q88" s="574"/>
      <c r="R88" s="574"/>
      <c r="S88" s="596"/>
      <c r="T88" s="596"/>
      <c r="U88" s="596"/>
      <c r="V88" s="1170"/>
      <c r="W88" s="1170"/>
      <c r="X88" s="1171"/>
      <c r="Y88" s="1242"/>
      <c r="Z88" s="1243"/>
      <c r="AA88" s="1243"/>
      <c r="AB88" s="1243"/>
      <c r="AC88" s="1243"/>
      <c r="AD88" s="1244"/>
    </row>
    <row r="89" spans="2:30" ht="28.15" customHeight="1" x14ac:dyDescent="0.25">
      <c r="B89" s="1338" t="str">
        <f>'S2-Development Features'!B95</f>
        <v>Minimize the Disruption of Existing Plants and Trees</v>
      </c>
      <c r="C89" s="1339"/>
      <c r="D89" s="1339"/>
      <c r="E89" s="1339"/>
      <c r="F89" s="1339"/>
      <c r="G89" s="1339"/>
      <c r="H89" s="1339"/>
      <c r="I89" s="1339"/>
      <c r="J89" s="1339"/>
      <c r="K89" s="1339"/>
      <c r="L89" s="1340"/>
      <c r="M89" s="591">
        <f>'S2-Development Features'!Y95</f>
        <v>1</v>
      </c>
      <c r="N89" s="571"/>
      <c r="O89" s="571"/>
      <c r="P89" s="593">
        <f>'S2-Development Features'!AB95</f>
        <v>0</v>
      </c>
      <c r="Q89" s="574"/>
      <c r="R89" s="574"/>
      <c r="S89" s="571"/>
      <c r="T89" s="571"/>
      <c r="U89" s="571"/>
      <c r="V89" s="1170"/>
      <c r="W89" s="1170"/>
      <c r="X89" s="1171"/>
      <c r="Y89" s="1242"/>
      <c r="Z89" s="1243"/>
      <c r="AA89" s="1243"/>
      <c r="AB89" s="1243"/>
      <c r="AC89" s="1243"/>
      <c r="AD89" s="1244"/>
    </row>
    <row r="90" spans="2:30" ht="15" customHeight="1" x14ac:dyDescent="0.25">
      <c r="B90" s="1344" t="str">
        <f>'S2-Development Features'!B96</f>
        <v>Include Recycling Bins in the Kitchen</v>
      </c>
      <c r="C90" s="1345"/>
      <c r="D90" s="1345"/>
      <c r="E90" s="1345"/>
      <c r="F90" s="1345"/>
      <c r="G90" s="1345"/>
      <c r="H90" s="1345"/>
      <c r="I90" s="1345"/>
      <c r="J90" s="1345"/>
      <c r="K90" s="1345"/>
      <c r="L90" s="1346"/>
      <c r="M90" s="1154">
        <f>'S2-Development Features'!Y96</f>
        <v>1</v>
      </c>
      <c r="N90" s="596"/>
      <c r="O90" s="596"/>
      <c r="P90" s="593">
        <f>'S2-Development Features'!AB96</f>
        <v>0</v>
      </c>
      <c r="Q90" s="574"/>
      <c r="R90" s="574"/>
      <c r="S90" s="596"/>
      <c r="T90" s="596"/>
      <c r="U90" s="596"/>
      <c r="V90" s="1170"/>
      <c r="W90" s="1170"/>
      <c r="X90" s="1171"/>
      <c r="Y90" s="1242"/>
      <c r="Z90" s="1243"/>
      <c r="AA90" s="1243"/>
      <c r="AB90" s="1243"/>
      <c r="AC90" s="1243"/>
      <c r="AD90" s="1244"/>
    </row>
    <row r="91" spans="2:30" ht="15" customHeight="1" x14ac:dyDescent="0.25">
      <c r="B91" s="1347" t="str">
        <f>'[1]S2-Development Features'!B84:U84</f>
        <v>Install Recycled Content Flooring and Underlayment</v>
      </c>
      <c r="C91" s="1348"/>
      <c r="D91" s="1348"/>
      <c r="E91" s="1348"/>
      <c r="F91" s="1348"/>
      <c r="G91" s="1348"/>
      <c r="H91" s="1348"/>
      <c r="I91" s="1348"/>
      <c r="J91" s="1348"/>
      <c r="K91" s="1348"/>
      <c r="L91" s="1349"/>
      <c r="M91" s="1156">
        <f>'S2-Development Features'!Y97</f>
        <v>1</v>
      </c>
      <c r="N91" s="702"/>
      <c r="O91" s="702"/>
      <c r="P91" s="593">
        <f>'S2-Development Features'!AB97</f>
        <v>0</v>
      </c>
      <c r="Q91" s="574"/>
      <c r="R91" s="574"/>
      <c r="S91" s="702"/>
      <c r="T91" s="702"/>
      <c r="U91" s="702"/>
      <c r="V91" s="1170"/>
      <c r="W91" s="1170"/>
      <c r="X91" s="1171"/>
      <c r="Y91" s="1242"/>
      <c r="Z91" s="1243"/>
      <c r="AA91" s="1243"/>
      <c r="AB91" s="1243"/>
      <c r="AC91" s="1243"/>
      <c r="AD91" s="1244"/>
    </row>
    <row r="92" spans="2:30" ht="15" customHeight="1" x14ac:dyDescent="0.25">
      <c r="B92" s="1347"/>
      <c r="C92" s="1348"/>
      <c r="D92" s="1348"/>
      <c r="E92" s="1348"/>
      <c r="F92" s="1348"/>
      <c r="G92" s="1348"/>
      <c r="H92" s="1348"/>
      <c r="I92" s="1348"/>
      <c r="J92" s="1348"/>
      <c r="K92" s="1348"/>
      <c r="L92" s="1349"/>
      <c r="M92" s="1156"/>
      <c r="N92" s="702"/>
      <c r="O92" s="702"/>
      <c r="P92" s="593"/>
      <c r="Q92" s="574"/>
      <c r="R92" s="574"/>
      <c r="S92" s="702"/>
      <c r="T92" s="702"/>
      <c r="U92" s="702"/>
      <c r="V92" s="1170"/>
      <c r="W92" s="1170"/>
      <c r="X92" s="1171"/>
      <c r="Y92" s="1242"/>
      <c r="Z92" s="1243"/>
      <c r="AA92" s="1243"/>
      <c r="AB92" s="1243"/>
      <c r="AC92" s="1243"/>
      <c r="AD92" s="1244"/>
    </row>
    <row r="93" spans="2:30" ht="15" customHeight="1" x14ac:dyDescent="0.25">
      <c r="B93" s="1344" t="str">
        <f>'S2-Development Features'!B98</f>
        <v>Install a Light Colored Roofing Material</v>
      </c>
      <c r="C93" s="1345"/>
      <c r="D93" s="1345"/>
      <c r="E93" s="1345"/>
      <c r="F93" s="1345"/>
      <c r="G93" s="1345"/>
      <c r="H93" s="1345"/>
      <c r="I93" s="1345"/>
      <c r="J93" s="1345"/>
      <c r="K93" s="1345"/>
      <c r="L93" s="1346"/>
      <c r="M93" s="1154">
        <f>'S2-Development Features'!Y98</f>
        <v>1</v>
      </c>
      <c r="N93" s="596"/>
      <c r="O93" s="596"/>
      <c r="P93" s="593">
        <f>'S2-Development Features'!AB98</f>
        <v>0</v>
      </c>
      <c r="Q93" s="574"/>
      <c r="R93" s="574"/>
      <c r="S93" s="596"/>
      <c r="T93" s="596"/>
      <c r="U93" s="596"/>
      <c r="V93" s="1170"/>
      <c r="W93" s="1170"/>
      <c r="X93" s="1171"/>
      <c r="Y93" s="1242"/>
      <c r="Z93" s="1243"/>
      <c r="AA93" s="1243"/>
      <c r="AB93" s="1243"/>
      <c r="AC93" s="1243"/>
      <c r="AD93" s="1244"/>
    </row>
    <row r="94" spans="2:30" ht="20.25" customHeight="1" x14ac:dyDescent="0.25">
      <c r="B94" s="1350" t="str">
        <f>'S2-Development Features'!B99</f>
        <v>Low Flow Toilets or Duel Flush toilets</v>
      </c>
      <c r="C94" s="1351"/>
      <c r="D94" s="1351"/>
      <c r="E94" s="1351"/>
      <c r="F94" s="1351"/>
      <c r="G94" s="1351"/>
      <c r="H94" s="1351"/>
      <c r="I94" s="1351"/>
      <c r="J94" s="1351"/>
      <c r="K94" s="1351"/>
      <c r="L94" s="1352"/>
      <c r="M94" s="1156">
        <f>'S2-Development Features'!Y99</f>
        <v>1</v>
      </c>
      <c r="N94" s="702"/>
      <c r="O94" s="702"/>
      <c r="P94" s="593">
        <f>'S2-Development Features'!AB99</f>
        <v>0</v>
      </c>
      <c r="Q94" s="574"/>
      <c r="R94" s="574"/>
      <c r="S94" s="702"/>
      <c r="T94" s="702"/>
      <c r="U94" s="702"/>
      <c r="V94" s="1170"/>
      <c r="W94" s="1170"/>
      <c r="X94" s="1171"/>
      <c r="Y94" s="1242"/>
      <c r="Z94" s="1243"/>
      <c r="AA94" s="1243"/>
      <c r="AB94" s="1243"/>
      <c r="AC94" s="1243"/>
      <c r="AD94" s="1244"/>
    </row>
    <row r="95" spans="2:30" ht="26.25" customHeight="1" x14ac:dyDescent="0.25">
      <c r="B95" s="1344" t="str">
        <f>'S2-Development Features'!B100</f>
        <v xml:space="preserve">Recyled Deconstruction building materials </v>
      </c>
      <c r="C95" s="1345"/>
      <c r="D95" s="1345"/>
      <c r="E95" s="1345"/>
      <c r="F95" s="1345"/>
      <c r="G95" s="1345"/>
      <c r="H95" s="1345"/>
      <c r="I95" s="1345"/>
      <c r="J95" s="1345"/>
      <c r="K95" s="1345"/>
      <c r="L95" s="1346"/>
      <c r="M95" s="1154">
        <f>'S2-Development Features'!Y100</f>
        <v>1</v>
      </c>
      <c r="N95" s="596"/>
      <c r="O95" s="596"/>
      <c r="P95" s="593">
        <f>'S2-Development Features'!AB100</f>
        <v>0</v>
      </c>
      <c r="Q95" s="574"/>
      <c r="R95" s="574"/>
      <c r="S95" s="596"/>
      <c r="T95" s="596"/>
      <c r="U95" s="596"/>
      <c r="V95" s="1170"/>
      <c r="W95" s="1170"/>
      <c r="X95" s="1171"/>
      <c r="Y95" s="1242"/>
      <c r="Z95" s="1243"/>
      <c r="AA95" s="1243"/>
      <c r="AB95" s="1243"/>
      <c r="AC95" s="1243"/>
      <c r="AD95" s="1244"/>
    </row>
    <row r="96" spans="2:30" ht="15" customHeight="1" x14ac:dyDescent="0.25">
      <c r="B96" s="1303" t="str">
        <f>'S2-Development Features'!B101</f>
        <v>R-Value Insulation Exceeding Indiana State Building Code</v>
      </c>
      <c r="C96" s="1304"/>
      <c r="D96" s="1304"/>
      <c r="E96" s="1304"/>
      <c r="F96" s="1304"/>
      <c r="G96" s="1304"/>
      <c r="H96" s="1304"/>
      <c r="I96" s="1304"/>
      <c r="J96" s="1304"/>
      <c r="K96" s="1304"/>
      <c r="L96" s="1305"/>
      <c r="M96" s="1353">
        <f>'S2-Development Features'!Y101</f>
        <v>1</v>
      </c>
      <c r="N96" s="1354"/>
      <c r="O96" s="1354"/>
      <c r="P96" s="1357">
        <f>'S2-Development Features'!AB101</f>
        <v>0</v>
      </c>
      <c r="Q96" s="1358"/>
      <c r="R96" s="649"/>
      <c r="S96" s="1361"/>
      <c r="T96" s="1354"/>
      <c r="U96" s="1362"/>
      <c r="V96" s="1289"/>
      <c r="W96" s="1290"/>
      <c r="X96" s="1291"/>
      <c r="Y96" s="1242"/>
      <c r="Z96" s="1243"/>
      <c r="AA96" s="1243"/>
      <c r="AB96" s="1243"/>
      <c r="AC96" s="1243"/>
      <c r="AD96" s="1244"/>
    </row>
    <row r="97" spans="2:30" ht="15" customHeight="1" x14ac:dyDescent="0.25">
      <c r="B97" s="1306"/>
      <c r="C97" s="1307"/>
      <c r="D97" s="1307"/>
      <c r="E97" s="1307"/>
      <c r="F97" s="1307"/>
      <c r="G97" s="1307"/>
      <c r="H97" s="1307"/>
      <c r="I97" s="1307"/>
      <c r="J97" s="1307"/>
      <c r="K97" s="1307"/>
      <c r="L97" s="1308"/>
      <c r="M97" s="1355"/>
      <c r="N97" s="1356"/>
      <c r="O97" s="1356"/>
      <c r="P97" s="1359"/>
      <c r="Q97" s="1360"/>
      <c r="R97" s="619"/>
      <c r="S97" s="1363"/>
      <c r="T97" s="1356"/>
      <c r="U97" s="1364"/>
      <c r="V97" s="1292"/>
      <c r="W97" s="1293"/>
      <c r="X97" s="1294"/>
      <c r="Y97" s="1242"/>
      <c r="Z97" s="1243"/>
      <c r="AA97" s="1243"/>
      <c r="AB97" s="1243"/>
      <c r="AC97" s="1243"/>
      <c r="AD97" s="1244"/>
    </row>
    <row r="98" spans="2:30" ht="25.5" customHeight="1" x14ac:dyDescent="0.25">
      <c r="B98" s="1329" t="str">
        <f>'S2-Development Features'!B102</f>
        <v>Install Energy Star certified roof products</v>
      </c>
      <c r="C98" s="1330"/>
      <c r="D98" s="1330"/>
      <c r="E98" s="1330"/>
      <c r="F98" s="1330"/>
      <c r="G98" s="1330"/>
      <c r="H98" s="1330"/>
      <c r="I98" s="1330"/>
      <c r="J98" s="1330"/>
      <c r="K98" s="1330"/>
      <c r="L98" s="1331"/>
      <c r="M98" s="1154">
        <f>'S2-Development Features'!Y102</f>
        <v>2</v>
      </c>
      <c r="N98" s="596"/>
      <c r="O98" s="596"/>
      <c r="P98" s="574">
        <f>'S2-Development Features'!AB102</f>
        <v>0</v>
      </c>
      <c r="Q98" s="574"/>
      <c r="R98" s="574"/>
      <c r="S98" s="842"/>
      <c r="T98" s="1153"/>
      <c r="U98" s="1154"/>
      <c r="V98" s="1170"/>
      <c r="W98" s="1170"/>
      <c r="X98" s="1171"/>
      <c r="Y98" s="1242"/>
      <c r="Z98" s="1243"/>
      <c r="AA98" s="1243"/>
      <c r="AB98" s="1243"/>
      <c r="AC98" s="1243"/>
      <c r="AD98" s="1244"/>
    </row>
    <row r="99" spans="2:30" ht="28.5" customHeight="1" x14ac:dyDescent="0.25">
      <c r="B99" s="1371" t="str">
        <f>'S2-Development Features'!B103</f>
        <v>Incorporate Permeable Paving</v>
      </c>
      <c r="C99" s="1372"/>
      <c r="D99" s="1372"/>
      <c r="E99" s="1372"/>
      <c r="F99" s="1372"/>
      <c r="G99" s="1372"/>
      <c r="H99" s="1372"/>
      <c r="I99" s="1372"/>
      <c r="J99" s="1372"/>
      <c r="K99" s="1372"/>
      <c r="L99" s="1373"/>
      <c r="M99" s="1156">
        <f>'S2-Development Features'!Y103</f>
        <v>2</v>
      </c>
      <c r="N99" s="702"/>
      <c r="O99" s="702"/>
      <c r="P99" s="574">
        <f>'S2-Development Features'!AB103</f>
        <v>0</v>
      </c>
      <c r="Q99" s="574"/>
      <c r="R99" s="574"/>
      <c r="S99" s="781"/>
      <c r="T99" s="1155"/>
      <c r="U99" s="1156"/>
      <c r="V99" s="1170"/>
      <c r="W99" s="1170"/>
      <c r="X99" s="1171"/>
      <c r="Y99" s="1242"/>
      <c r="Z99" s="1243"/>
      <c r="AA99" s="1243"/>
      <c r="AB99" s="1243"/>
      <c r="AC99" s="1243"/>
      <c r="AD99" s="1244"/>
    </row>
    <row r="100" spans="2:30" ht="28.5" customHeight="1" x14ac:dyDescent="0.25">
      <c r="B100" s="1195" t="str">
        <f>'S2-Development Features'!B104</f>
        <v>Install high-efficiency, tank-less water heaters</v>
      </c>
      <c r="C100" s="1196"/>
      <c r="D100" s="1196"/>
      <c r="E100" s="1196"/>
      <c r="F100" s="1196"/>
      <c r="G100" s="1196"/>
      <c r="H100" s="1196"/>
      <c r="I100" s="1196"/>
      <c r="J100" s="1196"/>
      <c r="K100" s="1196"/>
      <c r="L100" s="1197"/>
      <c r="M100" s="1154">
        <f>'S2-Development Features'!Y104</f>
        <v>2</v>
      </c>
      <c r="N100" s="596"/>
      <c r="O100" s="596"/>
      <c r="P100" s="574">
        <f>'S2-Development Features'!AB106</f>
        <v>0</v>
      </c>
      <c r="Q100" s="574"/>
      <c r="R100" s="574"/>
      <c r="S100" s="842"/>
      <c r="T100" s="1153"/>
      <c r="U100" s="1154"/>
      <c r="V100" s="1170"/>
      <c r="W100" s="1170"/>
      <c r="X100" s="1171"/>
      <c r="Y100" s="1242"/>
      <c r="Z100" s="1243"/>
      <c r="AA100" s="1243"/>
      <c r="AB100" s="1243"/>
      <c r="AC100" s="1243"/>
      <c r="AD100" s="1244"/>
    </row>
    <row r="101" spans="2:30" ht="28.5" customHeight="1" x14ac:dyDescent="0.25">
      <c r="B101" s="1198" t="str">
        <f>'S2-Development Features'!B105</f>
        <v>Use on-site solar energy to reduce resident utility costs</v>
      </c>
      <c r="C101" s="1199"/>
      <c r="D101" s="1199"/>
      <c r="E101" s="1199"/>
      <c r="F101" s="1199"/>
      <c r="G101" s="1199"/>
      <c r="H101" s="1199"/>
      <c r="I101" s="1199"/>
      <c r="J101" s="1199"/>
      <c r="K101" s="1199"/>
      <c r="L101" s="1200"/>
      <c r="M101" s="1156">
        <f>'S2-Development Features'!Y105</f>
        <v>2</v>
      </c>
      <c r="N101" s="702"/>
      <c r="O101" s="702"/>
      <c r="P101" s="574">
        <f>'S2-Development Features'!AB104</f>
        <v>0</v>
      </c>
      <c r="Q101" s="574"/>
      <c r="R101" s="574"/>
      <c r="S101" s="781"/>
      <c r="T101" s="1155"/>
      <c r="U101" s="1156"/>
      <c r="V101" s="1170"/>
      <c r="W101" s="1170"/>
      <c r="X101" s="1171"/>
      <c r="Y101" s="1242"/>
      <c r="Z101" s="1243"/>
      <c r="AA101" s="1243"/>
      <c r="AB101" s="1243"/>
      <c r="AC101" s="1243"/>
      <c r="AD101" s="1244"/>
    </row>
    <row r="102" spans="2:30" ht="28.5" customHeight="1" x14ac:dyDescent="0.25">
      <c r="B102" s="1195" t="str">
        <f>'S2-Development Features'!B106</f>
        <v>Energy Star Certified Windows</v>
      </c>
      <c r="C102" s="1196"/>
      <c r="D102" s="1196"/>
      <c r="E102" s="1196"/>
      <c r="F102" s="1196"/>
      <c r="G102" s="1196"/>
      <c r="H102" s="1196"/>
      <c r="I102" s="1196"/>
      <c r="J102" s="1196"/>
      <c r="K102" s="1196"/>
      <c r="L102" s="1197"/>
      <c r="M102" s="1154">
        <f>'S2-Development Features'!Y106</f>
        <v>2</v>
      </c>
      <c r="N102" s="596"/>
      <c r="O102" s="596"/>
      <c r="P102" s="574">
        <f>'S2-Development Features'!AB105</f>
        <v>0</v>
      </c>
      <c r="Q102" s="574"/>
      <c r="R102" s="574"/>
      <c r="S102" s="842"/>
      <c r="T102" s="1153"/>
      <c r="U102" s="1154"/>
      <c r="V102" s="1170"/>
      <c r="W102" s="1170"/>
      <c r="X102" s="1171"/>
      <c r="Y102" s="1242"/>
      <c r="Z102" s="1243"/>
      <c r="AA102" s="1243"/>
      <c r="AB102" s="1243"/>
      <c r="AC102" s="1243"/>
      <c r="AD102" s="1244"/>
    </row>
    <row r="103" spans="2:30" ht="28.5" customHeight="1" x14ac:dyDescent="0.25">
      <c r="B103" s="1198" t="str">
        <f>'S2-Development Features'!B107</f>
        <v>Energy Star Certified Appliances</v>
      </c>
      <c r="C103" s="1199"/>
      <c r="D103" s="1199"/>
      <c r="E103" s="1199"/>
      <c r="F103" s="1199"/>
      <c r="G103" s="1199"/>
      <c r="H103" s="1199"/>
      <c r="I103" s="1199"/>
      <c r="J103" s="1199"/>
      <c r="K103" s="1199"/>
      <c r="L103" s="1200"/>
      <c r="M103" s="1156">
        <f>'S2-Development Features'!Y107</f>
        <v>2</v>
      </c>
      <c r="N103" s="702"/>
      <c r="O103" s="702"/>
      <c r="P103" s="574">
        <f>'S2-Development Features'!AB106</f>
        <v>0</v>
      </c>
      <c r="Q103" s="574"/>
      <c r="R103" s="574"/>
      <c r="S103" s="781"/>
      <c r="T103" s="1155"/>
      <c r="U103" s="1156"/>
      <c r="V103" s="1170"/>
      <c r="W103" s="1170"/>
      <c r="X103" s="1171"/>
      <c r="Y103" s="1242"/>
      <c r="Z103" s="1243"/>
      <c r="AA103" s="1243"/>
      <c r="AB103" s="1243"/>
      <c r="AC103" s="1243"/>
      <c r="AD103" s="1244"/>
    </row>
    <row r="104" spans="2:30" ht="28.5" customHeight="1" thickBot="1" x14ac:dyDescent="0.3">
      <c r="B104" s="1192" t="str">
        <f>'S2-Development Features'!B108</f>
        <v>Energy Star HVAC System</v>
      </c>
      <c r="C104" s="1193"/>
      <c r="D104" s="1193"/>
      <c r="E104" s="1193"/>
      <c r="F104" s="1193"/>
      <c r="G104" s="1193"/>
      <c r="H104" s="1193"/>
      <c r="I104" s="1193"/>
      <c r="J104" s="1193"/>
      <c r="K104" s="1193"/>
      <c r="L104" s="1194"/>
      <c r="M104" s="1161">
        <f>'S2-Development Features'!Y108</f>
        <v>2</v>
      </c>
      <c r="N104" s="808"/>
      <c r="O104" s="808"/>
      <c r="P104" s="575">
        <f>'S2-Development Features'!AB107</f>
        <v>0</v>
      </c>
      <c r="Q104" s="575"/>
      <c r="R104" s="575"/>
      <c r="S104" s="675"/>
      <c r="T104" s="676"/>
      <c r="U104" s="1161"/>
      <c r="V104" s="1377"/>
      <c r="W104" s="1378"/>
      <c r="X104" s="1379"/>
      <c r="Y104" s="1242"/>
      <c r="Z104" s="1243"/>
      <c r="AA104" s="1243"/>
      <c r="AB104" s="1243"/>
      <c r="AC104" s="1243"/>
      <c r="AD104" s="1244"/>
    </row>
    <row r="105" spans="2:30" ht="15" customHeight="1" thickTop="1" thickBot="1" x14ac:dyDescent="0.3">
      <c r="B105" s="1275" t="s">
        <v>873</v>
      </c>
      <c r="C105" s="1276"/>
      <c r="D105" s="1276"/>
      <c r="E105" s="1276"/>
      <c r="F105" s="1276"/>
      <c r="G105" s="1276"/>
      <c r="H105" s="1276"/>
      <c r="I105" s="1276"/>
      <c r="J105" s="1276"/>
      <c r="K105" s="1276"/>
      <c r="L105" s="1277"/>
      <c r="M105" s="1374">
        <f>'S2-Development Features'!Y109</f>
        <v>7</v>
      </c>
      <c r="N105" s="1375"/>
      <c r="O105" s="1224"/>
      <c r="P105" s="1375">
        <f>'S2-Development Features'!AB109</f>
        <v>0</v>
      </c>
      <c r="Q105" s="1375"/>
      <c r="R105" s="1224"/>
      <c r="S105" s="1225">
        <f>MIN(M105,SUM(S82:U104))</f>
        <v>0</v>
      </c>
      <c r="T105" s="1225"/>
      <c r="U105" s="1376"/>
      <c r="V105" s="1365"/>
      <c r="W105" s="1366"/>
      <c r="X105" s="1367"/>
      <c r="Y105" s="1242"/>
      <c r="Z105" s="1243"/>
      <c r="AA105" s="1243"/>
      <c r="AB105" s="1243"/>
      <c r="AC105" s="1243"/>
      <c r="AD105" s="1244"/>
    </row>
    <row r="106" spans="2:30" ht="15" customHeight="1" thickBot="1" x14ac:dyDescent="0.3">
      <c r="B106" s="1368" t="s">
        <v>871</v>
      </c>
      <c r="C106" s="1369"/>
      <c r="D106" s="1369"/>
      <c r="E106" s="1369"/>
      <c r="F106" s="1369"/>
      <c r="G106" s="1369"/>
      <c r="H106" s="1369"/>
      <c r="I106" s="1369"/>
      <c r="J106" s="1369"/>
      <c r="K106" s="1369"/>
      <c r="L106" s="1370"/>
      <c r="M106" s="1165">
        <f>SUM(M33,M39,M71,M80,M105,M77)</f>
        <v>32</v>
      </c>
      <c r="N106" s="1166"/>
      <c r="O106" s="1166"/>
      <c r="P106" s="1165">
        <f>SUM(P33,P39,P71,P80,P105)</f>
        <v>0</v>
      </c>
      <c r="Q106" s="1166"/>
      <c r="R106" s="1166"/>
      <c r="S106" s="1165">
        <f>SUM(S33,S39,S71,S77,S80,S105)</f>
        <v>0</v>
      </c>
      <c r="T106" s="1166"/>
      <c r="U106" s="1167"/>
      <c r="V106" s="1168"/>
      <c r="W106" s="1168"/>
      <c r="X106" s="1169"/>
      <c r="Y106" s="1245"/>
      <c r="Z106" s="1246"/>
      <c r="AA106" s="1246"/>
      <c r="AB106" s="1246"/>
      <c r="AC106" s="1246"/>
      <c r="AD106" s="1247"/>
    </row>
    <row r="107" spans="2:30" ht="15" customHeight="1" thickBot="1" x14ac:dyDescent="0.3">
      <c r="B107" s="1380" t="str">
        <f>'[1]S3-Readiness'!B2</f>
        <v>S3 - READINESS</v>
      </c>
      <c r="C107" s="1381"/>
      <c r="D107" s="1381"/>
      <c r="E107" s="1381"/>
      <c r="F107" s="1381"/>
      <c r="G107" s="1381"/>
      <c r="H107" s="1381"/>
      <c r="I107" s="1381"/>
      <c r="J107" s="1381"/>
      <c r="K107" s="1381"/>
      <c r="L107" s="1381"/>
      <c r="M107" s="1381"/>
      <c r="N107" s="1381"/>
      <c r="O107" s="1381"/>
      <c r="P107" s="1381"/>
      <c r="Q107" s="1381"/>
      <c r="R107" s="1381"/>
      <c r="S107" s="1381"/>
      <c r="T107" s="1381"/>
      <c r="U107" s="1381"/>
      <c r="V107" s="1381"/>
      <c r="W107" s="1381"/>
      <c r="X107" s="1381"/>
      <c r="Y107" s="1381"/>
      <c r="Z107" s="1381"/>
      <c r="AA107" s="1381"/>
      <c r="AB107" s="1381"/>
      <c r="AC107" s="1381"/>
      <c r="AD107" s="1382"/>
    </row>
    <row r="108" spans="2:30" ht="15" customHeight="1" thickBot="1" x14ac:dyDescent="0.3">
      <c r="B108" s="1320" t="str">
        <f>'[1]S3-Readiness'!B4</f>
        <v>A - PREDEVELOPMENT ACTIVITIES</v>
      </c>
      <c r="C108" s="1321"/>
      <c r="D108" s="1321"/>
      <c r="E108" s="1321"/>
      <c r="F108" s="1321"/>
      <c r="G108" s="1321"/>
      <c r="H108" s="1321"/>
      <c r="I108" s="1321"/>
      <c r="J108" s="1321"/>
      <c r="K108" s="1321"/>
      <c r="L108" s="1321"/>
      <c r="M108" s="1321"/>
      <c r="N108" s="1321"/>
      <c r="O108" s="1321"/>
      <c r="P108" s="1321"/>
      <c r="Q108" s="1321"/>
      <c r="R108" s="1321"/>
      <c r="S108" s="1321"/>
      <c r="T108" s="1321"/>
      <c r="U108" s="1321"/>
      <c r="V108" s="1321"/>
      <c r="W108" s="1321"/>
      <c r="X108" s="1322"/>
      <c r="Y108" s="1204"/>
      <c r="Z108" s="1205"/>
      <c r="AA108" s="1205"/>
      <c r="AB108" s="1205"/>
      <c r="AC108" s="1205"/>
      <c r="AD108" s="1206"/>
    </row>
    <row r="109" spans="2:30" ht="15" customHeight="1" x14ac:dyDescent="0.25">
      <c r="B109" s="1387" t="str">
        <f>'S3-Readiness'!B10</f>
        <v>Asbestos Testing</v>
      </c>
      <c r="C109" s="1388"/>
      <c r="D109" s="1388"/>
      <c r="E109" s="1388"/>
      <c r="F109" s="1388"/>
      <c r="G109" s="1388"/>
      <c r="H109" s="1388"/>
      <c r="I109" s="1388"/>
      <c r="J109" s="1388"/>
      <c r="K109" s="1388"/>
      <c r="L109" s="1389"/>
      <c r="M109" s="1230">
        <f>'S3-Readiness'!Y10</f>
        <v>1</v>
      </c>
      <c r="N109" s="616"/>
      <c r="O109" s="616"/>
      <c r="P109" s="619">
        <f>'S3-Readiness'!AB10</f>
        <v>0</v>
      </c>
      <c r="Q109" s="436"/>
      <c r="R109" s="436"/>
      <c r="S109" s="780"/>
      <c r="T109" s="1390"/>
      <c r="U109" s="1391"/>
      <c r="V109" s="436" t="str">
        <f>IF('S3-Readiness'!S10="Yes",IF('S3-Readiness'!V10="Yes","Yes","No"),"N/A")</f>
        <v>N/A</v>
      </c>
      <c r="W109" s="436"/>
      <c r="X109" s="620"/>
      <c r="Y109" s="1383"/>
      <c r="Z109" s="1208"/>
      <c r="AA109" s="1208"/>
      <c r="AB109" s="1208"/>
      <c r="AC109" s="1208"/>
      <c r="AD109" s="1209"/>
    </row>
    <row r="110" spans="2:30" ht="15" customHeight="1" x14ac:dyDescent="0.25">
      <c r="B110" s="1344" t="str">
        <f>'S3-Readiness'!B11</f>
        <v>Lead Testing</v>
      </c>
      <c r="C110" s="1345"/>
      <c r="D110" s="1345"/>
      <c r="E110" s="1345"/>
      <c r="F110" s="1345"/>
      <c r="G110" s="1345"/>
      <c r="H110" s="1345"/>
      <c r="I110" s="1345"/>
      <c r="J110" s="1345"/>
      <c r="K110" s="1345"/>
      <c r="L110" s="1346"/>
      <c r="M110" s="1154">
        <f>'S3-Readiness'!Y11</f>
        <v>1</v>
      </c>
      <c r="N110" s="596"/>
      <c r="O110" s="596"/>
      <c r="P110" s="593">
        <f>'S3-Readiness'!AB11</f>
        <v>0</v>
      </c>
      <c r="Q110" s="574"/>
      <c r="R110" s="574"/>
      <c r="S110" s="842"/>
      <c r="T110" s="1153"/>
      <c r="U110" s="1154"/>
      <c r="V110" s="574" t="str">
        <f>IF('S3-Readiness'!S11="Yes",IF('S3-Readiness'!V11="Yes","Yes","No"),"N/A")</f>
        <v>N/A</v>
      </c>
      <c r="W110" s="574"/>
      <c r="X110" s="594"/>
      <c r="Y110" s="1383"/>
      <c r="Z110" s="1208"/>
      <c r="AA110" s="1208"/>
      <c r="AB110" s="1208"/>
      <c r="AC110" s="1208"/>
      <c r="AD110" s="1209"/>
    </row>
    <row r="111" spans="2:30" ht="15" customHeight="1" x14ac:dyDescent="0.25">
      <c r="B111" s="1326" t="str">
        <f>'S3-Readiness'!B12</f>
        <v>Appraisal</v>
      </c>
      <c r="C111" s="1327"/>
      <c r="D111" s="1327"/>
      <c r="E111" s="1327"/>
      <c r="F111" s="1327"/>
      <c r="G111" s="1327"/>
      <c r="H111" s="1327"/>
      <c r="I111" s="1327"/>
      <c r="J111" s="1327"/>
      <c r="K111" s="1327"/>
      <c r="L111" s="1328"/>
      <c r="M111" s="591">
        <f>'S3-Readiness'!Y12</f>
        <v>1</v>
      </c>
      <c r="N111" s="571"/>
      <c r="O111" s="571"/>
      <c r="P111" s="593">
        <f>'S3-Readiness'!AB12</f>
        <v>0</v>
      </c>
      <c r="Q111" s="574"/>
      <c r="R111" s="574"/>
      <c r="S111" s="780"/>
      <c r="T111" s="1390"/>
      <c r="U111" s="1391"/>
      <c r="V111" s="574" t="str">
        <f>IF('S3-Readiness'!S12="Yes",IF('S3-Readiness'!V12="Yes","Yes","No"),"N/A")</f>
        <v>N/A</v>
      </c>
      <c r="W111" s="574"/>
      <c r="X111" s="594"/>
      <c r="Y111" s="1383"/>
      <c r="Z111" s="1208"/>
      <c r="AA111" s="1208"/>
      <c r="AB111" s="1208"/>
      <c r="AC111" s="1208"/>
      <c r="AD111" s="1209"/>
    </row>
    <row r="112" spans="2:30" ht="15" customHeight="1" x14ac:dyDescent="0.25">
      <c r="B112" s="1344" t="str">
        <f>'S3-Readiness'!B13</f>
        <v>Preliminary Floor Plans</v>
      </c>
      <c r="C112" s="1345"/>
      <c r="D112" s="1345"/>
      <c r="E112" s="1345"/>
      <c r="F112" s="1345"/>
      <c r="G112" s="1345"/>
      <c r="H112" s="1345"/>
      <c r="I112" s="1345"/>
      <c r="J112" s="1345"/>
      <c r="K112" s="1345"/>
      <c r="L112" s="1346"/>
      <c r="M112" s="1154">
        <f>'S3-Readiness'!Y13</f>
        <v>1</v>
      </c>
      <c r="N112" s="596"/>
      <c r="O112" s="596"/>
      <c r="P112" s="593">
        <f>'S3-Readiness'!AB13</f>
        <v>0</v>
      </c>
      <c r="Q112" s="574"/>
      <c r="R112" s="574"/>
      <c r="S112" s="842"/>
      <c r="T112" s="1153"/>
      <c r="U112" s="1154"/>
      <c r="V112" s="574" t="str">
        <f>IF('S3-Readiness'!S13="Yes",IF('S3-Readiness'!V13="Yes","Yes","No"),"N/A")</f>
        <v>N/A</v>
      </c>
      <c r="W112" s="574"/>
      <c r="X112" s="594"/>
      <c r="Y112" s="1383"/>
      <c r="Z112" s="1208"/>
      <c r="AA112" s="1208"/>
      <c r="AB112" s="1208"/>
      <c r="AC112" s="1208"/>
      <c r="AD112" s="1209"/>
    </row>
    <row r="113" spans="2:30" ht="15" customHeight="1" x14ac:dyDescent="0.25">
      <c r="B113" s="1326" t="str">
        <f>'S3-Readiness'!B14</f>
        <v>Property Survey</v>
      </c>
      <c r="C113" s="1327"/>
      <c r="D113" s="1327"/>
      <c r="E113" s="1327"/>
      <c r="F113" s="1327"/>
      <c r="G113" s="1327"/>
      <c r="H113" s="1327"/>
      <c r="I113" s="1327"/>
      <c r="J113" s="1327"/>
      <c r="K113" s="1327"/>
      <c r="L113" s="1328"/>
      <c r="M113" s="591">
        <f>'S3-Readiness'!Y14</f>
        <v>1</v>
      </c>
      <c r="N113" s="571"/>
      <c r="O113" s="571"/>
      <c r="P113" s="593">
        <f>'S3-Readiness'!AB14</f>
        <v>0</v>
      </c>
      <c r="Q113" s="574"/>
      <c r="R113" s="574"/>
      <c r="S113" s="780"/>
      <c r="T113" s="1390"/>
      <c r="U113" s="1391"/>
      <c r="V113" s="574" t="str">
        <f>IF('S3-Readiness'!S14="Yes",IF('S3-Readiness'!V14="Yes","Yes","No"),"N/A")</f>
        <v>N/A</v>
      </c>
      <c r="W113" s="574"/>
      <c r="X113" s="594"/>
      <c r="Y113" s="1383"/>
      <c r="Z113" s="1208"/>
      <c r="AA113" s="1208"/>
      <c r="AB113" s="1208"/>
      <c r="AC113" s="1208"/>
      <c r="AD113" s="1209"/>
    </row>
    <row r="114" spans="2:30" ht="15" customHeight="1" x14ac:dyDescent="0.25">
      <c r="B114" s="1344" t="str">
        <f>'S3-Readiness'!B15</f>
        <v>Structural Needs</v>
      </c>
      <c r="C114" s="1345"/>
      <c r="D114" s="1345"/>
      <c r="E114" s="1345"/>
      <c r="F114" s="1345"/>
      <c r="G114" s="1345"/>
      <c r="H114" s="1345"/>
      <c r="I114" s="1345"/>
      <c r="J114" s="1345"/>
      <c r="K114" s="1345"/>
      <c r="L114" s="1346"/>
      <c r="M114" s="1154">
        <f>'S3-Readiness'!Y15</f>
        <v>1</v>
      </c>
      <c r="N114" s="596"/>
      <c r="O114" s="596"/>
      <c r="P114" s="593">
        <f>'S3-Readiness'!AB15</f>
        <v>0</v>
      </c>
      <c r="Q114" s="574"/>
      <c r="R114" s="574"/>
      <c r="S114" s="842"/>
      <c r="T114" s="1153"/>
      <c r="U114" s="1154"/>
      <c r="V114" s="574" t="str">
        <f>IF('S3-Readiness'!S15="Yes",IF('S3-Readiness'!V15="Yes","Yes","No"),"N/A")</f>
        <v>N/A</v>
      </c>
      <c r="W114" s="574"/>
      <c r="X114" s="594"/>
      <c r="Y114" s="1383"/>
      <c r="Z114" s="1208"/>
      <c r="AA114" s="1208"/>
      <c r="AB114" s="1208"/>
      <c r="AC114" s="1208"/>
      <c r="AD114" s="1209"/>
    </row>
    <row r="115" spans="2:30" ht="15" customHeight="1" x14ac:dyDescent="0.25">
      <c r="B115" s="1392" t="str">
        <f>'S3-Readiness'!B16</f>
        <v xml:space="preserve">CHDO Predevelopment Loan </v>
      </c>
      <c r="C115" s="1393"/>
      <c r="D115" s="1393"/>
      <c r="E115" s="1393"/>
      <c r="F115" s="1393"/>
      <c r="G115" s="1393"/>
      <c r="H115" s="1393"/>
      <c r="I115" s="1393"/>
      <c r="J115" s="1393"/>
      <c r="K115" s="1393"/>
      <c r="L115" s="1394"/>
      <c r="M115" s="591">
        <f>'S3-Readiness'!Y16</f>
        <v>1</v>
      </c>
      <c r="N115" s="571"/>
      <c r="O115" s="571"/>
      <c r="P115" s="593">
        <f>'S3-Readiness'!AB16</f>
        <v>0</v>
      </c>
      <c r="Q115" s="574"/>
      <c r="R115" s="574"/>
      <c r="S115" s="780"/>
      <c r="T115" s="1390"/>
      <c r="U115" s="1391"/>
      <c r="V115" s="574" t="str">
        <f>IF('S3-Readiness'!S16="Yes",IF('S3-Readiness'!V16="Yes","Yes","No"),"N/A")</f>
        <v>N/A</v>
      </c>
      <c r="W115" s="574"/>
      <c r="X115" s="594"/>
      <c r="Y115" s="114"/>
      <c r="Z115" s="1384"/>
      <c r="AA115" s="1384"/>
      <c r="AB115" s="1384"/>
      <c r="AC115" s="1384"/>
      <c r="AD115" s="1385"/>
    </row>
    <row r="116" spans="2:30" ht="15" customHeight="1" thickBot="1" x14ac:dyDescent="0.3">
      <c r="B116" s="1158" t="str">
        <f>'S3-Readiness'!B17</f>
        <v xml:space="preserve">Comprehensive Community Plan </v>
      </c>
      <c r="C116" s="1159"/>
      <c r="D116" s="1159"/>
      <c r="E116" s="1159"/>
      <c r="F116" s="1159"/>
      <c r="G116" s="1159"/>
      <c r="H116" s="1159"/>
      <c r="I116" s="1159"/>
      <c r="J116" s="1159"/>
      <c r="K116" s="1159"/>
      <c r="L116" s="1160"/>
      <c r="M116" s="1161">
        <f>'S3-Readiness'!Y17</f>
        <v>2</v>
      </c>
      <c r="N116" s="808"/>
      <c r="O116" s="808"/>
      <c r="P116" s="621">
        <f>'S3-Readiness'!AB17</f>
        <v>0</v>
      </c>
      <c r="Q116" s="575"/>
      <c r="R116" s="575"/>
      <c r="S116" s="675"/>
      <c r="T116" s="676"/>
      <c r="U116" s="1161"/>
      <c r="V116" s="575" t="str">
        <f>IF('S3-Readiness'!S17="Yes",IF('S3-Readiness'!V17="Yes","Yes","No"),"N/A")</f>
        <v>N/A</v>
      </c>
      <c r="W116" s="575"/>
      <c r="X116" s="622"/>
      <c r="Y116" s="114"/>
      <c r="Z116" s="1384"/>
      <c r="AA116" s="1384"/>
      <c r="AB116" s="1384"/>
      <c r="AC116" s="1384"/>
      <c r="AD116" s="1385"/>
    </row>
    <row r="117" spans="2:30" ht="15" customHeight="1" thickTop="1" thickBot="1" x14ac:dyDescent="0.3">
      <c r="B117" s="1275" t="s">
        <v>810</v>
      </c>
      <c r="C117" s="1276"/>
      <c r="D117" s="1276"/>
      <c r="E117" s="1276"/>
      <c r="F117" s="1276"/>
      <c r="G117" s="1276"/>
      <c r="H117" s="1276"/>
      <c r="I117" s="1276"/>
      <c r="J117" s="1276"/>
      <c r="K117" s="1276"/>
      <c r="L117" s="1277"/>
      <c r="M117" s="1225">
        <f>'S3-Readiness'!Y18</f>
        <v>5</v>
      </c>
      <c r="N117" s="1225"/>
      <c r="O117" s="1225"/>
      <c r="P117" s="1225">
        <f>'S3-Readiness'!AB18</f>
        <v>0</v>
      </c>
      <c r="Q117" s="1225"/>
      <c r="R117" s="1225"/>
      <c r="S117" s="1225">
        <f>MIN(M117,SUM(S109:U114))</f>
        <v>0</v>
      </c>
      <c r="T117" s="1225"/>
      <c r="U117" s="1225"/>
      <c r="V117" s="1248"/>
      <c r="W117" s="1248"/>
      <c r="X117" s="1395"/>
      <c r="Y117" s="1386"/>
      <c r="Z117" s="1211"/>
      <c r="AA117" s="1211"/>
      <c r="AB117" s="1211"/>
      <c r="AC117" s="1211"/>
      <c r="AD117" s="1212"/>
    </row>
    <row r="118" spans="2:30" ht="15" customHeight="1" thickBot="1" x14ac:dyDescent="0.3">
      <c r="B118" s="1320" t="str">
        <f>'[1]S3-Readiness'!B20</f>
        <v>B - CONTRACTOR SOLICITATION</v>
      </c>
      <c r="C118" s="1321"/>
      <c r="D118" s="1321"/>
      <c r="E118" s="1321"/>
      <c r="F118" s="1321"/>
      <c r="G118" s="1321"/>
      <c r="H118" s="1321"/>
      <c r="I118" s="1321"/>
      <c r="J118" s="1321"/>
      <c r="K118" s="1321"/>
      <c r="L118" s="1321"/>
      <c r="M118" s="1321"/>
      <c r="N118" s="1321"/>
      <c r="O118" s="1321"/>
      <c r="P118" s="1321"/>
      <c r="Q118" s="1321"/>
      <c r="R118" s="1321"/>
      <c r="S118" s="1321"/>
      <c r="T118" s="1321"/>
      <c r="U118" s="1321"/>
      <c r="V118" s="1321"/>
      <c r="W118" s="1321"/>
      <c r="X118" s="1322"/>
      <c r="Y118" s="1204"/>
      <c r="Z118" s="1205"/>
      <c r="AA118" s="1205"/>
      <c r="AB118" s="1205"/>
      <c r="AC118" s="1205"/>
      <c r="AD118" s="1206"/>
    </row>
    <row r="119" spans="2:30" ht="15" customHeight="1" x14ac:dyDescent="0.25">
      <c r="B119" s="1402" t="s">
        <v>874</v>
      </c>
      <c r="C119" s="1403"/>
      <c r="D119" s="1403"/>
      <c r="E119" s="1403"/>
      <c r="F119" s="1403"/>
      <c r="G119" s="1403"/>
      <c r="H119" s="1403"/>
      <c r="I119" s="1403"/>
      <c r="J119" s="1403"/>
      <c r="K119" s="1403"/>
      <c r="L119" s="1403"/>
      <c r="M119" s="616">
        <f>'S3-Readiness'!Y26</f>
        <v>1</v>
      </c>
      <c r="N119" s="616"/>
      <c r="O119" s="616"/>
      <c r="P119" s="436">
        <f>'S3-Readiness'!AB26</f>
        <v>0</v>
      </c>
      <c r="Q119" s="436"/>
      <c r="R119" s="436"/>
      <c r="S119" s="780"/>
      <c r="T119" s="1390"/>
      <c r="U119" s="1391"/>
      <c r="V119" s="650" t="str">
        <f>IF('S3-Readiness'!V26="Yes",IF('S3-Readiness'!V26="Yes","Yes","No"),"N/A")</f>
        <v>N/A</v>
      </c>
      <c r="W119" s="650"/>
      <c r="X119" s="651"/>
      <c r="Y119" s="1207"/>
      <c r="Z119" s="1208"/>
      <c r="AA119" s="1208"/>
      <c r="AB119" s="1208"/>
      <c r="AC119" s="1208"/>
      <c r="AD119" s="1209"/>
    </row>
    <row r="120" spans="2:30" s="38" customFormat="1" ht="30" customHeight="1" thickBot="1" x14ac:dyDescent="0.3">
      <c r="B120" s="1510" t="s">
        <v>935</v>
      </c>
      <c r="C120" s="1511"/>
      <c r="D120" s="1511"/>
      <c r="E120" s="1511"/>
      <c r="F120" s="1511"/>
      <c r="G120" s="1511"/>
      <c r="H120" s="1511"/>
      <c r="I120" s="1511"/>
      <c r="J120" s="1511"/>
      <c r="K120" s="1511"/>
      <c r="L120" s="1512"/>
      <c r="M120" s="572">
        <f>'S3-Readiness'!Y27</f>
        <v>2</v>
      </c>
      <c r="N120" s="572"/>
      <c r="O120" s="572"/>
      <c r="P120" s="575">
        <f>'S3-Readiness'!AB27</f>
        <v>0</v>
      </c>
      <c r="Q120" s="575"/>
      <c r="R120" s="575"/>
      <c r="S120" s="1509"/>
      <c r="T120" s="1509"/>
      <c r="U120" s="1509"/>
      <c r="V120" s="575" t="str">
        <f>IF('S3-Readiness'!V27="Yes",IF('S3-Readiness'!V27="Yes","Yes","No"),"N/A")</f>
        <v>N/A</v>
      </c>
      <c r="W120" s="575"/>
      <c r="X120" s="622"/>
      <c r="Y120" s="1401"/>
      <c r="Z120" s="1384"/>
      <c r="AA120" s="1384"/>
      <c r="AB120" s="1384"/>
      <c r="AC120" s="1384"/>
      <c r="AD120" s="1385"/>
    </row>
    <row r="121" spans="2:30" ht="15" customHeight="1" thickTop="1" thickBot="1" x14ac:dyDescent="0.3">
      <c r="B121" s="1275" t="s">
        <v>810</v>
      </c>
      <c r="C121" s="1276"/>
      <c r="D121" s="1276"/>
      <c r="E121" s="1276"/>
      <c r="F121" s="1276"/>
      <c r="G121" s="1276"/>
      <c r="H121" s="1276"/>
      <c r="I121" s="1276"/>
      <c r="J121" s="1276"/>
      <c r="K121" s="1276"/>
      <c r="L121" s="1277"/>
      <c r="M121" s="1224">
        <f>'[1]S3-Readiness'!Y31</f>
        <v>3</v>
      </c>
      <c r="N121" s="1225"/>
      <c r="O121" s="1225"/>
      <c r="P121" s="1225">
        <f>SUM(P119:P120)</f>
        <v>0</v>
      </c>
      <c r="Q121" s="1225"/>
      <c r="R121" s="1225"/>
      <c r="S121" s="1225">
        <f>SUM(S119:S120)</f>
        <v>0</v>
      </c>
      <c r="T121" s="1225"/>
      <c r="U121" s="1225"/>
      <c r="V121" s="1225" t="str">
        <f>IF(P121&gt;0,"YES","N/A")</f>
        <v>N/A</v>
      </c>
      <c r="W121" s="1225"/>
      <c r="X121" s="1376"/>
      <c r="Y121" s="1401"/>
      <c r="Z121" s="1384"/>
      <c r="AA121" s="1384"/>
      <c r="AB121" s="1384"/>
      <c r="AC121" s="1384"/>
      <c r="AD121" s="1385"/>
    </row>
    <row r="122" spans="2:30" ht="15" customHeight="1" thickBot="1" x14ac:dyDescent="0.3">
      <c r="B122" s="1396" t="s">
        <v>871</v>
      </c>
      <c r="C122" s="1397"/>
      <c r="D122" s="1397"/>
      <c r="E122" s="1397"/>
      <c r="F122" s="1397"/>
      <c r="G122" s="1397"/>
      <c r="H122" s="1397"/>
      <c r="I122" s="1397"/>
      <c r="J122" s="1397"/>
      <c r="K122" s="1397"/>
      <c r="L122" s="1398"/>
      <c r="M122" s="1165">
        <f>SUM(M117,M121)</f>
        <v>8</v>
      </c>
      <c r="N122" s="1166"/>
      <c r="O122" s="1166"/>
      <c r="P122" s="1166">
        <f>SUM(P117,P121)</f>
        <v>0</v>
      </c>
      <c r="Q122" s="1166"/>
      <c r="R122" s="1166"/>
      <c r="S122" s="1166">
        <f>SUM(S117,S121)</f>
        <v>0</v>
      </c>
      <c r="T122" s="1166"/>
      <c r="U122" s="1166"/>
      <c r="V122" s="1399"/>
      <c r="W122" s="1399"/>
      <c r="X122" s="1400"/>
      <c r="Y122" s="1408"/>
      <c r="Z122" s="823"/>
      <c r="AA122" s="823"/>
      <c r="AB122" s="823"/>
      <c r="AC122" s="823"/>
      <c r="AD122" s="1409"/>
    </row>
    <row r="123" spans="2:30" ht="15" customHeight="1" thickBot="1" x14ac:dyDescent="0.3">
      <c r="B123" s="1380" t="str">
        <f>'[1]S4-Capacity'!B2</f>
        <v>S4 - CAPACITY</v>
      </c>
      <c r="C123" s="1381"/>
      <c r="D123" s="1381"/>
      <c r="E123" s="1381"/>
      <c r="F123" s="1381"/>
      <c r="G123" s="1381"/>
      <c r="H123" s="1381"/>
      <c r="I123" s="1381"/>
      <c r="J123" s="1381"/>
      <c r="K123" s="1381"/>
      <c r="L123" s="1381"/>
      <c r="M123" s="1381"/>
      <c r="N123" s="1381"/>
      <c r="O123" s="1381"/>
      <c r="P123" s="1381"/>
      <c r="Q123" s="1381"/>
      <c r="R123" s="1381"/>
      <c r="S123" s="1381"/>
      <c r="T123" s="1381"/>
      <c r="U123" s="1381"/>
      <c r="V123" s="1381"/>
      <c r="W123" s="1381"/>
      <c r="X123" s="1381"/>
      <c r="Y123" s="1410"/>
      <c r="Z123" s="1410"/>
      <c r="AA123" s="1410"/>
      <c r="AB123" s="1410"/>
      <c r="AC123" s="1410"/>
      <c r="AD123" s="1411"/>
    </row>
    <row r="124" spans="2:30" ht="15" customHeight="1" thickBot="1" x14ac:dyDescent="0.3">
      <c r="B124" s="1320" t="str">
        <f>'[1]S4-Capacity'!B4</f>
        <v>A - CERTIFICATION</v>
      </c>
      <c r="C124" s="1321"/>
      <c r="D124" s="1321"/>
      <c r="E124" s="1321"/>
      <c r="F124" s="1321"/>
      <c r="G124" s="1321"/>
      <c r="H124" s="1321"/>
      <c r="I124" s="1321"/>
      <c r="J124" s="1321"/>
      <c r="K124" s="1321"/>
      <c r="L124" s="1321"/>
      <c r="M124" s="1321"/>
      <c r="N124" s="1321"/>
      <c r="O124" s="1321"/>
      <c r="P124" s="1321"/>
      <c r="Q124" s="1321"/>
      <c r="R124" s="1321"/>
      <c r="S124" s="1321"/>
      <c r="T124" s="1321"/>
      <c r="U124" s="1321"/>
      <c r="V124" s="1321"/>
      <c r="W124" s="1321"/>
      <c r="X124" s="1322"/>
      <c r="Y124" s="1239"/>
      <c r="Z124" s="1240"/>
      <c r="AA124" s="1240"/>
      <c r="AB124" s="1240"/>
      <c r="AC124" s="1240"/>
      <c r="AD124" s="1241"/>
    </row>
    <row r="125" spans="2:30" ht="15" customHeight="1" x14ac:dyDescent="0.25">
      <c r="B125" s="1256" t="str">
        <f>IF('S4-Capacity'!B11&lt;&gt;"",'S4-Capacity'!B11,"N/A")</f>
        <v>N/A</v>
      </c>
      <c r="C125" s="1257"/>
      <c r="D125" s="1257"/>
      <c r="E125" s="1257"/>
      <c r="F125" s="1257"/>
      <c r="G125" s="1257"/>
      <c r="H125" s="1257"/>
      <c r="I125" s="1257"/>
      <c r="J125" s="1257"/>
      <c r="K125" s="1257"/>
      <c r="L125" s="1258"/>
      <c r="M125" s="1463">
        <f>'S4-Capacity'!Y10</f>
        <v>2</v>
      </c>
      <c r="N125" s="1464"/>
      <c r="O125" s="1465"/>
      <c r="P125" s="1468">
        <f>'S4-Capacity'!AB10</f>
        <v>0</v>
      </c>
      <c r="Q125" s="1469"/>
      <c r="R125" s="1470"/>
      <c r="S125" s="1472"/>
      <c r="T125" s="1464"/>
      <c r="U125" s="1465"/>
      <c r="V125" s="1287"/>
      <c r="W125" s="1115"/>
      <c r="X125" s="1116"/>
      <c r="Y125" s="1242"/>
      <c r="Z125" s="1243"/>
      <c r="AA125" s="1243"/>
      <c r="AB125" s="1243"/>
      <c r="AC125" s="1243"/>
      <c r="AD125" s="1244"/>
    </row>
    <row r="126" spans="2:30" ht="17.45" customHeight="1" x14ac:dyDescent="0.25">
      <c r="B126" s="1259"/>
      <c r="C126" s="1260"/>
      <c r="D126" s="1260"/>
      <c r="E126" s="1260"/>
      <c r="F126" s="1260"/>
      <c r="G126" s="1260"/>
      <c r="H126" s="1260"/>
      <c r="I126" s="1260"/>
      <c r="J126" s="1260"/>
      <c r="K126" s="1260"/>
      <c r="L126" s="1261"/>
      <c r="M126" s="1466"/>
      <c r="N126" s="1467"/>
      <c r="O126" s="1230"/>
      <c r="P126" s="1471"/>
      <c r="Q126" s="1360"/>
      <c r="R126" s="619"/>
      <c r="S126" s="844"/>
      <c r="T126" s="1467"/>
      <c r="U126" s="1230"/>
      <c r="V126" s="1231"/>
      <c r="W126" s="1094"/>
      <c r="X126" s="1095"/>
      <c r="Y126" s="1242"/>
      <c r="Z126" s="1243"/>
      <c r="AA126" s="1243"/>
      <c r="AB126" s="1243"/>
      <c r="AC126" s="1243"/>
      <c r="AD126" s="1244"/>
    </row>
    <row r="127" spans="2:30" ht="15" customHeight="1" x14ac:dyDescent="0.25">
      <c r="B127" s="1412" t="str">
        <f>IF('S4-Capacity'!B13&lt;&gt;"",'S4-Capacity'!B13,"N/A")</f>
        <v>N/A</v>
      </c>
      <c r="C127" s="1413"/>
      <c r="D127" s="1413"/>
      <c r="E127" s="1413"/>
      <c r="F127" s="1413"/>
      <c r="G127" s="1413"/>
      <c r="H127" s="1413"/>
      <c r="I127" s="1413"/>
      <c r="J127" s="1413"/>
      <c r="K127" s="1413"/>
      <c r="L127" s="1414"/>
      <c r="M127" s="1415">
        <f>'S4-Capacity'!Y12</f>
        <v>1</v>
      </c>
      <c r="N127" s="1416"/>
      <c r="O127" s="1417"/>
      <c r="P127" s="1420">
        <f>'S4-Capacity'!AB12</f>
        <v>0</v>
      </c>
      <c r="Q127" s="1358"/>
      <c r="R127" s="649"/>
      <c r="S127" s="1423"/>
      <c r="T127" s="1416"/>
      <c r="U127" s="1417"/>
      <c r="V127" s="1425"/>
      <c r="W127" s="1091"/>
      <c r="X127" s="1092"/>
      <c r="Y127" s="1242"/>
      <c r="Z127" s="1243"/>
      <c r="AA127" s="1243"/>
      <c r="AB127" s="1243"/>
      <c r="AC127" s="1243"/>
      <c r="AD127" s="1244"/>
    </row>
    <row r="128" spans="2:30" ht="23.1" customHeight="1" thickBot="1" x14ac:dyDescent="0.3">
      <c r="B128" s="1283"/>
      <c r="C128" s="1284"/>
      <c r="D128" s="1284"/>
      <c r="E128" s="1284"/>
      <c r="F128" s="1284"/>
      <c r="G128" s="1284"/>
      <c r="H128" s="1284"/>
      <c r="I128" s="1284"/>
      <c r="J128" s="1284"/>
      <c r="K128" s="1284"/>
      <c r="L128" s="1285"/>
      <c r="M128" s="1418"/>
      <c r="N128" s="1419"/>
      <c r="O128" s="1216"/>
      <c r="P128" s="1421"/>
      <c r="Q128" s="1422"/>
      <c r="R128" s="1407"/>
      <c r="S128" s="1424"/>
      <c r="T128" s="1419"/>
      <c r="U128" s="1216"/>
      <c r="V128" s="1288"/>
      <c r="W128" s="1118"/>
      <c r="X128" s="1119"/>
      <c r="Y128" s="1242"/>
      <c r="Z128" s="1243"/>
      <c r="AA128" s="1243"/>
      <c r="AB128" s="1243"/>
      <c r="AC128" s="1243"/>
      <c r="AD128" s="1244"/>
    </row>
    <row r="129" spans="2:30" ht="15" customHeight="1" thickTop="1" thickBot="1" x14ac:dyDescent="0.3">
      <c r="B129" s="1275" t="s">
        <v>810</v>
      </c>
      <c r="C129" s="1276"/>
      <c r="D129" s="1276"/>
      <c r="E129" s="1276"/>
      <c r="F129" s="1276"/>
      <c r="G129" s="1276"/>
      <c r="H129" s="1276"/>
      <c r="I129" s="1276"/>
      <c r="J129" s="1276"/>
      <c r="K129" s="1276"/>
      <c r="L129" s="1277"/>
      <c r="M129" s="1224">
        <f>'[1]S4-Capacity'!Y12</f>
        <v>3</v>
      </c>
      <c r="N129" s="1225"/>
      <c r="O129" s="1225"/>
      <c r="P129" s="1225">
        <f>P125+P127</f>
        <v>0</v>
      </c>
      <c r="Q129" s="1225"/>
      <c r="R129" s="1225"/>
      <c r="S129" s="1225">
        <f>S125+S127</f>
        <v>0</v>
      </c>
      <c r="T129" s="1225"/>
      <c r="U129" s="1225"/>
      <c r="V129" s="1172"/>
      <c r="W129" s="1172"/>
      <c r="X129" s="1173"/>
      <c r="Y129" s="1245"/>
      <c r="Z129" s="1246"/>
      <c r="AA129" s="1246"/>
      <c r="AB129" s="1246"/>
      <c r="AC129" s="1246"/>
      <c r="AD129" s="1247"/>
    </row>
    <row r="130" spans="2:30" ht="15" customHeight="1" thickBot="1" x14ac:dyDescent="0.3">
      <c r="B130" s="1320" t="str">
        <f>'[1]S4-Capacity'!B14</f>
        <v>B - AWARD PERFORMANCE OF APPLICANT / OVERALL EXPERIENCE</v>
      </c>
      <c r="C130" s="1321"/>
      <c r="D130" s="1321"/>
      <c r="E130" s="1321"/>
      <c r="F130" s="1321"/>
      <c r="G130" s="1321"/>
      <c r="H130" s="1321"/>
      <c r="I130" s="1321"/>
      <c r="J130" s="1321"/>
      <c r="K130" s="1321"/>
      <c r="L130" s="1321"/>
      <c r="M130" s="1321"/>
      <c r="N130" s="1321"/>
      <c r="O130" s="1321"/>
      <c r="P130" s="1321"/>
      <c r="Q130" s="1321"/>
      <c r="R130" s="1321"/>
      <c r="S130" s="1321"/>
      <c r="T130" s="1321"/>
      <c r="U130" s="1321"/>
      <c r="V130" s="1321"/>
      <c r="W130" s="1321"/>
      <c r="X130" s="1322"/>
      <c r="Y130" s="1204"/>
      <c r="Z130" s="1205"/>
      <c r="AA130" s="1205"/>
      <c r="AB130" s="1205"/>
      <c r="AC130" s="1205"/>
      <c r="AD130" s="1206"/>
    </row>
    <row r="131" spans="2:30" ht="23.1" customHeight="1" thickBot="1" x14ac:dyDescent="0.3">
      <c r="B131" s="1404" t="s">
        <v>886</v>
      </c>
      <c r="C131" s="1405"/>
      <c r="D131" s="1405"/>
      <c r="E131" s="1405"/>
      <c r="F131" s="1405"/>
      <c r="G131" s="1405"/>
      <c r="H131" s="1405"/>
      <c r="I131" s="1405"/>
      <c r="J131" s="1405"/>
      <c r="K131" s="1405"/>
      <c r="L131" s="1406"/>
      <c r="M131" s="1216">
        <f>'S4-Capacity'!Y26</f>
        <v>5</v>
      </c>
      <c r="N131" s="1217"/>
      <c r="O131" s="1217"/>
      <c r="P131" s="1407">
        <f>'S4-Capacity'!AB26</f>
        <v>0</v>
      </c>
      <c r="Q131" s="1218"/>
      <c r="R131" s="1218"/>
      <c r="S131" s="1217"/>
      <c r="T131" s="1217"/>
      <c r="U131" s="1217"/>
      <c r="V131" s="1427"/>
      <c r="W131" s="1428"/>
      <c r="X131" s="1429"/>
      <c r="Y131" s="1207"/>
      <c r="Z131" s="1208"/>
      <c r="AA131" s="1208"/>
      <c r="AB131" s="1208"/>
      <c r="AC131" s="1208"/>
      <c r="AD131" s="1209"/>
    </row>
    <row r="132" spans="2:30" ht="15" customHeight="1" thickTop="1" thickBot="1" x14ac:dyDescent="0.3">
      <c r="B132" s="1221" t="s">
        <v>810</v>
      </c>
      <c r="C132" s="1222"/>
      <c r="D132" s="1222"/>
      <c r="E132" s="1222"/>
      <c r="F132" s="1222"/>
      <c r="G132" s="1222"/>
      <c r="H132" s="1222"/>
      <c r="I132" s="1222"/>
      <c r="J132" s="1222"/>
      <c r="K132" s="1222"/>
      <c r="L132" s="1223"/>
      <c r="M132" s="1224">
        <f>M131</f>
        <v>5</v>
      </c>
      <c r="N132" s="1225"/>
      <c r="O132" s="1225"/>
      <c r="P132" s="1224">
        <f>P131</f>
        <v>0</v>
      </c>
      <c r="Q132" s="1225"/>
      <c r="R132" s="1225"/>
      <c r="S132" s="1225">
        <f>S131</f>
        <v>0</v>
      </c>
      <c r="T132" s="1225"/>
      <c r="U132" s="1225"/>
      <c r="V132" s="1309"/>
      <c r="W132" s="1309"/>
      <c r="X132" s="1325"/>
      <c r="Y132" s="1210"/>
      <c r="Z132" s="1211"/>
      <c r="AA132" s="1211"/>
      <c r="AB132" s="1211"/>
      <c r="AC132" s="1211"/>
      <c r="AD132" s="1212"/>
    </row>
    <row r="133" spans="2:30" ht="15" customHeight="1" x14ac:dyDescent="0.25">
      <c r="B133" s="1448" t="str">
        <f>'[1]S4-Capacity'!B30</f>
        <v>C - TIMELY EXPENDITURE OF FUNDS</v>
      </c>
      <c r="C133" s="1449"/>
      <c r="D133" s="1449"/>
      <c r="E133" s="1449"/>
      <c r="F133" s="1449"/>
      <c r="G133" s="1449"/>
      <c r="H133" s="1449"/>
      <c r="I133" s="1449"/>
      <c r="J133" s="1449"/>
      <c r="K133" s="1449"/>
      <c r="L133" s="1449"/>
      <c r="M133" s="1449"/>
      <c r="N133" s="1449"/>
      <c r="O133" s="1449"/>
      <c r="P133" s="1449"/>
      <c r="Q133" s="1449"/>
      <c r="R133" s="1449"/>
      <c r="S133" s="1449"/>
      <c r="T133" s="1449"/>
      <c r="U133" s="1449"/>
      <c r="V133" s="1449"/>
      <c r="W133" s="1449"/>
      <c r="X133" s="1450"/>
      <c r="Y133" s="1204"/>
      <c r="Z133" s="1205"/>
      <c r="AA133" s="1205"/>
      <c r="AB133" s="1205"/>
      <c r="AC133" s="1205"/>
      <c r="AD133" s="1206"/>
    </row>
    <row r="134" spans="2:30" ht="15" customHeight="1" thickBot="1" x14ac:dyDescent="0.3">
      <c r="B134" s="1250">
        <f>'S4-Capacity'!Q34</f>
        <v>0</v>
      </c>
      <c r="C134" s="1251"/>
      <c r="D134" s="1251"/>
      <c r="E134" s="1251"/>
      <c r="F134" s="1251"/>
      <c r="G134" s="1251"/>
      <c r="H134" s="1251"/>
      <c r="I134" s="1251"/>
      <c r="J134" s="1251"/>
      <c r="K134" s="1251"/>
      <c r="L134" s="1252"/>
      <c r="M134" s="1430">
        <f>'S4-Capacity'!Y34</f>
        <v>5</v>
      </c>
      <c r="N134" s="575"/>
      <c r="O134" s="575"/>
      <c r="P134" s="1430" t="str">
        <f>'S4-Capacity'!AB34</f>
        <v>0</v>
      </c>
      <c r="Q134" s="575"/>
      <c r="R134" s="575"/>
      <c r="S134" s="572"/>
      <c r="T134" s="572"/>
      <c r="U134" s="572"/>
      <c r="V134" s="1254"/>
      <c r="W134" s="1254"/>
      <c r="X134" s="1255"/>
      <c r="Y134" s="1207"/>
      <c r="Z134" s="1208"/>
      <c r="AA134" s="1208"/>
      <c r="AB134" s="1208"/>
      <c r="AC134" s="1208"/>
      <c r="AD134" s="1209"/>
    </row>
    <row r="135" spans="2:30" ht="15" customHeight="1" thickTop="1" thickBot="1" x14ac:dyDescent="0.3">
      <c r="B135" s="1221" t="s">
        <v>810</v>
      </c>
      <c r="C135" s="1222"/>
      <c r="D135" s="1222"/>
      <c r="E135" s="1222"/>
      <c r="F135" s="1222"/>
      <c r="G135" s="1222"/>
      <c r="H135" s="1222"/>
      <c r="I135" s="1222"/>
      <c r="J135" s="1222"/>
      <c r="K135" s="1222"/>
      <c r="L135" s="1223"/>
      <c r="M135" s="1224">
        <f>'[1]S4-Capacity'!Y35</f>
        <v>5</v>
      </c>
      <c r="N135" s="1225"/>
      <c r="O135" s="1225"/>
      <c r="P135" s="1426" t="str">
        <f>P134</f>
        <v>0</v>
      </c>
      <c r="Q135" s="1225"/>
      <c r="R135" s="1225"/>
      <c r="S135" s="1225">
        <f>S134</f>
        <v>0</v>
      </c>
      <c r="T135" s="1225"/>
      <c r="U135" s="1225"/>
      <c r="V135" s="1248"/>
      <c r="W135" s="1248"/>
      <c r="X135" s="1249"/>
      <c r="Y135" s="1210"/>
      <c r="Z135" s="1211"/>
      <c r="AA135" s="1211"/>
      <c r="AB135" s="1211"/>
      <c r="AC135" s="1211"/>
      <c r="AD135" s="1212"/>
    </row>
    <row r="136" spans="2:30" ht="15" customHeight="1" thickBot="1" x14ac:dyDescent="0.3">
      <c r="B136" s="1320" t="str">
        <f>'[1]S4-Capacity'!B37</f>
        <v>D - INSPECTION PERFORMANCE OF APPLICANT</v>
      </c>
      <c r="C136" s="1321"/>
      <c r="D136" s="1321"/>
      <c r="E136" s="1321"/>
      <c r="F136" s="1321"/>
      <c r="G136" s="1321"/>
      <c r="H136" s="1321"/>
      <c r="I136" s="1321"/>
      <c r="J136" s="1321"/>
      <c r="K136" s="1321"/>
      <c r="L136" s="1321"/>
      <c r="M136" s="1321"/>
      <c r="N136" s="1321"/>
      <c r="O136" s="1321"/>
      <c r="P136" s="1321"/>
      <c r="Q136" s="1321"/>
      <c r="R136" s="1321"/>
      <c r="S136" s="1321"/>
      <c r="T136" s="1321"/>
      <c r="U136" s="1321"/>
      <c r="V136" s="1321"/>
      <c r="W136" s="1321"/>
      <c r="X136" s="1322"/>
      <c r="Y136" s="1204"/>
      <c r="Z136" s="1205"/>
      <c r="AA136" s="1205"/>
      <c r="AB136" s="1205"/>
      <c r="AC136" s="1205"/>
      <c r="AD136" s="1206"/>
    </row>
    <row r="137" spans="2:30" ht="15" customHeight="1" thickBot="1" x14ac:dyDescent="0.3">
      <c r="B137" s="1213">
        <f>'S4-Capacity'!R41</f>
        <v>0</v>
      </c>
      <c r="C137" s="1214"/>
      <c r="D137" s="1214"/>
      <c r="E137" s="1214"/>
      <c r="F137" s="1214"/>
      <c r="G137" s="1214"/>
      <c r="H137" s="1214"/>
      <c r="I137" s="1214"/>
      <c r="J137" s="1214"/>
      <c r="K137" s="1214"/>
      <c r="L137" s="1215"/>
      <c r="M137" s="1216">
        <f>'S4-Capacity'!Y41</f>
        <v>2</v>
      </c>
      <c r="N137" s="1217"/>
      <c r="O137" s="1217"/>
      <c r="P137" s="1407" t="str">
        <f>'S4-Capacity'!AB41</f>
        <v>0</v>
      </c>
      <c r="Q137" s="1218"/>
      <c r="R137" s="1218"/>
      <c r="S137" s="1217"/>
      <c r="T137" s="1217"/>
      <c r="U137" s="1217"/>
      <c r="V137" s="1219"/>
      <c r="W137" s="1219"/>
      <c r="X137" s="1220"/>
      <c r="Y137" s="1207"/>
      <c r="Z137" s="1208"/>
      <c r="AA137" s="1208"/>
      <c r="AB137" s="1208"/>
      <c r="AC137" s="1208"/>
      <c r="AD137" s="1209"/>
    </row>
    <row r="138" spans="2:30" ht="15" customHeight="1" thickTop="1" thickBot="1" x14ac:dyDescent="0.3">
      <c r="B138" s="1221" t="s">
        <v>810</v>
      </c>
      <c r="C138" s="1222"/>
      <c r="D138" s="1222"/>
      <c r="E138" s="1222"/>
      <c r="F138" s="1222"/>
      <c r="G138" s="1222"/>
      <c r="H138" s="1222"/>
      <c r="I138" s="1222"/>
      <c r="J138" s="1222"/>
      <c r="K138" s="1222"/>
      <c r="L138" s="1223"/>
      <c r="M138" s="1224">
        <f>M137</f>
        <v>2</v>
      </c>
      <c r="N138" s="1225"/>
      <c r="O138" s="1225"/>
      <c r="P138" s="1225" t="str">
        <f>P137</f>
        <v>0</v>
      </c>
      <c r="Q138" s="1225"/>
      <c r="R138" s="1225"/>
      <c r="S138" s="1225">
        <f>S137</f>
        <v>0</v>
      </c>
      <c r="T138" s="1225"/>
      <c r="U138" s="1225"/>
      <c r="V138" s="1248"/>
      <c r="W138" s="1248"/>
      <c r="X138" s="1249"/>
      <c r="Y138" s="1210"/>
      <c r="Z138" s="1211"/>
      <c r="AA138" s="1211"/>
      <c r="AB138" s="1211"/>
      <c r="AC138" s="1211"/>
      <c r="AD138" s="1212"/>
    </row>
    <row r="139" spans="2:30" ht="15" customHeight="1" thickBot="1" x14ac:dyDescent="0.3">
      <c r="B139" s="1320" t="str">
        <f>'[1]S4-Capacity'!B44:U44</f>
        <v>E - APPLICANTS WITH NON-IHCDA EXPERIENCE</v>
      </c>
      <c r="C139" s="1321"/>
      <c r="D139" s="1321"/>
      <c r="E139" s="1321"/>
      <c r="F139" s="1321"/>
      <c r="G139" s="1321"/>
      <c r="H139" s="1321"/>
      <c r="I139" s="1321"/>
      <c r="J139" s="1321"/>
      <c r="K139" s="1321"/>
      <c r="L139" s="1321"/>
      <c r="M139" s="1321"/>
      <c r="N139" s="1321"/>
      <c r="O139" s="1321"/>
      <c r="P139" s="1321"/>
      <c r="Q139" s="1321"/>
      <c r="R139" s="1321"/>
      <c r="S139" s="1321"/>
      <c r="T139" s="1321"/>
      <c r="U139" s="1321"/>
      <c r="V139" s="1321"/>
      <c r="W139" s="1321"/>
      <c r="X139" s="1322"/>
      <c r="Y139" s="1204"/>
      <c r="Z139" s="1205"/>
      <c r="AA139" s="1205"/>
      <c r="AB139" s="1205"/>
      <c r="AC139" s="1205"/>
      <c r="AD139" s="1206"/>
    </row>
    <row r="140" spans="2:30" ht="15" customHeight="1" thickBot="1" x14ac:dyDescent="0.3">
      <c r="B140" s="1213">
        <f>IF('S4-Capacity'!V51="No","N/A",'S4-Capacity'!B51)</f>
        <v>0</v>
      </c>
      <c r="C140" s="1214"/>
      <c r="D140" s="1214"/>
      <c r="E140" s="1214"/>
      <c r="F140" s="1214"/>
      <c r="G140" s="1214"/>
      <c r="H140" s="1214"/>
      <c r="I140" s="1214"/>
      <c r="J140" s="1214"/>
      <c r="K140" s="1214"/>
      <c r="L140" s="1215"/>
      <c r="M140" s="1216">
        <v>3</v>
      </c>
      <c r="N140" s="1217"/>
      <c r="O140" s="1217"/>
      <c r="P140" s="1218">
        <f>'S4-Capacity'!AB51</f>
        <v>0</v>
      </c>
      <c r="Q140" s="1218"/>
      <c r="R140" s="1218"/>
      <c r="S140" s="1217"/>
      <c r="T140" s="1217"/>
      <c r="U140" s="1217"/>
      <c r="V140" s="1219"/>
      <c r="W140" s="1219"/>
      <c r="X140" s="1220"/>
      <c r="Y140" s="1207"/>
      <c r="Z140" s="1208"/>
      <c r="AA140" s="1208"/>
      <c r="AB140" s="1208"/>
      <c r="AC140" s="1208"/>
      <c r="AD140" s="1209"/>
    </row>
    <row r="141" spans="2:30" ht="15" customHeight="1" thickTop="1" thickBot="1" x14ac:dyDescent="0.3">
      <c r="B141" s="1221" t="s">
        <v>810</v>
      </c>
      <c r="C141" s="1222"/>
      <c r="D141" s="1222"/>
      <c r="E141" s="1222"/>
      <c r="F141" s="1222"/>
      <c r="G141" s="1222"/>
      <c r="H141" s="1222"/>
      <c r="I141" s="1222"/>
      <c r="J141" s="1222"/>
      <c r="K141" s="1222"/>
      <c r="L141" s="1223"/>
      <c r="M141" s="1224">
        <f>M140</f>
        <v>3</v>
      </c>
      <c r="N141" s="1225"/>
      <c r="O141" s="1225"/>
      <c r="P141" s="1225">
        <f>P140</f>
        <v>0</v>
      </c>
      <c r="Q141" s="1225"/>
      <c r="R141" s="1225"/>
      <c r="S141" s="1225">
        <f>S140</f>
        <v>0</v>
      </c>
      <c r="T141" s="1225"/>
      <c r="U141" s="1225"/>
      <c r="V141" s="1248"/>
      <c r="W141" s="1248"/>
      <c r="X141" s="1249"/>
      <c r="Y141" s="1210"/>
      <c r="Z141" s="1211"/>
      <c r="AA141" s="1211"/>
      <c r="AB141" s="1211"/>
      <c r="AC141" s="1211"/>
      <c r="AD141" s="1212"/>
    </row>
    <row r="142" spans="2:30" ht="15" customHeight="1" thickBot="1" x14ac:dyDescent="0.3">
      <c r="B142" s="1320" t="str">
        <f>'[1]S4-Capacity'!B54:U54</f>
        <v>F - CHDO Certification</v>
      </c>
      <c r="C142" s="1321"/>
      <c r="D142" s="1321"/>
      <c r="E142" s="1321"/>
      <c r="F142" s="1321"/>
      <c r="G142" s="1321"/>
      <c r="H142" s="1321"/>
      <c r="I142" s="1321"/>
      <c r="J142" s="1321"/>
      <c r="K142" s="1321"/>
      <c r="L142" s="1321"/>
      <c r="M142" s="1321"/>
      <c r="N142" s="1321"/>
      <c r="O142" s="1321"/>
      <c r="P142" s="1321"/>
      <c r="Q142" s="1321"/>
      <c r="R142" s="1321"/>
      <c r="S142" s="1321"/>
      <c r="T142" s="1321"/>
      <c r="U142" s="1321"/>
      <c r="V142" s="1321"/>
      <c r="W142" s="1321"/>
      <c r="X142" s="1322"/>
      <c r="Y142" s="1239"/>
      <c r="Z142" s="1240"/>
      <c r="AA142" s="1240"/>
      <c r="AB142" s="1240"/>
      <c r="AC142" s="1240"/>
      <c r="AD142" s="1241"/>
    </row>
    <row r="143" spans="2:30" ht="15" customHeight="1" thickBot="1" x14ac:dyDescent="0.3">
      <c r="B143" s="1213">
        <f>IF('S4-Capacity'!V58="No","N/A",'S4-Capacity'!B58)</f>
        <v>0</v>
      </c>
      <c r="C143" s="1214"/>
      <c r="D143" s="1214"/>
      <c r="E143" s="1214"/>
      <c r="F143" s="1214"/>
      <c r="G143" s="1214"/>
      <c r="H143" s="1214"/>
      <c r="I143" s="1214"/>
      <c r="J143" s="1214"/>
      <c r="K143" s="1214"/>
      <c r="L143" s="1215"/>
      <c r="M143" s="1216">
        <v>3</v>
      </c>
      <c r="N143" s="1217"/>
      <c r="O143" s="1217"/>
      <c r="P143" s="1218">
        <f>'S4-Capacity'!AB58</f>
        <v>0</v>
      </c>
      <c r="Q143" s="1218"/>
      <c r="R143" s="1218"/>
      <c r="S143" s="1217"/>
      <c r="T143" s="1217"/>
      <c r="U143" s="1217"/>
      <c r="V143" s="1219"/>
      <c r="W143" s="1219"/>
      <c r="X143" s="1220"/>
      <c r="Y143" s="1242"/>
      <c r="Z143" s="1243"/>
      <c r="AA143" s="1243"/>
      <c r="AB143" s="1243"/>
      <c r="AC143" s="1243"/>
      <c r="AD143" s="1244"/>
    </row>
    <row r="144" spans="2:30" ht="15" customHeight="1" thickTop="1" thickBot="1" x14ac:dyDescent="0.3">
      <c r="B144" s="1221" t="s">
        <v>810</v>
      </c>
      <c r="C144" s="1222"/>
      <c r="D144" s="1222"/>
      <c r="E144" s="1222"/>
      <c r="F144" s="1222"/>
      <c r="G144" s="1222"/>
      <c r="H144" s="1222"/>
      <c r="I144" s="1222"/>
      <c r="J144" s="1222"/>
      <c r="K144" s="1222"/>
      <c r="L144" s="1223"/>
      <c r="M144" s="1224">
        <f>M143</f>
        <v>3</v>
      </c>
      <c r="N144" s="1225"/>
      <c r="O144" s="1225"/>
      <c r="P144" s="1225">
        <f>P143</f>
        <v>0</v>
      </c>
      <c r="Q144" s="1225"/>
      <c r="R144" s="1225"/>
      <c r="S144" s="1225">
        <f>S143</f>
        <v>0</v>
      </c>
      <c r="T144" s="1225"/>
      <c r="U144" s="1225"/>
      <c r="V144" s="1248"/>
      <c r="W144" s="1248"/>
      <c r="X144" s="1249"/>
      <c r="Y144" s="1242"/>
      <c r="Z144" s="1243"/>
      <c r="AA144" s="1243"/>
      <c r="AB144" s="1243"/>
      <c r="AC144" s="1243"/>
      <c r="AD144" s="1244"/>
    </row>
    <row r="145" spans="2:30" ht="15" customHeight="1" thickBot="1" x14ac:dyDescent="0.3">
      <c r="B145" s="1162" t="s">
        <v>871</v>
      </c>
      <c r="C145" s="1163"/>
      <c r="D145" s="1163"/>
      <c r="E145" s="1163"/>
      <c r="F145" s="1163"/>
      <c r="G145" s="1163"/>
      <c r="H145" s="1163"/>
      <c r="I145" s="1163"/>
      <c r="J145" s="1163"/>
      <c r="K145" s="1163"/>
      <c r="L145" s="1164"/>
      <c r="M145" s="1165">
        <f>SUM(M129,M132,M135,M138,M141,M144)</f>
        <v>21</v>
      </c>
      <c r="N145" s="1166"/>
      <c r="O145" s="1166"/>
      <c r="P145" s="1431">
        <f>(P129+P132+P135+P138+P141+P144)</f>
        <v>0</v>
      </c>
      <c r="Q145" s="1432"/>
      <c r="R145" s="1433"/>
      <c r="S145" s="1431">
        <f>(S129+S132+S135+S138+S141+S144)</f>
        <v>0</v>
      </c>
      <c r="T145" s="1432"/>
      <c r="U145" s="1433"/>
      <c r="V145" s="1399"/>
      <c r="W145" s="1399"/>
      <c r="X145" s="1400"/>
      <c r="Y145" s="1245"/>
      <c r="Z145" s="1246"/>
      <c r="AA145" s="1246"/>
      <c r="AB145" s="1246"/>
      <c r="AC145" s="1246"/>
      <c r="AD145" s="1247"/>
    </row>
    <row r="146" spans="2:30" ht="15" customHeight="1" thickBot="1" x14ac:dyDescent="0.3">
      <c r="B146" s="1380" t="str">
        <f>'[1]S5-Financing'!B2</f>
        <v>S5 - FINANCING</v>
      </c>
      <c r="C146" s="1381"/>
      <c r="D146" s="1381"/>
      <c r="E146" s="1381"/>
      <c r="F146" s="1381"/>
      <c r="G146" s="1381"/>
      <c r="H146" s="1381"/>
      <c r="I146" s="1381"/>
      <c r="J146" s="1381"/>
      <c r="K146" s="1381"/>
      <c r="L146" s="1381"/>
      <c r="M146" s="1381"/>
      <c r="N146" s="1381"/>
      <c r="O146" s="1381"/>
      <c r="P146" s="1381"/>
      <c r="Q146" s="1381"/>
      <c r="R146" s="1381"/>
      <c r="S146" s="1381"/>
      <c r="T146" s="1381"/>
      <c r="U146" s="1381"/>
      <c r="V146" s="1381"/>
      <c r="W146" s="1381"/>
      <c r="X146" s="1381"/>
      <c r="Y146" s="1381"/>
      <c r="Z146" s="1381"/>
      <c r="AA146" s="1381"/>
      <c r="AB146" s="1381"/>
      <c r="AC146" s="1381"/>
      <c r="AD146" s="1382"/>
    </row>
    <row r="147" spans="2:30" ht="15" customHeight="1" thickBot="1" x14ac:dyDescent="0.3">
      <c r="B147" s="1320" t="str">
        <f>'[1]S5-Financing'!B4</f>
        <v xml:space="preserve">A - LEVERAGE OF OTHER SOURCES </v>
      </c>
      <c r="C147" s="1321"/>
      <c r="D147" s="1321"/>
      <c r="E147" s="1321"/>
      <c r="F147" s="1321"/>
      <c r="G147" s="1321"/>
      <c r="H147" s="1321"/>
      <c r="I147" s="1321"/>
      <c r="J147" s="1321"/>
      <c r="K147" s="1321"/>
      <c r="L147" s="1321"/>
      <c r="M147" s="1321"/>
      <c r="N147" s="1321"/>
      <c r="O147" s="1321"/>
      <c r="P147" s="1321"/>
      <c r="Q147" s="1321"/>
      <c r="R147" s="1321"/>
      <c r="S147" s="1321"/>
      <c r="T147" s="1321"/>
      <c r="U147" s="1321"/>
      <c r="V147" s="1321"/>
      <c r="W147" s="1321"/>
      <c r="X147" s="1322"/>
      <c r="Y147" s="1239"/>
      <c r="Z147" s="1240"/>
      <c r="AA147" s="1240"/>
      <c r="AB147" s="1240"/>
      <c r="AC147" s="1240"/>
      <c r="AD147" s="1241"/>
    </row>
    <row r="148" spans="2:30" ht="15" customHeight="1" x14ac:dyDescent="0.25">
      <c r="B148" s="1227" t="s">
        <v>875</v>
      </c>
      <c r="C148" s="1228"/>
      <c r="D148" s="1228"/>
      <c r="E148" s="1228"/>
      <c r="F148" s="1228"/>
      <c r="G148" s="1228"/>
      <c r="H148" s="1228"/>
      <c r="I148" s="1228"/>
      <c r="J148" s="1228"/>
      <c r="K148" s="1228"/>
      <c r="L148" s="1229"/>
      <c r="M148" s="1230">
        <f>'S5-Financing'!Y24</f>
        <v>6</v>
      </c>
      <c r="N148" s="616"/>
      <c r="O148" s="616"/>
      <c r="P148" s="1230">
        <f>'S5-Financing'!AB24</f>
        <v>0</v>
      </c>
      <c r="Q148" s="616"/>
      <c r="R148" s="616"/>
      <c r="S148" s="616"/>
      <c r="T148" s="616"/>
      <c r="U148" s="616"/>
      <c r="V148" s="890"/>
      <c r="W148" s="890"/>
      <c r="X148" s="891"/>
      <c r="Y148" s="1242"/>
      <c r="Z148" s="1243"/>
      <c r="AA148" s="1243"/>
      <c r="AB148" s="1243"/>
      <c r="AC148" s="1243"/>
      <c r="AD148" s="1244"/>
    </row>
    <row r="149" spans="2:30" ht="15" customHeight="1" thickBot="1" x14ac:dyDescent="0.3">
      <c r="B149" s="1213" t="s">
        <v>930</v>
      </c>
      <c r="C149" s="1214"/>
      <c r="D149" s="1214"/>
      <c r="E149" s="1214"/>
      <c r="F149" s="1214"/>
      <c r="G149" s="1214"/>
      <c r="H149" s="1214"/>
      <c r="I149" s="1214"/>
      <c r="J149" s="1214"/>
      <c r="K149" s="1214"/>
      <c r="L149" s="1215"/>
      <c r="M149" s="1216">
        <f>'S5-Financing'!Y38</f>
        <v>1</v>
      </c>
      <c r="N149" s="1217"/>
      <c r="O149" s="1217"/>
      <c r="P149" s="1216">
        <f>'S5-Financing'!AB38</f>
        <v>0</v>
      </c>
      <c r="Q149" s="1217"/>
      <c r="R149" s="1217"/>
      <c r="S149" s="1217"/>
      <c r="T149" s="1217"/>
      <c r="U149" s="1217"/>
      <c r="V149" s="1434"/>
      <c r="W149" s="1435"/>
      <c r="X149" s="1436"/>
      <c r="Y149" s="1242"/>
      <c r="Z149" s="1243"/>
      <c r="AA149" s="1243"/>
      <c r="AB149" s="1243"/>
      <c r="AC149" s="1243"/>
      <c r="AD149" s="1244"/>
    </row>
    <row r="150" spans="2:30" ht="15" customHeight="1" thickTop="1" thickBot="1" x14ac:dyDescent="0.3">
      <c r="B150" s="1221" t="s">
        <v>810</v>
      </c>
      <c r="C150" s="1222"/>
      <c r="D150" s="1222"/>
      <c r="E150" s="1222"/>
      <c r="F150" s="1222"/>
      <c r="G150" s="1222"/>
      <c r="H150" s="1222"/>
      <c r="I150" s="1222"/>
      <c r="J150" s="1222"/>
      <c r="K150" s="1222"/>
      <c r="L150" s="1223"/>
      <c r="M150" s="1224">
        <f>M148+M149</f>
        <v>7</v>
      </c>
      <c r="N150" s="1225"/>
      <c r="O150" s="1225"/>
      <c r="P150" s="1224">
        <f t="shared" ref="P150" si="4">P148+P149</f>
        <v>0</v>
      </c>
      <c r="Q150" s="1225"/>
      <c r="R150" s="1225"/>
      <c r="S150" s="1224">
        <f t="shared" ref="S150" si="5">S148+S149</f>
        <v>0</v>
      </c>
      <c r="T150" s="1225"/>
      <c r="U150" s="1225"/>
      <c r="V150" s="1172"/>
      <c r="W150" s="1172"/>
      <c r="X150" s="1173"/>
      <c r="Y150" s="1242"/>
      <c r="Z150" s="1243"/>
      <c r="AA150" s="1243"/>
      <c r="AB150" s="1243"/>
      <c r="AC150" s="1243"/>
      <c r="AD150" s="1244"/>
    </row>
    <row r="151" spans="2:30" ht="15" customHeight="1" thickBot="1" x14ac:dyDescent="0.3">
      <c r="B151" s="1162" t="s">
        <v>871</v>
      </c>
      <c r="C151" s="1163"/>
      <c r="D151" s="1163"/>
      <c r="E151" s="1163"/>
      <c r="F151" s="1163"/>
      <c r="G151" s="1163"/>
      <c r="H151" s="1163"/>
      <c r="I151" s="1163"/>
      <c r="J151" s="1163"/>
      <c r="K151" s="1163"/>
      <c r="L151" s="1164"/>
      <c r="M151" s="1165">
        <f>M150</f>
        <v>7</v>
      </c>
      <c r="N151" s="1166"/>
      <c r="O151" s="1166"/>
      <c r="P151" s="1166">
        <f>P150</f>
        <v>0</v>
      </c>
      <c r="Q151" s="1166"/>
      <c r="R151" s="1166"/>
      <c r="S151" s="1166">
        <f>S150</f>
        <v>0</v>
      </c>
      <c r="T151" s="1166"/>
      <c r="U151" s="1166"/>
      <c r="V151" s="1399"/>
      <c r="W151" s="1399"/>
      <c r="X151" s="1400"/>
      <c r="Y151" s="1245"/>
      <c r="Z151" s="1246"/>
      <c r="AA151" s="1246"/>
      <c r="AB151" s="1246"/>
      <c r="AC151" s="1246"/>
      <c r="AD151" s="1247"/>
    </row>
    <row r="152" spans="2:30" ht="15" customHeight="1" thickBot="1" x14ac:dyDescent="0.3">
      <c r="B152" s="1380" t="str">
        <f>'[1]S6- Bonus'!B2</f>
        <v>S6 -  BONUS</v>
      </c>
      <c r="C152" s="1381"/>
      <c r="D152" s="1381"/>
      <c r="E152" s="1381"/>
      <c r="F152" s="1381"/>
      <c r="G152" s="1381"/>
      <c r="H152" s="1381"/>
      <c r="I152" s="1381"/>
      <c r="J152" s="1381"/>
      <c r="K152" s="1381"/>
      <c r="L152" s="1381"/>
      <c r="M152" s="1381"/>
      <c r="N152" s="1381"/>
      <c r="O152" s="1381"/>
      <c r="P152" s="1381"/>
      <c r="Q152" s="1381"/>
      <c r="R152" s="1381"/>
      <c r="S152" s="1381"/>
      <c r="T152" s="1381"/>
      <c r="U152" s="1381"/>
      <c r="V152" s="1381"/>
      <c r="W152" s="1381"/>
      <c r="X152" s="1381"/>
      <c r="Y152" s="1381"/>
      <c r="Z152" s="1381"/>
      <c r="AA152" s="1381"/>
      <c r="AB152" s="1381"/>
      <c r="AC152" s="1381"/>
      <c r="AD152" s="1382"/>
    </row>
    <row r="153" spans="2:30" ht="15" customHeight="1" thickBot="1" x14ac:dyDescent="0.3">
      <c r="B153" s="1320" t="str">
        <f>'[1]S6- Bonus'!B5</f>
        <v>A - BONUS</v>
      </c>
      <c r="C153" s="1321"/>
      <c r="D153" s="1321"/>
      <c r="E153" s="1321"/>
      <c r="F153" s="1321"/>
      <c r="G153" s="1321"/>
      <c r="H153" s="1321"/>
      <c r="I153" s="1321"/>
      <c r="J153" s="1321"/>
      <c r="K153" s="1321"/>
      <c r="L153" s="1321"/>
      <c r="M153" s="1321"/>
      <c r="N153" s="1321"/>
      <c r="O153" s="1321"/>
      <c r="P153" s="1321"/>
      <c r="Q153" s="1321"/>
      <c r="R153" s="1321"/>
      <c r="S153" s="1321"/>
      <c r="T153" s="1321"/>
      <c r="U153" s="1321"/>
      <c r="V153" s="1321"/>
      <c r="W153" s="1321"/>
      <c r="X153" s="1322"/>
      <c r="Y153" s="1239"/>
      <c r="Z153" s="1240"/>
      <c r="AA153" s="1240"/>
      <c r="AB153" s="1240"/>
      <c r="AC153" s="1240"/>
      <c r="AD153" s="1241"/>
    </row>
    <row r="154" spans="2:30" ht="15" customHeight="1" thickBot="1" x14ac:dyDescent="0.3">
      <c r="B154" s="1404" t="s">
        <v>876</v>
      </c>
      <c r="C154" s="1405"/>
      <c r="D154" s="1405"/>
      <c r="E154" s="1405"/>
      <c r="F154" s="1405"/>
      <c r="G154" s="1405"/>
      <c r="H154" s="1405"/>
      <c r="I154" s="1405"/>
      <c r="J154" s="1405"/>
      <c r="K154" s="1405"/>
      <c r="L154" s="1406"/>
      <c r="M154" s="1216">
        <v>5</v>
      </c>
      <c r="N154" s="1217"/>
      <c r="O154" s="1217"/>
      <c r="P154" s="1323"/>
      <c r="Q154" s="1323"/>
      <c r="R154" s="1323"/>
      <c r="S154" s="1217">
        <v>0</v>
      </c>
      <c r="T154" s="1217"/>
      <c r="U154" s="1217"/>
      <c r="V154" s="1323"/>
      <c r="W154" s="1323"/>
      <c r="X154" s="1324"/>
      <c r="Y154" s="1242"/>
      <c r="Z154" s="1243"/>
      <c r="AA154" s="1243"/>
      <c r="AB154" s="1243"/>
      <c r="AC154" s="1243"/>
      <c r="AD154" s="1244"/>
    </row>
    <row r="155" spans="2:30" ht="15" customHeight="1" thickTop="1" thickBot="1" x14ac:dyDescent="0.3">
      <c r="B155" s="1221" t="s">
        <v>810</v>
      </c>
      <c r="C155" s="1222"/>
      <c r="D155" s="1222"/>
      <c r="E155" s="1222"/>
      <c r="F155" s="1222"/>
      <c r="G155" s="1222"/>
      <c r="H155" s="1222"/>
      <c r="I155" s="1222"/>
      <c r="J155" s="1222"/>
      <c r="K155" s="1222"/>
      <c r="L155" s="1223"/>
      <c r="M155" s="1224">
        <v>5</v>
      </c>
      <c r="N155" s="1225"/>
      <c r="O155" s="1225"/>
      <c r="P155" s="1309"/>
      <c r="Q155" s="1309"/>
      <c r="R155" s="1309"/>
      <c r="S155" s="1225">
        <f>S154</f>
        <v>0</v>
      </c>
      <c r="T155" s="1225"/>
      <c r="U155" s="1225"/>
      <c r="V155" s="1309"/>
      <c r="W155" s="1309"/>
      <c r="X155" s="1325"/>
      <c r="Y155" s="1242"/>
      <c r="Z155" s="1243"/>
      <c r="AA155" s="1243"/>
      <c r="AB155" s="1243"/>
      <c r="AC155" s="1243"/>
      <c r="AD155" s="1244"/>
    </row>
    <row r="156" spans="2:30" ht="15" customHeight="1" thickBot="1" x14ac:dyDescent="0.3">
      <c r="B156" s="1481" t="s">
        <v>871</v>
      </c>
      <c r="C156" s="1482"/>
      <c r="D156" s="1482"/>
      <c r="E156" s="1482"/>
      <c r="F156" s="1482"/>
      <c r="G156" s="1482"/>
      <c r="H156" s="1482"/>
      <c r="I156" s="1482"/>
      <c r="J156" s="1482"/>
      <c r="K156" s="1482"/>
      <c r="L156" s="1483"/>
      <c r="M156" s="1433">
        <f>M155</f>
        <v>5</v>
      </c>
      <c r="N156" s="1484"/>
      <c r="O156" s="1484"/>
      <c r="P156" s="1168"/>
      <c r="Q156" s="1168"/>
      <c r="R156" s="1168"/>
      <c r="S156" s="1484">
        <f>S155</f>
        <v>0</v>
      </c>
      <c r="T156" s="1484"/>
      <c r="U156" s="1484"/>
      <c r="V156" s="1168"/>
      <c r="W156" s="1168"/>
      <c r="X156" s="1513"/>
      <c r="Y156" s="1242"/>
      <c r="Z156" s="1243"/>
      <c r="AA156" s="1243"/>
      <c r="AB156" s="1243"/>
      <c r="AC156" s="1243"/>
      <c r="AD156" s="1244"/>
    </row>
    <row r="157" spans="2:30" ht="15" customHeight="1" thickBot="1" x14ac:dyDescent="0.3">
      <c r="B157" s="1451" t="s">
        <v>877</v>
      </c>
      <c r="C157" s="1452"/>
      <c r="D157" s="1452"/>
      <c r="E157" s="1452"/>
      <c r="F157" s="1452"/>
      <c r="G157" s="1452"/>
      <c r="H157" s="1452"/>
      <c r="I157" s="1452"/>
      <c r="J157" s="1452"/>
      <c r="K157" s="1452"/>
      <c r="L157" s="1453"/>
      <c r="M157" s="1454">
        <f>SUM(M28,M106,M122,M145,M151,M156)</f>
        <v>99</v>
      </c>
      <c r="N157" s="1455"/>
      <c r="O157" s="1455"/>
      <c r="P157" s="1454">
        <f>SUM(P28,P106,P122,P145,P151,P156)</f>
        <v>0</v>
      </c>
      <c r="Q157" s="1455"/>
      <c r="R157" s="1455"/>
      <c r="S157" s="1454">
        <f>SUM(S28,S106,S122,S145,S151,S156)</f>
        <v>0</v>
      </c>
      <c r="T157" s="1455"/>
      <c r="U157" s="1455"/>
      <c r="V157" s="1456"/>
      <c r="W157" s="1457"/>
      <c r="X157" s="1457"/>
      <c r="Y157" s="1245"/>
      <c r="Z157" s="1246"/>
      <c r="AA157" s="1246"/>
      <c r="AB157" s="1246"/>
      <c r="AC157" s="1246"/>
      <c r="AD157" s="1247"/>
    </row>
    <row r="158" spans="2:30" ht="15" customHeight="1" x14ac:dyDescent="0.25"/>
    <row r="159" spans="2:30" ht="15" customHeight="1" x14ac:dyDescent="0.25">
      <c r="B159" s="1447"/>
      <c r="C159" s="1447"/>
      <c r="D159" s="1447"/>
      <c r="E159" s="1447"/>
      <c r="F159" s="1447"/>
      <c r="G159" s="1447"/>
      <c r="H159" s="1447"/>
      <c r="I159" s="1447"/>
      <c r="J159" s="1447"/>
      <c r="K159" s="1447"/>
      <c r="L159" s="1447"/>
      <c r="M159" s="1447"/>
      <c r="N159" s="1447"/>
      <c r="O159" s="1447"/>
      <c r="P159" s="1447"/>
      <c r="Q159" s="1447"/>
      <c r="R159" s="1447"/>
      <c r="S159" s="1447"/>
      <c r="T159" s="1447"/>
      <c r="U159" s="1447"/>
      <c r="V159" s="1447"/>
      <c r="W159" s="1447"/>
      <c r="X159" s="1447"/>
      <c r="Y159" s="1447"/>
      <c r="Z159" s="1447"/>
      <c r="AA159" s="1447"/>
      <c r="AB159" s="1447"/>
      <c r="AC159" s="1447"/>
      <c r="AD159" s="1447"/>
    </row>
    <row r="160" spans="2:30" ht="15" hidden="1" customHeight="1" x14ac:dyDescent="0.25"/>
    <row r="161" s="16" customFormat="1" ht="15" hidden="1" customHeight="1" x14ac:dyDescent="0.25"/>
    <row r="162" s="16" customFormat="1" ht="15" hidden="1" customHeight="1" x14ac:dyDescent="0.25"/>
    <row r="163" s="16" customFormat="1" ht="15" hidden="1" customHeight="1" x14ac:dyDescent="0.25"/>
    <row r="164" s="16" customFormat="1" ht="15" hidden="1" customHeight="1" x14ac:dyDescent="0.25"/>
    <row r="165" s="16" customFormat="1" ht="15" hidden="1" customHeight="1" x14ac:dyDescent="0.25"/>
    <row r="166" s="16" customFormat="1" ht="15" hidden="1" customHeight="1" x14ac:dyDescent="0.25"/>
    <row r="167" s="16" customFormat="1" ht="15" hidden="1" customHeight="1" x14ac:dyDescent="0.25"/>
    <row r="168" s="16" customFormat="1" ht="15" hidden="1" customHeight="1" x14ac:dyDescent="0.25"/>
    <row r="169" s="16" customFormat="1" ht="15" hidden="1" customHeight="1" x14ac:dyDescent="0.25"/>
    <row r="170" s="16" customFormat="1" ht="15" hidden="1" customHeight="1" x14ac:dyDescent="0.25"/>
    <row r="171" s="16" customFormat="1" ht="15" hidden="1" customHeight="1" x14ac:dyDescent="0.25"/>
    <row r="172" s="16" customFormat="1" ht="15" hidden="1" customHeight="1" x14ac:dyDescent="0.25"/>
    <row r="173" s="16" customFormat="1" ht="15" hidden="1" customHeight="1" x14ac:dyDescent="0.25"/>
    <row r="174" s="16" customFormat="1" ht="15" hidden="1" customHeight="1" x14ac:dyDescent="0.25"/>
    <row r="175" s="16" customFormat="1" ht="15" hidden="1" customHeight="1" x14ac:dyDescent="0.25"/>
    <row r="176" s="16" customFormat="1" ht="15" hidden="1" customHeight="1" x14ac:dyDescent="0.25"/>
    <row r="177" spans="2:30" ht="15" hidden="1" customHeight="1" x14ac:dyDescent="0.25">
      <c r="B177" s="16"/>
      <c r="C177" s="16"/>
      <c r="D177" s="16"/>
    </row>
    <row r="178" spans="2:30" ht="15" hidden="1" customHeight="1" x14ac:dyDescent="0.25">
      <c r="B178" s="16"/>
      <c r="C178" s="16"/>
      <c r="D178" s="16"/>
    </row>
    <row r="179" spans="2:30" ht="15" hidden="1" customHeight="1" x14ac:dyDescent="0.25">
      <c r="B179" s="16"/>
      <c r="C179" s="16"/>
      <c r="D179" s="16"/>
    </row>
    <row r="180" spans="2:30" ht="15" hidden="1" customHeight="1" x14ac:dyDescent="0.25">
      <c r="B180" s="16"/>
      <c r="C180" s="16"/>
      <c r="D180" s="16"/>
    </row>
    <row r="181" spans="2:30" ht="15" hidden="1" customHeight="1" x14ac:dyDescent="0.25">
      <c r="B181" s="16"/>
      <c r="C181" s="16"/>
      <c r="D181" s="16"/>
    </row>
    <row r="182" spans="2:30" ht="15" hidden="1" customHeight="1" x14ac:dyDescent="0.25">
      <c r="B182" s="16"/>
      <c r="C182" s="16"/>
      <c r="D182" s="16"/>
    </row>
    <row r="183" spans="2:30" ht="15" hidden="1" customHeight="1" x14ac:dyDescent="0.25">
      <c r="B183" s="16"/>
      <c r="C183" s="16"/>
      <c r="D183" s="16"/>
    </row>
    <row r="184" spans="2:30" ht="15" hidden="1" customHeight="1" x14ac:dyDescent="0.25">
      <c r="B184" s="16"/>
      <c r="C184" s="16"/>
      <c r="D184" s="16"/>
    </row>
    <row r="185" spans="2:30" ht="15" hidden="1" customHeight="1" x14ac:dyDescent="0.25">
      <c r="B185" s="16"/>
      <c r="C185" s="16"/>
      <c r="D185" s="16"/>
    </row>
    <row r="186" spans="2:30" ht="15" hidden="1" x14ac:dyDescent="0.25">
      <c r="B186" s="571"/>
      <c r="C186" s="571"/>
      <c r="D186" s="571"/>
      <c r="E186" s="571"/>
      <c r="F186" s="571"/>
      <c r="G186" s="571"/>
      <c r="H186" s="571"/>
      <c r="I186" s="571"/>
      <c r="J186" s="571"/>
      <c r="K186" s="571"/>
      <c r="L186" s="571"/>
      <c r="M186" s="571"/>
      <c r="N186" s="571"/>
      <c r="O186" s="571"/>
      <c r="P186" s="571"/>
      <c r="Q186" s="571"/>
      <c r="R186" s="571"/>
      <c r="S186" s="571"/>
      <c r="T186" s="571"/>
      <c r="U186" s="571"/>
      <c r="V186" s="571"/>
      <c r="W186" s="571"/>
      <c r="X186" s="571"/>
      <c r="Y186" s="571"/>
      <c r="Z186" s="571"/>
      <c r="AA186" s="571"/>
      <c r="AB186" s="571"/>
      <c r="AC186" s="571"/>
      <c r="AD186" s="571"/>
    </row>
    <row r="187" spans="2:30" ht="15" customHeight="1" thickBot="1" x14ac:dyDescent="0.3">
      <c r="B187" s="1437" t="s">
        <v>880</v>
      </c>
      <c r="C187" s="1438"/>
      <c r="D187" s="1438"/>
      <c r="E187" s="1438"/>
      <c r="F187" s="1438"/>
      <c r="G187" s="1438"/>
      <c r="H187" s="1438"/>
      <c r="I187" s="1438"/>
      <c r="J187" s="1438"/>
      <c r="K187" s="1438"/>
      <c r="L187" s="1439"/>
      <c r="M187" s="1440">
        <f>M28+M106+M122+M145+M151+M156</f>
        <v>99</v>
      </c>
      <c r="N187" s="1441"/>
      <c r="O187" s="1441"/>
      <c r="P187" s="1440">
        <f>P28+P106+P122+P145+P151+P156</f>
        <v>0</v>
      </c>
      <c r="Q187" s="1441"/>
      <c r="R187" s="1441"/>
      <c r="S187" s="1440">
        <f>S28+S106+S122+S145+S151+S156</f>
        <v>0</v>
      </c>
      <c r="T187" s="1441"/>
      <c r="U187" s="1441"/>
      <c r="V187" s="1442"/>
      <c r="W187" s="1442"/>
      <c r="X187" s="1443"/>
      <c r="Y187" s="1444"/>
      <c r="Z187" s="1445"/>
      <c r="AA187" s="1445"/>
      <c r="AB187" s="1445"/>
      <c r="AC187" s="1445"/>
      <c r="AD187" s="1446"/>
    </row>
    <row r="188" spans="2:30" ht="15" customHeight="1" x14ac:dyDescent="0.25">
      <c r="B188" s="16"/>
      <c r="C188" s="16"/>
      <c r="D188" s="16"/>
    </row>
    <row r="189" spans="2:30" ht="15" customHeight="1" x14ac:dyDescent="0.25">
      <c r="B189" s="16"/>
      <c r="C189" s="16"/>
      <c r="D189" s="16"/>
    </row>
    <row r="190" spans="2:30" ht="15" customHeight="1" x14ac:dyDescent="0.25">
      <c r="B190" s="16"/>
      <c r="C190" s="16"/>
      <c r="D190" s="16"/>
    </row>
    <row r="191" spans="2:30" ht="15" customHeight="1" x14ac:dyDescent="0.25">
      <c r="B191" s="16"/>
      <c r="C191" s="16"/>
      <c r="D191" s="16"/>
    </row>
    <row r="192" spans="2:30" ht="15" customHeight="1" x14ac:dyDescent="0.25">
      <c r="B192" s="16"/>
      <c r="C192" s="16"/>
      <c r="D192" s="16"/>
    </row>
    <row r="193" spans="2:4" ht="15" customHeight="1" x14ac:dyDescent="0.25">
      <c r="B193" s="16"/>
      <c r="C193" s="16"/>
      <c r="D193" s="16"/>
    </row>
    <row r="194" spans="2:4" ht="15" customHeight="1" x14ac:dyDescent="0.25">
      <c r="B194" s="16"/>
      <c r="C194" s="16"/>
      <c r="D194" s="16"/>
    </row>
    <row r="195" spans="2:4" ht="15" customHeight="1" x14ac:dyDescent="0.25">
      <c r="B195" s="16"/>
      <c r="C195" s="16"/>
      <c r="D195" s="16"/>
    </row>
    <row r="196" spans="2:4" ht="15" customHeight="1" x14ac:dyDescent="0.25">
      <c r="B196" s="16"/>
      <c r="C196" s="16"/>
      <c r="D196" s="16"/>
    </row>
    <row r="197" spans="2:4" ht="15" customHeight="1" x14ac:dyDescent="0.25"/>
    <row r="198" spans="2:4" ht="15" customHeight="1" x14ac:dyDescent="0.25"/>
    <row r="199" spans="2:4" ht="15" customHeight="1" x14ac:dyDescent="0.25"/>
    <row r="200" spans="2:4" ht="15" customHeight="1" x14ac:dyDescent="0.25"/>
    <row r="201" spans="2:4" ht="15" customHeight="1" x14ac:dyDescent="0.25"/>
    <row r="202" spans="2:4" ht="15" customHeight="1" x14ac:dyDescent="0.25"/>
    <row r="203" spans="2:4" ht="15" customHeight="1" x14ac:dyDescent="0.25"/>
    <row r="204" spans="2:4" ht="15" customHeight="1" x14ac:dyDescent="0.25"/>
    <row r="205" spans="2:4" ht="15" customHeight="1" x14ac:dyDescent="0.25"/>
    <row r="206" spans="2:4" ht="15" customHeight="1" x14ac:dyDescent="0.25"/>
    <row r="207" spans="2:4" ht="15" customHeight="1" x14ac:dyDescent="0.25"/>
    <row r="208" spans="2:4" ht="15" customHeight="1" x14ac:dyDescent="0.25"/>
    <row r="209" ht="15" customHeight="1" x14ac:dyDescent="0.25"/>
  </sheetData>
  <sheetProtection selectLockedCells="1"/>
  <mergeCells count="550">
    <mergeCell ref="Y81:AD106"/>
    <mergeCell ref="Y147:AD151"/>
    <mergeCell ref="Y153:AD157"/>
    <mergeCell ref="Y142:AD145"/>
    <mergeCell ref="M120:O120"/>
    <mergeCell ref="P120:R120"/>
    <mergeCell ref="S120:U120"/>
    <mergeCell ref="V120:X120"/>
    <mergeCell ref="B120:L120"/>
    <mergeCell ref="P151:R151"/>
    <mergeCell ref="S151:U151"/>
    <mergeCell ref="V151:X151"/>
    <mergeCell ref="V156:X156"/>
    <mergeCell ref="B152:AD152"/>
    <mergeCell ref="B153:X153"/>
    <mergeCell ref="B154:L154"/>
    <mergeCell ref="M154:O154"/>
    <mergeCell ref="P154:R154"/>
    <mergeCell ref="S154:U154"/>
    <mergeCell ref="V154:X154"/>
    <mergeCell ref="B155:L155"/>
    <mergeCell ref="B146:AD146"/>
    <mergeCell ref="B147:X147"/>
    <mergeCell ref="B148:L148"/>
    <mergeCell ref="B75:L76"/>
    <mergeCell ref="M75:O76"/>
    <mergeCell ref="P75:R76"/>
    <mergeCell ref="S75:U76"/>
    <mergeCell ref="V75:X76"/>
    <mergeCell ref="B77:L77"/>
    <mergeCell ref="M77:O77"/>
    <mergeCell ref="P77:R77"/>
    <mergeCell ref="S77:U77"/>
    <mergeCell ref="V77:X77"/>
    <mergeCell ref="B72:X72"/>
    <mergeCell ref="B73:L74"/>
    <mergeCell ref="M73:O74"/>
    <mergeCell ref="P73:R74"/>
    <mergeCell ref="S73:U74"/>
    <mergeCell ref="V73:X74"/>
    <mergeCell ref="B25:X25"/>
    <mergeCell ref="B26:L26"/>
    <mergeCell ref="M26:O26"/>
    <mergeCell ref="P26:R26"/>
    <mergeCell ref="S26:U26"/>
    <mergeCell ref="B27:L27"/>
    <mergeCell ref="M27:O27"/>
    <mergeCell ref="P27:R27"/>
    <mergeCell ref="S27:U27"/>
    <mergeCell ref="V26:X26"/>
    <mergeCell ref="V27:X27"/>
    <mergeCell ref="B66:L67"/>
    <mergeCell ref="M66:O67"/>
    <mergeCell ref="P66:R67"/>
    <mergeCell ref="S66:U67"/>
    <mergeCell ref="V66:X67"/>
    <mergeCell ref="B71:L71"/>
    <mergeCell ref="M71:O71"/>
    <mergeCell ref="B186:AD186"/>
    <mergeCell ref="Y40:AD71"/>
    <mergeCell ref="B125:L126"/>
    <mergeCell ref="M125:O126"/>
    <mergeCell ref="P125:R126"/>
    <mergeCell ref="S125:U126"/>
    <mergeCell ref="V125:X126"/>
    <mergeCell ref="Y124:AD129"/>
    <mergeCell ref="V69:X69"/>
    <mergeCell ref="M43:O44"/>
    <mergeCell ref="P43:R44"/>
    <mergeCell ref="S43:U44"/>
    <mergeCell ref="B43:L44"/>
    <mergeCell ref="V45:X46"/>
    <mergeCell ref="V43:X44"/>
    <mergeCell ref="M155:O155"/>
    <mergeCell ref="P155:R155"/>
    <mergeCell ref="S155:U155"/>
    <mergeCell ref="V155:X155"/>
    <mergeCell ref="B156:L156"/>
    <mergeCell ref="M156:O156"/>
    <mergeCell ref="P156:R156"/>
    <mergeCell ref="S156:U156"/>
    <mergeCell ref="M151:O151"/>
    <mergeCell ref="B187:L187"/>
    <mergeCell ref="M187:O187"/>
    <mergeCell ref="P187:R187"/>
    <mergeCell ref="S187:U187"/>
    <mergeCell ref="V187:X187"/>
    <mergeCell ref="Y187:AD187"/>
    <mergeCell ref="B68:L68"/>
    <mergeCell ref="M68:O68"/>
    <mergeCell ref="P68:R68"/>
    <mergeCell ref="S68:U68"/>
    <mergeCell ref="V68:X68"/>
    <mergeCell ref="B69:L69"/>
    <mergeCell ref="M69:O69"/>
    <mergeCell ref="P69:R69"/>
    <mergeCell ref="S69:U69"/>
    <mergeCell ref="B159:AD159"/>
    <mergeCell ref="B142:X142"/>
    <mergeCell ref="B133:X133"/>
    <mergeCell ref="B157:L157"/>
    <mergeCell ref="M157:O157"/>
    <mergeCell ref="P157:R157"/>
    <mergeCell ref="S157:U157"/>
    <mergeCell ref="V157:X157"/>
    <mergeCell ref="B151:L151"/>
    <mergeCell ref="M148:O148"/>
    <mergeCell ref="P148:R148"/>
    <mergeCell ref="S148:U148"/>
    <mergeCell ref="V148:X148"/>
    <mergeCell ref="B150:L150"/>
    <mergeCell ref="M150:O150"/>
    <mergeCell ref="P150:R150"/>
    <mergeCell ref="S150:U150"/>
    <mergeCell ref="V150:X150"/>
    <mergeCell ref="B149:L149"/>
    <mergeCell ref="M149:O149"/>
    <mergeCell ref="P149:R149"/>
    <mergeCell ref="S149:U149"/>
    <mergeCell ref="V149:X149"/>
    <mergeCell ref="V144:X144"/>
    <mergeCell ref="B145:L145"/>
    <mergeCell ref="M145:O145"/>
    <mergeCell ref="P145:R145"/>
    <mergeCell ref="S145:U145"/>
    <mergeCell ref="V145:X145"/>
    <mergeCell ref="B143:L143"/>
    <mergeCell ref="M143:O143"/>
    <mergeCell ref="P143:R143"/>
    <mergeCell ref="S143:U143"/>
    <mergeCell ref="V143:X143"/>
    <mergeCell ref="B144:L144"/>
    <mergeCell ref="M144:O144"/>
    <mergeCell ref="P144:R144"/>
    <mergeCell ref="S144:U144"/>
    <mergeCell ref="B141:L141"/>
    <mergeCell ref="M141:O141"/>
    <mergeCell ref="P141:R141"/>
    <mergeCell ref="S141:U141"/>
    <mergeCell ref="V141:X141"/>
    <mergeCell ref="P138:R138"/>
    <mergeCell ref="S138:U138"/>
    <mergeCell ref="V138:X138"/>
    <mergeCell ref="B139:X139"/>
    <mergeCell ref="Y139:AD141"/>
    <mergeCell ref="B140:L140"/>
    <mergeCell ref="M140:O140"/>
    <mergeCell ref="P140:R140"/>
    <mergeCell ref="S140:U140"/>
    <mergeCell ref="V140:X140"/>
    <mergeCell ref="V135:X135"/>
    <mergeCell ref="B136:X136"/>
    <mergeCell ref="Y136:AD138"/>
    <mergeCell ref="B137:L137"/>
    <mergeCell ref="M137:O137"/>
    <mergeCell ref="P137:R137"/>
    <mergeCell ref="S137:U137"/>
    <mergeCell ref="V137:X137"/>
    <mergeCell ref="B138:L138"/>
    <mergeCell ref="M138:O138"/>
    <mergeCell ref="Y133:AD135"/>
    <mergeCell ref="B134:L134"/>
    <mergeCell ref="M134:O134"/>
    <mergeCell ref="P134:R134"/>
    <mergeCell ref="S134:U134"/>
    <mergeCell ref="V134:X134"/>
    <mergeCell ref="B135:L135"/>
    <mergeCell ref="M135:O135"/>
    <mergeCell ref="P135:R135"/>
    <mergeCell ref="S135:U135"/>
    <mergeCell ref="B132:L132"/>
    <mergeCell ref="M132:O132"/>
    <mergeCell ref="P132:R132"/>
    <mergeCell ref="S132:U132"/>
    <mergeCell ref="V132:X132"/>
    <mergeCell ref="V131:X131"/>
    <mergeCell ref="M129:O129"/>
    <mergeCell ref="P129:R129"/>
    <mergeCell ref="S129:U129"/>
    <mergeCell ref="V129:X129"/>
    <mergeCell ref="B130:X130"/>
    <mergeCell ref="Y130:AD132"/>
    <mergeCell ref="B131:L131"/>
    <mergeCell ref="M131:O131"/>
    <mergeCell ref="P131:R131"/>
    <mergeCell ref="S131:U131"/>
    <mergeCell ref="Y122:AD122"/>
    <mergeCell ref="B123:AD123"/>
    <mergeCell ref="B124:X124"/>
    <mergeCell ref="B127:L128"/>
    <mergeCell ref="M127:O128"/>
    <mergeCell ref="P127:R128"/>
    <mergeCell ref="S127:U128"/>
    <mergeCell ref="V127:X128"/>
    <mergeCell ref="B129:L129"/>
    <mergeCell ref="Y118:AD121"/>
    <mergeCell ref="B119:L119"/>
    <mergeCell ref="M119:O119"/>
    <mergeCell ref="P119:R119"/>
    <mergeCell ref="S119:U119"/>
    <mergeCell ref="V119:X119"/>
    <mergeCell ref="B121:L121"/>
    <mergeCell ref="M121:O121"/>
    <mergeCell ref="P121:R121"/>
    <mergeCell ref="B117:L117"/>
    <mergeCell ref="M117:O117"/>
    <mergeCell ref="P117:R117"/>
    <mergeCell ref="S117:U117"/>
    <mergeCell ref="V117:X117"/>
    <mergeCell ref="S121:U121"/>
    <mergeCell ref="V121:X121"/>
    <mergeCell ref="B122:L122"/>
    <mergeCell ref="M122:O122"/>
    <mergeCell ref="P122:R122"/>
    <mergeCell ref="S122:U122"/>
    <mergeCell ref="V122:X122"/>
    <mergeCell ref="B118:X118"/>
    <mergeCell ref="B115:L115"/>
    <mergeCell ref="M115:O115"/>
    <mergeCell ref="P115:R115"/>
    <mergeCell ref="S115:U115"/>
    <mergeCell ref="V115:X115"/>
    <mergeCell ref="B116:L116"/>
    <mergeCell ref="M116:O116"/>
    <mergeCell ref="P116:R116"/>
    <mergeCell ref="S116:U116"/>
    <mergeCell ref="V116:X116"/>
    <mergeCell ref="M113:O113"/>
    <mergeCell ref="P113:R113"/>
    <mergeCell ref="S113:U113"/>
    <mergeCell ref="V113:X113"/>
    <mergeCell ref="B114:L114"/>
    <mergeCell ref="M114:O114"/>
    <mergeCell ref="P114:R114"/>
    <mergeCell ref="S114:U114"/>
    <mergeCell ref="V114:X114"/>
    <mergeCell ref="B107:AD107"/>
    <mergeCell ref="B108:X108"/>
    <mergeCell ref="Y108:AD117"/>
    <mergeCell ref="B109:L109"/>
    <mergeCell ref="M109:O109"/>
    <mergeCell ref="P109:R109"/>
    <mergeCell ref="S109:U109"/>
    <mergeCell ref="V109:X109"/>
    <mergeCell ref="B110:L110"/>
    <mergeCell ref="M110:O110"/>
    <mergeCell ref="P110:R110"/>
    <mergeCell ref="S110:U110"/>
    <mergeCell ref="V110:X110"/>
    <mergeCell ref="B111:L111"/>
    <mergeCell ref="M111:O111"/>
    <mergeCell ref="P111:R111"/>
    <mergeCell ref="S111:U111"/>
    <mergeCell ref="V111:X111"/>
    <mergeCell ref="B112:L112"/>
    <mergeCell ref="M112:O112"/>
    <mergeCell ref="P112:R112"/>
    <mergeCell ref="S112:U112"/>
    <mergeCell ref="V112:X112"/>
    <mergeCell ref="B113:L113"/>
    <mergeCell ref="B98:L98"/>
    <mergeCell ref="M98:O98"/>
    <mergeCell ref="P98:R98"/>
    <mergeCell ref="S98:U98"/>
    <mergeCell ref="V105:X105"/>
    <mergeCell ref="B106:L106"/>
    <mergeCell ref="M106:O106"/>
    <mergeCell ref="P106:R106"/>
    <mergeCell ref="S106:U106"/>
    <mergeCell ref="V106:X106"/>
    <mergeCell ref="B99:L99"/>
    <mergeCell ref="M99:O99"/>
    <mergeCell ref="P99:R99"/>
    <mergeCell ref="S99:U99"/>
    <mergeCell ref="B105:L105"/>
    <mergeCell ref="M105:O105"/>
    <mergeCell ref="P105:R105"/>
    <mergeCell ref="S105:U105"/>
    <mergeCell ref="V100:X100"/>
    <mergeCell ref="V101:X101"/>
    <mergeCell ref="V102:X102"/>
    <mergeCell ref="V103:X103"/>
    <mergeCell ref="V104:X104"/>
    <mergeCell ref="S104:U104"/>
    <mergeCell ref="B95:L95"/>
    <mergeCell ref="M95:O95"/>
    <mergeCell ref="P95:R95"/>
    <mergeCell ref="S95:U95"/>
    <mergeCell ref="V95:X95"/>
    <mergeCell ref="B96:L97"/>
    <mergeCell ref="M96:O97"/>
    <mergeCell ref="P96:R97"/>
    <mergeCell ref="S96:U97"/>
    <mergeCell ref="V96:X97"/>
    <mergeCell ref="B93:L93"/>
    <mergeCell ref="M93:O93"/>
    <mergeCell ref="P93:R93"/>
    <mergeCell ref="S93:U93"/>
    <mergeCell ref="V93:X93"/>
    <mergeCell ref="B94:L94"/>
    <mergeCell ref="M94:O94"/>
    <mergeCell ref="P94:R94"/>
    <mergeCell ref="S94:U94"/>
    <mergeCell ref="V94:X94"/>
    <mergeCell ref="P89:R89"/>
    <mergeCell ref="S89:U89"/>
    <mergeCell ref="V89:X89"/>
    <mergeCell ref="B90:L90"/>
    <mergeCell ref="M90:O90"/>
    <mergeCell ref="P90:R90"/>
    <mergeCell ref="S90:U90"/>
    <mergeCell ref="V90:X90"/>
    <mergeCell ref="B91:L92"/>
    <mergeCell ref="M91:O92"/>
    <mergeCell ref="P91:R92"/>
    <mergeCell ref="S91:U92"/>
    <mergeCell ref="V91:X92"/>
    <mergeCell ref="B89:L89"/>
    <mergeCell ref="M89:O89"/>
    <mergeCell ref="B81:X81"/>
    <mergeCell ref="B82:L83"/>
    <mergeCell ref="M82:O83"/>
    <mergeCell ref="P82:R83"/>
    <mergeCell ref="S82:U83"/>
    <mergeCell ref="V82:X83"/>
    <mergeCell ref="B84:L85"/>
    <mergeCell ref="M84:O85"/>
    <mergeCell ref="P84:R85"/>
    <mergeCell ref="S84:U85"/>
    <mergeCell ref="V84:X85"/>
    <mergeCell ref="B86:L86"/>
    <mergeCell ref="M86:O86"/>
    <mergeCell ref="P86:R86"/>
    <mergeCell ref="S86:U86"/>
    <mergeCell ref="V86:X86"/>
    <mergeCell ref="B87:L88"/>
    <mergeCell ref="M87:O88"/>
    <mergeCell ref="P87:R88"/>
    <mergeCell ref="S87:U88"/>
    <mergeCell ref="V87:X88"/>
    <mergeCell ref="B78:X78"/>
    <mergeCell ref="Y78:AD80"/>
    <mergeCell ref="B79:L79"/>
    <mergeCell ref="M79:O79"/>
    <mergeCell ref="P79:R79"/>
    <mergeCell ref="S79:U79"/>
    <mergeCell ref="V79:X79"/>
    <mergeCell ref="B80:L80"/>
    <mergeCell ref="M80:O80"/>
    <mergeCell ref="P80:R80"/>
    <mergeCell ref="S80:U80"/>
    <mergeCell ref="V80:X80"/>
    <mergeCell ref="B60:L60"/>
    <mergeCell ref="M60:O60"/>
    <mergeCell ref="P60:R60"/>
    <mergeCell ref="S60:U60"/>
    <mergeCell ref="V60:X60"/>
    <mergeCell ref="P71:R71"/>
    <mergeCell ref="S71:U71"/>
    <mergeCell ref="V71:X71"/>
    <mergeCell ref="B70:L70"/>
    <mergeCell ref="M70:O70"/>
    <mergeCell ref="P70:R70"/>
    <mergeCell ref="S70:U70"/>
    <mergeCell ref="V70:X70"/>
    <mergeCell ref="B61:L61"/>
    <mergeCell ref="M61:O61"/>
    <mergeCell ref="P61:R61"/>
    <mergeCell ref="S61:U61"/>
    <mergeCell ref="V61:X61"/>
    <mergeCell ref="B62:L65"/>
    <mergeCell ref="M62:O65"/>
    <mergeCell ref="P62:R65"/>
    <mergeCell ref="S62:U65"/>
    <mergeCell ref="V62:X65"/>
    <mergeCell ref="B53:L54"/>
    <mergeCell ref="M53:O54"/>
    <mergeCell ref="P53:R54"/>
    <mergeCell ref="S53:U54"/>
    <mergeCell ref="V53:X54"/>
    <mergeCell ref="B55:L59"/>
    <mergeCell ref="M55:O59"/>
    <mergeCell ref="P55:R59"/>
    <mergeCell ref="S55:U59"/>
    <mergeCell ref="V55:X59"/>
    <mergeCell ref="M37:O38"/>
    <mergeCell ref="S37:U38"/>
    <mergeCell ref="V37:X38"/>
    <mergeCell ref="B50:L52"/>
    <mergeCell ref="M50:O52"/>
    <mergeCell ref="P50:R52"/>
    <mergeCell ref="S50:U52"/>
    <mergeCell ref="V50:X52"/>
    <mergeCell ref="V47:X49"/>
    <mergeCell ref="B40:X40"/>
    <mergeCell ref="B41:L42"/>
    <mergeCell ref="M41:O42"/>
    <mergeCell ref="P41:R42"/>
    <mergeCell ref="S41:U42"/>
    <mergeCell ref="V41:X42"/>
    <mergeCell ref="B45:L46"/>
    <mergeCell ref="M45:O46"/>
    <mergeCell ref="P45:R46"/>
    <mergeCell ref="Y34:AD39"/>
    <mergeCell ref="B35:L36"/>
    <mergeCell ref="M35:O36"/>
    <mergeCell ref="P35:R36"/>
    <mergeCell ref="S35:U36"/>
    <mergeCell ref="B29:AD29"/>
    <mergeCell ref="B30:X30"/>
    <mergeCell ref="Y30:AD33"/>
    <mergeCell ref="B31:L32"/>
    <mergeCell ref="M31:O32"/>
    <mergeCell ref="P31:R32"/>
    <mergeCell ref="S31:U32"/>
    <mergeCell ref="V31:X32"/>
    <mergeCell ref="B33:L33"/>
    <mergeCell ref="V35:X36"/>
    <mergeCell ref="B39:L39"/>
    <mergeCell ref="M39:O39"/>
    <mergeCell ref="P39:R39"/>
    <mergeCell ref="S39:U39"/>
    <mergeCell ref="V39:X39"/>
    <mergeCell ref="M33:O33"/>
    <mergeCell ref="P33:R33"/>
    <mergeCell ref="S33:U33"/>
    <mergeCell ref="B37:L38"/>
    <mergeCell ref="S24:U24"/>
    <mergeCell ref="V24:X24"/>
    <mergeCell ref="B21:L21"/>
    <mergeCell ref="M21:O21"/>
    <mergeCell ref="P21:R21"/>
    <mergeCell ref="S21:U21"/>
    <mergeCell ref="V21:X21"/>
    <mergeCell ref="B20:L20"/>
    <mergeCell ref="M20:O20"/>
    <mergeCell ref="P20:R20"/>
    <mergeCell ref="S20:U20"/>
    <mergeCell ref="V20:X20"/>
    <mergeCell ref="B22:L22"/>
    <mergeCell ref="M22:O22"/>
    <mergeCell ref="P22:R22"/>
    <mergeCell ref="S22:U22"/>
    <mergeCell ref="B19:X19"/>
    <mergeCell ref="Y19:AD28"/>
    <mergeCell ref="M15:O15"/>
    <mergeCell ref="P15:R15"/>
    <mergeCell ref="S15:U15"/>
    <mergeCell ref="V15:X15"/>
    <mergeCell ref="B18:L18"/>
    <mergeCell ref="M18:O18"/>
    <mergeCell ref="P18:R18"/>
    <mergeCell ref="S18:U18"/>
    <mergeCell ref="V18:X18"/>
    <mergeCell ref="B16:L16"/>
    <mergeCell ref="M16:O16"/>
    <mergeCell ref="P16:R16"/>
    <mergeCell ref="S16:U16"/>
    <mergeCell ref="V16:X16"/>
    <mergeCell ref="B17:L17"/>
    <mergeCell ref="M17:O17"/>
    <mergeCell ref="P17:R17"/>
    <mergeCell ref="S17:U17"/>
    <mergeCell ref="V17:X17"/>
    <mergeCell ref="B24:L24"/>
    <mergeCell ref="M24:O24"/>
    <mergeCell ref="P24:R24"/>
    <mergeCell ref="B10:X10"/>
    <mergeCell ref="P37:R38"/>
    <mergeCell ref="Y10:AD18"/>
    <mergeCell ref="B11:L11"/>
    <mergeCell ref="M11:O11"/>
    <mergeCell ref="P11:R11"/>
    <mergeCell ref="S11:U11"/>
    <mergeCell ref="V11:X11"/>
    <mergeCell ref="B12:L12"/>
    <mergeCell ref="M12:O12"/>
    <mergeCell ref="P12:R12"/>
    <mergeCell ref="S12:U12"/>
    <mergeCell ref="V12:X12"/>
    <mergeCell ref="B13:L13"/>
    <mergeCell ref="M13:O13"/>
    <mergeCell ref="P13:R13"/>
    <mergeCell ref="S13:U13"/>
    <mergeCell ref="V13:X13"/>
    <mergeCell ref="B14:L14"/>
    <mergeCell ref="M14:O14"/>
    <mergeCell ref="P14:R14"/>
    <mergeCell ref="S14:U14"/>
    <mergeCell ref="V14:X14"/>
    <mergeCell ref="B15:L15"/>
    <mergeCell ref="B2:AD2"/>
    <mergeCell ref="B4:L5"/>
    <mergeCell ref="M4:O5"/>
    <mergeCell ref="P4:R5"/>
    <mergeCell ref="S4:U5"/>
    <mergeCell ref="V4:X5"/>
    <mergeCell ref="Y4:AD5"/>
    <mergeCell ref="B6:AD6"/>
    <mergeCell ref="B7:X7"/>
    <mergeCell ref="Y7:AD9"/>
    <mergeCell ref="B8:L8"/>
    <mergeCell ref="M8:O8"/>
    <mergeCell ref="P8:R8"/>
    <mergeCell ref="S8:U8"/>
    <mergeCell ref="V8:X8"/>
    <mergeCell ref="B9:L9"/>
    <mergeCell ref="M9:O9"/>
    <mergeCell ref="P9:R9"/>
    <mergeCell ref="S9:U9"/>
    <mergeCell ref="V9:X9"/>
    <mergeCell ref="B104:L104"/>
    <mergeCell ref="M100:O100"/>
    <mergeCell ref="M101:O101"/>
    <mergeCell ref="M102:O102"/>
    <mergeCell ref="M103:O103"/>
    <mergeCell ref="M104:O104"/>
    <mergeCell ref="P100:R100"/>
    <mergeCell ref="P101:R101"/>
    <mergeCell ref="P102:R102"/>
    <mergeCell ref="P103:R103"/>
    <mergeCell ref="P104:R104"/>
    <mergeCell ref="B100:L100"/>
    <mergeCell ref="B101:L101"/>
    <mergeCell ref="B102:L102"/>
    <mergeCell ref="B103:L103"/>
    <mergeCell ref="S100:U100"/>
    <mergeCell ref="S101:U101"/>
    <mergeCell ref="S102:U102"/>
    <mergeCell ref="S103:U103"/>
    <mergeCell ref="V22:X22"/>
    <mergeCell ref="B23:L23"/>
    <mergeCell ref="M23:O23"/>
    <mergeCell ref="P23:R23"/>
    <mergeCell ref="S23:U23"/>
    <mergeCell ref="V23:X23"/>
    <mergeCell ref="B28:L28"/>
    <mergeCell ref="M28:O28"/>
    <mergeCell ref="P28:R28"/>
    <mergeCell ref="S28:U28"/>
    <mergeCell ref="V28:X28"/>
    <mergeCell ref="V98:X98"/>
    <mergeCell ref="V99:X99"/>
    <mergeCell ref="V33:X33"/>
    <mergeCell ref="B34:X34"/>
    <mergeCell ref="S45:U46"/>
    <mergeCell ref="B47:L49"/>
    <mergeCell ref="M47:O49"/>
    <mergeCell ref="P47:R49"/>
    <mergeCell ref="S47:U49"/>
  </mergeCells>
  <dataValidations count="10">
    <dataValidation type="list" allowBlank="1" showInputMessage="1" showErrorMessage="1" sqref="S148:U149" xr:uid="{6BA5AA62-D94C-449B-9BCB-D119271FE9FF}">
      <formula1>"0,1,2,3,4,5,6"</formula1>
    </dataValidation>
    <dataValidation type="list" allowBlank="1" showInputMessage="1" showErrorMessage="1" sqref="S79:U79" xr:uid="{6B6516C8-6FA2-4079-9CB7-0B3A18B4F2BD}">
      <formula1>"0,2,3,4,5"</formula1>
    </dataValidation>
    <dataValidation type="list" allowBlank="1" showInputMessage="1" showErrorMessage="1" sqref="S131:U131" xr:uid="{837DD6E7-B5B0-4470-AE9D-1B288EC5C261}">
      <formula1>"0,.5,1,1.5,2,4,5,6,8"</formula1>
    </dataValidation>
    <dataValidation type="list" allowBlank="1" showInputMessage="1" showErrorMessage="1" sqref="S125:U126 S11:U16 S55:U61 S20:U22 S98:U104 S26:U26 S70:U70 S120 S116:U116" xr:uid="{16780A3C-607A-4AF9-934B-9D7D14312A0A}">
      <formula1>"0,2"</formula1>
    </dataValidation>
    <dataValidation type="list" allowBlank="1" showInputMessage="1" showErrorMessage="1" sqref="S41:S43 S50:U54 S45:S47 S82:S96 S127:U128 T82:U95 T45:U46 T41:U42 S62 S66:U69 S109:U115 S119:U119" xr:uid="{43D602A3-7959-4627-9964-41ACF2E8A16A}">
      <formula1>"0,1"</formula1>
    </dataValidation>
    <dataValidation type="list" allowBlank="1" showInputMessage="1" showErrorMessage="1" sqref="S137:U137 S134:U134 S154:U154 S73:U74 S35:U36 S31:U32" xr:uid="{2B87A54A-3988-42C3-A952-1B6E6A0439FD}">
      <formula1>"0,5"</formula1>
    </dataValidation>
    <dataValidation type="list" allowBlank="1" showInputMessage="1" showErrorMessage="1" sqref="S75:U76 S140:U140 S143:U143 S37:U38" xr:uid="{CE65AC94-1D60-4BA2-9ACC-96A805845985}">
      <formula1>"0,3"</formula1>
    </dataValidation>
    <dataValidation type="list" allowBlank="1" showInputMessage="1" showErrorMessage="1" sqref="S8:U8" xr:uid="{735DCCD3-25A3-4363-855A-B546B7F06F5C}">
      <formula1>"0, 4"</formula1>
    </dataValidation>
    <dataValidation type="list" allowBlank="1" showInputMessage="1" showErrorMessage="1" sqref="S17:U17" xr:uid="{C38BB91F-0062-4608-8A1F-D0331D0BC905}">
      <formula1>"0,.5,1,2"</formula1>
    </dataValidation>
    <dataValidation type="list" allowBlank="1" showInputMessage="1" showErrorMessage="1" sqref="S23:U23" xr:uid="{A077CBD8-7FC9-461A-ACE6-4B43E99B5AA7}">
      <formula1>"0,.5,1,1.5,2,2.5,3,3.5,4"</formula1>
    </dataValidation>
  </dataValidations>
  <pageMargins left="0.5" right="0.5" top="0.5" bottom="0.5" header="0.3" footer="0.3"/>
  <pageSetup scale="97" fitToHeight="0" orientation="portrait" r:id="rId1"/>
  <rowBreaks count="6" manualBreakCount="6">
    <brk id="28" max="16383" man="1"/>
    <brk id="66" max="16383" man="1"/>
    <brk id="97" max="16383" man="1"/>
    <brk id="117" max="16383" man="1"/>
    <brk id="139" max="16383" man="1"/>
    <brk id="144" max="16383" man="1"/>
  </rowBreaks>
  <colBreaks count="1" manualBreakCount="1">
    <brk id="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E48"/>
  <sheetViews>
    <sheetView showGridLines="0" showRowColHeaders="0" zoomScaleNormal="100" workbookViewId="0">
      <selection activeCell="B10" sqref="B10:AD14"/>
    </sheetView>
  </sheetViews>
  <sheetFormatPr defaultColWidth="0" defaultRowHeight="15" zeroHeight="1" x14ac:dyDescent="0.25"/>
  <cols>
    <col min="1" max="31" width="3.140625" style="3" customWidth="1"/>
    <col min="32" max="16384" width="9.140625" style="3" hidden="1"/>
  </cols>
  <sheetData>
    <row r="1" spans="2:30" x14ac:dyDescent="0.25"/>
    <row r="2" spans="2:30" x14ac:dyDescent="0.25">
      <c r="B2" s="264" t="s">
        <v>597</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row>
    <row r="3" spans="2:30" x14ac:dyDescent="0.25"/>
    <row r="4" spans="2:30" ht="14.45" customHeight="1" x14ac:dyDescent="0.25">
      <c r="B4" s="543" t="s">
        <v>711</v>
      </c>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row>
    <row r="5" spans="2:30" ht="15.75" thickBot="1" x14ac:dyDescent="0.3">
      <c r="B5" s="1559"/>
      <c r="C5" s="1559"/>
      <c r="D5" s="1559"/>
      <c r="E5" s="1559"/>
      <c r="F5" s="1559"/>
      <c r="G5" s="1559"/>
      <c r="H5" s="1559"/>
      <c r="I5" s="1559"/>
      <c r="J5" s="1559"/>
      <c r="K5" s="1559"/>
      <c r="L5" s="1559"/>
      <c r="M5" s="1559"/>
      <c r="N5" s="1559"/>
      <c r="O5" s="1559"/>
      <c r="P5" s="1559"/>
      <c r="Q5" s="1559"/>
      <c r="R5" s="1559"/>
      <c r="S5" s="1559"/>
      <c r="T5" s="1559"/>
      <c r="U5" s="1559"/>
      <c r="V5" s="1559"/>
      <c r="W5" s="1559"/>
      <c r="X5" s="1559"/>
      <c r="Y5" s="1559"/>
      <c r="Z5" s="1559"/>
      <c r="AA5" s="1559"/>
      <c r="AB5" s="1559"/>
      <c r="AC5" s="1559"/>
      <c r="AD5" s="1559"/>
    </row>
    <row r="6" spans="2:30" ht="15.75" thickBot="1" x14ac:dyDescent="0.3">
      <c r="B6" s="120" t="s">
        <v>425</v>
      </c>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row>
    <row r="7" spans="2:30" x14ac:dyDescent="0.25"/>
    <row r="8" spans="2:30" x14ac:dyDescent="0.25">
      <c r="B8" s="543" t="s">
        <v>724</v>
      </c>
      <c r="C8" s="543"/>
      <c r="D8" s="543"/>
      <c r="E8" s="543"/>
      <c r="F8" s="543"/>
      <c r="G8" s="543"/>
      <c r="H8" s="543"/>
      <c r="I8" s="543"/>
      <c r="J8" s="543"/>
      <c r="K8" s="543"/>
      <c r="L8" s="543"/>
      <c r="M8" s="543"/>
      <c r="N8" s="543"/>
      <c r="O8" s="543"/>
      <c r="P8" s="543"/>
      <c r="Q8" s="543"/>
      <c r="R8" s="543"/>
      <c r="S8" s="543"/>
      <c r="T8" s="543"/>
      <c r="U8" s="543"/>
      <c r="V8" s="543"/>
      <c r="W8" s="543"/>
      <c r="X8" s="543"/>
      <c r="Y8" s="543"/>
      <c r="Z8" s="543"/>
      <c r="AA8" s="543"/>
      <c r="AB8" s="543"/>
      <c r="AC8" s="543"/>
      <c r="AD8" s="543"/>
    </row>
    <row r="9" spans="2:30" x14ac:dyDescent="0.25">
      <c r="B9" s="543"/>
      <c r="C9" s="543"/>
      <c r="D9" s="543"/>
      <c r="E9" s="543"/>
      <c r="F9" s="543"/>
      <c r="G9" s="543"/>
      <c r="H9" s="543"/>
      <c r="I9" s="543"/>
      <c r="J9" s="543"/>
      <c r="K9" s="543"/>
      <c r="L9" s="543"/>
      <c r="M9" s="543"/>
      <c r="N9" s="543"/>
      <c r="O9" s="543"/>
      <c r="P9" s="543"/>
      <c r="Q9" s="543"/>
      <c r="R9" s="543"/>
      <c r="S9" s="543"/>
      <c r="T9" s="543"/>
      <c r="U9" s="543"/>
      <c r="V9" s="543"/>
      <c r="W9" s="543"/>
      <c r="X9" s="543"/>
      <c r="Y9" s="543"/>
      <c r="Z9" s="543"/>
      <c r="AA9" s="543"/>
      <c r="AB9" s="543"/>
      <c r="AC9" s="543"/>
      <c r="AD9" s="543"/>
    </row>
    <row r="10" spans="2:30" x14ac:dyDescent="0.25">
      <c r="B10" s="1539"/>
      <c r="C10" s="1540"/>
      <c r="D10" s="1540"/>
      <c r="E10" s="1540"/>
      <c r="F10" s="1540"/>
      <c r="G10" s="1540"/>
      <c r="H10" s="1540"/>
      <c r="I10" s="1540"/>
      <c r="J10" s="1540"/>
      <c r="K10" s="1540"/>
      <c r="L10" s="1540"/>
      <c r="M10" s="1540"/>
      <c r="N10" s="1540"/>
      <c r="O10" s="1540"/>
      <c r="P10" s="1540"/>
      <c r="Q10" s="1540"/>
      <c r="R10" s="1540"/>
      <c r="S10" s="1540"/>
      <c r="T10" s="1540"/>
      <c r="U10" s="1540"/>
      <c r="V10" s="1540"/>
      <c r="W10" s="1540"/>
      <c r="X10" s="1540"/>
      <c r="Y10" s="1540"/>
      <c r="Z10" s="1540"/>
      <c r="AA10" s="1540"/>
      <c r="AB10" s="1540"/>
      <c r="AC10" s="1540"/>
      <c r="AD10" s="1541"/>
    </row>
    <row r="11" spans="2:30" x14ac:dyDescent="0.25">
      <c r="B11" s="1542"/>
      <c r="C11" s="1543"/>
      <c r="D11" s="1543"/>
      <c r="E11" s="1543"/>
      <c r="F11" s="1543"/>
      <c r="G11" s="1543"/>
      <c r="H11" s="1543"/>
      <c r="I11" s="1543"/>
      <c r="J11" s="1543"/>
      <c r="K11" s="1543"/>
      <c r="L11" s="1543"/>
      <c r="M11" s="1543"/>
      <c r="N11" s="1543"/>
      <c r="O11" s="1543"/>
      <c r="P11" s="1543"/>
      <c r="Q11" s="1543"/>
      <c r="R11" s="1543"/>
      <c r="S11" s="1543"/>
      <c r="T11" s="1543"/>
      <c r="U11" s="1543"/>
      <c r="V11" s="1543"/>
      <c r="W11" s="1543"/>
      <c r="X11" s="1543"/>
      <c r="Y11" s="1543"/>
      <c r="Z11" s="1543"/>
      <c r="AA11" s="1543"/>
      <c r="AB11" s="1543"/>
      <c r="AC11" s="1543"/>
      <c r="AD11" s="1544"/>
    </row>
    <row r="12" spans="2:30" x14ac:dyDescent="0.25">
      <c r="B12" s="1542"/>
      <c r="C12" s="1543"/>
      <c r="D12" s="1543"/>
      <c r="E12" s="1543"/>
      <c r="F12" s="1543"/>
      <c r="G12" s="1543"/>
      <c r="H12" s="1543"/>
      <c r="I12" s="1543"/>
      <c r="J12" s="1543"/>
      <c r="K12" s="1543"/>
      <c r="L12" s="1543"/>
      <c r="M12" s="1543"/>
      <c r="N12" s="1543"/>
      <c r="O12" s="1543"/>
      <c r="P12" s="1543"/>
      <c r="Q12" s="1543"/>
      <c r="R12" s="1543"/>
      <c r="S12" s="1543"/>
      <c r="T12" s="1543"/>
      <c r="U12" s="1543"/>
      <c r="V12" s="1543"/>
      <c r="W12" s="1543"/>
      <c r="X12" s="1543"/>
      <c r="Y12" s="1543"/>
      <c r="Z12" s="1543"/>
      <c r="AA12" s="1543"/>
      <c r="AB12" s="1543"/>
      <c r="AC12" s="1543"/>
      <c r="AD12" s="1544"/>
    </row>
    <row r="13" spans="2:30" x14ac:dyDescent="0.25">
      <c r="B13" s="1542"/>
      <c r="C13" s="1543"/>
      <c r="D13" s="1543"/>
      <c r="E13" s="1543"/>
      <c r="F13" s="1543"/>
      <c r="G13" s="1543"/>
      <c r="H13" s="1543"/>
      <c r="I13" s="1543"/>
      <c r="J13" s="1543"/>
      <c r="K13" s="1543"/>
      <c r="L13" s="1543"/>
      <c r="M13" s="1543"/>
      <c r="N13" s="1543"/>
      <c r="O13" s="1543"/>
      <c r="P13" s="1543"/>
      <c r="Q13" s="1543"/>
      <c r="R13" s="1543"/>
      <c r="S13" s="1543"/>
      <c r="T13" s="1543"/>
      <c r="U13" s="1543"/>
      <c r="V13" s="1543"/>
      <c r="W13" s="1543"/>
      <c r="X13" s="1543"/>
      <c r="Y13" s="1543"/>
      <c r="Z13" s="1543"/>
      <c r="AA13" s="1543"/>
      <c r="AB13" s="1543"/>
      <c r="AC13" s="1543"/>
      <c r="AD13" s="1544"/>
    </row>
    <row r="14" spans="2:30" x14ac:dyDescent="0.25">
      <c r="B14" s="1545"/>
      <c r="C14" s="1546"/>
      <c r="D14" s="1546"/>
      <c r="E14" s="1546"/>
      <c r="F14" s="1546"/>
      <c r="G14" s="1546"/>
      <c r="H14" s="1546"/>
      <c r="I14" s="1546"/>
      <c r="J14" s="1546"/>
      <c r="K14" s="1546"/>
      <c r="L14" s="1546"/>
      <c r="M14" s="1546"/>
      <c r="N14" s="1546"/>
      <c r="O14" s="1546"/>
      <c r="P14" s="1546"/>
      <c r="Q14" s="1546"/>
      <c r="R14" s="1546"/>
      <c r="S14" s="1546"/>
      <c r="T14" s="1546"/>
      <c r="U14" s="1546"/>
      <c r="V14" s="1546"/>
      <c r="W14" s="1546"/>
      <c r="X14" s="1546"/>
      <c r="Y14" s="1546"/>
      <c r="Z14" s="1546"/>
      <c r="AA14" s="1546"/>
      <c r="AB14" s="1546"/>
      <c r="AC14" s="1546"/>
      <c r="AD14" s="1547"/>
    </row>
    <row r="15" spans="2:30" x14ac:dyDescent="0.25"/>
    <row r="16" spans="2:30" x14ac:dyDescent="0.25">
      <c r="B16" s="543" t="s">
        <v>426</v>
      </c>
      <c r="C16" s="543"/>
      <c r="D16" s="543"/>
      <c r="E16" s="543"/>
      <c r="F16" s="543"/>
      <c r="G16" s="543"/>
      <c r="H16" s="543"/>
      <c r="I16" s="543"/>
      <c r="J16" s="543"/>
      <c r="K16" s="543"/>
      <c r="L16" s="543"/>
      <c r="M16" s="543"/>
      <c r="N16" s="543"/>
      <c r="O16" s="543"/>
      <c r="P16" s="543"/>
      <c r="Q16" s="543"/>
      <c r="R16" s="543"/>
      <c r="S16" s="543"/>
      <c r="T16" s="543"/>
      <c r="U16" s="543"/>
      <c r="V16" s="543"/>
      <c r="W16" s="543"/>
      <c r="X16" s="543"/>
      <c r="Y16" s="543"/>
      <c r="Z16" s="543"/>
      <c r="AA16" s="543"/>
      <c r="AB16" s="543"/>
      <c r="AC16" s="543"/>
      <c r="AD16" s="543"/>
    </row>
    <row r="17" spans="2:30" x14ac:dyDescent="0.25">
      <c r="B17" s="543"/>
      <c r="C17" s="543"/>
      <c r="D17" s="543"/>
      <c r="E17" s="543"/>
      <c r="F17" s="543"/>
      <c r="G17" s="543"/>
      <c r="H17" s="543"/>
      <c r="I17" s="543"/>
      <c r="J17" s="543"/>
      <c r="K17" s="543"/>
      <c r="L17" s="543"/>
      <c r="M17" s="543"/>
      <c r="N17" s="543"/>
      <c r="O17" s="543"/>
      <c r="P17" s="543"/>
      <c r="Q17" s="543"/>
      <c r="R17" s="543"/>
      <c r="S17" s="543"/>
      <c r="T17" s="543"/>
      <c r="U17" s="543"/>
      <c r="V17" s="543"/>
      <c r="W17" s="543"/>
      <c r="X17" s="543"/>
      <c r="Y17" s="543"/>
      <c r="Z17" s="543"/>
      <c r="AA17" s="543"/>
      <c r="AB17" s="543"/>
      <c r="AC17" s="543"/>
      <c r="AD17" s="543"/>
    </row>
    <row r="18" spans="2:30" x14ac:dyDescent="0.25">
      <c r="B18" s="1539"/>
      <c r="C18" s="1540"/>
      <c r="D18" s="1540"/>
      <c r="E18" s="1540"/>
      <c r="F18" s="1540"/>
      <c r="G18" s="1540"/>
      <c r="H18" s="1540"/>
      <c r="I18" s="1540"/>
      <c r="J18" s="1540"/>
      <c r="K18" s="1540"/>
      <c r="L18" s="1540"/>
      <c r="M18" s="1540"/>
      <c r="N18" s="1540"/>
      <c r="O18" s="1540"/>
      <c r="P18" s="1540"/>
      <c r="Q18" s="1540"/>
      <c r="R18" s="1540"/>
      <c r="S18" s="1540"/>
      <c r="T18" s="1540"/>
      <c r="U18" s="1540"/>
      <c r="V18" s="1540"/>
      <c r="W18" s="1540"/>
      <c r="X18" s="1540"/>
      <c r="Y18" s="1540"/>
      <c r="Z18" s="1540"/>
      <c r="AA18" s="1540"/>
      <c r="AB18" s="1540"/>
      <c r="AC18" s="1540"/>
      <c r="AD18" s="1541"/>
    </row>
    <row r="19" spans="2:30" x14ac:dyDescent="0.25">
      <c r="B19" s="1542"/>
      <c r="C19" s="1543"/>
      <c r="D19" s="1543"/>
      <c r="E19" s="1543"/>
      <c r="F19" s="1543"/>
      <c r="G19" s="1543"/>
      <c r="H19" s="1543"/>
      <c r="I19" s="1543"/>
      <c r="J19" s="1543"/>
      <c r="K19" s="1543"/>
      <c r="L19" s="1543"/>
      <c r="M19" s="1543"/>
      <c r="N19" s="1543"/>
      <c r="O19" s="1543"/>
      <c r="P19" s="1543"/>
      <c r="Q19" s="1543"/>
      <c r="R19" s="1543"/>
      <c r="S19" s="1543"/>
      <c r="T19" s="1543"/>
      <c r="U19" s="1543"/>
      <c r="V19" s="1543"/>
      <c r="W19" s="1543"/>
      <c r="X19" s="1543"/>
      <c r="Y19" s="1543"/>
      <c r="Z19" s="1543"/>
      <c r="AA19" s="1543"/>
      <c r="AB19" s="1543"/>
      <c r="AC19" s="1543"/>
      <c r="AD19" s="1544"/>
    </row>
    <row r="20" spans="2:30" x14ac:dyDescent="0.25">
      <c r="B20" s="1542"/>
      <c r="C20" s="1543"/>
      <c r="D20" s="1543"/>
      <c r="E20" s="1543"/>
      <c r="F20" s="1543"/>
      <c r="G20" s="1543"/>
      <c r="H20" s="1543"/>
      <c r="I20" s="1543"/>
      <c r="J20" s="1543"/>
      <c r="K20" s="1543"/>
      <c r="L20" s="1543"/>
      <c r="M20" s="1543"/>
      <c r="N20" s="1543"/>
      <c r="O20" s="1543"/>
      <c r="P20" s="1543"/>
      <c r="Q20" s="1543"/>
      <c r="R20" s="1543"/>
      <c r="S20" s="1543"/>
      <c r="T20" s="1543"/>
      <c r="U20" s="1543"/>
      <c r="V20" s="1543"/>
      <c r="W20" s="1543"/>
      <c r="X20" s="1543"/>
      <c r="Y20" s="1543"/>
      <c r="Z20" s="1543"/>
      <c r="AA20" s="1543"/>
      <c r="AB20" s="1543"/>
      <c r="AC20" s="1543"/>
      <c r="AD20" s="1544"/>
    </row>
    <row r="21" spans="2:30" x14ac:dyDescent="0.25">
      <c r="B21" s="1542"/>
      <c r="C21" s="1543"/>
      <c r="D21" s="1543"/>
      <c r="E21" s="1543"/>
      <c r="F21" s="1543"/>
      <c r="G21" s="1543"/>
      <c r="H21" s="1543"/>
      <c r="I21" s="1543"/>
      <c r="J21" s="1543"/>
      <c r="K21" s="1543"/>
      <c r="L21" s="1543"/>
      <c r="M21" s="1543"/>
      <c r="N21" s="1543"/>
      <c r="O21" s="1543"/>
      <c r="P21" s="1543"/>
      <c r="Q21" s="1543"/>
      <c r="R21" s="1543"/>
      <c r="S21" s="1543"/>
      <c r="T21" s="1543"/>
      <c r="U21" s="1543"/>
      <c r="V21" s="1543"/>
      <c r="W21" s="1543"/>
      <c r="X21" s="1543"/>
      <c r="Y21" s="1543"/>
      <c r="Z21" s="1543"/>
      <c r="AA21" s="1543"/>
      <c r="AB21" s="1543"/>
      <c r="AC21" s="1543"/>
      <c r="AD21" s="1544"/>
    </row>
    <row r="22" spans="2:30" x14ac:dyDescent="0.25">
      <c r="B22" s="1545"/>
      <c r="C22" s="1546"/>
      <c r="D22" s="1546"/>
      <c r="E22" s="1546"/>
      <c r="F22" s="1546"/>
      <c r="G22" s="1546"/>
      <c r="H22" s="1546"/>
      <c r="I22" s="1546"/>
      <c r="J22" s="1546"/>
      <c r="K22" s="1546"/>
      <c r="L22" s="1546"/>
      <c r="M22" s="1546"/>
      <c r="N22" s="1546"/>
      <c r="O22" s="1546"/>
      <c r="P22" s="1546"/>
      <c r="Q22" s="1546"/>
      <c r="R22" s="1546"/>
      <c r="S22" s="1546"/>
      <c r="T22" s="1546"/>
      <c r="U22" s="1546"/>
      <c r="V22" s="1546"/>
      <c r="W22" s="1546"/>
      <c r="X22" s="1546"/>
      <c r="Y22" s="1546"/>
      <c r="Z22" s="1546"/>
      <c r="AA22" s="1546"/>
      <c r="AB22" s="1546"/>
      <c r="AC22" s="1546"/>
      <c r="AD22" s="1547"/>
    </row>
    <row r="23" spans="2:30" ht="15.75" thickBot="1" x14ac:dyDescent="0.3"/>
    <row r="24" spans="2:30" ht="15.75" thickBot="1" x14ac:dyDescent="0.3">
      <c r="B24" s="120" t="s">
        <v>427</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row>
    <row r="25" spans="2:30" ht="15.75" thickBot="1" x14ac:dyDescent="0.3"/>
    <row r="26" spans="2:30" x14ac:dyDescent="0.25">
      <c r="B26" s="204" t="s">
        <v>428</v>
      </c>
      <c r="C26" s="205"/>
      <c r="D26" s="205"/>
      <c r="E26" s="205"/>
      <c r="F26" s="205"/>
      <c r="G26" s="205"/>
      <c r="H26" s="205"/>
      <c r="I26" s="205"/>
      <c r="J26" s="205"/>
      <c r="K26" s="205"/>
      <c r="L26" s="205"/>
      <c r="M26" s="205"/>
      <c r="N26" s="205"/>
      <c r="O26" s="205"/>
      <c r="P26" s="205"/>
      <c r="Q26" s="205"/>
      <c r="R26" s="205"/>
      <c r="S26" s="205"/>
      <c r="T26" s="205"/>
      <c r="U26" s="205"/>
      <c r="V26" s="205"/>
      <c r="W26" s="205"/>
      <c r="X26" s="206"/>
      <c r="Y26" s="202" t="s">
        <v>429</v>
      </c>
      <c r="Z26" s="196"/>
      <c r="AA26" s="196"/>
      <c r="AB26" s="196"/>
      <c r="AC26" s="196"/>
      <c r="AD26" s="197"/>
    </row>
    <row r="27" spans="2:30" ht="29.45" customHeight="1" thickBot="1" x14ac:dyDescent="0.3">
      <c r="B27" s="1548"/>
      <c r="C27" s="1549"/>
      <c r="D27" s="1549"/>
      <c r="E27" s="1549"/>
      <c r="F27" s="1549"/>
      <c r="G27" s="1549"/>
      <c r="H27" s="1549"/>
      <c r="I27" s="1549"/>
      <c r="J27" s="1549"/>
      <c r="K27" s="1549"/>
      <c r="L27" s="1549"/>
      <c r="M27" s="1549"/>
      <c r="N27" s="1549"/>
      <c r="O27" s="1549"/>
      <c r="P27" s="1549"/>
      <c r="Q27" s="1549"/>
      <c r="R27" s="1549"/>
      <c r="S27" s="1549"/>
      <c r="T27" s="1549"/>
      <c r="U27" s="1549"/>
      <c r="V27" s="1549"/>
      <c r="W27" s="1549"/>
      <c r="X27" s="1550"/>
      <c r="Y27" s="1551"/>
      <c r="Z27" s="224"/>
      <c r="AA27" s="224"/>
      <c r="AB27" s="224"/>
      <c r="AC27" s="224"/>
      <c r="AD27" s="1552"/>
    </row>
    <row r="28" spans="2:30" x14ac:dyDescent="0.25">
      <c r="B28" s="1553" t="s">
        <v>430</v>
      </c>
      <c r="C28" s="1554"/>
      <c r="D28" s="1554"/>
      <c r="E28" s="1554"/>
      <c r="F28" s="1554"/>
      <c r="G28" s="1554"/>
      <c r="H28" s="1554"/>
      <c r="I28" s="1554"/>
      <c r="J28" s="1554"/>
      <c r="K28" s="1554"/>
      <c r="L28" s="1554"/>
      <c r="M28" s="1554"/>
      <c r="N28" s="1554"/>
      <c r="O28" s="1554"/>
      <c r="P28" s="1554"/>
      <c r="Q28" s="1554"/>
      <c r="R28" s="1554"/>
      <c r="S28" s="1554"/>
      <c r="T28" s="1554"/>
      <c r="U28" s="1554"/>
      <c r="V28" s="1554"/>
      <c r="W28" s="1554"/>
      <c r="X28" s="1555"/>
      <c r="Y28" s="1556"/>
      <c r="Z28" s="1557"/>
      <c r="AA28" s="1557"/>
      <c r="AB28" s="1557"/>
      <c r="AC28" s="1557"/>
      <c r="AD28" s="1558"/>
    </row>
    <row r="29" spans="2:30" x14ac:dyDescent="0.25">
      <c r="B29" s="1514" t="s">
        <v>431</v>
      </c>
      <c r="C29" s="1515"/>
      <c r="D29" s="1515"/>
      <c r="E29" s="1515"/>
      <c r="F29" s="1515"/>
      <c r="G29" s="1515"/>
      <c r="H29" s="1515"/>
      <c r="I29" s="1515"/>
      <c r="J29" s="1515"/>
      <c r="K29" s="1515"/>
      <c r="L29" s="1515"/>
      <c r="M29" s="1515"/>
      <c r="N29" s="1515"/>
      <c r="O29" s="1515"/>
      <c r="P29" s="1515"/>
      <c r="Q29" s="1515"/>
      <c r="R29" s="1515"/>
      <c r="S29" s="1515"/>
      <c r="T29" s="1515"/>
      <c r="U29" s="1515"/>
      <c r="V29" s="1515"/>
      <c r="W29" s="1515"/>
      <c r="X29" s="1516"/>
      <c r="Y29" s="1517"/>
      <c r="Z29" s="1518"/>
      <c r="AA29" s="1518"/>
      <c r="AB29" s="1518"/>
      <c r="AC29" s="1518"/>
      <c r="AD29" s="1519"/>
    </row>
    <row r="30" spans="2:30" x14ac:dyDescent="0.25">
      <c r="B30" s="1536" t="s">
        <v>432</v>
      </c>
      <c r="C30" s="1537"/>
      <c r="D30" s="1537"/>
      <c r="E30" s="1537"/>
      <c r="F30" s="1537"/>
      <c r="G30" s="1537"/>
      <c r="H30" s="1537"/>
      <c r="I30" s="1537"/>
      <c r="J30" s="1537"/>
      <c r="K30" s="1537"/>
      <c r="L30" s="1537"/>
      <c r="M30" s="1537"/>
      <c r="N30" s="1537"/>
      <c r="O30" s="1537"/>
      <c r="P30" s="1537"/>
      <c r="Q30" s="1537"/>
      <c r="R30" s="1537"/>
      <c r="S30" s="1537"/>
      <c r="T30" s="1537"/>
      <c r="U30" s="1537"/>
      <c r="V30" s="1537"/>
      <c r="W30" s="1537"/>
      <c r="X30" s="1538"/>
      <c r="Y30" s="1517"/>
      <c r="Z30" s="1518"/>
      <c r="AA30" s="1518"/>
      <c r="AB30" s="1518"/>
      <c r="AC30" s="1518"/>
      <c r="AD30" s="1519"/>
    </row>
    <row r="31" spans="2:30" x14ac:dyDescent="0.25">
      <c r="B31" s="1514" t="s">
        <v>433</v>
      </c>
      <c r="C31" s="1515"/>
      <c r="D31" s="1515"/>
      <c r="E31" s="1515"/>
      <c r="F31" s="1515"/>
      <c r="G31" s="1515"/>
      <c r="H31" s="1515"/>
      <c r="I31" s="1515"/>
      <c r="J31" s="1515"/>
      <c r="K31" s="1515"/>
      <c r="L31" s="1515"/>
      <c r="M31" s="1515"/>
      <c r="N31" s="1515"/>
      <c r="O31" s="1515"/>
      <c r="P31" s="1515"/>
      <c r="Q31" s="1515"/>
      <c r="R31" s="1515"/>
      <c r="S31" s="1515"/>
      <c r="T31" s="1515"/>
      <c r="U31" s="1515"/>
      <c r="V31" s="1515"/>
      <c r="W31" s="1515"/>
      <c r="X31" s="1516"/>
      <c r="Y31" s="1517"/>
      <c r="Z31" s="1518"/>
      <c r="AA31" s="1518"/>
      <c r="AB31" s="1518"/>
      <c r="AC31" s="1518"/>
      <c r="AD31" s="1519"/>
    </row>
    <row r="32" spans="2:30" x14ac:dyDescent="0.25">
      <c r="B32" s="1536" t="s">
        <v>434</v>
      </c>
      <c r="C32" s="1537"/>
      <c r="D32" s="1537"/>
      <c r="E32" s="1537"/>
      <c r="F32" s="1537"/>
      <c r="G32" s="1537"/>
      <c r="H32" s="1537"/>
      <c r="I32" s="1537"/>
      <c r="J32" s="1537"/>
      <c r="K32" s="1537"/>
      <c r="L32" s="1537"/>
      <c r="M32" s="1537"/>
      <c r="N32" s="1537"/>
      <c r="O32" s="1537"/>
      <c r="P32" s="1537"/>
      <c r="Q32" s="1537"/>
      <c r="R32" s="1537"/>
      <c r="S32" s="1537"/>
      <c r="T32" s="1537"/>
      <c r="U32" s="1537"/>
      <c r="V32" s="1537"/>
      <c r="W32" s="1537"/>
      <c r="X32" s="1538"/>
      <c r="Y32" s="1517"/>
      <c r="Z32" s="1518"/>
      <c r="AA32" s="1518"/>
      <c r="AB32" s="1518"/>
      <c r="AC32" s="1518"/>
      <c r="AD32" s="1519"/>
    </row>
    <row r="33" spans="2:30" x14ac:dyDescent="0.25">
      <c r="B33" s="1514" t="s">
        <v>435</v>
      </c>
      <c r="C33" s="1515"/>
      <c r="D33" s="1515"/>
      <c r="E33" s="1515"/>
      <c r="F33" s="1515"/>
      <c r="G33" s="1515"/>
      <c r="H33" s="1515"/>
      <c r="I33" s="1515"/>
      <c r="J33" s="1515"/>
      <c r="K33" s="1515"/>
      <c r="L33" s="1515"/>
      <c r="M33" s="1515"/>
      <c r="N33" s="1515"/>
      <c r="O33" s="1515"/>
      <c r="P33" s="1515"/>
      <c r="Q33" s="1515"/>
      <c r="R33" s="1515"/>
      <c r="S33" s="1515"/>
      <c r="T33" s="1515"/>
      <c r="U33" s="1515"/>
      <c r="V33" s="1515"/>
      <c r="W33" s="1515"/>
      <c r="X33" s="1516"/>
      <c r="Y33" s="1517"/>
      <c r="Z33" s="1518"/>
      <c r="AA33" s="1518"/>
      <c r="AB33" s="1518"/>
      <c r="AC33" s="1518"/>
      <c r="AD33" s="1519"/>
    </row>
    <row r="34" spans="2:30" x14ac:dyDescent="0.25">
      <c r="B34" s="1536" t="s">
        <v>436</v>
      </c>
      <c r="C34" s="1537"/>
      <c r="D34" s="1537"/>
      <c r="E34" s="1537"/>
      <c r="F34" s="1537"/>
      <c r="G34" s="1537"/>
      <c r="H34" s="1537"/>
      <c r="I34" s="1537"/>
      <c r="J34" s="1537"/>
      <c r="K34" s="1537"/>
      <c r="L34" s="1537"/>
      <c r="M34" s="1537"/>
      <c r="N34" s="1537"/>
      <c r="O34" s="1537"/>
      <c r="P34" s="1537"/>
      <c r="Q34" s="1537"/>
      <c r="R34" s="1537"/>
      <c r="S34" s="1537"/>
      <c r="T34" s="1537"/>
      <c r="U34" s="1537"/>
      <c r="V34" s="1537"/>
      <c r="W34" s="1537"/>
      <c r="X34" s="1538"/>
      <c r="Y34" s="1517"/>
      <c r="Z34" s="1518"/>
      <c r="AA34" s="1518"/>
      <c r="AB34" s="1518"/>
      <c r="AC34" s="1518"/>
      <c r="AD34" s="1519"/>
    </row>
    <row r="35" spans="2:30" x14ac:dyDescent="0.25">
      <c r="B35" s="1514" t="s">
        <v>379</v>
      </c>
      <c r="C35" s="1515"/>
      <c r="D35" s="1515"/>
      <c r="E35" s="1515"/>
      <c r="F35" s="1515"/>
      <c r="G35" s="1515"/>
      <c r="H35" s="1515"/>
      <c r="I35" s="1515"/>
      <c r="J35" s="1515"/>
      <c r="K35" s="1515"/>
      <c r="L35" s="1515"/>
      <c r="M35" s="1515"/>
      <c r="N35" s="1515"/>
      <c r="O35" s="1515"/>
      <c r="P35" s="1515"/>
      <c r="Q35" s="1515"/>
      <c r="R35" s="1515"/>
      <c r="S35" s="1515"/>
      <c r="T35" s="1515"/>
      <c r="U35" s="1515"/>
      <c r="V35" s="1515"/>
      <c r="W35" s="1515"/>
      <c r="X35" s="1516"/>
      <c r="Y35" s="1517"/>
      <c r="Z35" s="1518"/>
      <c r="AA35" s="1518"/>
      <c r="AB35" s="1518"/>
      <c r="AC35" s="1518"/>
      <c r="AD35" s="1519"/>
    </row>
    <row r="36" spans="2:30" x14ac:dyDescent="0.25">
      <c r="B36" s="1536" t="s">
        <v>437</v>
      </c>
      <c r="C36" s="1537"/>
      <c r="D36" s="1537"/>
      <c r="E36" s="1537"/>
      <c r="F36" s="1537"/>
      <c r="G36" s="1537"/>
      <c r="H36" s="1537"/>
      <c r="I36" s="1537"/>
      <c r="J36" s="1537"/>
      <c r="K36" s="1537"/>
      <c r="L36" s="1537"/>
      <c r="M36" s="1537"/>
      <c r="N36" s="1537"/>
      <c r="O36" s="1537"/>
      <c r="P36" s="1537"/>
      <c r="Q36" s="1537"/>
      <c r="R36" s="1537"/>
      <c r="S36" s="1537"/>
      <c r="T36" s="1537"/>
      <c r="U36" s="1537"/>
      <c r="V36" s="1537"/>
      <c r="W36" s="1537"/>
      <c r="X36" s="1538"/>
      <c r="Y36" s="1517"/>
      <c r="Z36" s="1518"/>
      <c r="AA36" s="1518"/>
      <c r="AB36" s="1518"/>
      <c r="AC36" s="1518"/>
      <c r="AD36" s="1519"/>
    </row>
    <row r="37" spans="2:30" x14ac:dyDescent="0.25">
      <c r="B37" s="1514" t="s">
        <v>438</v>
      </c>
      <c r="C37" s="1515"/>
      <c r="D37" s="1515"/>
      <c r="E37" s="1515"/>
      <c r="F37" s="1515"/>
      <c r="G37" s="1515"/>
      <c r="H37" s="1515"/>
      <c r="I37" s="1515"/>
      <c r="J37" s="1515"/>
      <c r="K37" s="1515"/>
      <c r="L37" s="1515"/>
      <c r="M37" s="1515"/>
      <c r="N37" s="1515"/>
      <c r="O37" s="1515"/>
      <c r="P37" s="1515"/>
      <c r="Q37" s="1515"/>
      <c r="R37" s="1515"/>
      <c r="S37" s="1515"/>
      <c r="T37" s="1515"/>
      <c r="U37" s="1515"/>
      <c r="V37" s="1515"/>
      <c r="W37" s="1515"/>
      <c r="X37" s="1516"/>
      <c r="Y37" s="1517"/>
      <c r="Z37" s="1518"/>
      <c r="AA37" s="1518"/>
      <c r="AB37" s="1518"/>
      <c r="AC37" s="1518"/>
      <c r="AD37" s="1519"/>
    </row>
    <row r="38" spans="2:30" x14ac:dyDescent="0.25">
      <c r="B38" s="1536" t="s">
        <v>439</v>
      </c>
      <c r="C38" s="1537"/>
      <c r="D38" s="1537"/>
      <c r="E38" s="1537"/>
      <c r="F38" s="1537"/>
      <c r="G38" s="1537"/>
      <c r="H38" s="1537"/>
      <c r="I38" s="1537"/>
      <c r="J38" s="1537"/>
      <c r="K38" s="1537"/>
      <c r="L38" s="1537"/>
      <c r="M38" s="1537"/>
      <c r="N38" s="1537"/>
      <c r="O38" s="1537"/>
      <c r="P38" s="1537"/>
      <c r="Q38" s="1537"/>
      <c r="R38" s="1537"/>
      <c r="S38" s="1537"/>
      <c r="T38" s="1537"/>
      <c r="U38" s="1537"/>
      <c r="V38" s="1537"/>
      <c r="W38" s="1537"/>
      <c r="X38" s="1538"/>
      <c r="Y38" s="1517"/>
      <c r="Z38" s="1518"/>
      <c r="AA38" s="1518"/>
      <c r="AB38" s="1518"/>
      <c r="AC38" s="1518"/>
      <c r="AD38" s="1519"/>
    </row>
    <row r="39" spans="2:30" x14ac:dyDescent="0.25">
      <c r="B39" s="1514" t="s">
        <v>440</v>
      </c>
      <c r="C39" s="1515"/>
      <c r="D39" s="1515"/>
      <c r="E39" s="1515"/>
      <c r="F39" s="1515"/>
      <c r="G39" s="1515"/>
      <c r="H39" s="1515"/>
      <c r="I39" s="1515"/>
      <c r="J39" s="1515"/>
      <c r="K39" s="1515"/>
      <c r="L39" s="1515"/>
      <c r="M39" s="1515"/>
      <c r="N39" s="1515"/>
      <c r="O39" s="1515"/>
      <c r="P39" s="1515"/>
      <c r="Q39" s="1515"/>
      <c r="R39" s="1515"/>
      <c r="S39" s="1515"/>
      <c r="T39" s="1515"/>
      <c r="U39" s="1515"/>
      <c r="V39" s="1515"/>
      <c r="W39" s="1515"/>
      <c r="X39" s="1516"/>
      <c r="Y39" s="1517"/>
      <c r="Z39" s="1518"/>
      <c r="AA39" s="1518"/>
      <c r="AB39" s="1518"/>
      <c r="AC39" s="1518"/>
      <c r="AD39" s="1519"/>
    </row>
    <row r="40" spans="2:30" x14ac:dyDescent="0.25">
      <c r="B40" s="1536" t="s">
        <v>109</v>
      </c>
      <c r="C40" s="1537"/>
      <c r="D40" s="1537"/>
      <c r="E40" s="1537"/>
      <c r="F40" s="1537"/>
      <c r="G40" s="1537"/>
      <c r="H40" s="1537"/>
      <c r="I40" s="1537"/>
      <c r="J40" s="1537"/>
      <c r="K40" s="1537"/>
      <c r="L40" s="1537"/>
      <c r="M40" s="1537"/>
      <c r="N40" s="1537"/>
      <c r="O40" s="1537"/>
      <c r="P40" s="1537"/>
      <c r="Q40" s="1537"/>
      <c r="R40" s="1537"/>
      <c r="S40" s="1537"/>
      <c r="T40" s="1537"/>
      <c r="U40" s="1537"/>
      <c r="V40" s="1537"/>
      <c r="W40" s="1537"/>
      <c r="X40" s="1538"/>
      <c r="Y40" s="1517"/>
      <c r="Z40" s="1518"/>
      <c r="AA40" s="1518"/>
      <c r="AB40" s="1518"/>
      <c r="AC40" s="1518"/>
      <c r="AD40" s="1519"/>
    </row>
    <row r="41" spans="2:30" x14ac:dyDescent="0.25">
      <c r="B41" s="1514" t="s">
        <v>441</v>
      </c>
      <c r="C41" s="1515"/>
      <c r="D41" s="1515"/>
      <c r="E41" s="1515"/>
      <c r="F41" s="1515"/>
      <c r="G41" s="1515"/>
      <c r="H41" s="1515"/>
      <c r="I41" s="1515"/>
      <c r="J41" s="1515"/>
      <c r="K41" s="1515"/>
      <c r="L41" s="1515"/>
      <c r="M41" s="1515"/>
      <c r="N41" s="1515"/>
      <c r="O41" s="1515"/>
      <c r="P41" s="1515"/>
      <c r="Q41" s="1515"/>
      <c r="R41" s="1515"/>
      <c r="S41" s="1515"/>
      <c r="T41" s="1515"/>
      <c r="U41" s="1515"/>
      <c r="V41" s="1515"/>
      <c r="W41" s="1515"/>
      <c r="X41" s="1516"/>
      <c r="Y41" s="1517"/>
      <c r="Z41" s="1518"/>
      <c r="AA41" s="1518"/>
      <c r="AB41" s="1518"/>
      <c r="AC41" s="1518"/>
      <c r="AD41" s="1519"/>
    </row>
    <row r="42" spans="2:30" x14ac:dyDescent="0.25">
      <c r="B42" s="1520" t="s">
        <v>110</v>
      </c>
      <c r="C42" s="1521"/>
      <c r="D42" s="1522"/>
      <c r="E42" s="1522"/>
      <c r="F42" s="1522"/>
      <c r="G42" s="1522"/>
      <c r="H42" s="1522"/>
      <c r="I42" s="1522"/>
      <c r="J42" s="1522"/>
      <c r="K42" s="1522"/>
      <c r="L42" s="1522"/>
      <c r="M42" s="1522"/>
      <c r="N42" s="1522"/>
      <c r="O42" s="1522"/>
      <c r="P42" s="1522"/>
      <c r="Q42" s="1522"/>
      <c r="R42" s="1522"/>
      <c r="S42" s="1522"/>
      <c r="T42" s="1522"/>
      <c r="U42" s="1522"/>
      <c r="V42" s="1522"/>
      <c r="W42" s="1522"/>
      <c r="X42" s="1522"/>
      <c r="Y42" s="1517"/>
      <c r="Z42" s="1518"/>
      <c r="AA42" s="1518"/>
      <c r="AB42" s="1518"/>
      <c r="AC42" s="1518"/>
      <c r="AD42" s="1519"/>
    </row>
    <row r="43" spans="2:30" x14ac:dyDescent="0.25">
      <c r="B43" s="1523" t="s">
        <v>110</v>
      </c>
      <c r="C43" s="1524"/>
      <c r="D43" s="1522"/>
      <c r="E43" s="1522"/>
      <c r="F43" s="1522"/>
      <c r="G43" s="1522"/>
      <c r="H43" s="1522"/>
      <c r="I43" s="1522"/>
      <c r="J43" s="1522"/>
      <c r="K43" s="1522"/>
      <c r="L43" s="1522"/>
      <c r="M43" s="1522"/>
      <c r="N43" s="1522"/>
      <c r="O43" s="1522"/>
      <c r="P43" s="1522"/>
      <c r="Q43" s="1522"/>
      <c r="R43" s="1522"/>
      <c r="S43" s="1522"/>
      <c r="T43" s="1522"/>
      <c r="U43" s="1522"/>
      <c r="V43" s="1522"/>
      <c r="W43" s="1522"/>
      <c r="X43" s="1522"/>
      <c r="Y43" s="1517"/>
      <c r="Z43" s="1518"/>
      <c r="AA43" s="1518"/>
      <c r="AB43" s="1518"/>
      <c r="AC43" s="1518"/>
      <c r="AD43" s="1519"/>
    </row>
    <row r="44" spans="2:30" ht="15.75" thickBot="1" x14ac:dyDescent="0.3">
      <c r="B44" s="1525" t="s">
        <v>110</v>
      </c>
      <c r="C44" s="1526"/>
      <c r="D44" s="1527"/>
      <c r="E44" s="1527"/>
      <c r="F44" s="1527"/>
      <c r="G44" s="1527"/>
      <c r="H44" s="1527"/>
      <c r="I44" s="1527"/>
      <c r="J44" s="1527"/>
      <c r="K44" s="1527"/>
      <c r="L44" s="1527"/>
      <c r="M44" s="1527"/>
      <c r="N44" s="1527"/>
      <c r="O44" s="1527"/>
      <c r="P44" s="1527"/>
      <c r="Q44" s="1527"/>
      <c r="R44" s="1527"/>
      <c r="S44" s="1527"/>
      <c r="T44" s="1527"/>
      <c r="U44" s="1527"/>
      <c r="V44" s="1527"/>
      <c r="W44" s="1527"/>
      <c r="X44" s="1527"/>
      <c r="Y44" s="1528"/>
      <c r="Z44" s="1529"/>
      <c r="AA44" s="1529"/>
      <c r="AB44" s="1529"/>
      <c r="AC44" s="1529"/>
      <c r="AD44" s="1530"/>
    </row>
    <row r="45" spans="2:30" ht="16.5" thickTop="1" thickBot="1" x14ac:dyDescent="0.3">
      <c r="B45" s="1531" t="s">
        <v>102</v>
      </c>
      <c r="C45" s="1532"/>
      <c r="D45" s="1532"/>
      <c r="E45" s="1532"/>
      <c r="F45" s="1532"/>
      <c r="G45" s="1532"/>
      <c r="H45" s="1532"/>
      <c r="I45" s="1532"/>
      <c r="J45" s="1532"/>
      <c r="K45" s="1532"/>
      <c r="L45" s="1532"/>
      <c r="M45" s="1532"/>
      <c r="N45" s="1532"/>
      <c r="O45" s="1532"/>
      <c r="P45" s="1532"/>
      <c r="Q45" s="1532"/>
      <c r="R45" s="1532"/>
      <c r="S45" s="1532"/>
      <c r="T45" s="1532"/>
      <c r="U45" s="1532"/>
      <c r="V45" s="1532"/>
      <c r="W45" s="1532"/>
      <c r="X45" s="1532"/>
      <c r="Y45" s="1533">
        <f>SUM(Y28:AD44)</f>
        <v>0</v>
      </c>
      <c r="Z45" s="1534"/>
      <c r="AA45" s="1534"/>
      <c r="AB45" s="1534"/>
      <c r="AC45" s="1534"/>
      <c r="AD45" s="1535"/>
    </row>
    <row r="46" spans="2:30" x14ac:dyDescent="0.25"/>
    <row r="47" spans="2:30" x14ac:dyDescent="0.25">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39"/>
      <c r="Z47" s="139"/>
      <c r="AA47" s="139"/>
      <c r="AB47" s="139"/>
      <c r="AC47" s="139"/>
      <c r="AD47" s="139"/>
    </row>
    <row r="48" spans="2:30" x14ac:dyDescent="0.25"/>
  </sheetData>
  <sheetProtection algorithmName="SHA-512" hashValue="cLKNTwgjlRSJJk/UbMj55Vx5G7lZUtEl23lJqwHp+S3KgGqbP+CIwOhk3kIc9qZSDA70Dh70lgRXGjF2yIiRhQ==" saltValue="bmk8CkdMKaPsJf1m62BQuA==" spinCount="100000" sheet="1" selectLockedCells="1"/>
  <mergeCells count="50">
    <mergeCell ref="B16:AD17"/>
    <mergeCell ref="B2:AD2"/>
    <mergeCell ref="B6:AD6"/>
    <mergeCell ref="B8:AD9"/>
    <mergeCell ref="B10:AD14"/>
    <mergeCell ref="B4:AD5"/>
    <mergeCell ref="B18:AD22"/>
    <mergeCell ref="B24:AD24"/>
    <mergeCell ref="B26:X27"/>
    <mergeCell ref="Y26:AD27"/>
    <mergeCell ref="B28:X28"/>
    <mergeCell ref="Y28:AD28"/>
    <mergeCell ref="B29:X29"/>
    <mergeCell ref="Y29:AD29"/>
    <mergeCell ref="B30:X30"/>
    <mergeCell ref="Y30:AD30"/>
    <mergeCell ref="B31:X31"/>
    <mergeCell ref="Y31:AD31"/>
    <mergeCell ref="B32:X32"/>
    <mergeCell ref="Y32:AD32"/>
    <mergeCell ref="B33:X33"/>
    <mergeCell ref="Y33:AD33"/>
    <mergeCell ref="B34:X34"/>
    <mergeCell ref="Y34:AD34"/>
    <mergeCell ref="B35:X35"/>
    <mergeCell ref="Y35:AD35"/>
    <mergeCell ref="B36:X36"/>
    <mergeCell ref="Y36:AD36"/>
    <mergeCell ref="B37:X37"/>
    <mergeCell ref="Y37:AD37"/>
    <mergeCell ref="B38:X38"/>
    <mergeCell ref="Y38:AD38"/>
    <mergeCell ref="B39:X39"/>
    <mergeCell ref="Y39:AD39"/>
    <mergeCell ref="B40:X40"/>
    <mergeCell ref="Y40:AD40"/>
    <mergeCell ref="B47:AD47"/>
    <mergeCell ref="B41:X41"/>
    <mergeCell ref="Y41:AD41"/>
    <mergeCell ref="B42:C42"/>
    <mergeCell ref="D42:X42"/>
    <mergeCell ref="Y42:AD42"/>
    <mergeCell ref="B43:C43"/>
    <mergeCell ref="D43:X43"/>
    <mergeCell ref="Y43:AD43"/>
    <mergeCell ref="B44:C44"/>
    <mergeCell ref="D44:X44"/>
    <mergeCell ref="Y44:AD44"/>
    <mergeCell ref="B45:X45"/>
    <mergeCell ref="Y45:AD45"/>
  </mergeCells>
  <pageMargins left="0.7" right="0.7" top="0.75" bottom="0.75" header="0.3" footer="0.3"/>
  <pageSetup scale="9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E211"/>
  <sheetViews>
    <sheetView showGridLines="0" zoomScaleNormal="100" workbookViewId="0">
      <selection activeCell="AB7" sqref="AB7:AD7"/>
    </sheetView>
  </sheetViews>
  <sheetFormatPr defaultColWidth="0" defaultRowHeight="15" customHeight="1" zeroHeight="1" x14ac:dyDescent="0.25"/>
  <cols>
    <col min="1" max="31" width="3.140625" style="16" customWidth="1"/>
    <col min="32" max="16384" width="9.140625" style="16" hidden="1"/>
  </cols>
  <sheetData>
    <row r="1" spans="2:30" ht="15" customHeight="1" x14ac:dyDescent="0.25"/>
    <row r="2" spans="2:30" ht="15" customHeight="1" x14ac:dyDescent="0.25">
      <c r="B2" s="264" t="s">
        <v>598</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row>
    <row r="3" spans="2:30" ht="15" customHeight="1" thickBot="1" x14ac:dyDescent="0.3"/>
    <row r="4" spans="2:30" ht="15" customHeight="1" thickBot="1" x14ac:dyDescent="0.3">
      <c r="B4" s="120" t="s">
        <v>153</v>
      </c>
      <c r="C4" s="121"/>
      <c r="D4" s="121"/>
      <c r="E4" s="121"/>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row>
    <row r="5" spans="2:30" ht="15" customHeight="1" x14ac:dyDescent="0.25"/>
    <row r="6" spans="2:30" ht="15" customHeight="1" x14ac:dyDescent="0.25">
      <c r="B6" s="166" t="s">
        <v>413</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8"/>
      <c r="AC6" s="18"/>
      <c r="AD6" s="18"/>
    </row>
    <row r="7" spans="2:30" ht="15" customHeight="1" x14ac:dyDescent="0.25">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85"/>
      <c r="AC7" s="86"/>
      <c r="AD7" s="87"/>
    </row>
    <row r="8" spans="2:30" ht="15" customHeight="1" x14ac:dyDescent="0.25"/>
    <row r="9" spans="2:30" ht="15" customHeight="1" x14ac:dyDescent="0.25">
      <c r="C9" s="102" t="s">
        <v>154</v>
      </c>
      <c r="D9" s="102"/>
      <c r="E9" s="102"/>
      <c r="F9" s="102"/>
      <c r="G9" s="102"/>
      <c r="H9" s="102"/>
      <c r="I9" s="102"/>
      <c r="J9" s="102"/>
      <c r="K9" s="102"/>
      <c r="L9" s="102"/>
      <c r="M9" s="102"/>
      <c r="N9" s="102"/>
      <c r="O9" s="102"/>
      <c r="P9" s="102"/>
      <c r="Q9" s="102"/>
      <c r="R9" s="102"/>
      <c r="S9" s="102"/>
      <c r="T9" s="102"/>
      <c r="U9" s="102"/>
      <c r="V9" s="102"/>
      <c r="W9" s="102"/>
      <c r="X9" s="102"/>
      <c r="Y9" s="102"/>
      <c r="Z9" s="102"/>
      <c r="AA9" s="95"/>
      <c r="AB9" s="111"/>
      <c r="AC9" s="111"/>
      <c r="AD9" s="96"/>
    </row>
    <row r="10" spans="2:30" ht="15" customHeight="1" x14ac:dyDescent="0.25"/>
    <row r="11" spans="2:30" ht="15" customHeight="1" x14ac:dyDescent="0.25">
      <c r="C11" s="102" t="s">
        <v>155</v>
      </c>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95"/>
      <c r="AB11" s="111"/>
      <c r="AC11" s="111"/>
      <c r="AD11" s="96"/>
    </row>
    <row r="12" spans="2:30" ht="15" customHeight="1" thickBot="1" x14ac:dyDescent="0.3"/>
    <row r="13" spans="2:30" ht="15" customHeight="1" thickBot="1" x14ac:dyDescent="0.3">
      <c r="B13" s="120" t="s">
        <v>414</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row>
    <row r="14" spans="2:30" ht="15" customHeight="1" x14ac:dyDescent="0.25"/>
    <row r="15" spans="2:30" ht="15" customHeight="1" x14ac:dyDescent="0.25">
      <c r="B15" s="94" t="s">
        <v>415</v>
      </c>
      <c r="C15" s="94"/>
      <c r="D15" s="94"/>
      <c r="E15" s="94"/>
      <c r="F15" s="94"/>
      <c r="G15" s="94"/>
      <c r="H15" s="94"/>
      <c r="I15" s="94"/>
      <c r="J15" s="94"/>
      <c r="K15" s="94"/>
      <c r="L15" s="94"/>
      <c r="M15" s="94"/>
      <c r="N15" s="94"/>
      <c r="O15" s="94"/>
      <c r="P15" s="94"/>
      <c r="Q15" s="94"/>
      <c r="R15" s="94"/>
      <c r="S15" s="94"/>
      <c r="T15" s="94"/>
      <c r="U15" s="94"/>
      <c r="V15" s="94"/>
      <c r="W15" s="94"/>
      <c r="X15" s="94"/>
      <c r="Y15" s="94"/>
      <c r="Z15" s="94"/>
      <c r="AA15" s="103"/>
      <c r="AB15" s="85"/>
      <c r="AC15" s="86"/>
      <c r="AD15" s="87"/>
    </row>
    <row r="16" spans="2:30" ht="15" customHeight="1" x14ac:dyDescent="0.25"/>
    <row r="17" spans="2:30" ht="15" customHeight="1" x14ac:dyDescent="0.25">
      <c r="C17" s="448" t="s">
        <v>712</v>
      </c>
      <c r="D17" s="448"/>
      <c r="E17" s="448"/>
      <c r="F17" s="448"/>
      <c r="G17" s="448"/>
      <c r="H17" s="448"/>
      <c r="I17" s="448"/>
      <c r="J17" s="448"/>
      <c r="K17" s="448"/>
      <c r="L17" s="448"/>
      <c r="M17" s="448"/>
      <c r="N17" s="448"/>
      <c r="O17" s="448"/>
      <c r="P17" s="448"/>
      <c r="Q17" s="448"/>
      <c r="R17" s="448"/>
      <c r="S17" s="448"/>
      <c r="T17" s="448"/>
      <c r="U17" s="24"/>
      <c r="V17" s="24"/>
      <c r="W17" s="24"/>
      <c r="X17" s="24"/>
      <c r="Y17" s="24"/>
      <c r="Z17" s="24"/>
      <c r="AA17" s="24"/>
      <c r="AB17" s="24"/>
      <c r="AC17" s="24"/>
      <c r="AD17" s="24"/>
    </row>
    <row r="18" spans="2:30" ht="15" customHeight="1" x14ac:dyDescent="0.25">
      <c r="C18" s="448"/>
      <c r="D18" s="448"/>
      <c r="E18" s="448"/>
      <c r="F18" s="448"/>
      <c r="G18" s="448"/>
      <c r="H18" s="448"/>
      <c r="I18" s="448"/>
      <c r="J18" s="448"/>
      <c r="K18" s="448"/>
      <c r="L18" s="448"/>
      <c r="M18" s="448"/>
      <c r="N18" s="448"/>
      <c r="O18" s="448"/>
      <c r="P18" s="448"/>
      <c r="Q18" s="448"/>
      <c r="R18" s="448"/>
      <c r="S18" s="448"/>
      <c r="T18" s="448"/>
      <c r="U18" s="102" t="s">
        <v>61</v>
      </c>
      <c r="V18" s="102"/>
      <c r="W18" s="102"/>
      <c r="X18" s="102"/>
      <c r="Y18" s="102"/>
      <c r="Z18" s="102"/>
      <c r="AA18" s="102"/>
      <c r="AB18" s="1570"/>
      <c r="AC18" s="1570"/>
      <c r="AD18" s="1570"/>
    </row>
    <row r="19" spans="2:30" ht="15" customHeight="1" x14ac:dyDescent="0.25"/>
    <row r="20" spans="2:30" ht="15" customHeight="1" thickBot="1" x14ac:dyDescent="0.3"/>
    <row r="21" spans="2:30" ht="15" customHeight="1" thickBot="1" x14ac:dyDescent="0.3">
      <c r="B21" s="120" t="s">
        <v>693</v>
      </c>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row>
    <row r="22" spans="2:30" ht="15" customHeight="1" x14ac:dyDescent="0.25"/>
    <row r="23" spans="2:30" ht="15" customHeight="1" x14ac:dyDescent="0.25">
      <c r="B23" s="166" t="s">
        <v>416</v>
      </c>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row>
    <row r="24" spans="2:30" ht="15" customHeight="1" x14ac:dyDescent="0.25">
      <c r="B24" s="166"/>
      <c r="C24" s="166"/>
      <c r="D24" s="166"/>
      <c r="E24" s="166"/>
      <c r="F24" s="166"/>
      <c r="G24" s="166"/>
      <c r="H24" s="166"/>
      <c r="I24" s="166"/>
      <c r="J24" s="166"/>
      <c r="K24" s="166"/>
      <c r="L24" s="166"/>
      <c r="M24" s="166"/>
      <c r="N24" s="166"/>
      <c r="O24" s="166"/>
      <c r="P24" s="166"/>
      <c r="Q24" s="166"/>
      <c r="R24" s="166"/>
      <c r="S24" s="166"/>
      <c r="T24" s="166"/>
      <c r="U24" s="166"/>
      <c r="V24" s="166"/>
      <c r="W24" s="166"/>
      <c r="X24" s="166"/>
      <c r="Y24" s="166"/>
      <c r="Z24" s="166"/>
      <c r="AA24" s="166"/>
      <c r="AB24" s="166"/>
      <c r="AC24" s="166"/>
      <c r="AD24" s="166"/>
    </row>
    <row r="25" spans="2:30" ht="15" customHeight="1" x14ac:dyDescent="0.25">
      <c r="B25" s="166"/>
      <c r="C25" s="166"/>
      <c r="D25" s="166"/>
      <c r="E25" s="166"/>
      <c r="F25" s="166"/>
      <c r="G25" s="166"/>
      <c r="H25" s="166"/>
      <c r="I25" s="166"/>
      <c r="J25" s="166"/>
      <c r="K25" s="166"/>
      <c r="L25" s="166"/>
      <c r="M25" s="166"/>
      <c r="N25" s="166"/>
      <c r="O25" s="166"/>
      <c r="P25" s="166"/>
      <c r="Q25" s="166"/>
      <c r="R25" s="166"/>
      <c r="S25" s="166"/>
      <c r="T25" s="166"/>
      <c r="U25" s="166"/>
      <c r="V25" s="166"/>
      <c r="W25" s="166"/>
      <c r="X25" s="166"/>
      <c r="Y25" s="166"/>
      <c r="Z25" s="166"/>
      <c r="AA25" s="166"/>
      <c r="AB25" s="166"/>
      <c r="AC25" s="166"/>
      <c r="AD25" s="166"/>
    </row>
    <row r="26" spans="2:30" ht="15" customHeight="1" x14ac:dyDescent="0.25">
      <c r="B26" s="166"/>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row>
    <row r="27" spans="2:30" ht="15" customHeight="1" x14ac:dyDescent="0.25"/>
    <row r="28" spans="2:30" ht="15" customHeight="1" x14ac:dyDescent="0.25">
      <c r="B28" s="94" t="s">
        <v>417</v>
      </c>
      <c r="C28" s="94"/>
      <c r="D28" s="94"/>
      <c r="E28" s="94"/>
      <c r="F28" s="94"/>
      <c r="G28" s="94"/>
      <c r="H28" s="94"/>
      <c r="I28" s="94"/>
      <c r="J28" s="94"/>
      <c r="K28" s="94"/>
      <c r="L28" s="94"/>
      <c r="M28" s="94"/>
      <c r="N28" s="94"/>
      <c r="O28" s="94"/>
      <c r="P28" s="94"/>
      <c r="Q28" s="94"/>
      <c r="R28" s="94"/>
      <c r="S28" s="94"/>
      <c r="T28" s="94"/>
      <c r="U28" s="94"/>
      <c r="V28" s="94"/>
      <c r="W28" s="94"/>
      <c r="X28" s="94"/>
      <c r="Y28" s="94"/>
      <c r="Z28" s="94"/>
      <c r="AA28" s="103"/>
      <c r="AB28" s="85"/>
      <c r="AC28" s="86"/>
      <c r="AD28" s="87"/>
    </row>
    <row r="29" spans="2:30" ht="15" customHeight="1" x14ac:dyDescent="0.25"/>
    <row r="30" spans="2:30" ht="15" customHeight="1" x14ac:dyDescent="0.25"/>
    <row r="31" spans="2:30" ht="15" customHeight="1" x14ac:dyDescent="0.25">
      <c r="B31" s="166" t="s">
        <v>713</v>
      </c>
      <c r="C31" s="166"/>
      <c r="D31" s="166"/>
      <c r="E31" s="166"/>
      <c r="F31" s="166"/>
      <c r="G31" s="166"/>
      <c r="H31" s="166"/>
      <c r="I31" s="166"/>
      <c r="J31" s="166"/>
      <c r="K31" s="166"/>
      <c r="L31" s="166"/>
      <c r="M31" s="166"/>
      <c r="N31" s="166"/>
      <c r="O31" s="166"/>
      <c r="P31" s="166"/>
      <c r="Q31" s="166"/>
      <c r="R31" s="166"/>
      <c r="S31" s="166"/>
      <c r="T31" s="166"/>
      <c r="U31" s="18"/>
      <c r="V31" s="18"/>
      <c r="W31" s="18"/>
      <c r="X31" s="18"/>
      <c r="Y31" s="18"/>
      <c r="Z31" s="18"/>
      <c r="AA31" s="18"/>
      <c r="AB31" s="18"/>
      <c r="AC31" s="18"/>
      <c r="AD31" s="18"/>
    </row>
    <row r="32" spans="2:30" ht="15" customHeight="1" x14ac:dyDescent="0.25">
      <c r="B32" s="166"/>
      <c r="C32" s="166"/>
      <c r="D32" s="166"/>
      <c r="E32" s="166"/>
      <c r="F32" s="166"/>
      <c r="G32" s="166"/>
      <c r="H32" s="166"/>
      <c r="I32" s="166"/>
      <c r="J32" s="166"/>
      <c r="K32" s="166"/>
      <c r="L32" s="166"/>
      <c r="M32" s="166"/>
      <c r="N32" s="166"/>
      <c r="O32" s="166"/>
      <c r="P32" s="166"/>
      <c r="Q32" s="166"/>
      <c r="R32" s="166"/>
      <c r="S32" s="166"/>
      <c r="T32" s="166"/>
      <c r="U32" s="94" t="s">
        <v>61</v>
      </c>
      <c r="V32" s="94"/>
      <c r="W32" s="94"/>
      <c r="X32" s="94"/>
      <c r="Y32" s="94"/>
      <c r="Z32" s="94"/>
      <c r="AA32" s="94"/>
      <c r="AB32" s="118"/>
      <c r="AC32" s="118"/>
      <c r="AD32" s="118"/>
    </row>
    <row r="33" spans="2:30" ht="15" customHeight="1" thickBot="1" x14ac:dyDescent="0.3"/>
    <row r="34" spans="2:30" ht="15" customHeight="1" thickBot="1" x14ac:dyDescent="0.3">
      <c r="B34" s="120" t="s">
        <v>418</v>
      </c>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row>
    <row r="35" spans="2:30" ht="15" customHeight="1" x14ac:dyDescent="0.25"/>
    <row r="36" spans="2:30" ht="15" customHeight="1" x14ac:dyDescent="0.25">
      <c r="B36" s="166" t="s">
        <v>714</v>
      </c>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row>
    <row r="37" spans="2:30" ht="15" customHeight="1" x14ac:dyDescent="0.25">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row>
    <row r="38" spans="2:30" ht="15" customHeight="1" x14ac:dyDescent="0.25"/>
    <row r="39" spans="2:30" ht="15" customHeight="1" x14ac:dyDescent="0.25">
      <c r="B39" s="94" t="s">
        <v>419</v>
      </c>
      <c r="C39" s="94"/>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row>
    <row r="40" spans="2:30" ht="15" customHeight="1" x14ac:dyDescent="0.25"/>
    <row r="41" spans="2:30" ht="15" customHeight="1" x14ac:dyDescent="0.25">
      <c r="C41" s="166" t="s">
        <v>420</v>
      </c>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8"/>
      <c r="AC41" s="18"/>
      <c r="AD41" s="18"/>
    </row>
    <row r="42" spans="2:30" ht="15" customHeight="1" x14ac:dyDescent="0.25">
      <c r="C42" s="166"/>
      <c r="D42" s="166"/>
      <c r="E42" s="166"/>
      <c r="F42" s="166"/>
      <c r="G42" s="166"/>
      <c r="H42" s="166"/>
      <c r="I42" s="166"/>
      <c r="J42" s="166"/>
      <c r="K42" s="166"/>
      <c r="L42" s="166"/>
      <c r="M42" s="166"/>
      <c r="N42" s="166"/>
      <c r="O42" s="166"/>
      <c r="P42" s="166"/>
      <c r="Q42" s="166"/>
      <c r="R42" s="166"/>
      <c r="S42" s="166"/>
      <c r="T42" s="166"/>
      <c r="U42" s="166"/>
      <c r="V42" s="166"/>
      <c r="W42" s="166"/>
      <c r="X42" s="166"/>
      <c r="Y42" s="166"/>
      <c r="Z42" s="166"/>
      <c r="AA42" s="166"/>
      <c r="AB42" s="118"/>
      <c r="AC42" s="118"/>
      <c r="AD42" s="118"/>
    </row>
    <row r="43" spans="2:30" ht="15" customHeight="1" x14ac:dyDescent="0.25"/>
    <row r="44" spans="2:30" ht="15" customHeight="1" x14ac:dyDescent="0.25">
      <c r="C44" s="102" t="s">
        <v>421</v>
      </c>
      <c r="D44" s="102"/>
      <c r="E44" s="102"/>
      <c r="F44" s="102"/>
      <c r="G44" s="102"/>
      <c r="H44" s="102"/>
      <c r="I44" s="102"/>
      <c r="J44" s="102"/>
      <c r="K44" s="102"/>
      <c r="L44" s="102"/>
      <c r="M44" s="102"/>
      <c r="N44" s="102"/>
      <c r="O44" s="102"/>
      <c r="P44" s="102"/>
      <c r="Q44" s="102"/>
      <c r="R44" s="102"/>
      <c r="S44" s="102"/>
      <c r="T44" s="102"/>
      <c r="U44" s="102"/>
      <c r="V44" s="102"/>
      <c r="W44" s="102"/>
      <c r="X44" s="102"/>
      <c r="Y44" s="102"/>
      <c r="Z44" s="102"/>
      <c r="AA44" s="102"/>
      <c r="AB44" s="102"/>
      <c r="AC44" s="102"/>
      <c r="AD44" s="102"/>
    </row>
    <row r="45" spans="2:30" ht="15" customHeight="1" x14ac:dyDescent="0.25">
      <c r="C45" s="1561"/>
      <c r="D45" s="1562"/>
      <c r="E45" s="1562"/>
      <c r="F45" s="1562"/>
      <c r="G45" s="1562"/>
      <c r="H45" s="1562"/>
      <c r="I45" s="1562"/>
      <c r="J45" s="1562"/>
      <c r="K45" s="1562"/>
      <c r="L45" s="1562"/>
      <c r="M45" s="1562"/>
      <c r="N45" s="1562"/>
      <c r="O45" s="1562"/>
      <c r="P45" s="1562"/>
      <c r="Q45" s="1562"/>
      <c r="R45" s="1562"/>
      <c r="S45" s="1562"/>
      <c r="T45" s="1562"/>
      <c r="U45" s="1562"/>
      <c r="V45" s="1562"/>
      <c r="W45" s="1562"/>
      <c r="X45" s="1562"/>
      <c r="Y45" s="1562"/>
      <c r="Z45" s="1562"/>
      <c r="AA45" s="1562"/>
      <c r="AB45" s="1562"/>
      <c r="AC45" s="1562"/>
      <c r="AD45" s="1563"/>
    </row>
    <row r="46" spans="2:30" ht="15" customHeight="1" x14ac:dyDescent="0.25">
      <c r="C46" s="1564"/>
      <c r="D46" s="1565"/>
      <c r="E46" s="1565"/>
      <c r="F46" s="1565"/>
      <c r="G46" s="1565"/>
      <c r="H46" s="1565"/>
      <c r="I46" s="1565"/>
      <c r="J46" s="1565"/>
      <c r="K46" s="1565"/>
      <c r="L46" s="1565"/>
      <c r="M46" s="1565"/>
      <c r="N46" s="1565"/>
      <c r="O46" s="1565"/>
      <c r="P46" s="1565"/>
      <c r="Q46" s="1565"/>
      <c r="R46" s="1565"/>
      <c r="S46" s="1565"/>
      <c r="T46" s="1565"/>
      <c r="U46" s="1565"/>
      <c r="V46" s="1565"/>
      <c r="W46" s="1565"/>
      <c r="X46" s="1565"/>
      <c r="Y46" s="1565"/>
      <c r="Z46" s="1565"/>
      <c r="AA46" s="1565"/>
      <c r="AB46" s="1565"/>
      <c r="AC46" s="1565"/>
      <c r="AD46" s="1566"/>
    </row>
    <row r="47" spans="2:30" ht="15" customHeight="1" x14ac:dyDescent="0.25">
      <c r="C47" s="1564"/>
      <c r="D47" s="1565"/>
      <c r="E47" s="1565"/>
      <c r="F47" s="1565"/>
      <c r="G47" s="1565"/>
      <c r="H47" s="1565"/>
      <c r="I47" s="1565"/>
      <c r="J47" s="1565"/>
      <c r="K47" s="1565"/>
      <c r="L47" s="1565"/>
      <c r="M47" s="1565"/>
      <c r="N47" s="1565"/>
      <c r="O47" s="1565"/>
      <c r="P47" s="1565"/>
      <c r="Q47" s="1565"/>
      <c r="R47" s="1565"/>
      <c r="S47" s="1565"/>
      <c r="T47" s="1565"/>
      <c r="U47" s="1565"/>
      <c r="V47" s="1565"/>
      <c r="W47" s="1565"/>
      <c r="X47" s="1565"/>
      <c r="Y47" s="1565"/>
      <c r="Z47" s="1565"/>
      <c r="AA47" s="1565"/>
      <c r="AB47" s="1565"/>
      <c r="AC47" s="1565"/>
      <c r="AD47" s="1566"/>
    </row>
    <row r="48" spans="2:30" ht="15" customHeight="1" x14ac:dyDescent="0.25">
      <c r="C48" s="1564"/>
      <c r="D48" s="1565"/>
      <c r="E48" s="1565"/>
      <c r="F48" s="1565"/>
      <c r="G48" s="1565"/>
      <c r="H48" s="1565"/>
      <c r="I48" s="1565"/>
      <c r="J48" s="1565"/>
      <c r="K48" s="1565"/>
      <c r="L48" s="1565"/>
      <c r="M48" s="1565"/>
      <c r="N48" s="1565"/>
      <c r="O48" s="1565"/>
      <c r="P48" s="1565"/>
      <c r="Q48" s="1565"/>
      <c r="R48" s="1565"/>
      <c r="S48" s="1565"/>
      <c r="T48" s="1565"/>
      <c r="U48" s="1565"/>
      <c r="V48" s="1565"/>
      <c r="W48" s="1565"/>
      <c r="X48" s="1565"/>
      <c r="Y48" s="1565"/>
      <c r="Z48" s="1565"/>
      <c r="AA48" s="1565"/>
      <c r="AB48" s="1565"/>
      <c r="AC48" s="1565"/>
      <c r="AD48" s="1566"/>
    </row>
    <row r="49" spans="2:30" ht="15" customHeight="1" x14ac:dyDescent="0.25">
      <c r="C49" s="1567"/>
      <c r="D49" s="1568"/>
      <c r="E49" s="1568"/>
      <c r="F49" s="1568"/>
      <c r="G49" s="1568"/>
      <c r="H49" s="1568"/>
      <c r="I49" s="1568"/>
      <c r="J49" s="1568"/>
      <c r="K49" s="1568"/>
      <c r="L49" s="1568"/>
      <c r="M49" s="1568"/>
      <c r="N49" s="1568"/>
      <c r="O49" s="1568"/>
      <c r="P49" s="1568"/>
      <c r="Q49" s="1568"/>
      <c r="R49" s="1568"/>
      <c r="S49" s="1568"/>
      <c r="T49" s="1568"/>
      <c r="U49" s="1568"/>
      <c r="V49" s="1568"/>
      <c r="W49" s="1568"/>
      <c r="X49" s="1568"/>
      <c r="Y49" s="1568"/>
      <c r="Z49" s="1568"/>
      <c r="AA49" s="1568"/>
      <c r="AB49" s="1568"/>
      <c r="AC49" s="1568"/>
      <c r="AD49" s="1569"/>
    </row>
    <row r="50" spans="2:30" ht="15" customHeight="1" x14ac:dyDescent="0.25"/>
    <row r="51" spans="2:30" ht="15" customHeight="1" x14ac:dyDescent="0.25">
      <c r="C51" s="447" t="s">
        <v>694</v>
      </c>
      <c r="D51" s="447"/>
      <c r="E51" s="447"/>
      <c r="F51" s="447"/>
      <c r="G51" s="447"/>
      <c r="H51" s="447"/>
      <c r="I51" s="447"/>
      <c r="J51" s="447"/>
      <c r="K51" s="447"/>
      <c r="L51" s="447"/>
      <c r="M51" s="447"/>
      <c r="N51" s="447"/>
      <c r="O51" s="447"/>
      <c r="P51" s="447"/>
      <c r="Q51" s="447"/>
      <c r="R51" s="447"/>
      <c r="S51" s="447"/>
      <c r="T51" s="447"/>
      <c r="U51" s="447"/>
      <c r="V51" s="447"/>
      <c r="W51" s="447"/>
      <c r="X51" s="447"/>
      <c r="Y51" s="447"/>
      <c r="Z51" s="447"/>
      <c r="AA51" s="447"/>
      <c r="AB51" s="1570"/>
      <c r="AC51" s="1570"/>
      <c r="AD51" s="1570"/>
    </row>
    <row r="52" spans="2:30" ht="15" customHeight="1" x14ac:dyDescent="0.25">
      <c r="C52" s="447"/>
      <c r="D52" s="447"/>
      <c r="E52" s="447"/>
      <c r="F52" s="447"/>
      <c r="G52" s="447"/>
      <c r="H52" s="447"/>
      <c r="I52" s="447"/>
      <c r="J52" s="447"/>
      <c r="K52" s="447"/>
      <c r="L52" s="447"/>
      <c r="M52" s="447"/>
      <c r="N52" s="447"/>
      <c r="O52" s="447"/>
      <c r="P52" s="447"/>
      <c r="Q52" s="447"/>
      <c r="R52" s="447"/>
      <c r="S52" s="447"/>
      <c r="T52" s="447"/>
      <c r="U52" s="447"/>
      <c r="V52" s="447"/>
      <c r="W52" s="447"/>
      <c r="X52" s="447"/>
      <c r="Y52" s="447"/>
      <c r="Z52" s="447"/>
      <c r="AA52" s="447"/>
      <c r="AB52" s="66"/>
      <c r="AC52" s="66"/>
      <c r="AD52" s="66"/>
    </row>
    <row r="53" spans="2:30" ht="15" customHeight="1" x14ac:dyDescent="0.25"/>
    <row r="54" spans="2:30" ht="15" customHeight="1" x14ac:dyDescent="0.25">
      <c r="B54" s="94" t="s">
        <v>422</v>
      </c>
      <c r="C54" s="94"/>
      <c r="D54" s="94"/>
      <c r="E54" s="94"/>
      <c r="F54" s="94"/>
      <c r="G54" s="94"/>
      <c r="H54" s="94"/>
      <c r="I54" s="94"/>
      <c r="J54" s="94"/>
      <c r="K54" s="94"/>
      <c r="L54" s="94"/>
      <c r="M54" s="94"/>
      <c r="N54" s="94"/>
      <c r="O54" s="94"/>
      <c r="P54" s="94"/>
      <c r="Q54" s="94"/>
      <c r="R54" s="94"/>
      <c r="S54" s="94"/>
      <c r="T54" s="94"/>
      <c r="U54" s="94"/>
      <c r="V54" s="94"/>
      <c r="W54" s="94"/>
      <c r="X54" s="94"/>
      <c r="Y54" s="94"/>
      <c r="Z54" s="94"/>
      <c r="AA54" s="94"/>
      <c r="AB54" s="94"/>
      <c r="AC54" s="94"/>
      <c r="AD54" s="94"/>
    </row>
    <row r="55" spans="2:30" ht="15" customHeight="1" x14ac:dyDescent="0.25"/>
    <row r="56" spans="2:30" ht="15" customHeight="1" x14ac:dyDescent="0.25">
      <c r="C56" s="371" t="s">
        <v>423</v>
      </c>
      <c r="D56" s="371"/>
      <c r="E56" s="371"/>
      <c r="F56" s="371"/>
      <c r="G56" s="371"/>
      <c r="H56" s="371"/>
      <c r="I56" s="371"/>
      <c r="J56" s="371"/>
      <c r="K56" s="371"/>
      <c r="L56" s="371"/>
      <c r="M56" s="371"/>
      <c r="N56" s="371"/>
      <c r="O56" s="371"/>
      <c r="P56" s="371"/>
      <c r="Q56" s="371"/>
      <c r="R56" s="371"/>
      <c r="S56" s="371"/>
      <c r="T56" s="371"/>
      <c r="U56" s="371"/>
      <c r="V56" s="371"/>
      <c r="W56" s="371"/>
      <c r="X56" s="371"/>
      <c r="Y56" s="371"/>
      <c r="Z56" s="371"/>
      <c r="AA56" s="371"/>
      <c r="AB56" s="18"/>
      <c r="AC56" s="18"/>
      <c r="AD56" s="18"/>
    </row>
    <row r="57" spans="2:30" ht="15" customHeight="1" x14ac:dyDescent="0.25">
      <c r="C57" s="371"/>
      <c r="D57" s="371"/>
      <c r="E57" s="371"/>
      <c r="F57" s="371"/>
      <c r="G57" s="371"/>
      <c r="H57" s="371"/>
      <c r="I57" s="371"/>
      <c r="J57" s="371"/>
      <c r="K57" s="371"/>
      <c r="L57" s="371"/>
      <c r="M57" s="371"/>
      <c r="N57" s="371"/>
      <c r="O57" s="371"/>
      <c r="P57" s="371"/>
      <c r="Q57" s="371"/>
      <c r="R57" s="371"/>
      <c r="S57" s="371"/>
      <c r="T57" s="371"/>
      <c r="U57" s="371"/>
      <c r="V57" s="371"/>
      <c r="W57" s="371"/>
      <c r="X57" s="371"/>
      <c r="Y57" s="371"/>
      <c r="Z57" s="371"/>
      <c r="AA57" s="371"/>
      <c r="AB57" s="118"/>
      <c r="AC57" s="118"/>
      <c r="AD57" s="118"/>
    </row>
    <row r="58" spans="2:30" ht="15" customHeight="1" x14ac:dyDescent="0.25"/>
    <row r="59" spans="2:30" ht="15" customHeight="1" x14ac:dyDescent="0.25">
      <c r="C59" s="102" t="s">
        <v>424</v>
      </c>
      <c r="D59" s="102"/>
      <c r="E59" s="102"/>
      <c r="F59" s="102"/>
      <c r="G59" s="102"/>
      <c r="H59" s="102"/>
      <c r="I59" s="102"/>
      <c r="J59" s="102"/>
      <c r="K59" s="102"/>
      <c r="L59" s="102"/>
      <c r="M59" s="102"/>
      <c r="N59" s="102"/>
      <c r="O59" s="102"/>
      <c r="P59" s="102"/>
      <c r="Q59" s="102"/>
      <c r="R59" s="102"/>
      <c r="S59" s="102"/>
      <c r="T59" s="102"/>
      <c r="U59" s="102"/>
      <c r="V59" s="102"/>
      <c r="W59" s="102"/>
      <c r="X59" s="102"/>
      <c r="Y59" s="102"/>
      <c r="Z59" s="102"/>
      <c r="AA59" s="102"/>
      <c r="AB59" s="102"/>
      <c r="AC59" s="102"/>
      <c r="AD59" s="102"/>
    </row>
    <row r="60" spans="2:30" ht="15" customHeight="1" x14ac:dyDescent="0.25">
      <c r="C60" s="1561"/>
      <c r="D60" s="1562"/>
      <c r="E60" s="1562"/>
      <c r="F60" s="1562"/>
      <c r="G60" s="1562"/>
      <c r="H60" s="1562"/>
      <c r="I60" s="1562"/>
      <c r="J60" s="1562"/>
      <c r="K60" s="1562"/>
      <c r="L60" s="1562"/>
      <c r="M60" s="1562"/>
      <c r="N60" s="1562"/>
      <c r="O60" s="1562"/>
      <c r="P60" s="1562"/>
      <c r="Q60" s="1562"/>
      <c r="R60" s="1562"/>
      <c r="S60" s="1562"/>
      <c r="T60" s="1562"/>
      <c r="U60" s="1562"/>
      <c r="V60" s="1562"/>
      <c r="W60" s="1562"/>
      <c r="X60" s="1562"/>
      <c r="Y60" s="1562"/>
      <c r="Z60" s="1562"/>
      <c r="AA60" s="1562"/>
      <c r="AB60" s="1562"/>
      <c r="AC60" s="1562"/>
      <c r="AD60" s="1563"/>
    </row>
    <row r="61" spans="2:30" ht="15" customHeight="1" x14ac:dyDescent="0.25">
      <c r="C61" s="1564"/>
      <c r="D61" s="1565"/>
      <c r="E61" s="1565"/>
      <c r="F61" s="1565"/>
      <c r="G61" s="1565"/>
      <c r="H61" s="1565"/>
      <c r="I61" s="1565"/>
      <c r="J61" s="1565"/>
      <c r="K61" s="1565"/>
      <c r="L61" s="1565"/>
      <c r="M61" s="1565"/>
      <c r="N61" s="1565"/>
      <c r="O61" s="1565"/>
      <c r="P61" s="1565"/>
      <c r="Q61" s="1565"/>
      <c r="R61" s="1565"/>
      <c r="S61" s="1565"/>
      <c r="T61" s="1565"/>
      <c r="U61" s="1565"/>
      <c r="V61" s="1565"/>
      <c r="W61" s="1565"/>
      <c r="X61" s="1565"/>
      <c r="Y61" s="1565"/>
      <c r="Z61" s="1565"/>
      <c r="AA61" s="1565"/>
      <c r="AB61" s="1565"/>
      <c r="AC61" s="1565"/>
      <c r="AD61" s="1566"/>
    </row>
    <row r="62" spans="2:30" ht="15" customHeight="1" x14ac:dyDescent="0.25">
      <c r="C62" s="1564"/>
      <c r="D62" s="1565"/>
      <c r="E62" s="1565"/>
      <c r="F62" s="1565"/>
      <c r="G62" s="1565"/>
      <c r="H62" s="1565"/>
      <c r="I62" s="1565"/>
      <c r="J62" s="1565"/>
      <c r="K62" s="1565"/>
      <c r="L62" s="1565"/>
      <c r="M62" s="1565"/>
      <c r="N62" s="1565"/>
      <c r="O62" s="1565"/>
      <c r="P62" s="1565"/>
      <c r="Q62" s="1565"/>
      <c r="R62" s="1565"/>
      <c r="S62" s="1565"/>
      <c r="T62" s="1565"/>
      <c r="U62" s="1565"/>
      <c r="V62" s="1565"/>
      <c r="W62" s="1565"/>
      <c r="X62" s="1565"/>
      <c r="Y62" s="1565"/>
      <c r="Z62" s="1565"/>
      <c r="AA62" s="1565"/>
      <c r="AB62" s="1565"/>
      <c r="AC62" s="1565"/>
      <c r="AD62" s="1566"/>
    </row>
    <row r="63" spans="2:30" ht="15" customHeight="1" x14ac:dyDescent="0.25">
      <c r="C63" s="1564"/>
      <c r="D63" s="1565"/>
      <c r="E63" s="1565"/>
      <c r="F63" s="1565"/>
      <c r="G63" s="1565"/>
      <c r="H63" s="1565"/>
      <c r="I63" s="1565"/>
      <c r="J63" s="1565"/>
      <c r="K63" s="1565"/>
      <c r="L63" s="1565"/>
      <c r="M63" s="1565"/>
      <c r="N63" s="1565"/>
      <c r="O63" s="1565"/>
      <c r="P63" s="1565"/>
      <c r="Q63" s="1565"/>
      <c r="R63" s="1565"/>
      <c r="S63" s="1565"/>
      <c r="T63" s="1565"/>
      <c r="U63" s="1565"/>
      <c r="V63" s="1565"/>
      <c r="W63" s="1565"/>
      <c r="X63" s="1565"/>
      <c r="Y63" s="1565"/>
      <c r="Z63" s="1565"/>
      <c r="AA63" s="1565"/>
      <c r="AB63" s="1565"/>
      <c r="AC63" s="1565"/>
      <c r="AD63" s="1566"/>
    </row>
    <row r="64" spans="2:30" ht="15" customHeight="1" x14ac:dyDescent="0.25">
      <c r="C64" s="1567"/>
      <c r="D64" s="1568"/>
      <c r="E64" s="1568"/>
      <c r="F64" s="1568"/>
      <c r="G64" s="1568"/>
      <c r="H64" s="1568"/>
      <c r="I64" s="1568"/>
      <c r="J64" s="1568"/>
      <c r="K64" s="1568"/>
      <c r="L64" s="1568"/>
      <c r="M64" s="1568"/>
      <c r="N64" s="1568"/>
      <c r="O64" s="1568"/>
      <c r="P64" s="1568"/>
      <c r="Q64" s="1568"/>
      <c r="R64" s="1568"/>
      <c r="S64" s="1568"/>
      <c r="T64" s="1568"/>
      <c r="U64" s="1568"/>
      <c r="V64" s="1568"/>
      <c r="W64" s="1568"/>
      <c r="X64" s="1568"/>
      <c r="Y64" s="1568"/>
      <c r="Z64" s="1568"/>
      <c r="AA64" s="1568"/>
      <c r="AB64" s="1568"/>
      <c r="AC64" s="1568"/>
      <c r="AD64" s="1569"/>
    </row>
    <row r="65" spans="2:30" ht="15" customHeight="1" x14ac:dyDescent="0.25"/>
    <row r="66" spans="2:30" ht="15" customHeight="1" x14ac:dyDescent="0.25">
      <c r="C66" s="447" t="s">
        <v>695</v>
      </c>
      <c r="D66" s="447"/>
      <c r="E66" s="447"/>
      <c r="F66" s="447"/>
      <c r="G66" s="447"/>
      <c r="H66" s="447"/>
      <c r="I66" s="447"/>
      <c r="J66" s="447"/>
      <c r="K66" s="447"/>
      <c r="L66" s="447"/>
      <c r="M66" s="447"/>
      <c r="N66" s="447"/>
      <c r="O66" s="447"/>
      <c r="P66" s="447"/>
      <c r="Q66" s="447"/>
      <c r="R66" s="447"/>
      <c r="S66" s="447"/>
      <c r="T66" s="447"/>
      <c r="U66" s="447"/>
      <c r="V66" s="447"/>
      <c r="W66" s="447"/>
      <c r="X66" s="447"/>
      <c r="Y66" s="447"/>
      <c r="Z66" s="447"/>
      <c r="AA66" s="447"/>
      <c r="AB66" s="1570"/>
      <c r="AC66" s="1570"/>
      <c r="AD66" s="1570"/>
    </row>
    <row r="67" spans="2:30" ht="15" customHeight="1" x14ac:dyDescent="0.25">
      <c r="C67" s="447"/>
      <c r="D67" s="447"/>
      <c r="E67" s="447"/>
      <c r="F67" s="447"/>
      <c r="G67" s="447"/>
      <c r="H67" s="447"/>
      <c r="I67" s="447"/>
      <c r="J67" s="447"/>
      <c r="K67" s="447"/>
      <c r="L67" s="447"/>
      <c r="M67" s="447"/>
      <c r="N67" s="447"/>
      <c r="O67" s="447"/>
      <c r="P67" s="447"/>
      <c r="Q67" s="447"/>
      <c r="R67" s="447"/>
      <c r="S67" s="447"/>
      <c r="T67" s="447"/>
      <c r="U67" s="447"/>
      <c r="V67" s="447"/>
      <c r="W67" s="447"/>
      <c r="X67" s="447"/>
      <c r="Y67" s="447"/>
      <c r="Z67" s="447"/>
      <c r="AA67" s="447"/>
      <c r="AB67" s="66"/>
      <c r="AC67" s="66"/>
      <c r="AD67" s="66"/>
    </row>
    <row r="68" spans="2:30" ht="15" customHeight="1" x14ac:dyDescent="0.25"/>
    <row r="69" spans="2:30" ht="15" customHeight="1" x14ac:dyDescent="0.25">
      <c r="B69" s="1560"/>
      <c r="C69" s="1560"/>
      <c r="D69" s="1560"/>
      <c r="E69" s="1560"/>
      <c r="F69" s="1560"/>
      <c r="G69" s="1560"/>
      <c r="H69" s="1560"/>
      <c r="I69" s="1560"/>
      <c r="J69" s="1560"/>
      <c r="K69" s="1560"/>
      <c r="L69" s="1560"/>
      <c r="M69" s="1560"/>
      <c r="N69" s="1560"/>
      <c r="O69" s="1560"/>
      <c r="P69" s="1560"/>
      <c r="Q69" s="1560"/>
      <c r="R69" s="1560"/>
      <c r="S69" s="1560"/>
      <c r="T69" s="1560"/>
      <c r="U69" s="1560"/>
      <c r="V69" s="1560"/>
      <c r="W69" s="1560"/>
      <c r="X69" s="1560"/>
      <c r="Y69" s="1560"/>
      <c r="Z69" s="1560"/>
      <c r="AA69" s="1560"/>
      <c r="AB69" s="1560"/>
      <c r="AC69" s="1560"/>
      <c r="AD69" s="1560"/>
    </row>
    <row r="70" spans="2:30" ht="15" customHeight="1" x14ac:dyDescent="0.25"/>
    <row r="81" s="16" customFormat="1" ht="15" hidden="1" customHeight="1" x14ac:dyDescent="0.25"/>
    <row r="82" s="16" customFormat="1" ht="15" hidden="1" customHeight="1" x14ac:dyDescent="0.25"/>
    <row r="83" s="16" customFormat="1" ht="15" hidden="1" customHeight="1" x14ac:dyDescent="0.25"/>
    <row r="84" s="16" customFormat="1" ht="15" hidden="1" customHeight="1" x14ac:dyDescent="0.25"/>
    <row r="85" s="16" customFormat="1" ht="15" hidden="1" customHeight="1" x14ac:dyDescent="0.25"/>
    <row r="86" s="16" customFormat="1" ht="15" hidden="1" customHeight="1" x14ac:dyDescent="0.25"/>
    <row r="87" s="16" customFormat="1" ht="15" hidden="1" customHeight="1" x14ac:dyDescent="0.25"/>
    <row r="88" s="16" customFormat="1" ht="15" hidden="1" customHeight="1" x14ac:dyDescent="0.25"/>
    <row r="89" s="16" customFormat="1" ht="15" hidden="1" customHeight="1" x14ac:dyDescent="0.25"/>
    <row r="90" s="16" customFormat="1" ht="15" hidden="1" customHeight="1" x14ac:dyDescent="0.25"/>
    <row r="91" s="16" customFormat="1" ht="15" hidden="1" customHeight="1" x14ac:dyDescent="0.25"/>
    <row r="92" s="16" customFormat="1" ht="15" hidden="1" customHeight="1" x14ac:dyDescent="0.25"/>
    <row r="93" s="16" customFormat="1" ht="15" hidden="1" customHeight="1" x14ac:dyDescent="0.25"/>
    <row r="94" s="16" customFormat="1" ht="15" hidden="1" customHeight="1" x14ac:dyDescent="0.25"/>
    <row r="95" s="16" customFormat="1" ht="15" hidden="1" customHeight="1" x14ac:dyDescent="0.25"/>
    <row r="96" s="16" customFormat="1" ht="15" hidden="1" customHeight="1" x14ac:dyDescent="0.25"/>
    <row r="97" s="16" customFormat="1" ht="15" hidden="1" customHeight="1" x14ac:dyDescent="0.25"/>
    <row r="98" s="16" customFormat="1" ht="15" hidden="1" customHeight="1" x14ac:dyDescent="0.25"/>
    <row r="99" s="16" customFormat="1" ht="15" hidden="1" customHeight="1" x14ac:dyDescent="0.25"/>
    <row r="100" s="16" customFormat="1" ht="15" hidden="1" customHeight="1" x14ac:dyDescent="0.25"/>
    <row r="101" s="16" customFormat="1" ht="15" hidden="1" customHeight="1" x14ac:dyDescent="0.25"/>
    <row r="102" s="16" customFormat="1" ht="15" hidden="1" customHeight="1" x14ac:dyDescent="0.25"/>
    <row r="103" s="16" customFormat="1" ht="15" hidden="1" customHeight="1" x14ac:dyDescent="0.25"/>
    <row r="104" s="16" customFormat="1" ht="15" hidden="1" customHeight="1" x14ac:dyDescent="0.25"/>
    <row r="105" s="16" customFormat="1" ht="15" hidden="1" customHeight="1" x14ac:dyDescent="0.25"/>
    <row r="106" s="16" customFormat="1" ht="15" hidden="1" customHeight="1" x14ac:dyDescent="0.25"/>
    <row r="107" s="16" customFormat="1" ht="15" hidden="1" customHeight="1" x14ac:dyDescent="0.25"/>
    <row r="108" s="16" customFormat="1" ht="15" hidden="1" customHeight="1" x14ac:dyDescent="0.25"/>
    <row r="109" s="16" customFormat="1" ht="15" hidden="1" customHeight="1" x14ac:dyDescent="0.25"/>
    <row r="110" s="16" customFormat="1" ht="15" hidden="1" customHeight="1" x14ac:dyDescent="0.25"/>
    <row r="111" s="16" customFormat="1" ht="15" hidden="1" customHeight="1" x14ac:dyDescent="0.25"/>
    <row r="112" s="16" customFormat="1" ht="15" hidden="1" customHeight="1" x14ac:dyDescent="0.25"/>
    <row r="113" s="16" customFormat="1" ht="15" hidden="1" customHeight="1" x14ac:dyDescent="0.25"/>
    <row r="114" s="16" customFormat="1" ht="15" hidden="1" customHeight="1" x14ac:dyDescent="0.25"/>
    <row r="115" s="16" customFormat="1" ht="15" hidden="1" customHeight="1" x14ac:dyDescent="0.25"/>
    <row r="116" s="16" customFormat="1" ht="15" hidden="1" customHeight="1" x14ac:dyDescent="0.25"/>
    <row r="117" s="16" customFormat="1" ht="15" hidden="1" customHeight="1" x14ac:dyDescent="0.25"/>
    <row r="118" s="16" customFormat="1" ht="15" hidden="1" customHeight="1" x14ac:dyDescent="0.25"/>
    <row r="119" s="16" customFormat="1" ht="15" hidden="1" customHeight="1" x14ac:dyDescent="0.25"/>
    <row r="120" s="16" customFormat="1" ht="15" hidden="1" customHeight="1" x14ac:dyDescent="0.25"/>
    <row r="121" s="16" customFormat="1" ht="15" hidden="1" customHeight="1" x14ac:dyDescent="0.25"/>
    <row r="122" s="16" customFormat="1" ht="15" hidden="1" customHeight="1" x14ac:dyDescent="0.25"/>
    <row r="123" s="16" customFormat="1" ht="15" hidden="1" customHeight="1" x14ac:dyDescent="0.25"/>
    <row r="124" s="16" customFormat="1" ht="15" hidden="1" customHeight="1" x14ac:dyDescent="0.25"/>
    <row r="125" s="16" customFormat="1" ht="15" hidden="1" customHeight="1" x14ac:dyDescent="0.25"/>
    <row r="126" s="16" customFormat="1" ht="15" hidden="1" customHeight="1" x14ac:dyDescent="0.25"/>
    <row r="127" s="16" customFormat="1" ht="15" hidden="1" customHeight="1" x14ac:dyDescent="0.25"/>
    <row r="128" s="16" customFormat="1" ht="15" hidden="1" customHeight="1" x14ac:dyDescent="0.25"/>
    <row r="129" s="16" customFormat="1" ht="15" hidden="1" customHeight="1" x14ac:dyDescent="0.25"/>
    <row r="130" s="16" customFormat="1" ht="15" hidden="1" customHeight="1" x14ac:dyDescent="0.25"/>
    <row r="131" s="16" customFormat="1" ht="15" hidden="1" customHeight="1" x14ac:dyDescent="0.25"/>
    <row r="132" s="16" customFormat="1" ht="15" hidden="1" customHeight="1" x14ac:dyDescent="0.25"/>
    <row r="133" s="16" customFormat="1" ht="15" hidden="1" customHeight="1" x14ac:dyDescent="0.25"/>
    <row r="134" s="16" customFormat="1" ht="15" hidden="1" customHeight="1" x14ac:dyDescent="0.25"/>
    <row r="135" s="16" customFormat="1" ht="15" hidden="1" customHeight="1" x14ac:dyDescent="0.25"/>
    <row r="136" s="16" customFormat="1" ht="15" hidden="1" customHeight="1" x14ac:dyDescent="0.25"/>
    <row r="137" s="16" customFormat="1" ht="15" hidden="1" customHeight="1" x14ac:dyDescent="0.25"/>
    <row r="138" s="16" customFormat="1" ht="15" hidden="1" customHeight="1" x14ac:dyDescent="0.25"/>
    <row r="139" s="16" customFormat="1" ht="15" hidden="1" customHeight="1" x14ac:dyDescent="0.25"/>
    <row r="140" s="16" customFormat="1" ht="15" hidden="1" customHeight="1" x14ac:dyDescent="0.25"/>
    <row r="141" s="16" customFormat="1" ht="15" hidden="1" customHeight="1" x14ac:dyDescent="0.25"/>
    <row r="142" s="16" customFormat="1" ht="15" hidden="1" customHeight="1" x14ac:dyDescent="0.25"/>
    <row r="143" s="16" customFormat="1" ht="15" hidden="1" customHeight="1" x14ac:dyDescent="0.25"/>
    <row r="144" s="16" customFormat="1" ht="15" hidden="1" customHeight="1" x14ac:dyDescent="0.25"/>
    <row r="145" s="16" customFormat="1" ht="15" hidden="1" customHeight="1" x14ac:dyDescent="0.25"/>
    <row r="146" s="16" customFormat="1" ht="15" hidden="1" customHeight="1" x14ac:dyDescent="0.25"/>
    <row r="147" s="16" customFormat="1" ht="15" hidden="1" customHeight="1" x14ac:dyDescent="0.25"/>
    <row r="148" s="16" customFormat="1" ht="15" hidden="1" customHeight="1" x14ac:dyDescent="0.25"/>
    <row r="149" s="16" customFormat="1" ht="15" hidden="1" customHeight="1" x14ac:dyDescent="0.25"/>
    <row r="150" s="16" customFormat="1" ht="15" hidden="1" customHeight="1" x14ac:dyDescent="0.25"/>
    <row r="151" s="16" customFormat="1" ht="15" hidden="1" customHeight="1" x14ac:dyDescent="0.25"/>
    <row r="152" s="16" customFormat="1" ht="15" hidden="1" customHeight="1" x14ac:dyDescent="0.25"/>
    <row r="153" s="16" customFormat="1" ht="15" hidden="1" customHeight="1" x14ac:dyDescent="0.25"/>
    <row r="154" s="16" customFormat="1" ht="15" hidden="1" customHeight="1" x14ac:dyDescent="0.25"/>
    <row r="155" s="16" customFormat="1" ht="15" hidden="1" customHeight="1" x14ac:dyDescent="0.25"/>
    <row r="156" s="16" customFormat="1" ht="15" hidden="1" customHeight="1" x14ac:dyDescent="0.25"/>
    <row r="157" s="16" customFormat="1" ht="15" hidden="1" customHeight="1" x14ac:dyDescent="0.25"/>
    <row r="158" s="16" customFormat="1" ht="15" hidden="1" customHeight="1" x14ac:dyDescent="0.25"/>
    <row r="159" s="16" customFormat="1" ht="15" hidden="1" customHeight="1" x14ac:dyDescent="0.25"/>
    <row r="160" s="16" customFormat="1" ht="15" hidden="1" customHeight="1" x14ac:dyDescent="0.25"/>
    <row r="161" s="16" customFormat="1" ht="15" hidden="1" customHeight="1" x14ac:dyDescent="0.25"/>
    <row r="162" s="16" customFormat="1" ht="15" hidden="1" customHeight="1" x14ac:dyDescent="0.25"/>
    <row r="163" s="16" customFormat="1" ht="15" hidden="1" customHeight="1" x14ac:dyDescent="0.25"/>
    <row r="164" s="16" customFormat="1" ht="15" hidden="1" customHeight="1" x14ac:dyDescent="0.25"/>
    <row r="165" s="16" customFormat="1" ht="15" hidden="1" customHeight="1" x14ac:dyDescent="0.25"/>
    <row r="166" s="16" customFormat="1" ht="15" hidden="1" customHeight="1" x14ac:dyDescent="0.25"/>
    <row r="167" s="16" customFormat="1" ht="15" hidden="1" customHeight="1" x14ac:dyDescent="0.25"/>
    <row r="168" s="16" customFormat="1" ht="15" hidden="1" customHeight="1" x14ac:dyDescent="0.25"/>
    <row r="169" s="16" customFormat="1" ht="15" hidden="1" customHeight="1" x14ac:dyDescent="0.25"/>
    <row r="170" s="16" customFormat="1" ht="15" hidden="1" customHeight="1" x14ac:dyDescent="0.25"/>
    <row r="171" s="16" customFormat="1" ht="15" hidden="1" customHeight="1" x14ac:dyDescent="0.25"/>
    <row r="172" s="16" customFormat="1" ht="15" hidden="1" customHeight="1" x14ac:dyDescent="0.25"/>
    <row r="173" s="16" customFormat="1" ht="15" hidden="1" customHeight="1" x14ac:dyDescent="0.25"/>
    <row r="174" s="16" customFormat="1" ht="15" hidden="1" customHeight="1" x14ac:dyDescent="0.25"/>
    <row r="175" s="16" customFormat="1" ht="15" hidden="1" customHeight="1" x14ac:dyDescent="0.25"/>
    <row r="176" s="16" customFormat="1" ht="15" hidden="1" customHeight="1" x14ac:dyDescent="0.25"/>
    <row r="177" s="16" customFormat="1" ht="15" hidden="1" customHeight="1" x14ac:dyDescent="0.25"/>
    <row r="178" s="16" customFormat="1" ht="15" hidden="1" customHeight="1" x14ac:dyDescent="0.25"/>
    <row r="179" s="16" customFormat="1" ht="15" hidden="1" customHeight="1" x14ac:dyDescent="0.25"/>
    <row r="180" s="16" customFormat="1" ht="15" hidden="1" customHeight="1" x14ac:dyDescent="0.25"/>
    <row r="181" s="16" customFormat="1" ht="15" hidden="1" customHeight="1" x14ac:dyDescent="0.25"/>
    <row r="182" s="16" customFormat="1" ht="15" hidden="1" customHeight="1" x14ac:dyDescent="0.25"/>
    <row r="183" s="16" customFormat="1" ht="15" hidden="1" customHeight="1" x14ac:dyDescent="0.25"/>
    <row r="184" s="16" customFormat="1" ht="15" hidden="1" customHeight="1" x14ac:dyDescent="0.25"/>
    <row r="185" s="16" customFormat="1" ht="15" hidden="1" customHeight="1" x14ac:dyDescent="0.25"/>
    <row r="186" s="16" customFormat="1" ht="15" hidden="1" customHeight="1" x14ac:dyDescent="0.25"/>
    <row r="187" s="16" customFormat="1" ht="15" hidden="1" customHeight="1" x14ac:dyDescent="0.25"/>
    <row r="188" s="16" customFormat="1" ht="15" hidden="1" customHeight="1" x14ac:dyDescent="0.25"/>
    <row r="189" s="16" customFormat="1" ht="15" hidden="1" customHeight="1" x14ac:dyDescent="0.25"/>
    <row r="190" s="16" customFormat="1" ht="15" hidden="1" customHeight="1" x14ac:dyDescent="0.25"/>
    <row r="191" s="16" customFormat="1" ht="15" hidden="1" customHeight="1" x14ac:dyDescent="0.25"/>
    <row r="192" s="16" customFormat="1" ht="15" hidden="1" customHeight="1" x14ac:dyDescent="0.25"/>
    <row r="193"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sheetData>
  <sheetProtection selectLockedCells="1"/>
  <mergeCells count="38">
    <mergeCell ref="C56:AA57"/>
    <mergeCell ref="B34:AD34"/>
    <mergeCell ref="B36:AD37"/>
    <mergeCell ref="C41:AA42"/>
    <mergeCell ref="AB42:AD42"/>
    <mergeCell ref="B2:AD2"/>
    <mergeCell ref="B4:AD4"/>
    <mergeCell ref="C9:Z9"/>
    <mergeCell ref="C11:Z11"/>
    <mergeCell ref="AB7:AD7"/>
    <mergeCell ref="B6:AA7"/>
    <mergeCell ref="AA9:AD9"/>
    <mergeCell ref="AA11:AD11"/>
    <mergeCell ref="B21:AD21"/>
    <mergeCell ref="B23:AD26"/>
    <mergeCell ref="B13:AD13"/>
    <mergeCell ref="AB15:AD15"/>
    <mergeCell ref="B15:AA15"/>
    <mergeCell ref="U18:AA18"/>
    <mergeCell ref="AB18:AD18"/>
    <mergeCell ref="C17:T18"/>
    <mergeCell ref="AB28:AD28"/>
    <mergeCell ref="B28:AA28"/>
    <mergeCell ref="U32:AA32"/>
    <mergeCell ref="AB32:AD32"/>
    <mergeCell ref="B31:T32"/>
    <mergeCell ref="B69:AD69"/>
    <mergeCell ref="C44:AD44"/>
    <mergeCell ref="C45:AD49"/>
    <mergeCell ref="B39:AD39"/>
    <mergeCell ref="AB51:AD51"/>
    <mergeCell ref="B54:AD54"/>
    <mergeCell ref="AB57:AD57"/>
    <mergeCell ref="AB66:AD66"/>
    <mergeCell ref="C51:AA52"/>
    <mergeCell ref="C66:AA67"/>
    <mergeCell ref="C59:AD59"/>
    <mergeCell ref="C60:AD64"/>
  </mergeCells>
  <conditionalFormatting sqref="C9:AD9 C11:AD11">
    <cfRule type="expression" dxfId="26" priority="2">
      <formula>$AB$7="YES"</formula>
    </cfRule>
  </conditionalFormatting>
  <conditionalFormatting sqref="C17:AD18">
    <cfRule type="expression" dxfId="25" priority="1">
      <formula>$AB$15="YES"</formula>
    </cfRule>
  </conditionalFormatting>
  <conditionalFormatting sqref="C44:AD49 C51:T51 AB51:AD52">
    <cfRule type="expression" dxfId="24" priority="4">
      <formula>$AB$42="YES"</formula>
    </cfRule>
  </conditionalFormatting>
  <conditionalFormatting sqref="AB18:AD18">
    <cfRule type="containsText" dxfId="23" priority="15" operator="containsText" text="NO">
      <formula>NOT(ISERROR(SEARCH("NO",AB18)))</formula>
    </cfRule>
    <cfRule type="containsText" dxfId="22" priority="16" operator="containsText" text="YES">
      <formula>NOT(ISERROR(SEARCH("YES",AB18)))</formula>
    </cfRule>
  </conditionalFormatting>
  <conditionalFormatting sqref="AB32:AD32">
    <cfRule type="containsText" dxfId="21" priority="13" operator="containsText" text="NO">
      <formula>NOT(ISERROR(SEARCH("NO",AB32)))</formula>
    </cfRule>
    <cfRule type="containsText" dxfId="20" priority="14" operator="containsText" text="YES">
      <formula>NOT(ISERROR(SEARCH("YES",AB32)))</formula>
    </cfRule>
  </conditionalFormatting>
  <conditionalFormatting sqref="AB42:AD42">
    <cfRule type="containsText" dxfId="19" priority="11" operator="containsText" text="NO">
      <formula>NOT(ISERROR(SEARCH("NO",AB42)))</formula>
    </cfRule>
    <cfRule type="containsText" dxfId="18" priority="12" operator="containsText" text="YES">
      <formula>NOT(ISERROR(SEARCH("YES",AB42)))</formula>
    </cfRule>
  </conditionalFormatting>
  <conditionalFormatting sqref="AB51:AD52">
    <cfRule type="containsText" dxfId="17" priority="9" operator="containsText" text="NO">
      <formula>NOT(ISERROR(SEARCH("NO",AB51)))</formula>
    </cfRule>
    <cfRule type="containsText" dxfId="16" priority="10" operator="containsText" text="YES">
      <formula>NOT(ISERROR(SEARCH("YES",AB51)))</formula>
    </cfRule>
  </conditionalFormatting>
  <conditionalFormatting sqref="AB57:AD57">
    <cfRule type="containsText" dxfId="15" priority="7" operator="containsText" text="NO">
      <formula>NOT(ISERROR(SEARCH("NO",AB57)))</formula>
    </cfRule>
    <cfRule type="containsText" dxfId="14" priority="8" operator="containsText" text="YES">
      <formula>NOT(ISERROR(SEARCH("YES",AB57)))</formula>
    </cfRule>
  </conditionalFormatting>
  <conditionalFormatting sqref="AB66:AD67">
    <cfRule type="containsText" dxfId="13" priority="5" operator="containsText" text="NO">
      <formula>NOT(ISERROR(SEARCH("NO",AB66)))</formula>
    </cfRule>
    <cfRule type="containsText" dxfId="12" priority="6" operator="containsText" text="YES">
      <formula>NOT(ISERROR(SEARCH("YES",AB66)))</formula>
    </cfRule>
  </conditionalFormatting>
  <conditionalFormatting sqref="C59:AD64 C66:T66 AB66:AD67">
    <cfRule type="expression" dxfId="0" priority="54">
      <formula>$AB$57="YES"</formula>
    </cfRule>
  </conditionalFormatting>
  <pageMargins left="0.5" right="0.5" top="0.5" bottom="0.5" header="0.3" footer="0.3"/>
  <pageSetup scale="9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Validation!$E$2:$E$3</xm:f>
          </x14:formula1>
          <xm:sqref>AB7:AD7 AB15:AD15 AB18:AD18 AB28:AD28 AB32:AD32 AB42:AD42 AD51 AD66 AB51 AC51 AB66 AC66 AB57:AD57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AE78"/>
  <sheetViews>
    <sheetView showGridLines="0" showRowColHeaders="0" zoomScaleNormal="100" workbookViewId="0">
      <selection activeCell="W13" sqref="W13:Z13"/>
    </sheetView>
  </sheetViews>
  <sheetFormatPr defaultColWidth="0" defaultRowHeight="15" zeroHeight="1" x14ac:dyDescent="0.25"/>
  <cols>
    <col min="1" max="31" width="3.140625" style="30" customWidth="1"/>
    <col min="32" max="16384" width="9.140625" style="30" hidden="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132" t="s">
        <v>725</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x14ac:dyDescent="0.25">
      <c r="A4" s="3"/>
      <c r="B4" s="543" t="s">
        <v>715</v>
      </c>
      <c r="C4" s="543"/>
      <c r="D4" s="543"/>
      <c r="E4" s="543"/>
      <c r="F4" s="543"/>
      <c r="G4" s="543"/>
      <c r="H4" s="543"/>
      <c r="I4" s="543"/>
      <c r="J4" s="543"/>
      <c r="K4" s="543"/>
      <c r="L4" s="543"/>
      <c r="M4" s="543"/>
      <c r="N4" s="543"/>
      <c r="O4" s="543"/>
      <c r="P4" s="543"/>
      <c r="Q4" s="543"/>
      <c r="R4" s="543"/>
      <c r="S4" s="543"/>
      <c r="T4" s="543"/>
      <c r="U4" s="543"/>
      <c r="V4" s="543"/>
      <c r="W4" s="543"/>
      <c r="X4" s="543"/>
      <c r="Y4" s="543"/>
      <c r="Z4" s="543"/>
      <c r="AA4" s="543"/>
      <c r="AB4" s="543"/>
      <c r="AC4" s="543"/>
      <c r="AD4" s="543"/>
    </row>
    <row r="5" spans="1:30" x14ac:dyDescent="0.25">
      <c r="A5" s="3"/>
      <c r="B5" s="543"/>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row>
    <row r="6" spans="1:30" x14ac:dyDescent="0.25">
      <c r="A6" s="3"/>
      <c r="B6" s="543"/>
      <c r="C6" s="543"/>
      <c r="D6" s="543"/>
      <c r="E6" s="543"/>
      <c r="F6" s="543"/>
      <c r="G6" s="543"/>
      <c r="H6" s="543"/>
      <c r="I6" s="543"/>
      <c r="J6" s="543"/>
      <c r="K6" s="543"/>
      <c r="L6" s="543"/>
      <c r="M6" s="543"/>
      <c r="N6" s="543"/>
      <c r="O6" s="543"/>
      <c r="P6" s="543"/>
      <c r="Q6" s="543"/>
      <c r="R6" s="543"/>
      <c r="S6" s="543"/>
      <c r="T6" s="543"/>
      <c r="U6" s="543"/>
      <c r="V6" s="543"/>
      <c r="W6" s="543"/>
      <c r="X6" s="543"/>
      <c r="Y6" s="543"/>
      <c r="Z6" s="543"/>
      <c r="AA6" s="543"/>
      <c r="AB6" s="543"/>
      <c r="AC6" s="543"/>
      <c r="AD6" s="543"/>
    </row>
    <row r="7" spans="1:30" x14ac:dyDescent="0.25">
      <c r="A7" s="3"/>
      <c r="B7" s="543"/>
      <c r="C7" s="543"/>
      <c r="D7" s="543"/>
      <c r="E7" s="543"/>
      <c r="F7" s="543"/>
      <c r="G7" s="543"/>
      <c r="H7" s="543"/>
      <c r="I7" s="543"/>
      <c r="J7" s="543"/>
      <c r="K7" s="543"/>
      <c r="L7" s="543"/>
      <c r="M7" s="543"/>
      <c r="N7" s="543"/>
      <c r="O7" s="543"/>
      <c r="P7" s="543"/>
      <c r="Q7" s="543"/>
      <c r="R7" s="543"/>
      <c r="S7" s="543"/>
      <c r="T7" s="543"/>
      <c r="U7" s="543"/>
      <c r="V7" s="543"/>
      <c r="W7" s="543"/>
      <c r="X7" s="543"/>
      <c r="Y7" s="543"/>
      <c r="Z7" s="543"/>
      <c r="AA7" s="543"/>
      <c r="AB7" s="543"/>
      <c r="AC7" s="543"/>
      <c r="AD7" s="543"/>
    </row>
    <row r="8" spans="1:30" ht="15.75" thickBot="1" x14ac:dyDescent="0.3">
      <c r="A8" s="3"/>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row>
    <row r="9" spans="1:30" ht="15.75" thickBot="1" x14ac:dyDescent="0.3">
      <c r="A9" s="3"/>
      <c r="B9" s="1572" t="s">
        <v>492</v>
      </c>
      <c r="C9" s="1572"/>
      <c r="D9" s="1572"/>
      <c r="E9" s="1572"/>
      <c r="F9" s="1572"/>
      <c r="G9" s="1572"/>
      <c r="H9" s="1572"/>
      <c r="I9" s="1572"/>
      <c r="J9" s="1572"/>
      <c r="K9" s="1572"/>
      <c r="L9" s="1572"/>
      <c r="M9" s="1572"/>
      <c r="N9" s="1572"/>
      <c r="O9" s="1572"/>
      <c r="P9" s="1572"/>
      <c r="Q9" s="1572"/>
      <c r="R9" s="1572"/>
      <c r="S9" s="1572"/>
      <c r="T9" s="1572"/>
      <c r="U9" s="1572"/>
      <c r="V9" s="1572"/>
      <c r="W9" s="1572"/>
      <c r="X9" s="1572"/>
      <c r="Y9" s="1572"/>
      <c r="Z9" s="1572"/>
      <c r="AA9" s="1572"/>
      <c r="AB9" s="1572"/>
      <c r="AC9" s="1572"/>
      <c r="AD9" s="1572"/>
    </row>
    <row r="10" spans="1:30" ht="15.75" thickBot="1" x14ac:dyDescent="0.3">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row>
    <row r="11" spans="1:30" x14ac:dyDescent="0.25">
      <c r="A11" s="3"/>
      <c r="B11" s="1573"/>
      <c r="C11" s="1574"/>
      <c r="D11" s="1574"/>
      <c r="E11" s="1574"/>
      <c r="F11" s="1574"/>
      <c r="G11" s="1574"/>
      <c r="H11" s="1574"/>
      <c r="I11" s="1574"/>
      <c r="J11" s="1574"/>
      <c r="K11" s="1574"/>
      <c r="L11" s="1574"/>
      <c r="M11" s="1574"/>
      <c r="N11" s="1574"/>
      <c r="O11" s="1574"/>
      <c r="P11" s="1574"/>
      <c r="Q11" s="1574"/>
      <c r="R11" s="1574"/>
      <c r="S11" s="1574"/>
      <c r="T11" s="1574"/>
      <c r="U11" s="1574"/>
      <c r="V11" s="1575"/>
      <c r="W11" s="1579" t="s">
        <v>493</v>
      </c>
      <c r="X11" s="196"/>
      <c r="Y11" s="196"/>
      <c r="Z11" s="196"/>
      <c r="AA11" s="196" t="s">
        <v>494</v>
      </c>
      <c r="AB11" s="196"/>
      <c r="AC11" s="196"/>
      <c r="AD11" s="197"/>
    </row>
    <row r="12" spans="1:30" ht="15.75" thickBot="1" x14ac:dyDescent="0.3">
      <c r="A12" s="3"/>
      <c r="B12" s="1576"/>
      <c r="C12" s="1577"/>
      <c r="D12" s="1577"/>
      <c r="E12" s="1577"/>
      <c r="F12" s="1577"/>
      <c r="G12" s="1577"/>
      <c r="H12" s="1577"/>
      <c r="I12" s="1577"/>
      <c r="J12" s="1577"/>
      <c r="K12" s="1577"/>
      <c r="L12" s="1577"/>
      <c r="M12" s="1577"/>
      <c r="N12" s="1577"/>
      <c r="O12" s="1577"/>
      <c r="P12" s="1577"/>
      <c r="Q12" s="1577"/>
      <c r="R12" s="1577"/>
      <c r="S12" s="1577"/>
      <c r="T12" s="1577"/>
      <c r="U12" s="1577"/>
      <c r="V12" s="1578"/>
      <c r="W12" s="1580"/>
      <c r="X12" s="224"/>
      <c r="Y12" s="224"/>
      <c r="Z12" s="224"/>
      <c r="AA12" s="224"/>
      <c r="AB12" s="224"/>
      <c r="AC12" s="224"/>
      <c r="AD12" s="1552"/>
    </row>
    <row r="13" spans="1:30" ht="15.75" thickBot="1" x14ac:dyDescent="0.3">
      <c r="A13" s="3"/>
      <c r="B13" s="1581" t="s">
        <v>495</v>
      </c>
      <c r="C13" s="1582"/>
      <c r="D13" s="1582"/>
      <c r="E13" s="1582"/>
      <c r="F13" s="1582"/>
      <c r="G13" s="1582"/>
      <c r="H13" s="1582"/>
      <c r="I13" s="1582"/>
      <c r="J13" s="1582"/>
      <c r="K13" s="1582"/>
      <c r="L13" s="1582"/>
      <c r="M13" s="1582"/>
      <c r="N13" s="1582"/>
      <c r="O13" s="1582"/>
      <c r="P13" s="1582"/>
      <c r="Q13" s="1582"/>
      <c r="R13" s="1582"/>
      <c r="S13" s="1582"/>
      <c r="T13" s="1582"/>
      <c r="U13" s="1582"/>
      <c r="V13" s="1583"/>
      <c r="W13" s="1584"/>
      <c r="X13" s="1585"/>
      <c r="Y13" s="1585"/>
      <c r="Z13" s="1585"/>
      <c r="AA13" s="1586"/>
      <c r="AB13" s="1587"/>
      <c r="AC13" s="1587"/>
      <c r="AD13" s="1588"/>
    </row>
    <row r="14" spans="1:30" ht="15.75" thickBot="1" x14ac:dyDescent="0.3">
      <c r="A14" s="3"/>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spans="1:30" x14ac:dyDescent="0.25">
      <c r="A15" s="3"/>
      <c r="B15" s="1589" t="s">
        <v>496</v>
      </c>
      <c r="C15" s="1590"/>
      <c r="D15" s="1590"/>
      <c r="E15" s="1590"/>
      <c r="F15" s="1590"/>
      <c r="G15" s="1590"/>
      <c r="H15" s="1590"/>
      <c r="I15" s="1590"/>
      <c r="J15" s="1590"/>
      <c r="K15" s="1590"/>
      <c r="L15" s="1590"/>
      <c r="M15" s="1590"/>
      <c r="N15" s="1590"/>
      <c r="O15" s="1590"/>
      <c r="P15" s="1590"/>
      <c r="Q15" s="1590"/>
      <c r="R15" s="1590"/>
      <c r="S15" s="1590"/>
      <c r="T15" s="1590"/>
      <c r="U15" s="1590"/>
      <c r="V15" s="1590"/>
      <c r="W15" s="1590"/>
      <c r="X15" s="1590"/>
      <c r="Y15" s="1590"/>
      <c r="Z15" s="1590"/>
      <c r="AA15" s="1590"/>
      <c r="AB15" s="1590"/>
      <c r="AC15" s="1590"/>
      <c r="AD15" s="1591"/>
    </row>
    <row r="16" spans="1:30" x14ac:dyDescent="0.25">
      <c r="A16" s="3"/>
      <c r="B16" s="6"/>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7"/>
    </row>
    <row r="17" spans="1:30" x14ac:dyDescent="0.25">
      <c r="A17" s="3"/>
      <c r="B17" s="6"/>
      <c r="C17" s="192" t="s">
        <v>497</v>
      </c>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7"/>
    </row>
    <row r="18" spans="1:30" x14ac:dyDescent="0.25">
      <c r="A18" s="3"/>
      <c r="B18" s="6"/>
      <c r="C18" s="1571" t="s">
        <v>498</v>
      </c>
      <c r="D18" s="1571"/>
      <c r="E18" s="1571"/>
      <c r="F18" s="1571"/>
      <c r="G18" s="1571"/>
      <c r="H18" s="1571"/>
      <c r="I18" s="1571"/>
      <c r="J18" s="1571"/>
      <c r="K18" s="1571"/>
      <c r="L18" s="1571"/>
      <c r="M18" s="1571"/>
      <c r="N18" s="1571"/>
      <c r="O18" s="1571"/>
      <c r="P18" s="1571"/>
      <c r="Q18" s="1571"/>
      <c r="R18" s="1571"/>
      <c r="S18" s="1571"/>
      <c r="T18" s="1571"/>
      <c r="U18" s="1571"/>
      <c r="V18" s="1571"/>
      <c r="W18" s="1571"/>
      <c r="X18" s="1571"/>
      <c r="Y18" s="1571"/>
      <c r="Z18" s="1571"/>
      <c r="AA18" s="1571"/>
      <c r="AB18" s="1571"/>
      <c r="AC18" s="1571"/>
      <c r="AD18" s="7"/>
    </row>
    <row r="19" spans="1:30" x14ac:dyDescent="0.25">
      <c r="A19" s="3"/>
      <c r="B19" s="6"/>
      <c r="C19" s="1571"/>
      <c r="D19" s="1571"/>
      <c r="E19" s="1571"/>
      <c r="F19" s="1571"/>
      <c r="G19" s="1571"/>
      <c r="H19" s="1571"/>
      <c r="I19" s="1571"/>
      <c r="J19" s="1571"/>
      <c r="K19" s="1571"/>
      <c r="L19" s="1571"/>
      <c r="M19" s="1571"/>
      <c r="N19" s="1571"/>
      <c r="O19" s="1571"/>
      <c r="P19" s="1571"/>
      <c r="Q19" s="1571"/>
      <c r="R19" s="1571"/>
      <c r="S19" s="1571"/>
      <c r="T19" s="1571"/>
      <c r="U19" s="1571"/>
      <c r="V19" s="1571"/>
      <c r="W19" s="1571"/>
      <c r="X19" s="1571"/>
      <c r="Y19" s="1571"/>
      <c r="Z19" s="1571"/>
      <c r="AA19" s="1571"/>
      <c r="AB19" s="1571"/>
      <c r="AC19" s="1571"/>
      <c r="AD19" s="7"/>
    </row>
    <row r="20" spans="1:30" x14ac:dyDescent="0.25">
      <c r="A20" s="3"/>
      <c r="B20" s="6"/>
      <c r="C20" s="1571" t="s">
        <v>499</v>
      </c>
      <c r="D20" s="1571"/>
      <c r="E20" s="1571"/>
      <c r="F20" s="1571"/>
      <c r="G20" s="1571"/>
      <c r="H20" s="1571"/>
      <c r="I20" s="1571"/>
      <c r="J20" s="1571"/>
      <c r="K20" s="1571"/>
      <c r="L20" s="1571"/>
      <c r="M20" s="1571"/>
      <c r="N20" s="1571"/>
      <c r="O20" s="1571"/>
      <c r="P20" s="1571"/>
      <c r="Q20" s="1571"/>
      <c r="R20" s="1571"/>
      <c r="S20" s="1571"/>
      <c r="T20" s="1571"/>
      <c r="U20" s="1571"/>
      <c r="V20" s="1571"/>
      <c r="W20" s="1571"/>
      <c r="X20" s="1571"/>
      <c r="Y20" s="1571"/>
      <c r="Z20" s="1571"/>
      <c r="AA20" s="1571"/>
      <c r="AB20" s="1571"/>
      <c r="AC20" s="1571"/>
      <c r="AD20" s="7"/>
    </row>
    <row r="21" spans="1:30" x14ac:dyDescent="0.25">
      <c r="A21" s="3"/>
      <c r="B21" s="6"/>
      <c r="C21" s="1571"/>
      <c r="D21" s="1571"/>
      <c r="E21" s="1571"/>
      <c r="F21" s="1571"/>
      <c r="G21" s="1571"/>
      <c r="H21" s="1571"/>
      <c r="I21" s="1571"/>
      <c r="J21" s="1571"/>
      <c r="K21" s="1571"/>
      <c r="L21" s="1571"/>
      <c r="M21" s="1571"/>
      <c r="N21" s="1571"/>
      <c r="O21" s="1571"/>
      <c r="P21" s="1571"/>
      <c r="Q21" s="1571"/>
      <c r="R21" s="1571"/>
      <c r="S21" s="1571"/>
      <c r="T21" s="1571"/>
      <c r="U21" s="1571"/>
      <c r="V21" s="1571"/>
      <c r="W21" s="1571"/>
      <c r="X21" s="1571"/>
      <c r="Y21" s="1571"/>
      <c r="Z21" s="1571"/>
      <c r="AA21" s="1571"/>
      <c r="AB21" s="1571"/>
      <c r="AC21" s="1571"/>
      <c r="AD21" s="7"/>
    </row>
    <row r="22" spans="1:30" x14ac:dyDescent="0.25">
      <c r="A22" s="3"/>
      <c r="B22" s="6"/>
      <c r="C22" s="1592" t="s">
        <v>500</v>
      </c>
      <c r="D22" s="1592"/>
      <c r="E22" s="1592"/>
      <c r="F22" s="1592"/>
      <c r="G22" s="1592"/>
      <c r="H22" s="1592"/>
      <c r="I22" s="1592"/>
      <c r="J22" s="1592"/>
      <c r="K22" s="1592"/>
      <c r="L22" s="1592"/>
      <c r="M22" s="1592"/>
      <c r="N22" s="1592"/>
      <c r="O22" s="1592"/>
      <c r="P22" s="1592"/>
      <c r="Q22" s="1592"/>
      <c r="R22" s="1592"/>
      <c r="S22" s="1592"/>
      <c r="T22" s="1592"/>
      <c r="U22" s="1592"/>
      <c r="V22" s="1592"/>
      <c r="W22" s="1592"/>
      <c r="X22" s="1592"/>
      <c r="Y22" s="1592"/>
      <c r="Z22" s="1592"/>
      <c r="AA22" s="1592"/>
      <c r="AB22" s="1592"/>
      <c r="AC22" s="1592"/>
      <c r="AD22" s="7"/>
    </row>
    <row r="23" spans="1:30" x14ac:dyDescent="0.25">
      <c r="A23" s="3"/>
      <c r="B23" s="6"/>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7"/>
    </row>
    <row r="24" spans="1:30" ht="15" customHeight="1" x14ac:dyDescent="0.25">
      <c r="A24" s="3"/>
      <c r="B24" s="6"/>
      <c r="C24" s="1571" t="s">
        <v>716</v>
      </c>
      <c r="D24" s="1571"/>
      <c r="E24" s="1571"/>
      <c r="F24" s="1571"/>
      <c r="G24" s="1571"/>
      <c r="H24" s="1571"/>
      <c r="I24" s="1571"/>
      <c r="J24" s="1571"/>
      <c r="K24" s="1571"/>
      <c r="L24" s="1571"/>
      <c r="M24" s="1571"/>
      <c r="N24" s="1571"/>
      <c r="O24" s="1571"/>
      <c r="P24" s="1571"/>
      <c r="Q24" s="1571"/>
      <c r="R24" s="1571"/>
      <c r="S24" s="1571"/>
      <c r="T24" s="4"/>
      <c r="U24" s="4"/>
      <c r="V24" s="4"/>
      <c r="W24" s="4"/>
      <c r="X24" s="4"/>
      <c r="Y24" s="4"/>
      <c r="Z24" s="4"/>
      <c r="AA24" s="4"/>
      <c r="AB24" s="4"/>
      <c r="AC24" s="4"/>
      <c r="AD24" s="7"/>
    </row>
    <row r="25" spans="1:30" x14ac:dyDescent="0.25">
      <c r="A25" s="3"/>
      <c r="B25" s="6"/>
      <c r="C25" s="1571"/>
      <c r="D25" s="1571"/>
      <c r="E25" s="1571"/>
      <c r="F25" s="1571"/>
      <c r="G25" s="1571"/>
      <c r="H25" s="1571"/>
      <c r="I25" s="1571"/>
      <c r="J25" s="1571"/>
      <c r="K25" s="1571"/>
      <c r="L25" s="1571"/>
      <c r="M25" s="1571"/>
      <c r="N25" s="1571"/>
      <c r="O25" s="1571"/>
      <c r="P25" s="1571"/>
      <c r="Q25" s="1571"/>
      <c r="R25" s="1571"/>
      <c r="S25" s="1571"/>
      <c r="T25" s="49"/>
      <c r="U25" s="49"/>
      <c r="V25" s="49"/>
      <c r="W25" s="49"/>
      <c r="X25" s="49"/>
      <c r="Y25" s="49"/>
      <c r="Z25" s="49"/>
      <c r="AA25" s="49"/>
      <c r="AB25" s="49"/>
      <c r="AC25" s="49"/>
      <c r="AD25" s="7"/>
    </row>
    <row r="26" spans="1:30" x14ac:dyDescent="0.25">
      <c r="A26" s="3"/>
      <c r="B26" s="6"/>
      <c r="C26" s="1571"/>
      <c r="D26" s="1571"/>
      <c r="E26" s="1571"/>
      <c r="F26" s="1571"/>
      <c r="G26" s="1571"/>
      <c r="H26" s="1571"/>
      <c r="I26" s="1571"/>
      <c r="J26" s="1571"/>
      <c r="K26" s="1571"/>
      <c r="L26" s="1571"/>
      <c r="M26" s="1571"/>
      <c r="N26" s="1571"/>
      <c r="O26" s="1571"/>
      <c r="P26" s="1571"/>
      <c r="Q26" s="1571"/>
      <c r="R26" s="1571"/>
      <c r="S26" s="1571"/>
      <c r="T26" s="1593" t="s">
        <v>61</v>
      </c>
      <c r="U26" s="1593"/>
      <c r="V26" s="1593"/>
      <c r="W26" s="1593"/>
      <c r="X26" s="1593"/>
      <c r="Y26" s="1593"/>
      <c r="Z26" s="1593"/>
      <c r="AA26" s="271"/>
      <c r="AB26" s="272"/>
      <c r="AC26" s="273"/>
      <c r="AD26" s="7"/>
    </row>
    <row r="27" spans="1:30" ht="15.75" thickBot="1" x14ac:dyDescent="0.3">
      <c r="A27" s="3"/>
      <c r="B27" s="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9"/>
    </row>
    <row r="28" spans="1:30" ht="15.75" thickBot="1" x14ac:dyDescent="0.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x14ac:dyDescent="0.25">
      <c r="A29" s="3"/>
      <c r="B29" s="1589" t="s">
        <v>501</v>
      </c>
      <c r="C29" s="1590"/>
      <c r="D29" s="1590"/>
      <c r="E29" s="1590"/>
      <c r="F29" s="1590"/>
      <c r="G29" s="1590"/>
      <c r="H29" s="1590"/>
      <c r="I29" s="1590"/>
      <c r="J29" s="1590"/>
      <c r="K29" s="1590"/>
      <c r="L29" s="1590"/>
      <c r="M29" s="1590"/>
      <c r="N29" s="1590"/>
      <c r="O29" s="1590"/>
      <c r="P29" s="1590"/>
      <c r="Q29" s="1590"/>
      <c r="R29" s="1590"/>
      <c r="S29" s="1590"/>
      <c r="T29" s="1590"/>
      <c r="U29" s="1590"/>
      <c r="V29" s="1590"/>
      <c r="W29" s="1590"/>
      <c r="X29" s="1590"/>
      <c r="Y29" s="1590"/>
      <c r="Z29" s="1590"/>
      <c r="AA29" s="1590"/>
      <c r="AB29" s="1590"/>
      <c r="AC29" s="1590"/>
      <c r="AD29" s="1591"/>
    </row>
    <row r="30" spans="1:30" x14ac:dyDescent="0.25">
      <c r="A30" s="3"/>
      <c r="B30" s="6"/>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7"/>
    </row>
    <row r="31" spans="1:30" x14ac:dyDescent="0.25">
      <c r="A31" s="3"/>
      <c r="B31" s="6"/>
      <c r="C31" s="192" t="s">
        <v>667</v>
      </c>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7"/>
    </row>
    <row r="32" spans="1:30" x14ac:dyDescent="0.25">
      <c r="A32" s="3"/>
      <c r="B32" s="6"/>
      <c r="C32" s="192" t="s">
        <v>502</v>
      </c>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7"/>
    </row>
    <row r="33" spans="1:30" x14ac:dyDescent="0.25">
      <c r="A33" s="3"/>
      <c r="B33" s="6"/>
      <c r="C33" s="192" t="s">
        <v>503</v>
      </c>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7"/>
    </row>
    <row r="34" spans="1:30" x14ac:dyDescent="0.25">
      <c r="A34" s="3"/>
      <c r="B34" s="6"/>
      <c r="C34" s="192" t="s">
        <v>504</v>
      </c>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7"/>
    </row>
    <row r="35" spans="1:30" x14ac:dyDescent="0.25">
      <c r="A35" s="3"/>
      <c r="B35" s="6"/>
      <c r="C35" s="192" t="s">
        <v>505</v>
      </c>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7"/>
    </row>
    <row r="36" spans="1:30" x14ac:dyDescent="0.25">
      <c r="A36" s="3"/>
      <c r="B36" s="6"/>
      <c r="C36" s="192" t="s">
        <v>506</v>
      </c>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0"/>
    </row>
    <row r="37" spans="1:30" ht="15.75" thickBot="1" x14ac:dyDescent="0.3">
      <c r="A37" s="3"/>
      <c r="B37" s="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9"/>
    </row>
    <row r="38" spans="1:30" ht="15.75" thickBot="1" x14ac:dyDescent="0.3">
      <c r="A38" s="3"/>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row>
    <row r="39" spans="1:30" ht="15.75" thickBot="1" x14ac:dyDescent="0.3">
      <c r="A39" s="3"/>
      <c r="B39" s="120" t="s">
        <v>507</v>
      </c>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row>
    <row r="40" spans="1:30" ht="15.75" thickBo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spans="1:30" x14ac:dyDescent="0.25">
      <c r="A41" s="3"/>
      <c r="B41" s="1596" t="s">
        <v>508</v>
      </c>
      <c r="C41" s="1597"/>
      <c r="D41" s="1597"/>
      <c r="E41" s="1597"/>
      <c r="F41" s="1597"/>
      <c r="G41" s="1597"/>
      <c r="H41" s="1597"/>
      <c r="I41" s="1597"/>
      <c r="J41" s="1597"/>
      <c r="K41" s="1597"/>
      <c r="L41" s="1597"/>
      <c r="M41" s="1597"/>
      <c r="N41" s="1597"/>
      <c r="O41" s="1597"/>
      <c r="P41" s="1597"/>
      <c r="Q41" s="1597"/>
      <c r="R41" s="1597"/>
      <c r="S41" s="282" t="s">
        <v>106</v>
      </c>
      <c r="T41" s="283"/>
      <c r="U41" s="283"/>
      <c r="V41" s="1600"/>
      <c r="W41" s="1602" t="s">
        <v>402</v>
      </c>
      <c r="X41" s="283"/>
      <c r="Y41" s="283"/>
      <c r="Z41" s="1600"/>
      <c r="AA41" s="1602" t="s">
        <v>107</v>
      </c>
      <c r="AB41" s="283"/>
      <c r="AC41" s="283"/>
      <c r="AD41" s="284"/>
    </row>
    <row r="42" spans="1:30" ht="15.75" thickBot="1" x14ac:dyDescent="0.3">
      <c r="A42" s="3"/>
      <c r="B42" s="1598"/>
      <c r="C42" s="1599"/>
      <c r="D42" s="1599"/>
      <c r="E42" s="1599"/>
      <c r="F42" s="1599"/>
      <c r="G42" s="1599"/>
      <c r="H42" s="1599"/>
      <c r="I42" s="1599"/>
      <c r="J42" s="1599"/>
      <c r="K42" s="1599"/>
      <c r="L42" s="1599"/>
      <c r="M42" s="1599"/>
      <c r="N42" s="1599"/>
      <c r="O42" s="1599"/>
      <c r="P42" s="1599"/>
      <c r="Q42" s="1599"/>
      <c r="R42" s="1599"/>
      <c r="S42" s="285"/>
      <c r="T42" s="286"/>
      <c r="U42" s="286"/>
      <c r="V42" s="1601"/>
      <c r="W42" s="1603"/>
      <c r="X42" s="286"/>
      <c r="Y42" s="286"/>
      <c r="Z42" s="1601"/>
      <c r="AA42" s="1603"/>
      <c r="AB42" s="286"/>
      <c r="AC42" s="286"/>
      <c r="AD42" s="287"/>
    </row>
    <row r="43" spans="1:30" x14ac:dyDescent="0.25">
      <c r="A43" s="3"/>
      <c r="B43" s="1553" t="s">
        <v>509</v>
      </c>
      <c r="C43" s="1554"/>
      <c r="D43" s="1554"/>
      <c r="E43" s="1554"/>
      <c r="F43" s="1554"/>
      <c r="G43" s="1554"/>
      <c r="H43" s="1554"/>
      <c r="I43" s="1554"/>
      <c r="J43" s="1554"/>
      <c r="K43" s="1554"/>
      <c r="L43" s="1554"/>
      <c r="M43" s="1554"/>
      <c r="N43" s="1554"/>
      <c r="O43" s="1554"/>
      <c r="P43" s="1554"/>
      <c r="Q43" s="1554"/>
      <c r="R43" s="1555"/>
      <c r="S43" s="1604"/>
      <c r="T43" s="1605"/>
      <c r="U43" s="1605"/>
      <c r="V43" s="1605"/>
      <c r="W43" s="1605"/>
      <c r="X43" s="1605"/>
      <c r="Y43" s="1605"/>
      <c r="Z43" s="1605"/>
      <c r="AA43" s="1606"/>
      <c r="AB43" s="1607"/>
      <c r="AC43" s="1607"/>
      <c r="AD43" s="1608"/>
    </row>
    <row r="44" spans="1:30" x14ac:dyDescent="0.25">
      <c r="A44" s="3"/>
      <c r="B44" s="1536" t="s">
        <v>510</v>
      </c>
      <c r="C44" s="1537"/>
      <c r="D44" s="1537"/>
      <c r="E44" s="1537"/>
      <c r="F44" s="1537"/>
      <c r="G44" s="1537"/>
      <c r="H44" s="1537"/>
      <c r="I44" s="1537"/>
      <c r="J44" s="1537"/>
      <c r="K44" s="1537"/>
      <c r="L44" s="1537"/>
      <c r="M44" s="1537"/>
      <c r="N44" s="1537"/>
      <c r="O44" s="1537"/>
      <c r="P44" s="1537"/>
      <c r="Q44" s="1537"/>
      <c r="R44" s="1538"/>
      <c r="S44" s="1594"/>
      <c r="T44" s="1595"/>
      <c r="U44" s="1595"/>
      <c r="V44" s="1595"/>
      <c r="W44" s="1595"/>
      <c r="X44" s="1595"/>
      <c r="Y44" s="1595"/>
      <c r="Z44" s="1595"/>
      <c r="AA44" s="234"/>
      <c r="AB44" s="232"/>
      <c r="AC44" s="232"/>
      <c r="AD44" s="235"/>
    </row>
    <row r="45" spans="1:30" x14ac:dyDescent="0.25">
      <c r="A45" s="3"/>
      <c r="B45" s="1536" t="s">
        <v>511</v>
      </c>
      <c r="C45" s="1537"/>
      <c r="D45" s="1537"/>
      <c r="E45" s="1537"/>
      <c r="F45" s="1537"/>
      <c r="G45" s="1537"/>
      <c r="H45" s="1537"/>
      <c r="I45" s="1537"/>
      <c r="J45" s="1537"/>
      <c r="K45" s="1537"/>
      <c r="L45" s="1537"/>
      <c r="M45" s="1537"/>
      <c r="N45" s="1537"/>
      <c r="O45" s="1537"/>
      <c r="P45" s="1537"/>
      <c r="Q45" s="1537"/>
      <c r="R45" s="1538"/>
      <c r="S45" s="1594"/>
      <c r="T45" s="1595"/>
      <c r="U45" s="1595"/>
      <c r="V45" s="1595"/>
      <c r="W45" s="1595"/>
      <c r="X45" s="1595"/>
      <c r="Y45" s="1595"/>
      <c r="Z45" s="1595"/>
      <c r="AA45" s="234"/>
      <c r="AB45" s="232"/>
      <c r="AC45" s="232"/>
      <c r="AD45" s="235"/>
    </row>
    <row r="46" spans="1:30" ht="15.75" thickBot="1" x14ac:dyDescent="0.3">
      <c r="A46" s="3"/>
      <c r="B46" s="1609" t="s">
        <v>110</v>
      </c>
      <c r="C46" s="1610"/>
      <c r="D46" s="1611"/>
      <c r="E46" s="1611"/>
      <c r="F46" s="1611"/>
      <c r="G46" s="1611"/>
      <c r="H46" s="1611"/>
      <c r="I46" s="1611"/>
      <c r="J46" s="1611"/>
      <c r="K46" s="1611"/>
      <c r="L46" s="1611"/>
      <c r="M46" s="1611"/>
      <c r="N46" s="1611"/>
      <c r="O46" s="1611"/>
      <c r="P46" s="1611"/>
      <c r="Q46" s="1611"/>
      <c r="R46" s="1611"/>
      <c r="S46" s="1612"/>
      <c r="T46" s="1613"/>
      <c r="U46" s="1613"/>
      <c r="V46" s="1613"/>
      <c r="W46" s="1613"/>
      <c r="X46" s="1613"/>
      <c r="Y46" s="1613"/>
      <c r="Z46" s="1613"/>
      <c r="AA46" s="1614"/>
      <c r="AB46" s="1611"/>
      <c r="AC46" s="1611"/>
      <c r="AD46" s="1615"/>
    </row>
    <row r="47" spans="1:30" ht="15.75" thickBo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row>
    <row r="48" spans="1:30" x14ac:dyDescent="0.25">
      <c r="A48" s="3"/>
      <c r="B48" s="1589" t="s">
        <v>512</v>
      </c>
      <c r="C48" s="1590"/>
      <c r="D48" s="1590"/>
      <c r="E48" s="1590"/>
      <c r="F48" s="1590"/>
      <c r="G48" s="1590"/>
      <c r="H48" s="1590"/>
      <c r="I48" s="1590"/>
      <c r="J48" s="1590"/>
      <c r="K48" s="1590"/>
      <c r="L48" s="1590"/>
      <c r="M48" s="1590"/>
      <c r="N48" s="1590"/>
      <c r="O48" s="1590"/>
      <c r="P48" s="1590"/>
      <c r="Q48" s="1590"/>
      <c r="R48" s="1590"/>
      <c r="S48" s="1590"/>
      <c r="T48" s="1590"/>
      <c r="U48" s="1590"/>
      <c r="V48" s="1590"/>
      <c r="W48" s="1590"/>
      <c r="X48" s="1590"/>
      <c r="Y48" s="1590"/>
      <c r="Z48" s="1590"/>
      <c r="AA48" s="1590"/>
      <c r="AB48" s="1590"/>
      <c r="AC48" s="1590"/>
      <c r="AD48" s="1591"/>
    </row>
    <row r="49" spans="1:30" x14ac:dyDescent="0.25">
      <c r="A49" s="3"/>
      <c r="B49" s="6"/>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7"/>
    </row>
    <row r="50" spans="1:30" x14ac:dyDescent="0.25">
      <c r="A50" s="3"/>
      <c r="B50" s="6"/>
      <c r="C50" s="1571" t="s">
        <v>513</v>
      </c>
      <c r="D50" s="1571"/>
      <c r="E50" s="1571"/>
      <c r="F50" s="1571"/>
      <c r="G50" s="1571"/>
      <c r="H50" s="1571"/>
      <c r="I50" s="1571"/>
      <c r="J50" s="1571"/>
      <c r="K50" s="1571"/>
      <c r="L50" s="1571"/>
      <c r="M50" s="1571"/>
      <c r="N50" s="1571"/>
      <c r="O50" s="1571"/>
      <c r="P50" s="1571"/>
      <c r="Q50" s="1571"/>
      <c r="R50" s="1571"/>
      <c r="S50" s="1571"/>
      <c r="T50" s="1571"/>
      <c r="U50" s="1571"/>
      <c r="V50" s="1571"/>
      <c r="W50" s="1571"/>
      <c r="X50" s="1571"/>
      <c r="Y50" s="1571"/>
      <c r="Z50" s="1571"/>
      <c r="AA50" s="1571"/>
      <c r="AB50" s="1571"/>
      <c r="AC50" s="1571"/>
      <c r="AD50" s="7"/>
    </row>
    <row r="51" spans="1:30" x14ac:dyDescent="0.25">
      <c r="A51" s="3"/>
      <c r="B51" s="6"/>
      <c r="C51" s="1571"/>
      <c r="D51" s="1571"/>
      <c r="E51" s="1571"/>
      <c r="F51" s="1571"/>
      <c r="G51" s="1571"/>
      <c r="H51" s="1571"/>
      <c r="I51" s="1571"/>
      <c r="J51" s="1571"/>
      <c r="K51" s="1571"/>
      <c r="L51" s="1571"/>
      <c r="M51" s="1571"/>
      <c r="N51" s="1571"/>
      <c r="O51" s="1571"/>
      <c r="P51" s="1571"/>
      <c r="Q51" s="1571"/>
      <c r="R51" s="1571"/>
      <c r="S51" s="1571"/>
      <c r="T51" s="1571"/>
      <c r="U51" s="1571"/>
      <c r="V51" s="1571"/>
      <c r="W51" s="1571"/>
      <c r="X51" s="1571"/>
      <c r="Y51" s="1571"/>
      <c r="Z51" s="1571"/>
      <c r="AA51" s="1571"/>
      <c r="AB51" s="1571"/>
      <c r="AC51" s="1571"/>
      <c r="AD51" s="7"/>
    </row>
    <row r="52" spans="1:30" ht="15.75" thickBot="1" x14ac:dyDescent="0.3">
      <c r="A52" s="3"/>
      <c r="B52" s="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9"/>
    </row>
    <row r="53" spans="1:30" ht="15.75" thickBo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x14ac:dyDescent="0.25">
      <c r="A54" s="3"/>
      <c r="B54" s="1589" t="s">
        <v>514</v>
      </c>
      <c r="C54" s="1590"/>
      <c r="D54" s="1590"/>
      <c r="E54" s="1590"/>
      <c r="F54" s="1590"/>
      <c r="G54" s="1590"/>
      <c r="H54" s="1590"/>
      <c r="I54" s="1590"/>
      <c r="J54" s="1590"/>
      <c r="K54" s="1590"/>
      <c r="L54" s="1590"/>
      <c r="M54" s="1590"/>
      <c r="N54" s="1590"/>
      <c r="O54" s="1590"/>
      <c r="P54" s="1590"/>
      <c r="Q54" s="1590"/>
      <c r="R54" s="1590"/>
      <c r="S54" s="1590"/>
      <c r="T54" s="1590"/>
      <c r="U54" s="1590"/>
      <c r="V54" s="1590"/>
      <c r="W54" s="1590"/>
      <c r="X54" s="1590"/>
      <c r="Y54" s="1590"/>
      <c r="Z54" s="1590"/>
      <c r="AA54" s="1590"/>
      <c r="AB54" s="1590"/>
      <c r="AC54" s="1590"/>
      <c r="AD54" s="1591"/>
    </row>
    <row r="55" spans="1:30" x14ac:dyDescent="0.25">
      <c r="A55" s="3"/>
      <c r="B55" s="6"/>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7"/>
    </row>
    <row r="56" spans="1:30" x14ac:dyDescent="0.25">
      <c r="A56" s="3"/>
      <c r="B56" s="6"/>
      <c r="C56" s="192" t="s">
        <v>515</v>
      </c>
      <c r="D56" s="192"/>
      <c r="E56" s="192"/>
      <c r="F56" s="192"/>
      <c r="G56" s="192"/>
      <c r="H56" s="192"/>
      <c r="I56" s="192"/>
      <c r="J56" s="192"/>
      <c r="K56" s="192"/>
      <c r="L56" s="192"/>
      <c r="M56" s="192"/>
      <c r="N56" s="192"/>
      <c r="O56" s="192"/>
      <c r="P56" s="192"/>
      <c r="Q56" s="192"/>
      <c r="R56" s="192"/>
      <c r="S56" s="192"/>
      <c r="T56" s="192"/>
      <c r="U56" s="192"/>
      <c r="V56" s="192"/>
      <c r="W56" s="192"/>
      <c r="X56" s="192"/>
      <c r="Y56" s="192"/>
      <c r="Z56" s="192"/>
      <c r="AA56" s="192"/>
      <c r="AB56" s="192"/>
      <c r="AC56" s="192"/>
      <c r="AD56" s="7"/>
    </row>
    <row r="57" spans="1:30" x14ac:dyDescent="0.25">
      <c r="A57" s="3"/>
      <c r="B57" s="6"/>
      <c r="C57" s="1571" t="s">
        <v>668</v>
      </c>
      <c r="D57" s="1571"/>
      <c r="E57" s="1571"/>
      <c r="F57" s="1571"/>
      <c r="G57" s="1571"/>
      <c r="H57" s="1571"/>
      <c r="I57" s="1571"/>
      <c r="J57" s="1571"/>
      <c r="K57" s="1571"/>
      <c r="L57" s="1571"/>
      <c r="M57" s="1571"/>
      <c r="N57" s="1571"/>
      <c r="O57" s="1571"/>
      <c r="P57" s="1571"/>
      <c r="Q57" s="1571"/>
      <c r="R57" s="1571"/>
      <c r="S57" s="1571"/>
      <c r="T57" s="1571"/>
      <c r="U57" s="1571"/>
      <c r="V57" s="1571"/>
      <c r="W57" s="1571"/>
      <c r="X57" s="1571"/>
      <c r="Y57" s="1571"/>
      <c r="Z57" s="1571"/>
      <c r="AA57" s="1571"/>
      <c r="AB57" s="1571"/>
      <c r="AC57" s="1571"/>
      <c r="AD57" s="7"/>
    </row>
    <row r="58" spans="1:30" x14ac:dyDescent="0.25">
      <c r="A58" s="3"/>
      <c r="B58" s="6"/>
      <c r="C58" s="1571"/>
      <c r="D58" s="1571"/>
      <c r="E58" s="1571"/>
      <c r="F58" s="1571"/>
      <c r="G58" s="1571"/>
      <c r="H58" s="1571"/>
      <c r="I58" s="1571"/>
      <c r="J58" s="1571"/>
      <c r="K58" s="1571"/>
      <c r="L58" s="1571"/>
      <c r="M58" s="1571"/>
      <c r="N58" s="1571"/>
      <c r="O58" s="1571"/>
      <c r="P58" s="1571"/>
      <c r="Q58" s="1571"/>
      <c r="R58" s="1571"/>
      <c r="S58" s="1571"/>
      <c r="T58" s="1571"/>
      <c r="U58" s="1571"/>
      <c r="V58" s="1571"/>
      <c r="W58" s="1571"/>
      <c r="X58" s="1571"/>
      <c r="Y58" s="1571"/>
      <c r="Z58" s="1571"/>
      <c r="AA58" s="1571"/>
      <c r="AB58" s="1571"/>
      <c r="AC58" s="1571"/>
      <c r="AD58" s="7"/>
    </row>
    <row r="59" spans="1:30" x14ac:dyDescent="0.25">
      <c r="A59" s="3"/>
      <c r="B59" s="6"/>
      <c r="C59" s="1571" t="s">
        <v>717</v>
      </c>
      <c r="D59" s="1571"/>
      <c r="E59" s="1571"/>
      <c r="F59" s="1571"/>
      <c r="G59" s="1571"/>
      <c r="H59" s="1571"/>
      <c r="I59" s="1571"/>
      <c r="J59" s="1571"/>
      <c r="K59" s="1571"/>
      <c r="L59" s="1571"/>
      <c r="M59" s="1571"/>
      <c r="N59" s="1571"/>
      <c r="O59" s="1571"/>
      <c r="P59" s="1571"/>
      <c r="Q59" s="1571"/>
      <c r="R59" s="1571"/>
      <c r="S59" s="1571"/>
      <c r="T59" s="5"/>
      <c r="U59" s="5"/>
      <c r="V59" s="5"/>
      <c r="W59" s="5"/>
      <c r="X59" s="5"/>
      <c r="Y59" s="5"/>
      <c r="Z59" s="5"/>
      <c r="AA59" s="5"/>
      <c r="AB59" s="5"/>
      <c r="AC59" s="5"/>
      <c r="AD59" s="7"/>
    </row>
    <row r="60" spans="1:30" x14ac:dyDescent="0.25">
      <c r="A60" s="3"/>
      <c r="B60" s="6"/>
      <c r="C60" s="1571"/>
      <c r="D60" s="1571"/>
      <c r="E60" s="1571"/>
      <c r="F60" s="1571"/>
      <c r="G60" s="1571"/>
      <c r="H60" s="1571"/>
      <c r="I60" s="1571"/>
      <c r="J60" s="1571"/>
      <c r="K60" s="1571"/>
      <c r="L60" s="1571"/>
      <c r="M60" s="1571"/>
      <c r="N60" s="1571"/>
      <c r="O60" s="1571"/>
      <c r="P60" s="1571"/>
      <c r="Q60" s="1571"/>
      <c r="R60" s="1571"/>
      <c r="S60" s="1571"/>
      <c r="T60" s="1593" t="s">
        <v>61</v>
      </c>
      <c r="U60" s="1593"/>
      <c r="V60" s="1593"/>
      <c r="W60" s="1593"/>
      <c r="X60" s="1593"/>
      <c r="Y60" s="1593"/>
      <c r="Z60" s="1593"/>
      <c r="AA60" s="271"/>
      <c r="AB60" s="272"/>
      <c r="AC60" s="273"/>
      <c r="AD60" s="7"/>
    </row>
    <row r="61" spans="1:30" x14ac:dyDescent="0.25">
      <c r="A61" s="3"/>
      <c r="B61" s="6"/>
      <c r="C61" s="1571" t="s">
        <v>718</v>
      </c>
      <c r="D61" s="1571"/>
      <c r="E61" s="1571"/>
      <c r="F61" s="1571"/>
      <c r="G61" s="1571"/>
      <c r="H61" s="1571"/>
      <c r="I61" s="1571"/>
      <c r="J61" s="1571"/>
      <c r="K61" s="1571"/>
      <c r="L61" s="1571"/>
      <c r="M61" s="1571"/>
      <c r="N61" s="1571"/>
      <c r="O61" s="1571"/>
      <c r="P61" s="1571"/>
      <c r="Q61" s="1571"/>
      <c r="R61" s="1571"/>
      <c r="S61" s="1571"/>
      <c r="T61" s="61"/>
      <c r="U61" s="61"/>
      <c r="V61" s="61"/>
      <c r="W61" s="61"/>
      <c r="X61" s="61"/>
      <c r="Y61" s="61"/>
      <c r="Z61" s="61"/>
      <c r="AA61" s="61"/>
      <c r="AB61" s="61"/>
      <c r="AC61" s="61"/>
      <c r="AD61" s="7"/>
    </row>
    <row r="62" spans="1:30" x14ac:dyDescent="0.25">
      <c r="A62" s="3"/>
      <c r="B62" s="6"/>
      <c r="C62" s="1571"/>
      <c r="D62" s="1571"/>
      <c r="E62" s="1571"/>
      <c r="F62" s="1571"/>
      <c r="G62" s="1571"/>
      <c r="H62" s="1571"/>
      <c r="I62" s="1571"/>
      <c r="J62" s="1571"/>
      <c r="K62" s="1571"/>
      <c r="L62" s="1571"/>
      <c r="M62" s="1571"/>
      <c r="N62" s="1571"/>
      <c r="O62" s="1571"/>
      <c r="P62" s="1571"/>
      <c r="Q62" s="1571"/>
      <c r="R62" s="1571"/>
      <c r="S62" s="1571"/>
      <c r="T62" s="1593" t="s">
        <v>61</v>
      </c>
      <c r="U62" s="1593"/>
      <c r="V62" s="1593"/>
      <c r="W62" s="1593"/>
      <c r="X62" s="1593"/>
      <c r="Y62" s="1593"/>
      <c r="Z62" s="1593"/>
      <c r="AA62" s="271"/>
      <c r="AB62" s="272"/>
      <c r="AC62" s="273"/>
      <c r="AD62" s="7"/>
    </row>
    <row r="63" spans="1:30" ht="15" customHeight="1" x14ac:dyDescent="0.25">
      <c r="A63" s="3"/>
      <c r="B63" s="6"/>
      <c r="C63" s="1571" t="s">
        <v>719</v>
      </c>
      <c r="D63" s="1571"/>
      <c r="E63" s="1571"/>
      <c r="F63" s="1571"/>
      <c r="G63" s="1571"/>
      <c r="H63" s="1571"/>
      <c r="I63" s="1571"/>
      <c r="J63" s="1571"/>
      <c r="K63" s="1571"/>
      <c r="L63" s="1571"/>
      <c r="M63" s="1571"/>
      <c r="N63" s="1571"/>
      <c r="O63" s="1571"/>
      <c r="P63" s="1571"/>
      <c r="Q63" s="1571"/>
      <c r="R63" s="1571"/>
      <c r="S63" s="1571"/>
      <c r="T63" s="5"/>
      <c r="U63" s="5"/>
      <c r="V63" s="5"/>
      <c r="W63" s="5"/>
      <c r="X63" s="5"/>
      <c r="Y63" s="5"/>
      <c r="Z63" s="5"/>
      <c r="AA63" s="5"/>
      <c r="AB63" s="5"/>
      <c r="AC63" s="5"/>
      <c r="AD63" s="7"/>
    </row>
    <row r="64" spans="1:30" x14ac:dyDescent="0.25">
      <c r="A64" s="3"/>
      <c r="B64" s="6"/>
      <c r="C64" s="1571"/>
      <c r="D64" s="1571"/>
      <c r="E64" s="1571"/>
      <c r="F64" s="1571"/>
      <c r="G64" s="1571"/>
      <c r="H64" s="1571"/>
      <c r="I64" s="1571"/>
      <c r="J64" s="1571"/>
      <c r="K64" s="1571"/>
      <c r="L64" s="1571"/>
      <c r="M64" s="1571"/>
      <c r="N64" s="1571"/>
      <c r="O64" s="1571"/>
      <c r="P64" s="1571"/>
      <c r="Q64" s="1571"/>
      <c r="R64" s="1571"/>
      <c r="S64" s="1571"/>
      <c r="T64" s="5"/>
      <c r="U64" s="5"/>
      <c r="V64" s="5"/>
      <c r="W64" s="5"/>
      <c r="X64" s="5"/>
      <c r="Y64" s="5"/>
      <c r="Z64" s="5"/>
      <c r="AA64" s="5"/>
      <c r="AB64" s="5"/>
      <c r="AC64" s="5"/>
      <c r="AD64" s="7"/>
    </row>
    <row r="65" spans="1:30" x14ac:dyDescent="0.25">
      <c r="A65" s="3"/>
      <c r="B65" s="6"/>
      <c r="C65" s="1571"/>
      <c r="D65" s="1571"/>
      <c r="E65" s="1571"/>
      <c r="F65" s="1571"/>
      <c r="G65" s="1571"/>
      <c r="H65" s="1571"/>
      <c r="I65" s="1571"/>
      <c r="J65" s="1571"/>
      <c r="K65" s="1571"/>
      <c r="L65" s="1571"/>
      <c r="M65" s="1571"/>
      <c r="N65" s="1571"/>
      <c r="O65" s="1571"/>
      <c r="P65" s="1571"/>
      <c r="Q65" s="1571"/>
      <c r="R65" s="1571"/>
      <c r="S65" s="1571"/>
      <c r="T65" s="1593" t="s">
        <v>61</v>
      </c>
      <c r="U65" s="1593"/>
      <c r="V65" s="1593"/>
      <c r="W65" s="1593"/>
      <c r="X65" s="1593"/>
      <c r="Y65" s="1593"/>
      <c r="Z65" s="1593"/>
      <c r="AA65" s="271"/>
      <c r="AB65" s="272"/>
      <c r="AC65" s="273"/>
      <c r="AD65" s="7"/>
    </row>
    <row r="66" spans="1:30" ht="15.75" thickBot="1" x14ac:dyDescent="0.3">
      <c r="A66" s="3"/>
      <c r="B66" s="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9"/>
    </row>
    <row r="67" spans="1:30" ht="15.75" thickBo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1:30" x14ac:dyDescent="0.25">
      <c r="A68" s="3"/>
      <c r="B68" s="1589" t="s">
        <v>516</v>
      </c>
      <c r="C68" s="1590"/>
      <c r="D68" s="1590"/>
      <c r="E68" s="1590"/>
      <c r="F68" s="1590"/>
      <c r="G68" s="1590"/>
      <c r="H68" s="1590"/>
      <c r="I68" s="1590"/>
      <c r="J68" s="1590"/>
      <c r="K68" s="1590"/>
      <c r="L68" s="1590"/>
      <c r="M68" s="1590"/>
      <c r="N68" s="1590"/>
      <c r="O68" s="1590"/>
      <c r="P68" s="1590"/>
      <c r="Q68" s="1590"/>
      <c r="R68" s="1590"/>
      <c r="S68" s="1590"/>
      <c r="T68" s="1590"/>
      <c r="U68" s="1590"/>
      <c r="V68" s="1590"/>
      <c r="W68" s="1590"/>
      <c r="X68" s="1590"/>
      <c r="Y68" s="1590"/>
      <c r="Z68" s="1590"/>
      <c r="AA68" s="1590"/>
      <c r="AB68" s="1590"/>
      <c r="AC68" s="1590"/>
      <c r="AD68" s="1591"/>
    </row>
    <row r="69" spans="1:30" x14ac:dyDescent="0.25">
      <c r="A69" s="3"/>
      <c r="B69" s="6"/>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7"/>
    </row>
    <row r="70" spans="1:30" x14ac:dyDescent="0.25">
      <c r="A70" s="3"/>
      <c r="B70" s="6"/>
      <c r="C70" s="1571" t="s">
        <v>669</v>
      </c>
      <c r="D70" s="1571"/>
      <c r="E70" s="1571"/>
      <c r="F70" s="1571"/>
      <c r="G70" s="1571"/>
      <c r="H70" s="1571"/>
      <c r="I70" s="1571"/>
      <c r="J70" s="1571"/>
      <c r="K70" s="1571"/>
      <c r="L70" s="1571"/>
      <c r="M70" s="1571"/>
      <c r="N70" s="1571"/>
      <c r="O70" s="1571"/>
      <c r="P70" s="1571"/>
      <c r="Q70" s="1571"/>
      <c r="R70" s="1571"/>
      <c r="S70" s="1571"/>
      <c r="T70" s="1571"/>
      <c r="U70" s="1571"/>
      <c r="V70" s="1571"/>
      <c r="W70" s="1571"/>
      <c r="X70" s="1571"/>
      <c r="Y70" s="1571"/>
      <c r="Z70" s="1571"/>
      <c r="AA70" s="1571"/>
      <c r="AB70" s="1571"/>
      <c r="AC70" s="1571"/>
      <c r="AD70" s="7"/>
    </row>
    <row r="71" spans="1:30" x14ac:dyDescent="0.25">
      <c r="A71" s="3"/>
      <c r="B71" s="6"/>
      <c r="C71" s="1571"/>
      <c r="D71" s="1571"/>
      <c r="E71" s="1571"/>
      <c r="F71" s="1571"/>
      <c r="G71" s="1571"/>
      <c r="H71" s="1571"/>
      <c r="I71" s="1571"/>
      <c r="J71" s="1571"/>
      <c r="K71" s="1571"/>
      <c r="L71" s="1571"/>
      <c r="M71" s="1571"/>
      <c r="N71" s="1571"/>
      <c r="O71" s="1571"/>
      <c r="P71" s="1571"/>
      <c r="Q71" s="1571"/>
      <c r="R71" s="1571"/>
      <c r="S71" s="1571"/>
      <c r="T71" s="1571"/>
      <c r="U71" s="1571"/>
      <c r="V71" s="1571"/>
      <c r="W71" s="1571"/>
      <c r="X71" s="1571"/>
      <c r="Y71" s="1571"/>
      <c r="Z71" s="1571"/>
      <c r="AA71" s="1571"/>
      <c r="AB71" s="1571"/>
      <c r="AC71" s="1571"/>
      <c r="AD71" s="7"/>
    </row>
    <row r="72" spans="1:30" x14ac:dyDescent="0.25">
      <c r="A72" s="3"/>
      <c r="B72" s="6"/>
      <c r="C72" s="1571"/>
      <c r="D72" s="1571"/>
      <c r="E72" s="1571"/>
      <c r="F72" s="1571"/>
      <c r="G72" s="1571"/>
      <c r="H72" s="1571"/>
      <c r="I72" s="1571"/>
      <c r="J72" s="1571"/>
      <c r="K72" s="1571"/>
      <c r="L72" s="1571"/>
      <c r="M72" s="1571"/>
      <c r="N72" s="1571"/>
      <c r="O72" s="1571"/>
      <c r="P72" s="1571"/>
      <c r="Q72" s="1571"/>
      <c r="R72" s="1571"/>
      <c r="S72" s="1571"/>
      <c r="T72" s="1571"/>
      <c r="U72" s="1571"/>
      <c r="V72" s="1571"/>
      <c r="W72" s="1571"/>
      <c r="X72" s="1571"/>
      <c r="Y72" s="1571"/>
      <c r="Z72" s="1571"/>
      <c r="AA72" s="1571"/>
      <c r="AB72" s="1571"/>
      <c r="AC72" s="1571"/>
      <c r="AD72" s="7"/>
    </row>
    <row r="73" spans="1:30" x14ac:dyDescent="0.25">
      <c r="A73" s="3"/>
      <c r="B73" s="6"/>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7"/>
    </row>
    <row r="74" spans="1:30" x14ac:dyDescent="0.25">
      <c r="A74" s="3"/>
      <c r="B74" s="6"/>
      <c r="C74" s="192" t="s">
        <v>720</v>
      </c>
      <c r="D74" s="192"/>
      <c r="E74" s="192"/>
      <c r="F74" s="192"/>
      <c r="G74" s="192"/>
      <c r="H74" s="192"/>
      <c r="I74" s="192"/>
      <c r="J74" s="192"/>
      <c r="K74" s="192"/>
      <c r="L74" s="192"/>
      <c r="M74" s="192"/>
      <c r="N74" s="192"/>
      <c r="O74" s="192"/>
      <c r="P74" s="192"/>
      <c r="Q74" s="192"/>
      <c r="R74" s="192"/>
      <c r="S74" s="192"/>
      <c r="T74" s="1593" t="s">
        <v>61</v>
      </c>
      <c r="U74" s="1593"/>
      <c r="V74" s="1593"/>
      <c r="W74" s="1593"/>
      <c r="X74" s="1593"/>
      <c r="Y74" s="1593"/>
      <c r="Z74" s="1593"/>
      <c r="AA74" s="271"/>
      <c r="AB74" s="272"/>
      <c r="AC74" s="273"/>
      <c r="AD74" s="7"/>
    </row>
    <row r="75" spans="1:30" ht="15.75" thickBot="1" x14ac:dyDescent="0.3">
      <c r="A75" s="3"/>
      <c r="B75" s="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9"/>
    </row>
    <row r="76" spans="1:30" x14ac:dyDescent="0.2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1:30" x14ac:dyDescent="0.25">
      <c r="A77" s="3"/>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row>
    <row r="78" spans="1:30" x14ac:dyDescent="0.25"/>
  </sheetData>
  <sheetProtection algorithmName="SHA-512" hashValue="0e0DQh4/O3xoILN3Lg9jfJhMWMvEhdJddGe7L/mxXKv3HW3hfcrkrUbRSBYUT1oBh1O9cu1XizGeSqyiyrTWIQ==" saltValue="tnST0cyYW6CS0nTUs2wY+Q==" spinCount="100000" sheet="1" selectLockedCells="1"/>
  <mergeCells count="66">
    <mergeCell ref="T65:Z65"/>
    <mergeCell ref="AA65:AC65"/>
    <mergeCell ref="C59:S60"/>
    <mergeCell ref="T60:Z60"/>
    <mergeCell ref="AA60:AC60"/>
    <mergeCell ref="B77:AD77"/>
    <mergeCell ref="B68:AD68"/>
    <mergeCell ref="C70:AC72"/>
    <mergeCell ref="C74:S74"/>
    <mergeCell ref="T74:Z74"/>
    <mergeCell ref="AA74:AC74"/>
    <mergeCell ref="W44:Z44"/>
    <mergeCell ref="AA44:AD44"/>
    <mergeCell ref="C63:S65"/>
    <mergeCell ref="B46:C46"/>
    <mergeCell ref="D46:R46"/>
    <mergeCell ref="S46:V46"/>
    <mergeCell ref="W46:Z46"/>
    <mergeCell ref="B48:AD48"/>
    <mergeCell ref="C50:AC51"/>
    <mergeCell ref="B54:AD54"/>
    <mergeCell ref="C56:AC56"/>
    <mergeCell ref="AA46:AD46"/>
    <mergeCell ref="C57:AC58"/>
    <mergeCell ref="C61:S62"/>
    <mergeCell ref="T62:Z62"/>
    <mergeCell ref="AA62:AC62"/>
    <mergeCell ref="B45:R45"/>
    <mergeCell ref="S45:V45"/>
    <mergeCell ref="W45:Z45"/>
    <mergeCell ref="AA45:AD45"/>
    <mergeCell ref="C36:AC36"/>
    <mergeCell ref="B39:AD39"/>
    <mergeCell ref="B41:R42"/>
    <mergeCell ref="S41:V42"/>
    <mergeCell ref="W41:Z42"/>
    <mergeCell ref="AA41:AD42"/>
    <mergeCell ref="B43:R43"/>
    <mergeCell ref="S43:V43"/>
    <mergeCell ref="W43:Z43"/>
    <mergeCell ref="AA43:AD43"/>
    <mergeCell ref="B44:R44"/>
    <mergeCell ref="S44:V44"/>
    <mergeCell ref="C35:AC35"/>
    <mergeCell ref="C20:AC21"/>
    <mergeCell ref="C22:AC22"/>
    <mergeCell ref="T26:Z26"/>
    <mergeCell ref="AA26:AC26"/>
    <mergeCell ref="B29:AD29"/>
    <mergeCell ref="C31:AC31"/>
    <mergeCell ref="C32:AC32"/>
    <mergeCell ref="C33:AC33"/>
    <mergeCell ref="C34:AC34"/>
    <mergeCell ref="C24:S26"/>
    <mergeCell ref="C18:AC19"/>
    <mergeCell ref="B2:AD2"/>
    <mergeCell ref="B4:AD7"/>
    <mergeCell ref="B9:AD9"/>
    <mergeCell ref="B11:V12"/>
    <mergeCell ref="W11:Z12"/>
    <mergeCell ref="AA11:AD12"/>
    <mergeCell ref="B13:V13"/>
    <mergeCell ref="W13:Z13"/>
    <mergeCell ref="AA13:AD13"/>
    <mergeCell ref="B15:AD15"/>
    <mergeCell ref="C17:AC17"/>
  </mergeCells>
  <conditionalFormatting sqref="C17:AC22 C24:AC26">
    <cfRule type="expression" dxfId="11" priority="7">
      <formula>$W$13="YES"</formula>
    </cfRule>
  </conditionalFormatting>
  <conditionalFormatting sqref="C31:AC36">
    <cfRule type="expression" dxfId="10" priority="6">
      <formula>$AA$13="YES"</formula>
    </cfRule>
  </conditionalFormatting>
  <conditionalFormatting sqref="C50:AC51">
    <cfRule type="expression" dxfId="9" priority="5">
      <formula>OR($S$43="YES",$W$43="YES",$AA$43="YES")</formula>
    </cfRule>
  </conditionalFormatting>
  <conditionalFormatting sqref="C56:AC62 C63 T63:AC65">
    <cfRule type="expression" dxfId="8" priority="4">
      <formula>OR($S$44="YES",$W$44="YES",$AA$44="YES")</formula>
    </cfRule>
  </conditionalFormatting>
  <conditionalFormatting sqref="C70:AC72 C74:AC74">
    <cfRule type="expression" dxfId="7" priority="3">
      <formula>OR($S$45="YES",$W$45="YES",$AA$45="YES")</formula>
    </cfRule>
  </conditionalFormatting>
  <conditionalFormatting sqref="T27">
    <cfRule type="expression" dxfId="6" priority="1">
      <formula>$W$13="YES"</formula>
    </cfRule>
  </conditionalFormatting>
  <pageMargins left="0.7" right="0.7" top="0.75" bottom="0.75" header="0.3" footer="0.3"/>
  <pageSetup scale="9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Validation!$E$2:$E$3</xm:f>
          </x14:formula1>
          <xm:sqref>AA74:AC74 AA65:AC65 AA62:AC62 AA60:AC60 S43:AD46 W13:AD13 AA26:AC26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AE55"/>
  <sheetViews>
    <sheetView showGridLines="0" showRowColHeaders="0" zoomScaleNormal="100" workbookViewId="0">
      <selection activeCell="C10" sqref="C10:AD14"/>
    </sheetView>
  </sheetViews>
  <sheetFormatPr defaultColWidth="0" defaultRowHeight="15" zeroHeight="1" x14ac:dyDescent="0.25"/>
  <cols>
    <col min="1" max="31" width="3.140625" style="30" customWidth="1"/>
    <col min="32" max="16384" width="9.140625" style="30" hidden="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132" t="s">
        <v>599</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x14ac:dyDescent="0.25">
      <c r="A4" s="3"/>
      <c r="B4" s="194" t="s">
        <v>517</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row>
    <row r="5" spans="1:30"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x14ac:dyDescent="0.25">
      <c r="A6" s="3"/>
      <c r="B6" s="543" t="s">
        <v>518</v>
      </c>
      <c r="C6" s="543"/>
      <c r="D6" s="543"/>
      <c r="E6" s="543"/>
      <c r="F6" s="543"/>
      <c r="G6" s="543"/>
      <c r="H6" s="543"/>
      <c r="I6" s="543"/>
      <c r="J6" s="543"/>
      <c r="K6" s="543"/>
      <c r="L6" s="543"/>
      <c r="M6" s="543"/>
      <c r="N6" s="543"/>
      <c r="O6" s="543"/>
      <c r="P6" s="543"/>
      <c r="Q6" s="543"/>
      <c r="R6" s="543"/>
      <c r="S6" s="543"/>
      <c r="T6" s="543"/>
      <c r="U6" s="543"/>
      <c r="V6" s="543"/>
      <c r="W6" s="543"/>
      <c r="X6" s="543"/>
      <c r="Y6" s="543"/>
      <c r="Z6" s="543"/>
      <c r="AA6" s="543"/>
      <c r="AB6" s="543"/>
      <c r="AC6" s="543"/>
      <c r="AD6" s="543"/>
    </row>
    <row r="7" spans="1:30" x14ac:dyDescent="0.25">
      <c r="A7" s="3"/>
      <c r="B7" s="543"/>
      <c r="C7" s="543"/>
      <c r="D7" s="543"/>
      <c r="E7" s="543"/>
      <c r="F7" s="543"/>
      <c r="G7" s="543"/>
      <c r="H7" s="543"/>
      <c r="I7" s="543"/>
      <c r="J7" s="543"/>
      <c r="K7" s="543"/>
      <c r="L7" s="543"/>
      <c r="M7" s="543"/>
      <c r="N7" s="543"/>
      <c r="O7" s="543"/>
      <c r="P7" s="543"/>
      <c r="Q7" s="543"/>
      <c r="R7" s="543"/>
      <c r="S7" s="543"/>
      <c r="T7" s="543"/>
      <c r="U7" s="543"/>
      <c r="V7" s="543"/>
      <c r="W7" s="543"/>
      <c r="X7" s="543"/>
      <c r="Y7" s="543"/>
      <c r="Z7" s="543"/>
      <c r="AA7" s="543"/>
      <c r="AB7" s="543"/>
      <c r="AC7" s="543"/>
      <c r="AD7" s="543"/>
    </row>
    <row r="8" spans="1:30" x14ac:dyDescent="0.25">
      <c r="A8" s="3"/>
      <c r="B8" s="3"/>
      <c r="C8" s="3"/>
      <c r="D8" s="3"/>
      <c r="E8" s="3"/>
      <c r="F8" s="3"/>
      <c r="G8" s="3"/>
      <c r="H8" s="3"/>
      <c r="I8" s="3"/>
      <c r="J8" s="3"/>
      <c r="K8" s="3"/>
      <c r="L8" s="3"/>
      <c r="M8" s="3"/>
      <c r="N8" s="3"/>
      <c r="O8" s="3"/>
      <c r="P8" s="3"/>
      <c r="Q8" s="3"/>
      <c r="R8" s="3"/>
      <c r="S8" s="3"/>
      <c r="T8" s="3"/>
      <c r="U8" s="3"/>
      <c r="V8" s="3"/>
      <c r="W8" s="3"/>
      <c r="X8" s="3"/>
      <c r="Y8" s="3"/>
      <c r="Z8" s="3"/>
      <c r="AA8" s="3"/>
      <c r="AB8" s="3"/>
      <c r="AC8" s="3"/>
      <c r="AD8" s="3"/>
    </row>
    <row r="9" spans="1:30" x14ac:dyDescent="0.25">
      <c r="A9" s="3"/>
      <c r="B9" s="3"/>
      <c r="C9" s="1616" t="s">
        <v>519</v>
      </c>
      <c r="D9" s="1616"/>
      <c r="E9" s="1616"/>
      <c r="F9" s="1616"/>
      <c r="G9" s="1616"/>
      <c r="H9" s="1616"/>
      <c r="I9" s="1616"/>
      <c r="J9" s="1616"/>
      <c r="K9" s="1616"/>
      <c r="L9" s="1616"/>
      <c r="M9" s="1616"/>
      <c r="N9" s="1616"/>
      <c r="O9" s="1616"/>
      <c r="P9" s="1616"/>
      <c r="Q9" s="1616"/>
      <c r="R9" s="1616"/>
      <c r="S9" s="1616"/>
      <c r="T9" s="1616"/>
      <c r="U9" s="1616"/>
      <c r="V9" s="1616"/>
      <c r="W9" s="1616"/>
      <c r="X9" s="1616"/>
      <c r="Y9" s="1616"/>
      <c r="Z9" s="1616"/>
      <c r="AA9" s="1616"/>
      <c r="AB9" s="1616"/>
      <c r="AC9" s="1616"/>
      <c r="AD9" s="1616"/>
    </row>
    <row r="10" spans="1:30" x14ac:dyDescent="0.25">
      <c r="A10" s="3"/>
      <c r="B10" s="3"/>
      <c r="C10" s="1617"/>
      <c r="D10" s="1618"/>
      <c r="E10" s="1618"/>
      <c r="F10" s="1618"/>
      <c r="G10" s="1618"/>
      <c r="H10" s="1618"/>
      <c r="I10" s="1618"/>
      <c r="J10" s="1618"/>
      <c r="K10" s="1618"/>
      <c r="L10" s="1618"/>
      <c r="M10" s="1618"/>
      <c r="N10" s="1618"/>
      <c r="O10" s="1618"/>
      <c r="P10" s="1618"/>
      <c r="Q10" s="1618"/>
      <c r="R10" s="1618"/>
      <c r="S10" s="1618"/>
      <c r="T10" s="1618"/>
      <c r="U10" s="1618"/>
      <c r="V10" s="1618"/>
      <c r="W10" s="1618"/>
      <c r="X10" s="1618"/>
      <c r="Y10" s="1618"/>
      <c r="Z10" s="1618"/>
      <c r="AA10" s="1618"/>
      <c r="AB10" s="1618"/>
      <c r="AC10" s="1618"/>
      <c r="AD10" s="1619"/>
    </row>
    <row r="11" spans="1:30" x14ac:dyDescent="0.25">
      <c r="A11" s="3"/>
      <c r="B11" s="3"/>
      <c r="C11" s="1620"/>
      <c r="D11" s="1243"/>
      <c r="E11" s="1243"/>
      <c r="F11" s="1243"/>
      <c r="G11" s="1243"/>
      <c r="H11" s="1243"/>
      <c r="I11" s="1243"/>
      <c r="J11" s="1243"/>
      <c r="K11" s="1243"/>
      <c r="L11" s="1243"/>
      <c r="M11" s="1243"/>
      <c r="N11" s="1243"/>
      <c r="O11" s="1243"/>
      <c r="P11" s="1243"/>
      <c r="Q11" s="1243"/>
      <c r="R11" s="1243"/>
      <c r="S11" s="1243"/>
      <c r="T11" s="1243"/>
      <c r="U11" s="1243"/>
      <c r="V11" s="1243"/>
      <c r="W11" s="1243"/>
      <c r="X11" s="1243"/>
      <c r="Y11" s="1243"/>
      <c r="Z11" s="1243"/>
      <c r="AA11" s="1243"/>
      <c r="AB11" s="1243"/>
      <c r="AC11" s="1243"/>
      <c r="AD11" s="1621"/>
    </row>
    <row r="12" spans="1:30" x14ac:dyDescent="0.25">
      <c r="A12" s="3"/>
      <c r="B12" s="3"/>
      <c r="C12" s="1620"/>
      <c r="D12" s="1243"/>
      <c r="E12" s="1243"/>
      <c r="F12" s="1243"/>
      <c r="G12" s="1243"/>
      <c r="H12" s="1243"/>
      <c r="I12" s="1243"/>
      <c r="J12" s="1243"/>
      <c r="K12" s="1243"/>
      <c r="L12" s="1243"/>
      <c r="M12" s="1243"/>
      <c r="N12" s="1243"/>
      <c r="O12" s="1243"/>
      <c r="P12" s="1243"/>
      <c r="Q12" s="1243"/>
      <c r="R12" s="1243"/>
      <c r="S12" s="1243"/>
      <c r="T12" s="1243"/>
      <c r="U12" s="1243"/>
      <c r="V12" s="1243"/>
      <c r="W12" s="1243"/>
      <c r="X12" s="1243"/>
      <c r="Y12" s="1243"/>
      <c r="Z12" s="1243"/>
      <c r="AA12" s="1243"/>
      <c r="AB12" s="1243"/>
      <c r="AC12" s="1243"/>
      <c r="AD12" s="1621"/>
    </row>
    <row r="13" spans="1:30" x14ac:dyDescent="0.25">
      <c r="A13" s="3"/>
      <c r="B13" s="3"/>
      <c r="C13" s="1620"/>
      <c r="D13" s="1243"/>
      <c r="E13" s="1243"/>
      <c r="F13" s="1243"/>
      <c r="G13" s="1243"/>
      <c r="H13" s="1243"/>
      <c r="I13" s="1243"/>
      <c r="J13" s="1243"/>
      <c r="K13" s="1243"/>
      <c r="L13" s="1243"/>
      <c r="M13" s="1243"/>
      <c r="N13" s="1243"/>
      <c r="O13" s="1243"/>
      <c r="P13" s="1243"/>
      <c r="Q13" s="1243"/>
      <c r="R13" s="1243"/>
      <c r="S13" s="1243"/>
      <c r="T13" s="1243"/>
      <c r="U13" s="1243"/>
      <c r="V13" s="1243"/>
      <c r="W13" s="1243"/>
      <c r="X13" s="1243"/>
      <c r="Y13" s="1243"/>
      <c r="Z13" s="1243"/>
      <c r="AA13" s="1243"/>
      <c r="AB13" s="1243"/>
      <c r="AC13" s="1243"/>
      <c r="AD13" s="1621"/>
    </row>
    <row r="14" spans="1:30" x14ac:dyDescent="0.25">
      <c r="A14" s="3"/>
      <c r="B14" s="3"/>
      <c r="C14" s="1622"/>
      <c r="D14" s="1623"/>
      <c r="E14" s="1623"/>
      <c r="F14" s="1623"/>
      <c r="G14" s="1623"/>
      <c r="H14" s="1623"/>
      <c r="I14" s="1623"/>
      <c r="J14" s="1623"/>
      <c r="K14" s="1623"/>
      <c r="L14" s="1623"/>
      <c r="M14" s="1623"/>
      <c r="N14" s="1623"/>
      <c r="O14" s="1623"/>
      <c r="P14" s="1623"/>
      <c r="Q14" s="1623"/>
      <c r="R14" s="1623"/>
      <c r="S14" s="1623"/>
      <c r="T14" s="1623"/>
      <c r="U14" s="1623"/>
      <c r="V14" s="1623"/>
      <c r="W14" s="1623"/>
      <c r="X14" s="1623"/>
      <c r="Y14" s="1623"/>
      <c r="Z14" s="1623"/>
      <c r="AA14" s="1623"/>
      <c r="AB14" s="1623"/>
      <c r="AC14" s="1623"/>
      <c r="AD14" s="1624"/>
    </row>
    <row r="15" spans="1:30"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0" x14ac:dyDescent="0.25">
      <c r="A16" s="3"/>
      <c r="B16" s="3"/>
      <c r="C16" s="1616" t="s">
        <v>520</v>
      </c>
      <c r="D16" s="1616"/>
      <c r="E16" s="1616"/>
      <c r="F16" s="1616"/>
      <c r="G16" s="1616"/>
      <c r="H16" s="1616"/>
      <c r="I16" s="1616"/>
      <c r="J16" s="1616"/>
      <c r="K16" s="1616"/>
      <c r="L16" s="1616"/>
      <c r="M16" s="1616"/>
      <c r="N16" s="1616"/>
      <c r="O16" s="1616"/>
      <c r="P16" s="1616"/>
      <c r="Q16" s="1616"/>
      <c r="R16" s="1616"/>
      <c r="S16" s="1616"/>
      <c r="T16" s="1616"/>
      <c r="U16" s="1616"/>
      <c r="V16" s="1616"/>
      <c r="W16" s="1616"/>
      <c r="X16" s="1616"/>
      <c r="Y16" s="1616"/>
      <c r="Z16" s="1616"/>
      <c r="AA16" s="1616"/>
      <c r="AB16" s="1616"/>
      <c r="AC16" s="1616"/>
      <c r="AD16" s="1616"/>
    </row>
    <row r="17" spans="1:30" x14ac:dyDescent="0.25">
      <c r="A17" s="3"/>
      <c r="B17" s="3"/>
      <c r="C17" s="1617"/>
      <c r="D17" s="1618"/>
      <c r="E17" s="1618"/>
      <c r="F17" s="1618"/>
      <c r="G17" s="1618"/>
      <c r="H17" s="1618"/>
      <c r="I17" s="1618"/>
      <c r="J17" s="1618"/>
      <c r="K17" s="1618"/>
      <c r="L17" s="1618"/>
      <c r="M17" s="1618"/>
      <c r="N17" s="1618"/>
      <c r="O17" s="1618"/>
      <c r="P17" s="1618"/>
      <c r="Q17" s="1618"/>
      <c r="R17" s="1618"/>
      <c r="S17" s="1618"/>
      <c r="T17" s="1618"/>
      <c r="U17" s="1618"/>
      <c r="V17" s="1618"/>
      <c r="W17" s="1618"/>
      <c r="X17" s="1618"/>
      <c r="Y17" s="1618"/>
      <c r="Z17" s="1618"/>
      <c r="AA17" s="1618"/>
      <c r="AB17" s="1618"/>
      <c r="AC17" s="1618"/>
      <c r="AD17" s="1619"/>
    </row>
    <row r="18" spans="1:30" x14ac:dyDescent="0.25">
      <c r="A18" s="3"/>
      <c r="B18" s="3"/>
      <c r="C18" s="1620"/>
      <c r="D18" s="1243"/>
      <c r="E18" s="1243"/>
      <c r="F18" s="1243"/>
      <c r="G18" s="1243"/>
      <c r="H18" s="1243"/>
      <c r="I18" s="1243"/>
      <c r="J18" s="1243"/>
      <c r="K18" s="1243"/>
      <c r="L18" s="1243"/>
      <c r="M18" s="1243"/>
      <c r="N18" s="1243"/>
      <c r="O18" s="1243"/>
      <c r="P18" s="1243"/>
      <c r="Q18" s="1243"/>
      <c r="R18" s="1243"/>
      <c r="S18" s="1243"/>
      <c r="T18" s="1243"/>
      <c r="U18" s="1243"/>
      <c r="V18" s="1243"/>
      <c r="W18" s="1243"/>
      <c r="X18" s="1243"/>
      <c r="Y18" s="1243"/>
      <c r="Z18" s="1243"/>
      <c r="AA18" s="1243"/>
      <c r="AB18" s="1243"/>
      <c r="AC18" s="1243"/>
      <c r="AD18" s="1621"/>
    </row>
    <row r="19" spans="1:30" x14ac:dyDescent="0.25">
      <c r="A19" s="3"/>
      <c r="B19" s="3"/>
      <c r="C19" s="1620"/>
      <c r="D19" s="1243"/>
      <c r="E19" s="1243"/>
      <c r="F19" s="1243"/>
      <c r="G19" s="1243"/>
      <c r="H19" s="1243"/>
      <c r="I19" s="1243"/>
      <c r="J19" s="1243"/>
      <c r="K19" s="1243"/>
      <c r="L19" s="1243"/>
      <c r="M19" s="1243"/>
      <c r="N19" s="1243"/>
      <c r="O19" s="1243"/>
      <c r="P19" s="1243"/>
      <c r="Q19" s="1243"/>
      <c r="R19" s="1243"/>
      <c r="S19" s="1243"/>
      <c r="T19" s="1243"/>
      <c r="U19" s="1243"/>
      <c r="V19" s="1243"/>
      <c r="W19" s="1243"/>
      <c r="X19" s="1243"/>
      <c r="Y19" s="1243"/>
      <c r="Z19" s="1243"/>
      <c r="AA19" s="1243"/>
      <c r="AB19" s="1243"/>
      <c r="AC19" s="1243"/>
      <c r="AD19" s="1621"/>
    </row>
    <row r="20" spans="1:30" x14ac:dyDescent="0.25">
      <c r="A20" s="3"/>
      <c r="B20" s="3"/>
      <c r="C20" s="1620"/>
      <c r="D20" s="1243"/>
      <c r="E20" s="1243"/>
      <c r="F20" s="1243"/>
      <c r="G20" s="1243"/>
      <c r="H20" s="1243"/>
      <c r="I20" s="1243"/>
      <c r="J20" s="1243"/>
      <c r="K20" s="1243"/>
      <c r="L20" s="1243"/>
      <c r="M20" s="1243"/>
      <c r="N20" s="1243"/>
      <c r="O20" s="1243"/>
      <c r="P20" s="1243"/>
      <c r="Q20" s="1243"/>
      <c r="R20" s="1243"/>
      <c r="S20" s="1243"/>
      <c r="T20" s="1243"/>
      <c r="U20" s="1243"/>
      <c r="V20" s="1243"/>
      <c r="W20" s="1243"/>
      <c r="X20" s="1243"/>
      <c r="Y20" s="1243"/>
      <c r="Z20" s="1243"/>
      <c r="AA20" s="1243"/>
      <c r="AB20" s="1243"/>
      <c r="AC20" s="1243"/>
      <c r="AD20" s="1621"/>
    </row>
    <row r="21" spans="1:30" x14ac:dyDescent="0.25">
      <c r="A21" s="3"/>
      <c r="B21" s="3"/>
      <c r="C21" s="1622"/>
      <c r="D21" s="1623"/>
      <c r="E21" s="1623"/>
      <c r="F21" s="1623"/>
      <c r="G21" s="1623"/>
      <c r="H21" s="1623"/>
      <c r="I21" s="1623"/>
      <c r="J21" s="1623"/>
      <c r="K21" s="1623"/>
      <c r="L21" s="1623"/>
      <c r="M21" s="1623"/>
      <c r="N21" s="1623"/>
      <c r="O21" s="1623"/>
      <c r="P21" s="1623"/>
      <c r="Q21" s="1623"/>
      <c r="R21" s="1623"/>
      <c r="S21" s="1623"/>
      <c r="T21" s="1623"/>
      <c r="U21" s="1623"/>
      <c r="V21" s="1623"/>
      <c r="W21" s="1623"/>
      <c r="X21" s="1623"/>
      <c r="Y21" s="1623"/>
      <c r="Z21" s="1623"/>
      <c r="AA21" s="1623"/>
      <c r="AB21" s="1623"/>
      <c r="AC21" s="1623"/>
      <c r="AD21" s="1624"/>
    </row>
    <row r="22" spans="1:30" x14ac:dyDescent="0.25">
      <c r="A22" s="3"/>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row>
    <row r="23" spans="1:30" x14ac:dyDescent="0.25">
      <c r="A23" s="3"/>
      <c r="B23" s="3"/>
      <c r="C23" s="1616" t="s">
        <v>521</v>
      </c>
      <c r="D23" s="1616"/>
      <c r="E23" s="1616"/>
      <c r="F23" s="1616"/>
      <c r="G23" s="1616"/>
      <c r="H23" s="1616"/>
      <c r="I23" s="1616"/>
      <c r="J23" s="1616"/>
      <c r="K23" s="1616"/>
      <c r="L23" s="1616"/>
      <c r="M23" s="1616"/>
      <c r="N23" s="1616"/>
      <c r="O23" s="1616"/>
      <c r="P23" s="1616"/>
      <c r="Q23" s="1616"/>
      <c r="R23" s="1616"/>
      <c r="S23" s="1616"/>
      <c r="T23" s="1616"/>
      <c r="U23" s="1616"/>
      <c r="V23" s="1616"/>
      <c r="W23" s="1616"/>
      <c r="X23" s="1616"/>
      <c r="Y23" s="1616"/>
      <c r="Z23" s="1616"/>
      <c r="AA23" s="1616"/>
      <c r="AB23" s="1616"/>
      <c r="AC23" s="1616"/>
      <c r="AD23" s="1616"/>
    </row>
    <row r="24" spans="1:30" x14ac:dyDescent="0.25">
      <c r="A24" s="3"/>
      <c r="B24" s="3"/>
      <c r="C24" s="1617"/>
      <c r="D24" s="1618"/>
      <c r="E24" s="1618"/>
      <c r="F24" s="1618"/>
      <c r="G24" s="1618"/>
      <c r="H24" s="1618"/>
      <c r="I24" s="1618"/>
      <c r="J24" s="1618"/>
      <c r="K24" s="1618"/>
      <c r="L24" s="1618"/>
      <c r="M24" s="1618"/>
      <c r="N24" s="1618"/>
      <c r="O24" s="1618"/>
      <c r="P24" s="1618"/>
      <c r="Q24" s="1618"/>
      <c r="R24" s="1618"/>
      <c r="S24" s="1618"/>
      <c r="T24" s="1618"/>
      <c r="U24" s="1618"/>
      <c r="V24" s="1618"/>
      <c r="W24" s="1618"/>
      <c r="X24" s="1618"/>
      <c r="Y24" s="1618"/>
      <c r="Z24" s="1618"/>
      <c r="AA24" s="1618"/>
      <c r="AB24" s="1618"/>
      <c r="AC24" s="1618"/>
      <c r="AD24" s="1619"/>
    </row>
    <row r="25" spans="1:30" x14ac:dyDescent="0.25">
      <c r="A25" s="3"/>
      <c r="B25" s="3"/>
      <c r="C25" s="1620"/>
      <c r="D25" s="1243"/>
      <c r="E25" s="1243"/>
      <c r="F25" s="1243"/>
      <c r="G25" s="1243"/>
      <c r="H25" s="1243"/>
      <c r="I25" s="1243"/>
      <c r="J25" s="1243"/>
      <c r="K25" s="1243"/>
      <c r="L25" s="1243"/>
      <c r="M25" s="1243"/>
      <c r="N25" s="1243"/>
      <c r="O25" s="1243"/>
      <c r="P25" s="1243"/>
      <c r="Q25" s="1243"/>
      <c r="R25" s="1243"/>
      <c r="S25" s="1243"/>
      <c r="T25" s="1243"/>
      <c r="U25" s="1243"/>
      <c r="V25" s="1243"/>
      <c r="W25" s="1243"/>
      <c r="X25" s="1243"/>
      <c r="Y25" s="1243"/>
      <c r="Z25" s="1243"/>
      <c r="AA25" s="1243"/>
      <c r="AB25" s="1243"/>
      <c r="AC25" s="1243"/>
      <c r="AD25" s="1621"/>
    </row>
    <row r="26" spans="1:30" x14ac:dyDescent="0.25">
      <c r="A26" s="3"/>
      <c r="B26" s="3"/>
      <c r="C26" s="1620"/>
      <c r="D26" s="1243"/>
      <c r="E26" s="1243"/>
      <c r="F26" s="1243"/>
      <c r="G26" s="1243"/>
      <c r="H26" s="1243"/>
      <c r="I26" s="1243"/>
      <c r="J26" s="1243"/>
      <c r="K26" s="1243"/>
      <c r="L26" s="1243"/>
      <c r="M26" s="1243"/>
      <c r="N26" s="1243"/>
      <c r="O26" s="1243"/>
      <c r="P26" s="1243"/>
      <c r="Q26" s="1243"/>
      <c r="R26" s="1243"/>
      <c r="S26" s="1243"/>
      <c r="T26" s="1243"/>
      <c r="U26" s="1243"/>
      <c r="V26" s="1243"/>
      <c r="W26" s="1243"/>
      <c r="X26" s="1243"/>
      <c r="Y26" s="1243"/>
      <c r="Z26" s="1243"/>
      <c r="AA26" s="1243"/>
      <c r="AB26" s="1243"/>
      <c r="AC26" s="1243"/>
      <c r="AD26" s="1621"/>
    </row>
    <row r="27" spans="1:30" x14ac:dyDescent="0.25">
      <c r="A27" s="3"/>
      <c r="B27" s="3"/>
      <c r="C27" s="1620"/>
      <c r="D27" s="1243"/>
      <c r="E27" s="1243"/>
      <c r="F27" s="1243"/>
      <c r="G27" s="1243"/>
      <c r="H27" s="1243"/>
      <c r="I27" s="1243"/>
      <c r="J27" s="1243"/>
      <c r="K27" s="1243"/>
      <c r="L27" s="1243"/>
      <c r="M27" s="1243"/>
      <c r="N27" s="1243"/>
      <c r="O27" s="1243"/>
      <c r="P27" s="1243"/>
      <c r="Q27" s="1243"/>
      <c r="R27" s="1243"/>
      <c r="S27" s="1243"/>
      <c r="T27" s="1243"/>
      <c r="U27" s="1243"/>
      <c r="V27" s="1243"/>
      <c r="W27" s="1243"/>
      <c r="X27" s="1243"/>
      <c r="Y27" s="1243"/>
      <c r="Z27" s="1243"/>
      <c r="AA27" s="1243"/>
      <c r="AB27" s="1243"/>
      <c r="AC27" s="1243"/>
      <c r="AD27" s="1621"/>
    </row>
    <row r="28" spans="1:30" x14ac:dyDescent="0.25">
      <c r="A28" s="3"/>
      <c r="B28" s="3"/>
      <c r="C28" s="1622"/>
      <c r="D28" s="1623"/>
      <c r="E28" s="1623"/>
      <c r="F28" s="1623"/>
      <c r="G28" s="1623"/>
      <c r="H28" s="1623"/>
      <c r="I28" s="1623"/>
      <c r="J28" s="1623"/>
      <c r="K28" s="1623"/>
      <c r="L28" s="1623"/>
      <c r="M28" s="1623"/>
      <c r="N28" s="1623"/>
      <c r="O28" s="1623"/>
      <c r="P28" s="1623"/>
      <c r="Q28" s="1623"/>
      <c r="R28" s="1623"/>
      <c r="S28" s="1623"/>
      <c r="T28" s="1623"/>
      <c r="U28" s="1623"/>
      <c r="V28" s="1623"/>
      <c r="W28" s="1623"/>
      <c r="X28" s="1623"/>
      <c r="Y28" s="1623"/>
      <c r="Z28" s="1623"/>
      <c r="AA28" s="1623"/>
      <c r="AB28" s="1623"/>
      <c r="AC28" s="1623"/>
      <c r="AD28" s="1624"/>
    </row>
    <row r="29" spans="1:30"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1:30" x14ac:dyDescent="0.25">
      <c r="A30" s="3"/>
      <c r="B30" s="543" t="s">
        <v>522</v>
      </c>
      <c r="C30" s="543"/>
      <c r="D30" s="543"/>
      <c r="E30" s="543"/>
      <c r="F30" s="543"/>
      <c r="G30" s="543"/>
      <c r="H30" s="543"/>
      <c r="I30" s="543"/>
      <c r="J30" s="543"/>
      <c r="K30" s="543"/>
      <c r="L30" s="543"/>
      <c r="M30" s="543"/>
      <c r="N30" s="543"/>
      <c r="O30" s="543"/>
      <c r="P30" s="543"/>
      <c r="Q30" s="543"/>
      <c r="R30" s="543"/>
      <c r="S30" s="543"/>
      <c r="T30" s="543"/>
      <c r="U30" s="543"/>
      <c r="V30" s="543"/>
      <c r="W30" s="543"/>
      <c r="X30" s="543"/>
      <c r="Y30" s="543"/>
      <c r="Z30" s="543"/>
      <c r="AA30" s="543"/>
      <c r="AB30" s="543"/>
      <c r="AC30" s="543"/>
      <c r="AD30" s="543"/>
    </row>
    <row r="31" spans="1:30" x14ac:dyDescent="0.25">
      <c r="A31" s="3"/>
      <c r="B31" s="112"/>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4"/>
    </row>
    <row r="32" spans="1:30" x14ac:dyDescent="0.25">
      <c r="A32" s="3"/>
      <c r="B32" s="167"/>
      <c r="C32" s="168"/>
      <c r="D32" s="168"/>
      <c r="E32" s="168"/>
      <c r="F32" s="168"/>
      <c r="G32" s="168"/>
      <c r="H32" s="168"/>
      <c r="I32" s="168"/>
      <c r="J32" s="168"/>
      <c r="K32" s="168"/>
      <c r="L32" s="168"/>
      <c r="M32" s="168"/>
      <c r="N32" s="168"/>
      <c r="O32" s="168"/>
      <c r="P32" s="168"/>
      <c r="Q32" s="168"/>
      <c r="R32" s="168"/>
      <c r="S32" s="168"/>
      <c r="T32" s="168"/>
      <c r="U32" s="168"/>
      <c r="V32" s="168"/>
      <c r="W32" s="168"/>
      <c r="X32" s="168"/>
      <c r="Y32" s="168"/>
      <c r="Z32" s="168"/>
      <c r="AA32" s="168"/>
      <c r="AB32" s="168"/>
      <c r="AC32" s="168"/>
      <c r="AD32" s="169"/>
    </row>
    <row r="33" spans="1:30" x14ac:dyDescent="0.25">
      <c r="A33" s="3"/>
      <c r="B33" s="167"/>
      <c r="C33" s="168"/>
      <c r="D33" s="168"/>
      <c r="E33" s="168"/>
      <c r="F33" s="168"/>
      <c r="G33" s="168"/>
      <c r="H33" s="168"/>
      <c r="I33" s="168"/>
      <c r="J33" s="168"/>
      <c r="K33" s="168"/>
      <c r="L33" s="168"/>
      <c r="M33" s="168"/>
      <c r="N33" s="168"/>
      <c r="O33" s="168"/>
      <c r="P33" s="168"/>
      <c r="Q33" s="168"/>
      <c r="R33" s="168"/>
      <c r="S33" s="168"/>
      <c r="T33" s="168"/>
      <c r="U33" s="168"/>
      <c r="V33" s="168"/>
      <c r="W33" s="168"/>
      <c r="X33" s="168"/>
      <c r="Y33" s="168"/>
      <c r="Z33" s="168"/>
      <c r="AA33" s="168"/>
      <c r="AB33" s="168"/>
      <c r="AC33" s="168"/>
      <c r="AD33" s="169"/>
    </row>
    <row r="34" spans="1:30" x14ac:dyDescent="0.25">
      <c r="A34" s="3"/>
      <c r="B34" s="167"/>
      <c r="C34" s="168"/>
      <c r="D34" s="168"/>
      <c r="E34" s="168"/>
      <c r="F34" s="168"/>
      <c r="G34" s="168"/>
      <c r="H34" s="168"/>
      <c r="I34" s="168"/>
      <c r="J34" s="168"/>
      <c r="K34" s="168"/>
      <c r="L34" s="168"/>
      <c r="M34" s="168"/>
      <c r="N34" s="168"/>
      <c r="O34" s="168"/>
      <c r="P34" s="168"/>
      <c r="Q34" s="168"/>
      <c r="R34" s="168"/>
      <c r="S34" s="168"/>
      <c r="T34" s="168"/>
      <c r="U34" s="168"/>
      <c r="V34" s="168"/>
      <c r="W34" s="168"/>
      <c r="X34" s="168"/>
      <c r="Y34" s="168"/>
      <c r="Z34" s="168"/>
      <c r="AA34" s="168"/>
      <c r="AB34" s="168"/>
      <c r="AC34" s="168"/>
      <c r="AD34" s="169"/>
    </row>
    <row r="35" spans="1:30" x14ac:dyDescent="0.25">
      <c r="A35" s="3"/>
      <c r="B35" s="115"/>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7"/>
    </row>
    <row r="36" spans="1:3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x14ac:dyDescent="0.25">
      <c r="A37" s="3"/>
      <c r="B37" s="543" t="s">
        <v>523</v>
      </c>
      <c r="C37" s="543"/>
      <c r="D37" s="543"/>
      <c r="E37" s="543"/>
      <c r="F37" s="543"/>
      <c r="G37" s="543"/>
      <c r="H37" s="543"/>
      <c r="I37" s="543"/>
      <c r="J37" s="543"/>
      <c r="K37" s="543"/>
      <c r="L37" s="543"/>
      <c r="M37" s="543"/>
      <c r="N37" s="543"/>
      <c r="O37" s="543"/>
      <c r="P37" s="543"/>
      <c r="Q37" s="543"/>
      <c r="R37" s="543"/>
      <c r="S37" s="543"/>
      <c r="T37" s="543"/>
      <c r="U37" s="543"/>
      <c r="V37" s="543"/>
      <c r="W37" s="543"/>
      <c r="X37" s="543"/>
      <c r="Y37" s="543"/>
      <c r="Z37" s="543"/>
      <c r="AA37" s="543"/>
      <c r="AB37" s="543"/>
      <c r="AC37" s="543"/>
      <c r="AD37" s="543"/>
    </row>
    <row r="38" spans="1:30" x14ac:dyDescent="0.25">
      <c r="A38" s="3"/>
      <c r="B38" s="1625"/>
      <c r="C38" s="1625"/>
      <c r="D38" s="1625"/>
      <c r="E38" s="1625"/>
      <c r="F38" s="1625"/>
      <c r="G38" s="1625"/>
      <c r="H38" s="1625"/>
      <c r="I38" s="1625"/>
      <c r="J38" s="1625"/>
      <c r="K38" s="1625"/>
      <c r="L38" s="1625"/>
      <c r="M38" s="1625"/>
      <c r="N38" s="1625"/>
      <c r="O38" s="1625"/>
      <c r="P38" s="1625"/>
      <c r="Q38" s="1625"/>
      <c r="R38" s="1625"/>
      <c r="S38" s="1625"/>
      <c r="T38" s="1625"/>
      <c r="U38" s="1625"/>
      <c r="V38" s="1625"/>
      <c r="W38" s="1625"/>
      <c r="X38" s="1625"/>
      <c r="Y38" s="1625"/>
      <c r="Z38" s="1625"/>
      <c r="AA38" s="1625"/>
      <c r="AB38" s="1625"/>
      <c r="AC38" s="1625"/>
      <c r="AD38" s="1625"/>
    </row>
    <row r="39" spans="1:30" x14ac:dyDescent="0.25">
      <c r="A39" s="3"/>
      <c r="B39" s="112"/>
      <c r="C39" s="113"/>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4"/>
    </row>
    <row r="40" spans="1:30" x14ac:dyDescent="0.25">
      <c r="A40" s="3"/>
      <c r="B40" s="167"/>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9"/>
    </row>
    <row r="41" spans="1:30" x14ac:dyDescent="0.25">
      <c r="A41" s="3"/>
      <c r="B41" s="167"/>
      <c r="C41" s="168"/>
      <c r="D41" s="168"/>
      <c r="E41" s="168"/>
      <c r="F41" s="168"/>
      <c r="G41" s="168"/>
      <c r="H41" s="168"/>
      <c r="I41" s="168"/>
      <c r="J41" s="168"/>
      <c r="K41" s="168"/>
      <c r="L41" s="168"/>
      <c r="M41" s="168"/>
      <c r="N41" s="168"/>
      <c r="O41" s="168"/>
      <c r="P41" s="168"/>
      <c r="Q41" s="168"/>
      <c r="R41" s="168"/>
      <c r="S41" s="168"/>
      <c r="T41" s="168"/>
      <c r="U41" s="168"/>
      <c r="V41" s="168"/>
      <c r="W41" s="168"/>
      <c r="X41" s="168"/>
      <c r="Y41" s="168"/>
      <c r="Z41" s="168"/>
      <c r="AA41" s="168"/>
      <c r="AB41" s="168"/>
      <c r="AC41" s="168"/>
      <c r="AD41" s="169"/>
    </row>
    <row r="42" spans="1:30" x14ac:dyDescent="0.25">
      <c r="A42" s="3"/>
      <c r="B42" s="167"/>
      <c r="C42" s="168"/>
      <c r="D42" s="168"/>
      <c r="E42" s="168"/>
      <c r="F42" s="168"/>
      <c r="G42" s="168"/>
      <c r="H42" s="168"/>
      <c r="I42" s="168"/>
      <c r="J42" s="168"/>
      <c r="K42" s="168"/>
      <c r="L42" s="168"/>
      <c r="M42" s="168"/>
      <c r="N42" s="168"/>
      <c r="O42" s="168"/>
      <c r="P42" s="168"/>
      <c r="Q42" s="168"/>
      <c r="R42" s="168"/>
      <c r="S42" s="168"/>
      <c r="T42" s="168"/>
      <c r="U42" s="168"/>
      <c r="V42" s="168"/>
      <c r="W42" s="168"/>
      <c r="X42" s="168"/>
      <c r="Y42" s="168"/>
      <c r="Z42" s="168"/>
      <c r="AA42" s="168"/>
      <c r="AB42" s="168"/>
      <c r="AC42" s="168"/>
      <c r="AD42" s="169"/>
    </row>
    <row r="43" spans="1:30" x14ac:dyDescent="0.25">
      <c r="A43" s="3"/>
      <c r="B43" s="115"/>
      <c r="C43" s="116"/>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7"/>
    </row>
    <row r="44" spans="1:3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row>
    <row r="45" spans="1:30" x14ac:dyDescent="0.25">
      <c r="A45" s="3"/>
      <c r="B45" s="543" t="s">
        <v>524</v>
      </c>
      <c r="C45" s="543"/>
      <c r="D45" s="543"/>
      <c r="E45" s="543"/>
      <c r="F45" s="543"/>
      <c r="G45" s="543"/>
      <c r="H45" s="543"/>
      <c r="I45" s="543"/>
      <c r="J45" s="543"/>
      <c r="K45" s="543"/>
      <c r="L45" s="543"/>
      <c r="M45" s="543"/>
      <c r="N45" s="543"/>
      <c r="O45" s="543"/>
      <c r="P45" s="543"/>
      <c r="Q45" s="543"/>
      <c r="R45" s="543"/>
      <c r="S45" s="543"/>
      <c r="T45" s="543"/>
      <c r="U45" s="543"/>
      <c r="V45" s="543"/>
      <c r="W45" s="543"/>
      <c r="X45" s="543"/>
      <c r="Y45" s="543"/>
      <c r="Z45" s="543"/>
      <c r="AA45" s="543"/>
      <c r="AB45" s="1626"/>
      <c r="AC45" s="1627"/>
      <c r="AD45" s="1628"/>
    </row>
    <row r="46" spans="1:3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row>
    <row r="47" spans="1:30" x14ac:dyDescent="0.25">
      <c r="A47" s="3"/>
      <c r="B47" s="3"/>
      <c r="C47" s="192" t="s">
        <v>525</v>
      </c>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row>
    <row r="48" spans="1:30" x14ac:dyDescent="0.25">
      <c r="A48" s="3"/>
      <c r="B48" s="3"/>
      <c r="C48" s="1629"/>
      <c r="D48" s="1630"/>
      <c r="E48" s="1630"/>
      <c r="F48" s="1630"/>
      <c r="G48" s="1630"/>
      <c r="H48" s="1630"/>
      <c r="I48" s="1630"/>
      <c r="J48" s="1630"/>
      <c r="K48" s="1630"/>
      <c r="L48" s="1630"/>
      <c r="M48" s="1630"/>
      <c r="N48" s="1630"/>
      <c r="O48" s="1630"/>
      <c r="P48" s="1630"/>
      <c r="Q48" s="1630"/>
      <c r="R48" s="1630"/>
      <c r="S48" s="1630"/>
      <c r="T48" s="1630"/>
      <c r="U48" s="1630"/>
      <c r="V48" s="1630"/>
      <c r="W48" s="1630"/>
      <c r="X48" s="1630"/>
      <c r="Y48" s="1630"/>
      <c r="Z48" s="1630"/>
      <c r="AA48" s="1630"/>
      <c r="AB48" s="1630"/>
      <c r="AC48" s="1630"/>
      <c r="AD48" s="1631"/>
    </row>
    <row r="49" spans="1:30" x14ac:dyDescent="0.25">
      <c r="A49" s="3"/>
      <c r="B49" s="3"/>
      <c r="C49" s="1632"/>
      <c r="D49" s="1633"/>
      <c r="E49" s="1633"/>
      <c r="F49" s="1633"/>
      <c r="G49" s="1633"/>
      <c r="H49" s="1633"/>
      <c r="I49" s="1633"/>
      <c r="J49" s="1633"/>
      <c r="K49" s="1633"/>
      <c r="L49" s="1633"/>
      <c r="M49" s="1633"/>
      <c r="N49" s="1633"/>
      <c r="O49" s="1633"/>
      <c r="P49" s="1633"/>
      <c r="Q49" s="1633"/>
      <c r="R49" s="1633"/>
      <c r="S49" s="1633"/>
      <c r="T49" s="1633"/>
      <c r="U49" s="1633"/>
      <c r="V49" s="1633"/>
      <c r="W49" s="1633"/>
      <c r="X49" s="1633"/>
      <c r="Y49" s="1633"/>
      <c r="Z49" s="1633"/>
      <c r="AA49" s="1633"/>
      <c r="AB49" s="1633"/>
      <c r="AC49" s="1633"/>
      <c r="AD49" s="1634"/>
    </row>
    <row r="50" spans="1:30" x14ac:dyDescent="0.25">
      <c r="A50" s="3"/>
      <c r="B50" s="3"/>
      <c r="C50" s="1632"/>
      <c r="D50" s="1633"/>
      <c r="E50" s="1633"/>
      <c r="F50" s="1633"/>
      <c r="G50" s="1633"/>
      <c r="H50" s="1633"/>
      <c r="I50" s="1633"/>
      <c r="J50" s="1633"/>
      <c r="K50" s="1633"/>
      <c r="L50" s="1633"/>
      <c r="M50" s="1633"/>
      <c r="N50" s="1633"/>
      <c r="O50" s="1633"/>
      <c r="P50" s="1633"/>
      <c r="Q50" s="1633"/>
      <c r="R50" s="1633"/>
      <c r="S50" s="1633"/>
      <c r="T50" s="1633"/>
      <c r="U50" s="1633"/>
      <c r="V50" s="1633"/>
      <c r="W50" s="1633"/>
      <c r="X50" s="1633"/>
      <c r="Y50" s="1633"/>
      <c r="Z50" s="1633"/>
      <c r="AA50" s="1633"/>
      <c r="AB50" s="1633"/>
      <c r="AC50" s="1633"/>
      <c r="AD50" s="1634"/>
    </row>
    <row r="51" spans="1:30" x14ac:dyDescent="0.25">
      <c r="A51" s="3"/>
      <c r="B51" s="3"/>
      <c r="C51" s="1632"/>
      <c r="D51" s="1633"/>
      <c r="E51" s="1633"/>
      <c r="F51" s="1633"/>
      <c r="G51" s="1633"/>
      <c r="H51" s="1633"/>
      <c r="I51" s="1633"/>
      <c r="J51" s="1633"/>
      <c r="K51" s="1633"/>
      <c r="L51" s="1633"/>
      <c r="M51" s="1633"/>
      <c r="N51" s="1633"/>
      <c r="O51" s="1633"/>
      <c r="P51" s="1633"/>
      <c r="Q51" s="1633"/>
      <c r="R51" s="1633"/>
      <c r="S51" s="1633"/>
      <c r="T51" s="1633"/>
      <c r="U51" s="1633"/>
      <c r="V51" s="1633"/>
      <c r="W51" s="1633"/>
      <c r="X51" s="1633"/>
      <c r="Y51" s="1633"/>
      <c r="Z51" s="1633"/>
      <c r="AA51" s="1633"/>
      <c r="AB51" s="1633"/>
      <c r="AC51" s="1633"/>
      <c r="AD51" s="1634"/>
    </row>
    <row r="52" spans="1:30" x14ac:dyDescent="0.25">
      <c r="A52" s="3"/>
      <c r="B52" s="3"/>
      <c r="C52" s="1635"/>
      <c r="D52" s="1636"/>
      <c r="E52" s="1636"/>
      <c r="F52" s="1636"/>
      <c r="G52" s="1636"/>
      <c r="H52" s="1636"/>
      <c r="I52" s="1636"/>
      <c r="J52" s="1636"/>
      <c r="K52" s="1636"/>
      <c r="L52" s="1636"/>
      <c r="M52" s="1636"/>
      <c r="N52" s="1636"/>
      <c r="O52" s="1636"/>
      <c r="P52" s="1636"/>
      <c r="Q52" s="1636"/>
      <c r="R52" s="1636"/>
      <c r="S52" s="1636"/>
      <c r="T52" s="1636"/>
      <c r="U52" s="1636"/>
      <c r="V52" s="1636"/>
      <c r="W52" s="1636"/>
      <c r="X52" s="1636"/>
      <c r="Y52" s="1636"/>
      <c r="Z52" s="1636"/>
      <c r="AA52" s="1636"/>
      <c r="AB52" s="1636"/>
      <c r="AC52" s="1636"/>
      <c r="AD52" s="1637"/>
    </row>
    <row r="53" spans="1:30"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row>
    <row r="54" spans="1:30" x14ac:dyDescent="0.25">
      <c r="A54" s="3"/>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row>
    <row r="55" spans="1:30" x14ac:dyDescent="0.25"/>
  </sheetData>
  <sheetProtection algorithmName="SHA-512" hashValue="Gg/dIvUYgRhYdziEuM/IpPmIxxcESSWpZKdqjvg66JZPkesoKXcR4XnIk4Nz4PgW+HjLvE6iSpiilnT7+NtXrw==" saltValue="CmfgmKETb72WqZZ0gifwqg==" spinCount="100000" sheet="1" objects="1" scenarios="1" selectLockedCells="1"/>
  <mergeCells count="18">
    <mergeCell ref="B54:AD54"/>
    <mergeCell ref="C17:AD21"/>
    <mergeCell ref="C23:AD23"/>
    <mergeCell ref="C24:AD28"/>
    <mergeCell ref="B30:AD30"/>
    <mergeCell ref="B31:AD35"/>
    <mergeCell ref="B37:AD38"/>
    <mergeCell ref="B39:AD43"/>
    <mergeCell ref="B45:AA45"/>
    <mergeCell ref="AB45:AD45"/>
    <mergeCell ref="C47:AD47"/>
    <mergeCell ref="C48:AD52"/>
    <mergeCell ref="C16:AD16"/>
    <mergeCell ref="B2:AD2"/>
    <mergeCell ref="B4:AD4"/>
    <mergeCell ref="B6:AD7"/>
    <mergeCell ref="C9:AD9"/>
    <mergeCell ref="C10:AD14"/>
  </mergeCells>
  <conditionalFormatting sqref="C47:AD52">
    <cfRule type="expression" dxfId="5" priority="1">
      <formula>$AB$45="YES"</formula>
    </cfRule>
  </conditionalFormatting>
  <dataValidations count="1">
    <dataValidation type="textLength" operator="lessThanOrEqual" allowBlank="1" showInputMessage="1" showErrorMessage="1" errorTitle="Text Length Error" error="This field is limited to 470 characters." sqref="C10:AD14 C17:AD21 C24:AD28 B31:AD35 B39:AD43 C48:AD52" xr:uid="{00000000-0002-0000-1100-000000000000}">
      <formula1>470</formula1>
    </dataValidation>
  </dataValidations>
  <pageMargins left="0.7" right="0.7" top="0.75" bottom="0.75" header="0.3" footer="0.3"/>
  <pageSetup scale="8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1000000}">
          <x14:formula1>
            <xm:f>Validation!$E$2:$E$3</xm:f>
          </x14:formula1>
          <xm:sqref>AB45:AD45</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AE39"/>
  <sheetViews>
    <sheetView showGridLines="0" showRowColHeaders="0" zoomScaleNormal="100" workbookViewId="0">
      <selection activeCell="Q25" sqref="Q25:AD27"/>
    </sheetView>
  </sheetViews>
  <sheetFormatPr defaultColWidth="0" defaultRowHeight="15" zeroHeight="1" x14ac:dyDescent="0.25"/>
  <cols>
    <col min="1" max="31" width="3.140625" style="30" customWidth="1"/>
    <col min="32" max="16384" width="9.140625" style="30" hidden="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132" t="s">
        <v>721</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x14ac:dyDescent="0.25">
      <c r="A4" s="3"/>
      <c r="B4" s="57" t="s">
        <v>526</v>
      </c>
      <c r="C4" s="1639" t="str">
        <f>IF('T1-Application Cover Page'!B7="","",'T1-Application Cover Page'!B7)</f>
        <v/>
      </c>
      <c r="D4" s="1639"/>
      <c r="E4" s="1639"/>
      <c r="F4" s="1639"/>
      <c r="G4" s="1639"/>
      <c r="H4" s="1639"/>
      <c r="I4" s="1639"/>
      <c r="J4" s="1639"/>
      <c r="K4" s="1639"/>
      <c r="L4" s="1639"/>
      <c r="M4" s="1639"/>
      <c r="N4" s="1639"/>
      <c r="O4" s="1639"/>
      <c r="P4" s="1639"/>
      <c r="Q4" s="1639"/>
      <c r="R4" s="1639"/>
      <c r="S4" s="1639"/>
      <c r="T4" s="1639"/>
      <c r="U4" s="194" t="s">
        <v>527</v>
      </c>
      <c r="V4" s="194"/>
      <c r="W4" s="194"/>
      <c r="X4" s="194"/>
      <c r="Y4" s="194"/>
      <c r="Z4" s="194"/>
      <c r="AA4" s="194"/>
      <c r="AB4" s="194"/>
      <c r="AC4" s="194"/>
      <c r="AD4" s="194"/>
    </row>
    <row r="5" spans="1:30"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x14ac:dyDescent="0.25">
      <c r="A6" s="3"/>
      <c r="B6" s="13" t="s">
        <v>528</v>
      </c>
      <c r="C6" s="1638" t="s">
        <v>670</v>
      </c>
      <c r="D6" s="1638"/>
      <c r="E6" s="1638"/>
      <c r="F6" s="1638"/>
      <c r="G6" s="1638"/>
      <c r="H6" s="1638"/>
      <c r="I6" s="1638"/>
      <c r="J6" s="1638"/>
      <c r="K6" s="1638"/>
      <c r="L6" s="1638"/>
      <c r="M6" s="1638"/>
      <c r="N6" s="1638"/>
      <c r="O6" s="1638"/>
      <c r="P6" s="1638"/>
      <c r="Q6" s="1638"/>
      <c r="R6" s="1638"/>
      <c r="S6" s="1638"/>
      <c r="T6" s="1638"/>
      <c r="U6" s="1638"/>
      <c r="V6" s="1638"/>
      <c r="W6" s="1638"/>
      <c r="X6" s="1638"/>
      <c r="Y6" s="1638"/>
      <c r="Z6" s="1638"/>
      <c r="AA6" s="1638"/>
      <c r="AB6" s="1638"/>
      <c r="AC6" s="1638"/>
      <c r="AD6" s="1638"/>
    </row>
    <row r="7" spans="1:30" x14ac:dyDescent="0.25">
      <c r="A7" s="3"/>
      <c r="B7" s="14"/>
      <c r="C7" s="1638"/>
      <c r="D7" s="1638"/>
      <c r="E7" s="1638"/>
      <c r="F7" s="1638"/>
      <c r="G7" s="1638"/>
      <c r="H7" s="1638"/>
      <c r="I7" s="1638"/>
      <c r="J7" s="1638"/>
      <c r="K7" s="1638"/>
      <c r="L7" s="1638"/>
      <c r="M7" s="1638"/>
      <c r="N7" s="1638"/>
      <c r="O7" s="1638"/>
      <c r="P7" s="1638"/>
      <c r="Q7" s="1638"/>
      <c r="R7" s="1638"/>
      <c r="S7" s="1638"/>
      <c r="T7" s="1638"/>
      <c r="U7" s="1638"/>
      <c r="V7" s="1638"/>
      <c r="W7" s="1638"/>
      <c r="X7" s="1638"/>
      <c r="Y7" s="1638"/>
      <c r="Z7" s="1638"/>
      <c r="AA7" s="1638"/>
      <c r="AB7" s="1638"/>
      <c r="AC7" s="1638"/>
      <c r="AD7" s="1638"/>
    </row>
    <row r="8" spans="1:30" x14ac:dyDescent="0.25">
      <c r="A8" s="3"/>
      <c r="B8" s="14"/>
      <c r="C8" s="1638"/>
      <c r="D8" s="1638"/>
      <c r="E8" s="1638"/>
      <c r="F8" s="1638"/>
      <c r="G8" s="1638"/>
      <c r="H8" s="1638"/>
      <c r="I8" s="1638"/>
      <c r="J8" s="1638"/>
      <c r="K8" s="1638"/>
      <c r="L8" s="1638"/>
      <c r="M8" s="1638"/>
      <c r="N8" s="1638"/>
      <c r="O8" s="1638"/>
      <c r="P8" s="1638"/>
      <c r="Q8" s="1638"/>
      <c r="R8" s="1638"/>
      <c r="S8" s="1638"/>
      <c r="T8" s="1638"/>
      <c r="U8" s="1638"/>
      <c r="V8" s="1638"/>
      <c r="W8" s="1638"/>
      <c r="X8" s="1638"/>
      <c r="Y8" s="1638"/>
      <c r="Z8" s="1638"/>
      <c r="AA8" s="1638"/>
      <c r="AB8" s="1638"/>
      <c r="AC8" s="1638"/>
      <c r="AD8" s="1638"/>
    </row>
    <row r="9" spans="1:30" x14ac:dyDescent="0.25">
      <c r="A9" s="3"/>
      <c r="B9" s="3"/>
      <c r="C9" s="3"/>
      <c r="D9" s="3"/>
      <c r="E9" s="3"/>
      <c r="F9" s="3"/>
      <c r="G9" s="3"/>
      <c r="H9" s="3"/>
      <c r="I9" s="3"/>
      <c r="J9" s="3"/>
      <c r="K9" s="3"/>
      <c r="L9" s="3"/>
      <c r="M9" s="3"/>
      <c r="N9" s="3"/>
      <c r="O9" s="3"/>
      <c r="P9" s="3"/>
      <c r="Q9" s="3"/>
      <c r="R9" s="3"/>
      <c r="S9" s="3"/>
      <c r="T9" s="3"/>
      <c r="U9" s="3"/>
      <c r="V9" s="3"/>
      <c r="W9" s="3"/>
      <c r="X9" s="3"/>
      <c r="Y9" s="3"/>
      <c r="Z9" s="3"/>
      <c r="AA9" s="3"/>
      <c r="AB9" s="3"/>
      <c r="AC9" s="3"/>
      <c r="AD9" s="3"/>
    </row>
    <row r="10" spans="1:30" x14ac:dyDescent="0.25">
      <c r="A10" s="3"/>
      <c r="B10" s="13" t="s">
        <v>529</v>
      </c>
      <c r="C10" s="1638" t="s">
        <v>530</v>
      </c>
      <c r="D10" s="1638"/>
      <c r="E10" s="1638"/>
      <c r="F10" s="1638"/>
      <c r="G10" s="1638"/>
      <c r="H10" s="1638"/>
      <c r="I10" s="1638"/>
      <c r="J10" s="1638"/>
      <c r="K10" s="1638"/>
      <c r="L10" s="1638"/>
      <c r="M10" s="1638"/>
      <c r="N10" s="1638"/>
      <c r="O10" s="1638"/>
      <c r="P10" s="1638"/>
      <c r="Q10" s="1638"/>
      <c r="R10" s="1638"/>
      <c r="S10" s="1638"/>
      <c r="T10" s="1638"/>
      <c r="U10" s="1638"/>
      <c r="V10" s="1638"/>
      <c r="W10" s="1638"/>
      <c r="X10" s="1638"/>
      <c r="Y10" s="1638"/>
      <c r="Z10" s="1638"/>
      <c r="AA10" s="1638"/>
      <c r="AB10" s="1638"/>
      <c r="AC10" s="1638"/>
      <c r="AD10" s="1638"/>
    </row>
    <row r="11" spans="1:30" x14ac:dyDescent="0.25">
      <c r="A11" s="3"/>
      <c r="B11" s="14"/>
      <c r="C11" s="1638"/>
      <c r="D11" s="1638"/>
      <c r="E11" s="1638"/>
      <c r="F11" s="1638"/>
      <c r="G11" s="1638"/>
      <c r="H11" s="1638"/>
      <c r="I11" s="1638"/>
      <c r="J11" s="1638"/>
      <c r="K11" s="1638"/>
      <c r="L11" s="1638"/>
      <c r="M11" s="1638"/>
      <c r="N11" s="1638"/>
      <c r="O11" s="1638"/>
      <c r="P11" s="1638"/>
      <c r="Q11" s="1638"/>
      <c r="R11" s="1638"/>
      <c r="S11" s="1638"/>
      <c r="T11" s="1638"/>
      <c r="U11" s="1638"/>
      <c r="V11" s="1638"/>
      <c r="W11" s="1638"/>
      <c r="X11" s="1638"/>
      <c r="Y11" s="1638"/>
      <c r="Z11" s="1638"/>
      <c r="AA11" s="1638"/>
      <c r="AB11" s="1638"/>
      <c r="AC11" s="1638"/>
      <c r="AD11" s="1638"/>
    </row>
    <row r="12" spans="1:30" x14ac:dyDescent="0.2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spans="1:30" x14ac:dyDescent="0.25">
      <c r="A13" s="3"/>
      <c r="B13" s="13" t="s">
        <v>531</v>
      </c>
      <c r="C13" s="1638" t="s">
        <v>671</v>
      </c>
      <c r="D13" s="1638"/>
      <c r="E13" s="1638"/>
      <c r="F13" s="1638"/>
      <c r="G13" s="1638"/>
      <c r="H13" s="1638"/>
      <c r="I13" s="1638"/>
      <c r="J13" s="1638"/>
      <c r="K13" s="1638"/>
      <c r="L13" s="1638"/>
      <c r="M13" s="1638"/>
      <c r="N13" s="1638"/>
      <c r="O13" s="1638"/>
      <c r="P13" s="1638"/>
      <c r="Q13" s="1638"/>
      <c r="R13" s="1638"/>
      <c r="S13" s="1638"/>
      <c r="T13" s="1638"/>
      <c r="U13" s="1638"/>
      <c r="V13" s="1638"/>
      <c r="W13" s="1638"/>
      <c r="X13" s="1638"/>
      <c r="Y13" s="1638"/>
      <c r="Z13" s="1638"/>
      <c r="AA13" s="1638"/>
      <c r="AB13" s="1638"/>
      <c r="AC13" s="1638"/>
      <c r="AD13" s="1638"/>
    </row>
    <row r="14" spans="1:30" x14ac:dyDescent="0.25">
      <c r="A14" s="3"/>
      <c r="B14" s="14"/>
      <c r="C14" s="1638"/>
      <c r="D14" s="1638"/>
      <c r="E14" s="1638"/>
      <c r="F14" s="1638"/>
      <c r="G14" s="1638"/>
      <c r="H14" s="1638"/>
      <c r="I14" s="1638"/>
      <c r="J14" s="1638"/>
      <c r="K14" s="1638"/>
      <c r="L14" s="1638"/>
      <c r="M14" s="1638"/>
      <c r="N14" s="1638"/>
      <c r="O14" s="1638"/>
      <c r="P14" s="1638"/>
      <c r="Q14" s="1638"/>
      <c r="R14" s="1638"/>
      <c r="S14" s="1638"/>
      <c r="T14" s="1638"/>
      <c r="U14" s="1638"/>
      <c r="V14" s="1638"/>
      <c r="W14" s="1638"/>
      <c r="X14" s="1638"/>
      <c r="Y14" s="1638"/>
      <c r="Z14" s="1638"/>
      <c r="AA14" s="1638"/>
      <c r="AB14" s="1638"/>
      <c r="AC14" s="1638"/>
      <c r="AD14" s="1638"/>
    </row>
    <row r="15" spans="1:30" x14ac:dyDescent="0.2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spans="1:30" x14ac:dyDescent="0.25">
      <c r="A16" s="3"/>
      <c r="B16" s="13" t="s">
        <v>532</v>
      </c>
      <c r="C16" s="1638" t="s">
        <v>672</v>
      </c>
      <c r="D16" s="1638"/>
      <c r="E16" s="1638"/>
      <c r="F16" s="1638"/>
      <c r="G16" s="1638"/>
      <c r="H16" s="1638"/>
      <c r="I16" s="1638"/>
      <c r="J16" s="1638"/>
      <c r="K16" s="1638"/>
      <c r="L16" s="1638"/>
      <c r="M16" s="1638"/>
      <c r="N16" s="1638"/>
      <c r="O16" s="1638"/>
      <c r="P16" s="1638"/>
      <c r="Q16" s="1638"/>
      <c r="R16" s="1638"/>
      <c r="S16" s="1638"/>
      <c r="T16" s="1638"/>
      <c r="U16" s="1638"/>
      <c r="V16" s="1638"/>
      <c r="W16" s="1638"/>
      <c r="X16" s="1638"/>
      <c r="Y16" s="1638"/>
      <c r="Z16" s="1638"/>
      <c r="AA16" s="1638"/>
      <c r="AB16" s="1638"/>
      <c r="AC16" s="1638"/>
      <c r="AD16" s="1638"/>
    </row>
    <row r="17" spans="1:30" x14ac:dyDescent="0.25">
      <c r="A17" s="3"/>
      <c r="B17" s="14"/>
      <c r="C17" s="1638"/>
      <c r="D17" s="1638"/>
      <c r="E17" s="1638"/>
      <c r="F17" s="1638"/>
      <c r="G17" s="1638"/>
      <c r="H17" s="1638"/>
      <c r="I17" s="1638"/>
      <c r="J17" s="1638"/>
      <c r="K17" s="1638"/>
      <c r="L17" s="1638"/>
      <c r="M17" s="1638"/>
      <c r="N17" s="1638"/>
      <c r="O17" s="1638"/>
      <c r="P17" s="1638"/>
      <c r="Q17" s="1638"/>
      <c r="R17" s="1638"/>
      <c r="S17" s="1638"/>
      <c r="T17" s="1638"/>
      <c r="U17" s="1638"/>
      <c r="V17" s="1638"/>
      <c r="W17" s="1638"/>
      <c r="X17" s="1638"/>
      <c r="Y17" s="1638"/>
      <c r="Z17" s="1638"/>
      <c r="AA17" s="1638"/>
      <c r="AB17" s="1638"/>
      <c r="AC17" s="1638"/>
      <c r="AD17" s="1638"/>
    </row>
    <row r="18" spans="1:30" x14ac:dyDescent="0.25">
      <c r="A18" s="3"/>
      <c r="B18" s="14"/>
      <c r="C18" s="1638"/>
      <c r="D18" s="1638"/>
      <c r="E18" s="1638"/>
      <c r="F18" s="1638"/>
      <c r="G18" s="1638"/>
      <c r="H18" s="1638"/>
      <c r="I18" s="1638"/>
      <c r="J18" s="1638"/>
      <c r="K18" s="1638"/>
      <c r="L18" s="1638"/>
      <c r="M18" s="1638"/>
      <c r="N18" s="1638"/>
      <c r="O18" s="1638"/>
      <c r="P18" s="1638"/>
      <c r="Q18" s="1638"/>
      <c r="R18" s="1638"/>
      <c r="S18" s="1638"/>
      <c r="T18" s="1638"/>
      <c r="U18" s="1638"/>
      <c r="V18" s="1638"/>
      <c r="W18" s="1638"/>
      <c r="X18" s="1638"/>
      <c r="Y18" s="1638"/>
      <c r="Z18" s="1638"/>
      <c r="AA18" s="1638"/>
      <c r="AB18" s="1638"/>
      <c r="AC18" s="1638"/>
      <c r="AD18" s="1638"/>
    </row>
    <row r="19" spans="1:30" x14ac:dyDescent="0.25">
      <c r="A19" s="3"/>
      <c r="B19" s="14"/>
      <c r="C19" s="1638"/>
      <c r="D19" s="1638"/>
      <c r="E19" s="1638"/>
      <c r="F19" s="1638"/>
      <c r="G19" s="1638"/>
      <c r="H19" s="1638"/>
      <c r="I19" s="1638"/>
      <c r="J19" s="1638"/>
      <c r="K19" s="1638"/>
      <c r="L19" s="1638"/>
      <c r="M19" s="1638"/>
      <c r="N19" s="1638"/>
      <c r="O19" s="1638"/>
      <c r="P19" s="1638"/>
      <c r="Q19" s="1638"/>
      <c r="R19" s="1638"/>
      <c r="S19" s="1638"/>
      <c r="T19" s="1638"/>
      <c r="U19" s="1638"/>
      <c r="V19" s="1638"/>
      <c r="W19" s="1638"/>
      <c r="X19" s="1638"/>
      <c r="Y19" s="1638"/>
      <c r="Z19" s="1638"/>
      <c r="AA19" s="1638"/>
      <c r="AB19" s="1638"/>
      <c r="AC19" s="1638"/>
      <c r="AD19" s="1638"/>
    </row>
    <row r="20" spans="1:30"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1:30" x14ac:dyDescent="0.25">
      <c r="A21" s="3"/>
      <c r="B21" s="13" t="s">
        <v>533</v>
      </c>
      <c r="C21" s="1638" t="s">
        <v>673</v>
      </c>
      <c r="D21" s="1638"/>
      <c r="E21" s="1638"/>
      <c r="F21" s="1638"/>
      <c r="G21" s="1638"/>
      <c r="H21" s="1638"/>
      <c r="I21" s="1638"/>
      <c r="J21" s="1638"/>
      <c r="K21" s="1638"/>
      <c r="L21" s="1638"/>
      <c r="M21" s="1638"/>
      <c r="N21" s="1638"/>
      <c r="O21" s="1638"/>
      <c r="P21" s="1638"/>
      <c r="Q21" s="1638"/>
      <c r="R21" s="1638"/>
      <c r="S21" s="1638"/>
      <c r="T21" s="1638"/>
      <c r="U21" s="1638"/>
      <c r="V21" s="1638"/>
      <c r="W21" s="1638"/>
      <c r="X21" s="1638"/>
      <c r="Y21" s="1638"/>
      <c r="Z21" s="1638"/>
      <c r="AA21" s="1638"/>
      <c r="AB21" s="1638"/>
      <c r="AC21" s="1638"/>
      <c r="AD21" s="1638"/>
    </row>
    <row r="22" spans="1:30" x14ac:dyDescent="0.25">
      <c r="A22" s="3"/>
      <c r="B22" s="14"/>
      <c r="C22" s="1638"/>
      <c r="D22" s="1638"/>
      <c r="E22" s="1638"/>
      <c r="F22" s="1638"/>
      <c r="G22" s="1638"/>
      <c r="H22" s="1638"/>
      <c r="I22" s="1638"/>
      <c r="J22" s="1638"/>
      <c r="K22" s="1638"/>
      <c r="L22" s="1638"/>
      <c r="M22" s="1638"/>
      <c r="N22" s="1638"/>
      <c r="O22" s="1638"/>
      <c r="P22" s="1638"/>
      <c r="Q22" s="1638"/>
      <c r="R22" s="1638"/>
      <c r="S22" s="1638"/>
      <c r="T22" s="1638"/>
      <c r="U22" s="1638"/>
      <c r="V22" s="1638"/>
      <c r="W22" s="1638"/>
      <c r="X22" s="1638"/>
      <c r="Y22" s="1638"/>
      <c r="Z22" s="1638"/>
      <c r="AA22" s="1638"/>
      <c r="AB22" s="1638"/>
      <c r="AC22" s="1638"/>
      <c r="AD22" s="1638"/>
    </row>
    <row r="23" spans="1:30" x14ac:dyDescent="0.25">
      <c r="A23" s="3"/>
      <c r="B23" s="14"/>
      <c r="C23" s="1638"/>
      <c r="D23" s="1638"/>
      <c r="E23" s="1638"/>
      <c r="F23" s="1638"/>
      <c r="G23" s="1638"/>
      <c r="H23" s="1638"/>
      <c r="I23" s="1638"/>
      <c r="J23" s="1638"/>
      <c r="K23" s="1638"/>
      <c r="L23" s="1638"/>
      <c r="M23" s="1638"/>
      <c r="N23" s="1638"/>
      <c r="O23" s="1638"/>
      <c r="P23" s="1638"/>
      <c r="Q23" s="1638"/>
      <c r="R23" s="1638"/>
      <c r="S23" s="1638"/>
      <c r="T23" s="1638"/>
      <c r="U23" s="1638"/>
      <c r="V23" s="1638"/>
      <c r="W23" s="1638"/>
      <c r="X23" s="1638"/>
      <c r="Y23" s="1638"/>
      <c r="Z23" s="1638"/>
      <c r="AA23" s="1638"/>
      <c r="AB23" s="1638"/>
      <c r="AC23" s="1638"/>
      <c r="AD23" s="1638"/>
    </row>
    <row r="24" spans="1:30" x14ac:dyDescent="0.25">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row>
    <row r="25" spans="1:30" x14ac:dyDescent="0.25">
      <c r="A25" s="3"/>
      <c r="B25" s="3"/>
      <c r="C25" s="3"/>
      <c r="D25" s="3"/>
      <c r="E25" s="3"/>
      <c r="F25" s="3"/>
      <c r="G25" s="3"/>
      <c r="H25" s="3"/>
      <c r="I25" s="3"/>
      <c r="J25" s="3"/>
      <c r="K25" s="3"/>
      <c r="L25" s="3"/>
      <c r="M25" s="3"/>
      <c r="N25" s="3"/>
      <c r="O25" s="3"/>
      <c r="P25" s="3"/>
      <c r="Q25" s="1640"/>
      <c r="R25" s="1640"/>
      <c r="S25" s="1640"/>
      <c r="T25" s="1640"/>
      <c r="U25" s="1640"/>
      <c r="V25" s="1640"/>
      <c r="W25" s="1640"/>
      <c r="X25" s="1640"/>
      <c r="Y25" s="1640"/>
      <c r="Z25" s="1640"/>
      <c r="AA25" s="1640"/>
      <c r="AB25" s="1640"/>
      <c r="AC25" s="1640"/>
      <c r="AD25" s="1640"/>
    </row>
    <row r="26" spans="1:30" x14ac:dyDescent="0.25">
      <c r="A26" s="3"/>
      <c r="B26" s="3"/>
      <c r="C26" s="3"/>
      <c r="D26" s="3"/>
      <c r="E26" s="3"/>
      <c r="F26" s="3"/>
      <c r="G26" s="3"/>
      <c r="H26" s="3"/>
      <c r="I26" s="3"/>
      <c r="J26" s="3"/>
      <c r="K26" s="3"/>
      <c r="L26" s="3"/>
      <c r="M26" s="3"/>
      <c r="N26" s="3"/>
      <c r="O26" s="3"/>
      <c r="P26" s="3"/>
      <c r="Q26" s="1640"/>
      <c r="R26" s="1640"/>
      <c r="S26" s="1640"/>
      <c r="T26" s="1640"/>
      <c r="U26" s="1640"/>
      <c r="V26" s="1640"/>
      <c r="W26" s="1640"/>
      <c r="X26" s="1640"/>
      <c r="Y26" s="1640"/>
      <c r="Z26" s="1640"/>
      <c r="AA26" s="1640"/>
      <c r="AB26" s="1640"/>
      <c r="AC26" s="1640"/>
      <c r="AD26" s="1640"/>
    </row>
    <row r="27" spans="1:30" x14ac:dyDescent="0.25">
      <c r="A27" s="3"/>
      <c r="B27" s="3"/>
      <c r="C27" s="3"/>
      <c r="D27" s="3"/>
      <c r="E27" s="3"/>
      <c r="F27" s="3"/>
      <c r="G27" s="3"/>
      <c r="H27" s="3"/>
      <c r="I27" s="3"/>
      <c r="J27" s="3"/>
      <c r="K27" s="3"/>
      <c r="L27" s="3"/>
      <c r="M27" s="3"/>
      <c r="N27" s="3"/>
      <c r="O27" s="3"/>
      <c r="P27" s="3"/>
      <c r="Q27" s="1641"/>
      <c r="R27" s="1641"/>
      <c r="S27" s="1641"/>
      <c r="T27" s="1641"/>
      <c r="U27" s="1641"/>
      <c r="V27" s="1641"/>
      <c r="W27" s="1641"/>
      <c r="X27" s="1641"/>
      <c r="Y27" s="1641"/>
      <c r="Z27" s="1641"/>
      <c r="AA27" s="1641"/>
      <c r="AB27" s="1641"/>
      <c r="AC27" s="1641"/>
      <c r="AD27" s="1641"/>
    </row>
    <row r="28" spans="1:30" x14ac:dyDescent="0.25">
      <c r="A28" s="3"/>
      <c r="B28" s="3"/>
      <c r="C28" s="3"/>
      <c r="D28" s="3"/>
      <c r="E28" s="3"/>
      <c r="F28" s="3"/>
      <c r="G28" s="3"/>
      <c r="H28" s="3"/>
      <c r="I28" s="3"/>
      <c r="J28" s="3"/>
      <c r="K28" s="3"/>
      <c r="L28" s="3"/>
      <c r="M28" s="3"/>
      <c r="N28" s="3"/>
      <c r="O28" s="3"/>
      <c r="P28" s="3"/>
      <c r="Q28" s="1642" t="s">
        <v>534</v>
      </c>
      <c r="R28" s="1642"/>
      <c r="S28" s="1642"/>
      <c r="T28" s="1642"/>
      <c r="U28" s="1642"/>
      <c r="V28" s="1642"/>
      <c r="W28" s="1642"/>
      <c r="X28" s="1642"/>
      <c r="Y28" s="1642"/>
      <c r="Z28" s="1642"/>
      <c r="AA28" s="1642"/>
      <c r="AB28" s="1642"/>
      <c r="AC28" s="1642"/>
      <c r="AD28" s="1642"/>
    </row>
    <row r="29" spans="1:30" x14ac:dyDescent="0.25">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row>
    <row r="30" spans="1:30" x14ac:dyDescent="0.25">
      <c r="A30" s="3"/>
      <c r="B30" s="3"/>
      <c r="C30" s="3"/>
      <c r="D30" s="3"/>
      <c r="E30" s="3"/>
      <c r="F30" s="3"/>
      <c r="G30" s="3"/>
      <c r="H30" s="3"/>
      <c r="I30" s="3"/>
      <c r="J30" s="3"/>
      <c r="K30" s="3"/>
      <c r="L30" s="3"/>
      <c r="M30" s="3"/>
      <c r="N30" s="3"/>
      <c r="O30" s="3"/>
      <c r="P30" s="3"/>
      <c r="Q30" s="1640"/>
      <c r="R30" s="1640"/>
      <c r="S30" s="1640"/>
      <c r="T30" s="1640"/>
      <c r="U30" s="1640"/>
      <c r="V30" s="1640"/>
      <c r="W30" s="1640"/>
      <c r="X30" s="1640"/>
      <c r="Y30" s="1640"/>
      <c r="Z30" s="1640"/>
      <c r="AA30" s="1640"/>
      <c r="AB30" s="1640"/>
      <c r="AC30" s="1640"/>
      <c r="AD30" s="1640"/>
    </row>
    <row r="31" spans="1:30" x14ac:dyDescent="0.25">
      <c r="A31" s="3"/>
      <c r="B31" s="3"/>
      <c r="C31" s="3"/>
      <c r="D31" s="3"/>
      <c r="E31" s="3"/>
      <c r="F31" s="3"/>
      <c r="G31" s="3"/>
      <c r="H31" s="3"/>
      <c r="I31" s="3"/>
      <c r="J31" s="3"/>
      <c r="K31" s="3"/>
      <c r="L31" s="3"/>
      <c r="M31" s="3"/>
      <c r="N31" s="3"/>
      <c r="O31" s="3"/>
      <c r="P31" s="3"/>
      <c r="Q31" s="1641"/>
      <c r="R31" s="1641"/>
      <c r="S31" s="1641"/>
      <c r="T31" s="1641"/>
      <c r="U31" s="1641"/>
      <c r="V31" s="1641"/>
      <c r="W31" s="1641"/>
      <c r="X31" s="1641"/>
      <c r="Y31" s="1641"/>
      <c r="Z31" s="1641"/>
      <c r="AA31" s="1641"/>
      <c r="AB31" s="1641"/>
      <c r="AC31" s="1641"/>
      <c r="AD31" s="1641"/>
    </row>
    <row r="32" spans="1:30" x14ac:dyDescent="0.25">
      <c r="A32" s="3"/>
      <c r="B32" s="3"/>
      <c r="C32" s="3"/>
      <c r="D32" s="3"/>
      <c r="E32" s="3"/>
      <c r="F32" s="3"/>
      <c r="G32" s="3"/>
      <c r="H32" s="3"/>
      <c r="I32" s="3"/>
      <c r="J32" s="3"/>
      <c r="K32" s="3"/>
      <c r="L32" s="3"/>
      <c r="M32" s="3"/>
      <c r="N32" s="3"/>
      <c r="O32" s="3"/>
      <c r="P32" s="3"/>
      <c r="Q32" s="1642" t="s">
        <v>535</v>
      </c>
      <c r="R32" s="1642"/>
      <c r="S32" s="1642"/>
      <c r="T32" s="1642"/>
      <c r="U32" s="1642"/>
      <c r="V32" s="1642"/>
      <c r="W32" s="1642"/>
      <c r="X32" s="1642"/>
      <c r="Y32" s="1642"/>
      <c r="Z32" s="1642"/>
      <c r="AA32" s="1642"/>
      <c r="AB32" s="1642"/>
      <c r="AC32" s="1642"/>
      <c r="AD32" s="1642"/>
    </row>
    <row r="33" spans="1:3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row>
    <row r="34" spans="1:30" x14ac:dyDescent="0.25">
      <c r="A34" s="3"/>
      <c r="B34" s="3"/>
      <c r="C34" s="3"/>
      <c r="D34" s="3"/>
      <c r="E34" s="3"/>
      <c r="F34" s="3"/>
      <c r="G34" s="3"/>
      <c r="H34" s="3"/>
      <c r="I34" s="3"/>
      <c r="J34" s="3"/>
      <c r="K34" s="3"/>
      <c r="L34" s="3"/>
      <c r="M34" s="3"/>
      <c r="N34" s="3"/>
      <c r="O34" s="3"/>
      <c r="P34" s="3"/>
      <c r="Q34" s="1640"/>
      <c r="R34" s="1640"/>
      <c r="S34" s="1640"/>
      <c r="T34" s="1640"/>
      <c r="U34" s="1640"/>
      <c r="V34" s="1640"/>
      <c r="W34" s="1640"/>
      <c r="X34" s="1640"/>
      <c r="Y34" s="1640"/>
      <c r="Z34" s="1640"/>
      <c r="AA34" s="1640"/>
      <c r="AB34" s="1640"/>
      <c r="AC34" s="1640"/>
      <c r="AD34" s="1640"/>
    </row>
    <row r="35" spans="1:30" x14ac:dyDescent="0.25">
      <c r="A35" s="3"/>
      <c r="B35" s="3"/>
      <c r="C35" s="3"/>
      <c r="D35" s="3"/>
      <c r="E35" s="3"/>
      <c r="F35" s="3"/>
      <c r="G35" s="3"/>
      <c r="H35" s="3"/>
      <c r="I35" s="3"/>
      <c r="J35" s="3"/>
      <c r="K35" s="3"/>
      <c r="L35" s="3"/>
      <c r="M35" s="3"/>
      <c r="N35" s="3"/>
      <c r="O35" s="3"/>
      <c r="P35" s="3"/>
      <c r="Q35" s="1641"/>
      <c r="R35" s="1641"/>
      <c r="S35" s="1641"/>
      <c r="T35" s="1641"/>
      <c r="U35" s="1641"/>
      <c r="V35" s="1641"/>
      <c r="W35" s="1641"/>
      <c r="X35" s="1641"/>
      <c r="Y35" s="1641"/>
      <c r="Z35" s="1641"/>
      <c r="AA35" s="1641"/>
      <c r="AB35" s="1641"/>
      <c r="AC35" s="1641"/>
      <c r="AD35" s="1641"/>
    </row>
    <row r="36" spans="1:30" x14ac:dyDescent="0.25">
      <c r="A36" s="3"/>
      <c r="B36" s="3"/>
      <c r="C36" s="3"/>
      <c r="D36" s="3"/>
      <c r="E36" s="3"/>
      <c r="F36" s="3"/>
      <c r="G36" s="3"/>
      <c r="H36" s="3"/>
      <c r="I36" s="3"/>
      <c r="J36" s="3"/>
      <c r="K36" s="3"/>
      <c r="L36" s="3"/>
      <c r="M36" s="3"/>
      <c r="N36" s="3"/>
      <c r="O36" s="3"/>
      <c r="P36" s="3"/>
      <c r="Q36" s="1642" t="s">
        <v>536</v>
      </c>
      <c r="R36" s="1642"/>
      <c r="S36" s="1642"/>
      <c r="T36" s="1642"/>
      <c r="U36" s="1642"/>
      <c r="V36" s="1642"/>
      <c r="W36" s="1642"/>
      <c r="X36" s="1642"/>
      <c r="Y36" s="1642"/>
      <c r="Z36" s="1642"/>
      <c r="AA36" s="1642"/>
      <c r="AB36" s="1642"/>
      <c r="AC36" s="1642"/>
      <c r="AD36" s="1642"/>
    </row>
    <row r="37" spans="1:3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spans="1:30" x14ac:dyDescent="0.25">
      <c r="A38" s="3"/>
      <c r="B38" s="139"/>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row>
    <row r="39" spans="1:30" x14ac:dyDescent="0.25"/>
  </sheetData>
  <sheetProtection algorithmName="SHA-512" hashValue="wJMfwHiPlYc2TZVUYmdqIx05btmAFhQfyO3T7T4TVfLhLwI1FJ2HNqeNtPDwCvD2gY99ihAT1Sdrkbjnzao/mA==" saltValue="LVa9F7Pc7zCJX66iwnPlyQ==" spinCount="100000" sheet="1" selectLockedCells="1"/>
  <mergeCells count="15">
    <mergeCell ref="Q34:AD35"/>
    <mergeCell ref="Q36:AD36"/>
    <mergeCell ref="B38:AD38"/>
    <mergeCell ref="C16:AD19"/>
    <mergeCell ref="C21:AD23"/>
    <mergeCell ref="Q25:AD27"/>
    <mergeCell ref="Q28:AD28"/>
    <mergeCell ref="Q30:AD31"/>
    <mergeCell ref="Q32:AD32"/>
    <mergeCell ref="C13:AD14"/>
    <mergeCell ref="B2:AD2"/>
    <mergeCell ref="C4:T4"/>
    <mergeCell ref="U4:AD4"/>
    <mergeCell ref="C6:AD8"/>
    <mergeCell ref="C10:AD11"/>
  </mergeCells>
  <pageMargins left="0.7" right="0.7" top="0.75" bottom="0.75" header="0.3" footer="0.3"/>
  <pageSetup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E30"/>
  <sheetViews>
    <sheetView showGridLines="0" showRowColHeaders="0" zoomScaleNormal="100" workbookViewId="0">
      <selection activeCell="M4" sqref="M4:AD4"/>
    </sheetView>
  </sheetViews>
  <sheetFormatPr defaultColWidth="0" defaultRowHeight="15" zeroHeight="1" x14ac:dyDescent="0.25"/>
  <cols>
    <col min="1" max="31" width="3.140625" style="3" customWidth="1"/>
    <col min="32" max="16384" width="9.140625" style="3" hidden="1"/>
  </cols>
  <sheetData>
    <row r="1" spans="2:30" x14ac:dyDescent="0.25"/>
    <row r="2" spans="2:30" x14ac:dyDescent="0.25">
      <c r="B2" s="132" t="s">
        <v>398</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2:30" x14ac:dyDescent="0.25"/>
    <row r="4" spans="2:30" x14ac:dyDescent="0.25">
      <c r="B4" s="94" t="s">
        <v>309</v>
      </c>
      <c r="C4" s="94"/>
      <c r="D4" s="94"/>
      <c r="E4" s="94"/>
      <c r="F4" s="94"/>
      <c r="G4" s="94"/>
      <c r="H4" s="94"/>
      <c r="I4" s="94"/>
      <c r="J4" s="94"/>
      <c r="K4" s="94"/>
      <c r="L4" s="103"/>
      <c r="M4" s="85"/>
      <c r="N4" s="86"/>
      <c r="O4" s="86"/>
      <c r="P4" s="86"/>
      <c r="Q4" s="86"/>
      <c r="R4" s="86"/>
      <c r="S4" s="86"/>
      <c r="T4" s="86"/>
      <c r="U4" s="86"/>
      <c r="V4" s="86"/>
      <c r="W4" s="86"/>
      <c r="X4" s="86"/>
      <c r="Y4" s="86"/>
      <c r="Z4" s="86"/>
      <c r="AA4" s="86"/>
      <c r="AB4" s="86"/>
      <c r="AC4" s="86"/>
      <c r="AD4" s="87"/>
    </row>
    <row r="5" spans="2:30" x14ac:dyDescent="0.25">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row>
    <row r="6" spans="2:30" x14ac:dyDescent="0.25">
      <c r="B6" s="94" t="s">
        <v>310</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row>
    <row r="7" spans="2:30" x14ac:dyDescent="0.25">
      <c r="B7" s="164" t="s">
        <v>171</v>
      </c>
      <c r="C7" s="164"/>
      <c r="D7" s="164"/>
      <c r="E7" s="164"/>
      <c r="F7" s="164"/>
      <c r="G7" s="164"/>
      <c r="H7" s="164"/>
      <c r="I7" s="164"/>
      <c r="J7" s="164"/>
      <c r="K7" s="164"/>
      <c r="L7" s="164"/>
      <c r="M7" s="164"/>
      <c r="N7" s="164"/>
      <c r="O7" s="164"/>
      <c r="P7" s="18"/>
      <c r="Q7" s="164" t="s">
        <v>172</v>
      </c>
      <c r="R7" s="164"/>
      <c r="S7" s="164"/>
      <c r="T7" s="164"/>
      <c r="U7" s="164"/>
      <c r="V7" s="164"/>
      <c r="W7" s="164"/>
      <c r="X7" s="164"/>
      <c r="Y7" s="164"/>
      <c r="Z7" s="164"/>
      <c r="AA7" s="164"/>
      <c r="AB7" s="164"/>
      <c r="AC7" s="164"/>
      <c r="AD7" s="164"/>
    </row>
    <row r="8" spans="2:30" x14ac:dyDescent="0.25">
      <c r="B8" s="161"/>
      <c r="C8" s="162"/>
      <c r="D8" s="162"/>
      <c r="E8" s="162"/>
      <c r="F8" s="162"/>
      <c r="G8" s="162"/>
      <c r="H8" s="162"/>
      <c r="I8" s="162"/>
      <c r="J8" s="162"/>
      <c r="K8" s="162"/>
      <c r="L8" s="162"/>
      <c r="M8" s="162"/>
      <c r="N8" s="162"/>
      <c r="O8" s="163"/>
      <c r="P8" s="18"/>
      <c r="Q8" s="161"/>
      <c r="R8" s="162"/>
      <c r="S8" s="162"/>
      <c r="T8" s="162"/>
      <c r="U8" s="162"/>
      <c r="V8" s="162"/>
      <c r="W8" s="162"/>
      <c r="X8" s="162"/>
      <c r="Y8" s="162"/>
      <c r="Z8" s="162"/>
      <c r="AA8" s="162"/>
      <c r="AB8" s="162"/>
      <c r="AC8" s="162"/>
      <c r="AD8" s="163"/>
    </row>
    <row r="9" spans="2:30" x14ac:dyDescent="0.25">
      <c r="B9" s="18"/>
      <c r="C9" s="18"/>
      <c r="D9" s="18"/>
      <c r="E9" s="18"/>
      <c r="F9" s="18"/>
      <c r="G9" s="18"/>
      <c r="H9" s="18"/>
      <c r="I9" s="18"/>
      <c r="J9" s="18"/>
      <c r="K9" s="18"/>
      <c r="L9" s="18"/>
      <c r="M9" s="18"/>
      <c r="N9" s="18"/>
      <c r="O9" s="18"/>
      <c r="P9" s="18"/>
      <c r="Q9" s="140"/>
      <c r="R9" s="141"/>
      <c r="S9" s="141"/>
      <c r="T9" s="141"/>
      <c r="U9" s="141"/>
      <c r="V9" s="141"/>
      <c r="W9" s="141"/>
      <c r="X9" s="141"/>
      <c r="Y9" s="141"/>
      <c r="Z9" s="141"/>
      <c r="AA9" s="141"/>
      <c r="AB9" s="141"/>
      <c r="AC9" s="141"/>
      <c r="AD9" s="142"/>
    </row>
    <row r="10" spans="2:30" x14ac:dyDescent="0.25">
      <c r="B10" s="18"/>
      <c r="C10" s="18"/>
      <c r="D10" s="18"/>
      <c r="E10" s="18"/>
      <c r="F10" s="18"/>
      <c r="G10" s="18"/>
      <c r="H10" s="18"/>
      <c r="I10" s="18"/>
      <c r="J10" s="18"/>
      <c r="K10" s="18"/>
      <c r="L10" s="18"/>
      <c r="M10" s="18"/>
      <c r="N10" s="18"/>
      <c r="O10" s="18"/>
      <c r="P10" s="18"/>
      <c r="Q10" s="140"/>
      <c r="R10" s="141"/>
      <c r="S10" s="141"/>
      <c r="T10" s="141"/>
      <c r="U10" s="141"/>
      <c r="V10" s="141"/>
      <c r="W10" s="141"/>
      <c r="X10" s="141"/>
      <c r="Y10" s="141"/>
      <c r="Z10" s="141"/>
      <c r="AA10" s="141"/>
      <c r="AB10" s="141"/>
      <c r="AC10" s="141"/>
      <c r="AD10" s="142"/>
    </row>
    <row r="11" spans="2:30" x14ac:dyDescent="0.25">
      <c r="B11" s="18"/>
      <c r="C11" s="18"/>
      <c r="D11" s="18"/>
      <c r="E11" s="18"/>
      <c r="F11" s="18"/>
      <c r="G11" s="18"/>
      <c r="H11" s="18"/>
      <c r="I11" s="18"/>
      <c r="J11" s="18"/>
      <c r="K11" s="18"/>
      <c r="L11" s="18"/>
      <c r="M11" s="18"/>
      <c r="N11" s="18"/>
      <c r="O11" s="18"/>
      <c r="P11" s="18"/>
      <c r="Q11" s="140"/>
      <c r="R11" s="141"/>
      <c r="S11" s="141"/>
      <c r="T11" s="141"/>
      <c r="U11" s="141"/>
      <c r="V11" s="141"/>
      <c r="W11" s="141"/>
      <c r="X11" s="141"/>
      <c r="Y11" s="141"/>
      <c r="Z11" s="141"/>
      <c r="AA11" s="141"/>
      <c r="AB11" s="141"/>
      <c r="AC11" s="141"/>
      <c r="AD11" s="142"/>
    </row>
    <row r="12" spans="2:30" x14ac:dyDescent="0.25">
      <c r="B12" s="18"/>
      <c r="C12" s="18"/>
      <c r="D12" s="18"/>
      <c r="E12" s="18"/>
      <c r="F12" s="18"/>
      <c r="G12" s="18"/>
      <c r="H12" s="18"/>
      <c r="I12" s="18"/>
      <c r="J12" s="18"/>
      <c r="K12" s="18"/>
      <c r="L12" s="18"/>
      <c r="M12" s="18"/>
      <c r="N12" s="18"/>
      <c r="O12" s="18"/>
      <c r="P12" s="18"/>
      <c r="Q12" s="140"/>
      <c r="R12" s="141"/>
      <c r="S12" s="141"/>
      <c r="T12" s="141"/>
      <c r="U12" s="141"/>
      <c r="V12" s="141"/>
      <c r="W12" s="141"/>
      <c r="X12" s="141"/>
      <c r="Y12" s="141"/>
      <c r="Z12" s="141"/>
      <c r="AA12" s="141"/>
      <c r="AB12" s="141"/>
      <c r="AC12" s="141"/>
      <c r="AD12" s="142"/>
    </row>
    <row r="13" spans="2:30" x14ac:dyDescent="0.25">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row>
    <row r="14" spans="2:30" x14ac:dyDescent="0.25">
      <c r="B14" s="94" t="s">
        <v>64</v>
      </c>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row>
    <row r="15" spans="2:30" x14ac:dyDescent="0.25">
      <c r="B15" s="164" t="s">
        <v>173</v>
      </c>
      <c r="C15" s="164"/>
      <c r="D15" s="164"/>
      <c r="E15" s="164"/>
      <c r="F15" s="164"/>
      <c r="G15" s="164"/>
      <c r="H15" s="164"/>
      <c r="I15" s="164"/>
      <c r="J15" s="164"/>
      <c r="K15" s="164"/>
      <c r="L15" s="164"/>
      <c r="M15" s="164"/>
      <c r="N15" s="164"/>
      <c r="O15" s="164"/>
      <c r="P15" s="18"/>
      <c r="Q15" s="164" t="s">
        <v>174</v>
      </c>
      <c r="R15" s="164"/>
      <c r="S15" s="164"/>
      <c r="T15" s="164"/>
      <c r="U15" s="164"/>
      <c r="V15" s="164"/>
      <c r="W15" s="164"/>
      <c r="X15" s="164"/>
      <c r="Y15" s="164"/>
      <c r="Z15" s="164"/>
      <c r="AA15" s="164"/>
      <c r="AB15" s="164"/>
      <c r="AC15" s="164"/>
      <c r="AD15" s="164"/>
    </row>
    <row r="16" spans="2:30" x14ac:dyDescent="0.25">
      <c r="B16" s="85"/>
      <c r="C16" s="86"/>
      <c r="D16" s="86"/>
      <c r="E16" s="86"/>
      <c r="F16" s="86"/>
      <c r="G16" s="86"/>
      <c r="H16" s="86"/>
      <c r="I16" s="86"/>
      <c r="J16" s="86"/>
      <c r="K16" s="86"/>
      <c r="L16" s="86"/>
      <c r="M16" s="86"/>
      <c r="N16" s="86"/>
      <c r="O16" s="87"/>
      <c r="P16" s="18"/>
      <c r="Q16" s="95"/>
      <c r="R16" s="111"/>
      <c r="S16" s="111"/>
      <c r="T16" s="111"/>
      <c r="U16" s="111"/>
      <c r="V16" s="111"/>
      <c r="W16" s="111"/>
      <c r="X16" s="111"/>
      <c r="Y16" s="111"/>
      <c r="Z16" s="111"/>
      <c r="AA16" s="111"/>
      <c r="AB16" s="111"/>
      <c r="AC16" s="111"/>
      <c r="AD16" s="96"/>
    </row>
    <row r="17" spans="2:30" x14ac:dyDescent="0.25">
      <c r="B17" s="18"/>
      <c r="C17" s="18"/>
      <c r="D17" s="18"/>
      <c r="E17" s="18"/>
      <c r="F17" s="18"/>
      <c r="G17" s="18"/>
      <c r="H17" s="18"/>
      <c r="I17" s="18"/>
      <c r="J17" s="18"/>
      <c r="K17" s="18"/>
      <c r="L17" s="18"/>
      <c r="M17" s="18"/>
      <c r="N17" s="18"/>
      <c r="O17" s="18"/>
      <c r="P17" s="18"/>
      <c r="Q17" s="140"/>
      <c r="R17" s="141"/>
      <c r="S17" s="141"/>
      <c r="T17" s="141"/>
      <c r="U17" s="141"/>
      <c r="V17" s="141"/>
      <c r="W17" s="141"/>
      <c r="X17" s="141"/>
      <c r="Y17" s="141"/>
      <c r="Z17" s="141"/>
      <c r="AA17" s="141"/>
      <c r="AB17" s="141"/>
      <c r="AC17" s="141"/>
      <c r="AD17" s="142"/>
    </row>
    <row r="18" spans="2:30" x14ac:dyDescent="0.25">
      <c r="B18" s="18"/>
      <c r="C18" s="18"/>
      <c r="D18" s="18"/>
      <c r="E18" s="18"/>
      <c r="F18" s="18"/>
      <c r="G18" s="18"/>
      <c r="H18" s="18"/>
      <c r="I18" s="18"/>
      <c r="J18" s="18"/>
      <c r="K18" s="18"/>
      <c r="L18" s="18"/>
      <c r="M18" s="18"/>
      <c r="N18" s="18"/>
      <c r="O18" s="18"/>
      <c r="P18" s="18"/>
      <c r="Q18" s="140"/>
      <c r="R18" s="141"/>
      <c r="S18" s="141"/>
      <c r="T18" s="141"/>
      <c r="U18" s="141"/>
      <c r="V18" s="141"/>
      <c r="W18" s="141"/>
      <c r="X18" s="141"/>
      <c r="Y18" s="141"/>
      <c r="Z18" s="141"/>
      <c r="AA18" s="141"/>
      <c r="AB18" s="141"/>
      <c r="AC18" s="141"/>
      <c r="AD18" s="142"/>
    </row>
    <row r="19" spans="2:30" x14ac:dyDescent="0.25">
      <c r="B19" s="18"/>
      <c r="C19" s="18"/>
      <c r="D19" s="18"/>
      <c r="E19" s="18"/>
      <c r="F19" s="18"/>
      <c r="G19" s="18"/>
      <c r="H19" s="18"/>
      <c r="I19" s="18"/>
      <c r="J19" s="18"/>
      <c r="K19" s="18"/>
      <c r="L19" s="18"/>
      <c r="M19" s="18"/>
      <c r="N19" s="18"/>
      <c r="O19" s="18"/>
      <c r="P19" s="18"/>
      <c r="Q19" s="140"/>
      <c r="R19" s="141"/>
      <c r="S19" s="141"/>
      <c r="T19" s="141"/>
      <c r="U19" s="141"/>
      <c r="V19" s="141"/>
      <c r="W19" s="141"/>
      <c r="X19" s="141"/>
      <c r="Y19" s="141"/>
      <c r="Z19" s="141"/>
      <c r="AA19" s="141"/>
      <c r="AB19" s="141"/>
      <c r="AC19" s="141"/>
      <c r="AD19" s="142"/>
    </row>
    <row r="20" spans="2:30" x14ac:dyDescent="0.25">
      <c r="B20" s="18"/>
      <c r="C20" s="18"/>
      <c r="D20" s="18"/>
      <c r="E20" s="18"/>
      <c r="F20" s="18"/>
      <c r="G20" s="18"/>
      <c r="H20" s="18"/>
      <c r="I20" s="18"/>
      <c r="J20" s="18"/>
      <c r="K20" s="18"/>
      <c r="L20" s="18"/>
      <c r="M20" s="18"/>
      <c r="N20" s="18"/>
      <c r="O20" s="18"/>
      <c r="P20" s="18"/>
      <c r="Q20" s="140"/>
      <c r="R20" s="141"/>
      <c r="S20" s="141"/>
      <c r="T20" s="141"/>
      <c r="U20" s="141"/>
      <c r="V20" s="141"/>
      <c r="W20" s="141"/>
      <c r="X20" s="141"/>
      <c r="Y20" s="141"/>
      <c r="Z20" s="141"/>
      <c r="AA20" s="141"/>
      <c r="AB20" s="141"/>
      <c r="AC20" s="141"/>
      <c r="AD20" s="142"/>
    </row>
    <row r="21" spans="2:30" x14ac:dyDescent="0.25">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row>
    <row r="22" spans="2:30" x14ac:dyDescent="0.25">
      <c r="B22" s="94" t="s">
        <v>311</v>
      </c>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row>
    <row r="23" spans="2:30" ht="15.75" thickBot="1" x14ac:dyDescent="0.3">
      <c r="B23" s="16"/>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row>
    <row r="24" spans="2:30" ht="15.75" thickBot="1" x14ac:dyDescent="0.3">
      <c r="B24" s="155"/>
      <c r="C24" s="156"/>
      <c r="D24" s="156"/>
      <c r="E24" s="156"/>
      <c r="F24" s="156"/>
      <c r="G24" s="156"/>
      <c r="H24" s="158"/>
      <c r="I24" s="155" t="s">
        <v>281</v>
      </c>
      <c r="J24" s="156"/>
      <c r="K24" s="157"/>
      <c r="L24" s="16"/>
      <c r="M24" s="16"/>
      <c r="N24" s="16"/>
      <c r="O24" s="16"/>
      <c r="P24" s="16"/>
      <c r="Q24" s="16"/>
      <c r="R24" s="16"/>
      <c r="S24" s="16"/>
      <c r="T24" s="16"/>
      <c r="U24" s="16"/>
      <c r="V24" s="16"/>
      <c r="W24" s="16"/>
      <c r="X24" s="16"/>
      <c r="Y24" s="16"/>
      <c r="Z24" s="16"/>
      <c r="AA24" s="16"/>
      <c r="AB24" s="16"/>
      <c r="AC24" s="16"/>
      <c r="AD24" s="16"/>
    </row>
    <row r="25" spans="2:30" x14ac:dyDescent="0.25">
      <c r="B25" s="159" t="s">
        <v>272</v>
      </c>
      <c r="C25" s="160"/>
      <c r="D25" s="160"/>
      <c r="E25" s="160"/>
      <c r="F25" s="160"/>
      <c r="G25" s="160"/>
      <c r="H25" s="160"/>
      <c r="I25" s="152"/>
      <c r="J25" s="153"/>
      <c r="K25" s="154"/>
      <c r="L25" s="16"/>
      <c r="M25" s="16"/>
      <c r="N25" s="16"/>
      <c r="O25" s="16"/>
      <c r="P25" s="16"/>
      <c r="Q25" s="16"/>
      <c r="R25" s="16"/>
      <c r="S25" s="16"/>
      <c r="T25" s="16"/>
      <c r="U25" s="16"/>
      <c r="V25" s="16"/>
      <c r="W25" s="16"/>
      <c r="X25" s="16"/>
      <c r="Y25" s="16"/>
      <c r="Z25" s="16"/>
      <c r="AA25" s="16"/>
      <c r="AB25" s="16"/>
      <c r="AC25" s="16"/>
      <c r="AD25" s="16"/>
    </row>
    <row r="26" spans="2:30" x14ac:dyDescent="0.25">
      <c r="B26" s="148" t="s">
        <v>273</v>
      </c>
      <c r="C26" s="149"/>
      <c r="D26" s="149"/>
      <c r="E26" s="149"/>
      <c r="F26" s="149"/>
      <c r="G26" s="149"/>
      <c r="H26" s="149"/>
      <c r="I26" s="143"/>
      <c r="J26" s="86"/>
      <c r="K26" s="144"/>
      <c r="L26" s="16"/>
      <c r="M26" s="16"/>
      <c r="N26" s="16"/>
      <c r="O26" s="16"/>
      <c r="P26" s="16"/>
      <c r="Q26" s="16"/>
      <c r="R26" s="16"/>
      <c r="S26" s="16"/>
      <c r="T26" s="16"/>
      <c r="U26" s="16"/>
      <c r="V26" s="16"/>
      <c r="W26" s="16"/>
      <c r="X26" s="16"/>
      <c r="Y26" s="16"/>
      <c r="Z26" s="16"/>
      <c r="AA26" s="16"/>
      <c r="AB26" s="16"/>
      <c r="AC26" s="16"/>
      <c r="AD26" s="16"/>
    </row>
    <row r="27" spans="2:30" ht="15.75" thickBot="1" x14ac:dyDescent="0.3">
      <c r="B27" s="150" t="s">
        <v>274</v>
      </c>
      <c r="C27" s="151"/>
      <c r="D27" s="151"/>
      <c r="E27" s="151"/>
      <c r="F27" s="151"/>
      <c r="G27" s="151"/>
      <c r="H27" s="151"/>
      <c r="I27" s="145"/>
      <c r="J27" s="146"/>
      <c r="K27" s="147"/>
      <c r="L27" s="16"/>
      <c r="M27" s="16"/>
      <c r="N27" s="16"/>
      <c r="O27" s="16"/>
      <c r="P27" s="16"/>
      <c r="Q27" s="16"/>
      <c r="R27" s="16"/>
      <c r="S27" s="16"/>
      <c r="T27" s="16"/>
      <c r="U27" s="16"/>
      <c r="V27" s="16"/>
      <c r="W27" s="16"/>
      <c r="X27" s="16"/>
      <c r="Y27" s="16"/>
      <c r="Z27" s="16"/>
      <c r="AA27" s="16"/>
      <c r="AB27" s="16"/>
      <c r="AC27" s="16"/>
      <c r="AD27" s="16"/>
    </row>
    <row r="28" spans="2:30" x14ac:dyDescent="0.25"/>
    <row r="29" spans="2:30" x14ac:dyDescent="0.25">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row>
    <row r="30" spans="2:30" x14ac:dyDescent="0.25"/>
  </sheetData>
  <sheetProtection algorithmName="SHA-512" hashValue="DQX4X2LmzsBAYl9GFxn9XmXowQmfp9ZrBCopcuW+wJegVCMgA/vsPCrtU/Aj3OyeLKOgZOs3SfEzfXfTUsOMwQ==" saltValue="7ewUlN9NxCNd0mTXiHZBgg==" spinCount="100000" sheet="1" objects="1" scenarios="1" selectLockedCells="1"/>
  <mergeCells count="31">
    <mergeCell ref="B2:AD2"/>
    <mergeCell ref="B4:L4"/>
    <mergeCell ref="B6:AD6"/>
    <mergeCell ref="M4:AD4"/>
    <mergeCell ref="Q7:AD7"/>
    <mergeCell ref="Q18:AD18"/>
    <mergeCell ref="Q8:AD8"/>
    <mergeCell ref="B7:O7"/>
    <mergeCell ref="B8:O8"/>
    <mergeCell ref="B14:AD14"/>
    <mergeCell ref="B15:O15"/>
    <mergeCell ref="Q15:AD15"/>
    <mergeCell ref="B16:O16"/>
    <mergeCell ref="Q16:AD16"/>
    <mergeCell ref="Q9:AD9"/>
    <mergeCell ref="B29:AD29"/>
    <mergeCell ref="Q10:AD10"/>
    <mergeCell ref="Q11:AD11"/>
    <mergeCell ref="B22:AD22"/>
    <mergeCell ref="I26:K26"/>
    <mergeCell ref="I27:K27"/>
    <mergeCell ref="B26:H26"/>
    <mergeCell ref="B27:H27"/>
    <mergeCell ref="I25:K25"/>
    <mergeCell ref="I24:K24"/>
    <mergeCell ref="B24:H24"/>
    <mergeCell ref="B25:H25"/>
    <mergeCell ref="Q12:AD12"/>
    <mergeCell ref="Q19:AD19"/>
    <mergeCell ref="Q20:AD20"/>
    <mergeCell ref="Q17:AD17"/>
  </mergeCells>
  <conditionalFormatting sqref="B8:O8">
    <cfRule type="expression" dxfId="94" priority="8">
      <formula>ISBLANK($Q$8)</formula>
    </cfRule>
  </conditionalFormatting>
  <conditionalFormatting sqref="Q8:AD8">
    <cfRule type="expression" dxfId="93" priority="7">
      <formula>ISBLANK($B$8)</formula>
    </cfRule>
  </conditionalFormatting>
  <conditionalFormatting sqref="Q9:AD12">
    <cfRule type="expression" dxfId="92" priority="6">
      <formula>NOT(ISBLANK(Q8))</formula>
    </cfRule>
  </conditionalFormatting>
  <conditionalFormatting sqref="Q16:AD16">
    <cfRule type="expression" dxfId="91" priority="2">
      <formula>NOT(ISBLANK($B$16))</formula>
    </cfRule>
  </conditionalFormatting>
  <conditionalFormatting sqref="Q17:AD20">
    <cfRule type="expression" dxfId="90" priority="1">
      <formula>NOT(ISBLANK(Q16))</formula>
    </cfRule>
  </conditionalFormatting>
  <dataValidations count="7">
    <dataValidation type="custom" allowBlank="1" showInputMessage="1" showErrorMessage="1" sqref="B8:O8" xr:uid="{00000000-0002-0000-0100-000000000000}">
      <formula1>ISBLANK(Q8)</formula1>
    </dataValidation>
    <dataValidation type="custom" allowBlank="1" showInputMessage="1" showErrorMessage="1" sqref="Q8:AD8" xr:uid="{00000000-0002-0000-0100-000001000000}">
      <formula1>ISBLANK(B8)</formula1>
    </dataValidation>
    <dataValidation type="whole" allowBlank="1" showInputMessage="1" showErrorMessage="1" sqref="I27:K27" xr:uid="{00000000-0002-0000-0100-000002000000}">
      <formula1>1</formula1>
      <formula2>9</formula2>
    </dataValidation>
    <dataValidation type="whole" allowBlank="1" showInputMessage="1" showErrorMessage="1" sqref="I25:K25" xr:uid="{00000000-0002-0000-0100-000003000000}">
      <formula1>1</formula1>
      <formula2>100</formula2>
    </dataValidation>
    <dataValidation type="whole" allowBlank="1" showInputMessage="1" showErrorMessage="1" sqref="I26:K26" xr:uid="{00000000-0002-0000-0100-000004000000}">
      <formula1>1</formula1>
      <formula2>50</formula2>
    </dataValidation>
    <dataValidation type="custom" showInputMessage="1" showErrorMessage="1" sqref="Q9:AD12 Q17:AD20" xr:uid="{00000000-0002-0000-0100-000005000000}">
      <formula1>NOT(ISBLANK(Q8))</formula1>
    </dataValidation>
    <dataValidation type="custom" showInputMessage="1" showErrorMessage="1" sqref="Q16:AD16" xr:uid="{00000000-0002-0000-0100-000006000000}">
      <formula1>NOT(ISBLANK(B16))</formula1>
    </dataValidation>
  </dataValidations>
  <pageMargins left="0.7" right="0.7" top="0.75" bottom="0.75" header="0.3" footer="0.3"/>
  <pageSetup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E36"/>
  <sheetViews>
    <sheetView showGridLines="0" showRowColHeaders="0" zoomScaleNormal="100" workbookViewId="0">
      <selection activeCell="B24" sqref="B24:AD33"/>
    </sheetView>
  </sheetViews>
  <sheetFormatPr defaultColWidth="0" defaultRowHeight="15" zeroHeight="1" x14ac:dyDescent="0.25"/>
  <cols>
    <col min="1" max="31" width="3.140625" style="30" customWidth="1"/>
    <col min="32" max="16384" width="9.140625" style="30" hidden="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132" t="s">
        <v>723</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x14ac:dyDescent="0.25">
      <c r="A4" s="3"/>
      <c r="B4" s="1638" t="s">
        <v>537</v>
      </c>
      <c r="C4" s="1638"/>
      <c r="D4" s="1638"/>
      <c r="E4" s="1638"/>
      <c r="F4" s="1638"/>
      <c r="G4" s="1638"/>
      <c r="H4" s="1638"/>
      <c r="I4" s="1638"/>
      <c r="J4" s="1638"/>
      <c r="K4" s="1638"/>
      <c r="L4" s="1638"/>
      <c r="M4" s="1638"/>
      <c r="N4" s="1638"/>
      <c r="O4" s="1638"/>
      <c r="P4" s="1638"/>
      <c r="Q4" s="1638"/>
      <c r="R4" s="1638"/>
      <c r="S4" s="1638"/>
      <c r="T4" s="1638"/>
      <c r="U4" s="1638"/>
      <c r="V4" s="1638"/>
      <c r="W4" s="1638"/>
      <c r="X4" s="1638"/>
      <c r="Y4" s="1638"/>
      <c r="Z4" s="1638"/>
      <c r="AA4" s="1638"/>
      <c r="AB4" s="1638"/>
      <c r="AC4" s="1638"/>
      <c r="AD4" s="1638"/>
    </row>
    <row r="5" spans="1:30" x14ac:dyDescent="0.25">
      <c r="A5" s="3"/>
      <c r="B5" s="1638"/>
      <c r="C5" s="1638"/>
      <c r="D5" s="1638"/>
      <c r="E5" s="1638"/>
      <c r="F5" s="1638"/>
      <c r="G5" s="1638"/>
      <c r="H5" s="1638"/>
      <c r="I5" s="1638"/>
      <c r="J5" s="1638"/>
      <c r="K5" s="1638"/>
      <c r="L5" s="1638"/>
      <c r="M5" s="1638"/>
      <c r="N5" s="1638"/>
      <c r="O5" s="1638"/>
      <c r="P5" s="1638"/>
      <c r="Q5" s="1638"/>
      <c r="R5" s="1638"/>
      <c r="S5" s="1638"/>
      <c r="T5" s="1638"/>
      <c r="U5" s="1638"/>
      <c r="V5" s="1638"/>
      <c r="W5" s="1638"/>
      <c r="X5" s="1638"/>
      <c r="Y5" s="1638"/>
      <c r="Z5" s="1638"/>
      <c r="AA5" s="1638"/>
      <c r="AB5" s="1638"/>
      <c r="AC5" s="1638"/>
      <c r="AD5" s="1638"/>
    </row>
    <row r="6" spans="1:30" x14ac:dyDescent="0.25">
      <c r="A6" s="3"/>
      <c r="B6" s="1638"/>
      <c r="C6" s="1638"/>
      <c r="D6" s="1638"/>
      <c r="E6" s="1638"/>
      <c r="F6" s="1638"/>
      <c r="G6" s="1638"/>
      <c r="H6" s="1638"/>
      <c r="I6" s="1638"/>
      <c r="J6" s="1638"/>
      <c r="K6" s="1638"/>
      <c r="L6" s="1638"/>
      <c r="M6" s="1638"/>
      <c r="N6" s="1638"/>
      <c r="O6" s="1638"/>
      <c r="P6" s="1638"/>
      <c r="Q6" s="1638"/>
      <c r="R6" s="1638"/>
      <c r="S6" s="1638"/>
      <c r="T6" s="1638"/>
      <c r="U6" s="1638"/>
      <c r="V6" s="1638"/>
      <c r="W6" s="1638"/>
      <c r="X6" s="1638"/>
      <c r="Y6" s="1638"/>
      <c r="Z6" s="1638"/>
      <c r="AA6" s="1638"/>
      <c r="AB6" s="1638"/>
      <c r="AC6" s="1638"/>
      <c r="AD6" s="1638"/>
    </row>
    <row r="7" spans="1:30" x14ac:dyDescent="0.25">
      <c r="A7" s="3"/>
      <c r="B7" s="1638"/>
      <c r="C7" s="1638"/>
      <c r="D7" s="1638"/>
      <c r="E7" s="1638"/>
      <c r="F7" s="1638"/>
      <c r="G7" s="1638"/>
      <c r="H7" s="1638"/>
      <c r="I7" s="1638"/>
      <c r="J7" s="1638"/>
      <c r="K7" s="1638"/>
      <c r="L7" s="1638"/>
      <c r="M7" s="1638"/>
      <c r="N7" s="1638"/>
      <c r="O7" s="1638"/>
      <c r="P7" s="1638"/>
      <c r="Q7" s="1638"/>
      <c r="R7" s="1638"/>
      <c r="S7" s="1638"/>
      <c r="T7" s="1638"/>
      <c r="U7" s="1638"/>
      <c r="V7" s="1638"/>
      <c r="W7" s="1638"/>
      <c r="X7" s="1638"/>
      <c r="Y7" s="1638"/>
      <c r="Z7" s="1638"/>
      <c r="AA7" s="1638"/>
      <c r="AB7" s="1638"/>
      <c r="AC7" s="1638"/>
      <c r="AD7" s="1638"/>
    </row>
    <row r="8" spans="1:30" x14ac:dyDescent="0.25">
      <c r="A8" s="3"/>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row>
    <row r="9" spans="1:30" x14ac:dyDescent="0.25">
      <c r="A9" s="3"/>
      <c r="B9" s="1638" t="s">
        <v>538</v>
      </c>
      <c r="C9" s="1638"/>
      <c r="D9" s="1638"/>
      <c r="E9" s="1638"/>
      <c r="F9" s="1638"/>
      <c r="G9" s="1638"/>
      <c r="H9" s="1638"/>
      <c r="I9" s="1638"/>
      <c r="J9" s="1638"/>
      <c r="K9" s="1638"/>
      <c r="L9" s="1638"/>
      <c r="M9" s="1638"/>
      <c r="N9" s="1638"/>
      <c r="O9" s="1638"/>
      <c r="P9" s="1638"/>
      <c r="Q9" s="1638"/>
      <c r="R9" s="1638"/>
      <c r="S9" s="1638"/>
      <c r="T9" s="1638"/>
      <c r="U9" s="1638"/>
      <c r="V9" s="1638"/>
      <c r="W9" s="1638"/>
      <c r="X9" s="1638"/>
      <c r="Y9" s="1638"/>
      <c r="Z9" s="1638"/>
      <c r="AA9" s="1638"/>
      <c r="AB9" s="1638"/>
      <c r="AC9" s="1638"/>
      <c r="AD9" s="1638"/>
    </row>
    <row r="10" spans="1:30" x14ac:dyDescent="0.25">
      <c r="A10" s="3"/>
      <c r="B10" s="1638"/>
      <c r="C10" s="1638"/>
      <c r="D10" s="1638"/>
      <c r="E10" s="1638"/>
      <c r="F10" s="1638"/>
      <c r="G10" s="1638"/>
      <c r="H10" s="1638"/>
      <c r="I10" s="1638"/>
      <c r="J10" s="1638"/>
      <c r="K10" s="1638"/>
      <c r="L10" s="1638"/>
      <c r="M10" s="1638"/>
      <c r="N10" s="1638"/>
      <c r="O10" s="1638"/>
      <c r="P10" s="1638"/>
      <c r="Q10" s="1638"/>
      <c r="R10" s="1638"/>
      <c r="S10" s="1638"/>
      <c r="T10" s="1638"/>
      <c r="U10" s="1638"/>
      <c r="V10" s="1638"/>
      <c r="W10" s="1638"/>
      <c r="X10" s="1638"/>
      <c r="Y10" s="1638"/>
      <c r="Z10" s="1638"/>
      <c r="AA10" s="1638"/>
      <c r="AB10" s="1638"/>
      <c r="AC10" s="1638"/>
      <c r="AD10" s="1638"/>
    </row>
    <row r="11" spans="1:30" x14ac:dyDescent="0.25">
      <c r="A11" s="3"/>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row>
    <row r="12" spans="1:30" x14ac:dyDescent="0.25">
      <c r="A12" s="3"/>
      <c r="B12" s="1638" t="s">
        <v>539</v>
      </c>
      <c r="C12" s="1638"/>
      <c r="D12" s="1638"/>
      <c r="E12" s="1638"/>
      <c r="F12" s="1638"/>
      <c r="G12" s="1638"/>
      <c r="H12" s="1638"/>
      <c r="I12" s="1638"/>
      <c r="J12" s="1638"/>
      <c r="K12" s="1638"/>
      <c r="L12" s="1638"/>
      <c r="M12" s="1638"/>
      <c r="N12" s="1638"/>
      <c r="O12" s="1638"/>
      <c r="P12" s="1638"/>
      <c r="Q12" s="1638"/>
      <c r="R12" s="1638"/>
      <c r="S12" s="1638"/>
      <c r="T12" s="1638"/>
      <c r="U12" s="1638"/>
      <c r="V12" s="1638"/>
      <c r="W12" s="1638"/>
      <c r="X12" s="1638"/>
      <c r="Y12" s="1638"/>
      <c r="Z12" s="1638"/>
      <c r="AA12" s="1638"/>
      <c r="AB12" s="1638"/>
      <c r="AC12" s="1638"/>
      <c r="AD12" s="1638"/>
    </row>
    <row r="13" spans="1:30" x14ac:dyDescent="0.25">
      <c r="A13" s="3"/>
      <c r="B13" s="63" t="s">
        <v>540</v>
      </c>
      <c r="C13" s="1644" t="s">
        <v>541</v>
      </c>
      <c r="D13" s="1644"/>
      <c r="E13" s="1644"/>
      <c r="F13" s="1644"/>
      <c r="G13" s="1644"/>
      <c r="H13" s="1644"/>
      <c r="I13" s="1644"/>
      <c r="J13" s="1644"/>
      <c r="K13" s="1644"/>
      <c r="L13" s="1644"/>
      <c r="M13" s="1644"/>
      <c r="N13" s="1644"/>
      <c r="O13" s="1644"/>
      <c r="P13" s="1644"/>
      <c r="Q13" s="1644"/>
      <c r="R13" s="1644"/>
      <c r="S13" s="1644"/>
      <c r="T13" s="1644"/>
      <c r="U13" s="1644"/>
      <c r="V13" s="1644"/>
      <c r="W13" s="1644"/>
      <c r="X13" s="1644"/>
      <c r="Y13" s="1644"/>
      <c r="Z13" s="1644"/>
      <c r="AA13" s="1644"/>
      <c r="AB13" s="1644"/>
      <c r="AC13" s="1644"/>
      <c r="AD13" s="1644"/>
    </row>
    <row r="14" spans="1:30" x14ac:dyDescent="0.25">
      <c r="A14" s="3"/>
      <c r="B14" s="63" t="s">
        <v>542</v>
      </c>
      <c r="C14" s="1643" t="s">
        <v>543</v>
      </c>
      <c r="D14" s="1643"/>
      <c r="E14" s="1643"/>
      <c r="F14" s="1643"/>
      <c r="G14" s="1643"/>
      <c r="H14" s="1643"/>
      <c r="I14" s="1643"/>
      <c r="J14" s="1643"/>
      <c r="K14" s="1643"/>
      <c r="L14" s="1643"/>
      <c r="M14" s="1643"/>
      <c r="N14" s="1643"/>
      <c r="O14" s="1643"/>
      <c r="P14" s="1643"/>
      <c r="Q14" s="1643"/>
      <c r="R14" s="1643"/>
      <c r="S14" s="1643"/>
      <c r="T14" s="1643"/>
      <c r="U14" s="1643"/>
      <c r="V14" s="1643"/>
      <c r="W14" s="1643"/>
      <c r="X14" s="1643"/>
      <c r="Y14" s="1643"/>
      <c r="Z14" s="1643"/>
      <c r="AA14" s="1643"/>
      <c r="AB14" s="1643"/>
      <c r="AC14" s="1643"/>
      <c r="AD14" s="1643"/>
    </row>
    <row r="15" spans="1:30" x14ac:dyDescent="0.25">
      <c r="A15" s="3"/>
      <c r="B15" s="63" t="s">
        <v>544</v>
      </c>
      <c r="C15" s="1643" t="s">
        <v>545</v>
      </c>
      <c r="D15" s="1643"/>
      <c r="E15" s="1643"/>
      <c r="F15" s="1643"/>
      <c r="G15" s="1643"/>
      <c r="H15" s="1643"/>
      <c r="I15" s="1643"/>
      <c r="J15" s="1643"/>
      <c r="K15" s="1643"/>
      <c r="L15" s="1643"/>
      <c r="M15" s="1643"/>
      <c r="N15" s="1643"/>
      <c r="O15" s="1643"/>
      <c r="P15" s="1643"/>
      <c r="Q15" s="1643"/>
      <c r="R15" s="1643"/>
      <c r="S15" s="1643"/>
      <c r="T15" s="1643"/>
      <c r="U15" s="1643"/>
      <c r="V15" s="1643"/>
      <c r="W15" s="1643"/>
      <c r="X15" s="1643"/>
      <c r="Y15" s="1643"/>
      <c r="Z15" s="1643"/>
      <c r="AA15" s="1643"/>
      <c r="AB15" s="1643"/>
      <c r="AC15" s="1643"/>
      <c r="AD15" s="1643"/>
    </row>
    <row r="16" spans="1:30" x14ac:dyDescent="0.25">
      <c r="A16" s="3"/>
      <c r="B16" s="63" t="s">
        <v>546</v>
      </c>
      <c r="C16" s="1638" t="s">
        <v>547</v>
      </c>
      <c r="D16" s="1638"/>
      <c r="E16" s="1638"/>
      <c r="F16" s="1638"/>
      <c r="G16" s="1638"/>
      <c r="H16" s="1638"/>
      <c r="I16" s="1638"/>
      <c r="J16" s="1638"/>
      <c r="K16" s="1638"/>
      <c r="L16" s="1638"/>
      <c r="M16" s="1638"/>
      <c r="N16" s="1638"/>
      <c r="O16" s="1638"/>
      <c r="P16" s="1638"/>
      <c r="Q16" s="1638"/>
      <c r="R16" s="1638"/>
      <c r="S16" s="1638"/>
      <c r="T16" s="1638"/>
      <c r="U16" s="1638"/>
      <c r="V16" s="1638"/>
      <c r="W16" s="1638"/>
      <c r="X16" s="1638"/>
      <c r="Y16" s="1638"/>
      <c r="Z16" s="1638"/>
      <c r="AA16" s="1638"/>
      <c r="AB16" s="1638"/>
      <c r="AC16" s="1638"/>
      <c r="AD16" s="1638"/>
    </row>
    <row r="17" spans="1:30" x14ac:dyDescent="0.25">
      <c r="A17" s="3"/>
      <c r="B17" s="62"/>
      <c r="C17" s="1638"/>
      <c r="D17" s="1638"/>
      <c r="E17" s="1638"/>
      <c r="F17" s="1638"/>
      <c r="G17" s="1638"/>
      <c r="H17" s="1638"/>
      <c r="I17" s="1638"/>
      <c r="J17" s="1638"/>
      <c r="K17" s="1638"/>
      <c r="L17" s="1638"/>
      <c r="M17" s="1638"/>
      <c r="N17" s="1638"/>
      <c r="O17" s="1638"/>
      <c r="P17" s="1638"/>
      <c r="Q17" s="1638"/>
      <c r="R17" s="1638"/>
      <c r="S17" s="1638"/>
      <c r="T17" s="1638"/>
      <c r="U17" s="1638"/>
      <c r="V17" s="1638"/>
      <c r="W17" s="1638"/>
      <c r="X17" s="1638"/>
      <c r="Y17" s="1638"/>
      <c r="Z17" s="1638"/>
      <c r="AA17" s="1638"/>
      <c r="AB17" s="1638"/>
      <c r="AC17" s="1638"/>
      <c r="AD17" s="1638"/>
    </row>
    <row r="18" spans="1:30" x14ac:dyDescent="0.25">
      <c r="A18" s="3"/>
      <c r="B18" s="63" t="s">
        <v>548</v>
      </c>
      <c r="C18" s="1643" t="s">
        <v>549</v>
      </c>
      <c r="D18" s="1643"/>
      <c r="E18" s="1643"/>
      <c r="F18" s="1643"/>
      <c r="G18" s="1643"/>
      <c r="H18" s="1643"/>
      <c r="I18" s="1643"/>
      <c r="J18" s="1643"/>
      <c r="K18" s="1643"/>
      <c r="L18" s="1643"/>
      <c r="M18" s="1643"/>
      <c r="N18" s="1643"/>
      <c r="O18" s="1643"/>
      <c r="P18" s="1643"/>
      <c r="Q18" s="1643"/>
      <c r="R18" s="1643"/>
      <c r="S18" s="1643"/>
      <c r="T18" s="1643"/>
      <c r="U18" s="1643"/>
      <c r="V18" s="1643"/>
      <c r="W18" s="1643"/>
      <c r="X18" s="1643"/>
      <c r="Y18" s="1643"/>
      <c r="Z18" s="1643"/>
      <c r="AA18" s="1643"/>
      <c r="AB18" s="1643"/>
      <c r="AC18" s="1643"/>
      <c r="AD18" s="1643"/>
    </row>
    <row r="19" spans="1:30" x14ac:dyDescent="0.25">
      <c r="A19" s="3"/>
      <c r="B19" s="63" t="s">
        <v>550</v>
      </c>
      <c r="C19" s="1643" t="s">
        <v>551</v>
      </c>
      <c r="D19" s="1643"/>
      <c r="E19" s="1643"/>
      <c r="F19" s="1643"/>
      <c r="G19" s="1643"/>
      <c r="H19" s="1643"/>
      <c r="I19" s="1643"/>
      <c r="J19" s="1643"/>
      <c r="K19" s="1643"/>
      <c r="L19" s="1643"/>
      <c r="M19" s="1643"/>
      <c r="N19" s="1643"/>
      <c r="O19" s="1643"/>
      <c r="P19" s="1643"/>
      <c r="Q19" s="1643"/>
      <c r="R19" s="1643"/>
      <c r="S19" s="1643"/>
      <c r="T19" s="1643"/>
      <c r="U19" s="1643"/>
      <c r="V19" s="1643"/>
      <c r="W19" s="1643"/>
      <c r="X19" s="1643"/>
      <c r="Y19" s="1643"/>
      <c r="Z19" s="1643"/>
      <c r="AA19" s="1643"/>
      <c r="AB19" s="1643"/>
      <c r="AC19" s="1643"/>
      <c r="AD19" s="1643"/>
    </row>
    <row r="20" spans="1:30" x14ac:dyDescent="0.25">
      <c r="A20" s="3"/>
      <c r="B20" s="63" t="s">
        <v>552</v>
      </c>
      <c r="C20" s="1643" t="s">
        <v>553</v>
      </c>
      <c r="D20" s="1643"/>
      <c r="E20" s="1643"/>
      <c r="F20" s="1643"/>
      <c r="G20" s="1643"/>
      <c r="H20" s="1643"/>
      <c r="I20" s="1643"/>
      <c r="J20" s="1643"/>
      <c r="K20" s="1643"/>
      <c r="L20" s="1643"/>
      <c r="M20" s="1643"/>
      <c r="N20" s="1643"/>
      <c r="O20" s="1643"/>
      <c r="P20" s="1643"/>
      <c r="Q20" s="1643"/>
      <c r="R20" s="1643"/>
      <c r="S20" s="1643"/>
      <c r="T20" s="1643"/>
      <c r="U20" s="1643"/>
      <c r="V20" s="1643"/>
      <c r="W20" s="1643"/>
      <c r="X20" s="1643"/>
      <c r="Y20" s="1643"/>
      <c r="Z20" s="1643"/>
      <c r="AA20" s="1643"/>
      <c r="AB20" s="1643"/>
      <c r="AC20" s="1643"/>
      <c r="AD20" s="1643"/>
    </row>
    <row r="21" spans="1:30" x14ac:dyDescent="0.2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row>
    <row r="22" spans="1:30" x14ac:dyDescent="0.25">
      <c r="A22" s="3"/>
      <c r="B22" s="543" t="s">
        <v>554</v>
      </c>
      <c r="C22" s="543"/>
      <c r="D22" s="543"/>
      <c r="E22" s="543"/>
      <c r="F22" s="543"/>
      <c r="G22" s="543"/>
      <c r="H22" s="543"/>
      <c r="I22" s="543"/>
      <c r="J22" s="543"/>
      <c r="K22" s="543"/>
      <c r="L22" s="543"/>
      <c r="M22" s="543"/>
      <c r="N22" s="543"/>
      <c r="O22" s="543"/>
      <c r="P22" s="543"/>
      <c r="Q22" s="543"/>
      <c r="R22" s="543"/>
      <c r="S22" s="543"/>
      <c r="T22" s="543"/>
      <c r="U22" s="543"/>
      <c r="V22" s="543"/>
      <c r="W22" s="543"/>
      <c r="X22" s="543"/>
      <c r="Y22" s="543"/>
      <c r="Z22" s="543"/>
      <c r="AA22" s="543"/>
      <c r="AB22" s="543"/>
      <c r="AC22" s="543"/>
      <c r="AD22" s="543"/>
    </row>
    <row r="23" spans="1:30" x14ac:dyDescent="0.25">
      <c r="A23" s="3"/>
      <c r="B23" s="543"/>
      <c r="C23" s="543"/>
      <c r="D23" s="543"/>
      <c r="E23" s="543"/>
      <c r="F23" s="543"/>
      <c r="G23" s="543"/>
      <c r="H23" s="543"/>
      <c r="I23" s="543"/>
      <c r="J23" s="543"/>
      <c r="K23" s="543"/>
      <c r="L23" s="543"/>
      <c r="M23" s="543"/>
      <c r="N23" s="543"/>
      <c r="O23" s="543"/>
      <c r="P23" s="543"/>
      <c r="Q23" s="543"/>
      <c r="R23" s="543"/>
      <c r="S23" s="543"/>
      <c r="T23" s="543"/>
      <c r="U23" s="543"/>
      <c r="V23" s="543"/>
      <c r="W23" s="543"/>
      <c r="X23" s="543"/>
      <c r="Y23" s="543"/>
      <c r="Z23" s="543"/>
      <c r="AA23" s="543"/>
      <c r="AB23" s="543"/>
      <c r="AC23" s="543"/>
      <c r="AD23" s="543"/>
    </row>
    <row r="24" spans="1:30" x14ac:dyDescent="0.25">
      <c r="A24" s="3"/>
      <c r="B24" s="1539"/>
      <c r="C24" s="1540"/>
      <c r="D24" s="1540"/>
      <c r="E24" s="1540"/>
      <c r="F24" s="1540"/>
      <c r="G24" s="1540"/>
      <c r="H24" s="1540"/>
      <c r="I24" s="1540"/>
      <c r="J24" s="1540"/>
      <c r="K24" s="1540"/>
      <c r="L24" s="1540"/>
      <c r="M24" s="1540"/>
      <c r="N24" s="1540"/>
      <c r="O24" s="1540"/>
      <c r="P24" s="1540"/>
      <c r="Q24" s="1540"/>
      <c r="R24" s="1540"/>
      <c r="S24" s="1540"/>
      <c r="T24" s="1540"/>
      <c r="U24" s="1540"/>
      <c r="V24" s="1540"/>
      <c r="W24" s="1540"/>
      <c r="X24" s="1540"/>
      <c r="Y24" s="1540"/>
      <c r="Z24" s="1540"/>
      <c r="AA24" s="1540"/>
      <c r="AB24" s="1540"/>
      <c r="AC24" s="1540"/>
      <c r="AD24" s="1541"/>
    </row>
    <row r="25" spans="1:30" x14ac:dyDescent="0.25">
      <c r="A25" s="3"/>
      <c r="B25" s="1542"/>
      <c r="C25" s="1543"/>
      <c r="D25" s="1543"/>
      <c r="E25" s="1543"/>
      <c r="F25" s="1543"/>
      <c r="G25" s="1543"/>
      <c r="H25" s="1543"/>
      <c r="I25" s="1543"/>
      <c r="J25" s="1543"/>
      <c r="K25" s="1543"/>
      <c r="L25" s="1543"/>
      <c r="M25" s="1543"/>
      <c r="N25" s="1543"/>
      <c r="O25" s="1543"/>
      <c r="P25" s="1543"/>
      <c r="Q25" s="1543"/>
      <c r="R25" s="1543"/>
      <c r="S25" s="1543"/>
      <c r="T25" s="1543"/>
      <c r="U25" s="1543"/>
      <c r="V25" s="1543"/>
      <c r="W25" s="1543"/>
      <c r="X25" s="1543"/>
      <c r="Y25" s="1543"/>
      <c r="Z25" s="1543"/>
      <c r="AA25" s="1543"/>
      <c r="AB25" s="1543"/>
      <c r="AC25" s="1543"/>
      <c r="AD25" s="1544"/>
    </row>
    <row r="26" spans="1:30" x14ac:dyDescent="0.25">
      <c r="A26" s="3"/>
      <c r="B26" s="1542"/>
      <c r="C26" s="1543"/>
      <c r="D26" s="1543"/>
      <c r="E26" s="1543"/>
      <c r="F26" s="1543"/>
      <c r="G26" s="1543"/>
      <c r="H26" s="1543"/>
      <c r="I26" s="1543"/>
      <c r="J26" s="1543"/>
      <c r="K26" s="1543"/>
      <c r="L26" s="1543"/>
      <c r="M26" s="1543"/>
      <c r="N26" s="1543"/>
      <c r="O26" s="1543"/>
      <c r="P26" s="1543"/>
      <c r="Q26" s="1543"/>
      <c r="R26" s="1543"/>
      <c r="S26" s="1543"/>
      <c r="T26" s="1543"/>
      <c r="U26" s="1543"/>
      <c r="V26" s="1543"/>
      <c r="W26" s="1543"/>
      <c r="X26" s="1543"/>
      <c r="Y26" s="1543"/>
      <c r="Z26" s="1543"/>
      <c r="AA26" s="1543"/>
      <c r="AB26" s="1543"/>
      <c r="AC26" s="1543"/>
      <c r="AD26" s="1544"/>
    </row>
    <row r="27" spans="1:30" x14ac:dyDescent="0.25">
      <c r="A27" s="3"/>
      <c r="B27" s="1542"/>
      <c r="C27" s="1543"/>
      <c r="D27" s="1543"/>
      <c r="E27" s="1543"/>
      <c r="F27" s="1543"/>
      <c r="G27" s="1543"/>
      <c r="H27" s="1543"/>
      <c r="I27" s="1543"/>
      <c r="J27" s="1543"/>
      <c r="K27" s="1543"/>
      <c r="L27" s="1543"/>
      <c r="M27" s="1543"/>
      <c r="N27" s="1543"/>
      <c r="O27" s="1543"/>
      <c r="P27" s="1543"/>
      <c r="Q27" s="1543"/>
      <c r="R27" s="1543"/>
      <c r="S27" s="1543"/>
      <c r="T27" s="1543"/>
      <c r="U27" s="1543"/>
      <c r="V27" s="1543"/>
      <c r="W27" s="1543"/>
      <c r="X27" s="1543"/>
      <c r="Y27" s="1543"/>
      <c r="Z27" s="1543"/>
      <c r="AA27" s="1543"/>
      <c r="AB27" s="1543"/>
      <c r="AC27" s="1543"/>
      <c r="AD27" s="1544"/>
    </row>
    <row r="28" spans="1:30" x14ac:dyDescent="0.25">
      <c r="A28" s="3"/>
      <c r="B28" s="1542"/>
      <c r="C28" s="1543"/>
      <c r="D28" s="1543"/>
      <c r="E28" s="1543"/>
      <c r="F28" s="1543"/>
      <c r="G28" s="1543"/>
      <c r="H28" s="1543"/>
      <c r="I28" s="1543"/>
      <c r="J28" s="1543"/>
      <c r="K28" s="1543"/>
      <c r="L28" s="1543"/>
      <c r="M28" s="1543"/>
      <c r="N28" s="1543"/>
      <c r="O28" s="1543"/>
      <c r="P28" s="1543"/>
      <c r="Q28" s="1543"/>
      <c r="R28" s="1543"/>
      <c r="S28" s="1543"/>
      <c r="T28" s="1543"/>
      <c r="U28" s="1543"/>
      <c r="V28" s="1543"/>
      <c r="W28" s="1543"/>
      <c r="X28" s="1543"/>
      <c r="Y28" s="1543"/>
      <c r="Z28" s="1543"/>
      <c r="AA28" s="1543"/>
      <c r="AB28" s="1543"/>
      <c r="AC28" s="1543"/>
      <c r="AD28" s="1544"/>
    </row>
    <row r="29" spans="1:30" x14ac:dyDescent="0.25">
      <c r="A29" s="3"/>
      <c r="B29" s="1542"/>
      <c r="C29" s="1543"/>
      <c r="D29" s="1543"/>
      <c r="E29" s="1543"/>
      <c r="F29" s="1543"/>
      <c r="G29" s="1543"/>
      <c r="H29" s="1543"/>
      <c r="I29" s="1543"/>
      <c r="J29" s="1543"/>
      <c r="K29" s="1543"/>
      <c r="L29" s="1543"/>
      <c r="M29" s="1543"/>
      <c r="N29" s="1543"/>
      <c r="O29" s="1543"/>
      <c r="P29" s="1543"/>
      <c r="Q29" s="1543"/>
      <c r="R29" s="1543"/>
      <c r="S29" s="1543"/>
      <c r="T29" s="1543"/>
      <c r="U29" s="1543"/>
      <c r="V29" s="1543"/>
      <c r="W29" s="1543"/>
      <c r="X29" s="1543"/>
      <c r="Y29" s="1543"/>
      <c r="Z29" s="1543"/>
      <c r="AA29" s="1543"/>
      <c r="AB29" s="1543"/>
      <c r="AC29" s="1543"/>
      <c r="AD29" s="1544"/>
    </row>
    <row r="30" spans="1:30" x14ac:dyDescent="0.25">
      <c r="A30" s="3"/>
      <c r="B30" s="1542"/>
      <c r="C30" s="1543"/>
      <c r="D30" s="1543"/>
      <c r="E30" s="1543"/>
      <c r="F30" s="1543"/>
      <c r="G30" s="1543"/>
      <c r="H30" s="1543"/>
      <c r="I30" s="1543"/>
      <c r="J30" s="1543"/>
      <c r="K30" s="1543"/>
      <c r="L30" s="1543"/>
      <c r="M30" s="1543"/>
      <c r="N30" s="1543"/>
      <c r="O30" s="1543"/>
      <c r="P30" s="1543"/>
      <c r="Q30" s="1543"/>
      <c r="R30" s="1543"/>
      <c r="S30" s="1543"/>
      <c r="T30" s="1543"/>
      <c r="U30" s="1543"/>
      <c r="V30" s="1543"/>
      <c r="W30" s="1543"/>
      <c r="X30" s="1543"/>
      <c r="Y30" s="1543"/>
      <c r="Z30" s="1543"/>
      <c r="AA30" s="1543"/>
      <c r="AB30" s="1543"/>
      <c r="AC30" s="1543"/>
      <c r="AD30" s="1544"/>
    </row>
    <row r="31" spans="1:30" x14ac:dyDescent="0.25">
      <c r="A31" s="3"/>
      <c r="B31" s="1542"/>
      <c r="C31" s="1543"/>
      <c r="D31" s="1543"/>
      <c r="E31" s="1543"/>
      <c r="F31" s="1543"/>
      <c r="G31" s="1543"/>
      <c r="H31" s="1543"/>
      <c r="I31" s="1543"/>
      <c r="J31" s="1543"/>
      <c r="K31" s="1543"/>
      <c r="L31" s="1543"/>
      <c r="M31" s="1543"/>
      <c r="N31" s="1543"/>
      <c r="O31" s="1543"/>
      <c r="P31" s="1543"/>
      <c r="Q31" s="1543"/>
      <c r="R31" s="1543"/>
      <c r="S31" s="1543"/>
      <c r="T31" s="1543"/>
      <c r="U31" s="1543"/>
      <c r="V31" s="1543"/>
      <c r="W31" s="1543"/>
      <c r="X31" s="1543"/>
      <c r="Y31" s="1543"/>
      <c r="Z31" s="1543"/>
      <c r="AA31" s="1543"/>
      <c r="AB31" s="1543"/>
      <c r="AC31" s="1543"/>
      <c r="AD31" s="1544"/>
    </row>
    <row r="32" spans="1:30" x14ac:dyDescent="0.25">
      <c r="A32" s="3"/>
      <c r="B32" s="1542"/>
      <c r="C32" s="1543"/>
      <c r="D32" s="1543"/>
      <c r="E32" s="1543"/>
      <c r="F32" s="1543"/>
      <c r="G32" s="1543"/>
      <c r="H32" s="1543"/>
      <c r="I32" s="1543"/>
      <c r="J32" s="1543"/>
      <c r="K32" s="1543"/>
      <c r="L32" s="1543"/>
      <c r="M32" s="1543"/>
      <c r="N32" s="1543"/>
      <c r="O32" s="1543"/>
      <c r="P32" s="1543"/>
      <c r="Q32" s="1543"/>
      <c r="R32" s="1543"/>
      <c r="S32" s="1543"/>
      <c r="T32" s="1543"/>
      <c r="U32" s="1543"/>
      <c r="V32" s="1543"/>
      <c r="W32" s="1543"/>
      <c r="X32" s="1543"/>
      <c r="Y32" s="1543"/>
      <c r="Z32" s="1543"/>
      <c r="AA32" s="1543"/>
      <c r="AB32" s="1543"/>
      <c r="AC32" s="1543"/>
      <c r="AD32" s="1544"/>
    </row>
    <row r="33" spans="1:30" x14ac:dyDescent="0.25">
      <c r="A33" s="3"/>
      <c r="B33" s="1545"/>
      <c r="C33" s="1546"/>
      <c r="D33" s="1546"/>
      <c r="E33" s="1546"/>
      <c r="F33" s="1546"/>
      <c r="G33" s="1546"/>
      <c r="H33" s="1546"/>
      <c r="I33" s="1546"/>
      <c r="J33" s="1546"/>
      <c r="K33" s="1546"/>
      <c r="L33" s="1546"/>
      <c r="M33" s="1546"/>
      <c r="N33" s="1546"/>
      <c r="O33" s="1546"/>
      <c r="P33" s="1546"/>
      <c r="Q33" s="1546"/>
      <c r="R33" s="1546"/>
      <c r="S33" s="1546"/>
      <c r="T33" s="1546"/>
      <c r="U33" s="1546"/>
      <c r="V33" s="1546"/>
      <c r="W33" s="1546"/>
      <c r="X33" s="1546"/>
      <c r="Y33" s="1546"/>
      <c r="Z33" s="1546"/>
      <c r="AA33" s="1546"/>
      <c r="AB33" s="1546"/>
      <c r="AC33" s="1546"/>
      <c r="AD33" s="1547"/>
    </row>
    <row r="34" spans="1:3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row>
    <row r="35" spans="1:30" x14ac:dyDescent="0.25">
      <c r="A35" s="3"/>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row>
    <row r="36" spans="1:30" x14ac:dyDescent="0.25"/>
  </sheetData>
  <sheetProtection algorithmName="SHA-512" hashValue="htDDyitS+YxAOJAwgY2j6lgxCn/HgymeOt72UvysNvPognbuJmUdo5moITTdr8vodgIbcGzveCjINmc7q5p1oQ==" saltValue="FkJXmb4RPXAOJu7GKd1m9Q==" spinCount="100000" sheet="1" selectLockedCells="1"/>
  <mergeCells count="14">
    <mergeCell ref="B24:AD33"/>
    <mergeCell ref="B35:AD35"/>
    <mergeCell ref="C15:AD15"/>
    <mergeCell ref="C16:AD17"/>
    <mergeCell ref="C18:AD18"/>
    <mergeCell ref="C19:AD19"/>
    <mergeCell ref="C20:AD20"/>
    <mergeCell ref="B22:AD23"/>
    <mergeCell ref="C14:AD14"/>
    <mergeCell ref="B2:AD2"/>
    <mergeCell ref="B4:AD7"/>
    <mergeCell ref="B9:AD10"/>
    <mergeCell ref="B12:AD12"/>
    <mergeCell ref="C13:AD13"/>
  </mergeCells>
  <pageMargins left="0.7" right="0.7" top="0.75" bottom="0.75" header="0.3" footer="0.3"/>
  <pageSetup scale="8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E51"/>
  <sheetViews>
    <sheetView zoomScaleNormal="100" workbookViewId="0">
      <selection activeCell="AB21" sqref="AB21:AD21"/>
    </sheetView>
  </sheetViews>
  <sheetFormatPr defaultColWidth="0" defaultRowHeight="15" zeroHeight="1" x14ac:dyDescent="0.25"/>
  <cols>
    <col min="1" max="31" width="3.140625" style="30" customWidth="1"/>
    <col min="32" max="16384" width="9.140625" style="30" hidden="1"/>
  </cols>
  <sheetData>
    <row r="1" spans="1:30"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x14ac:dyDescent="0.25">
      <c r="A2" s="3"/>
      <c r="B2" s="132" t="s">
        <v>600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1:30"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ht="14.45" customHeight="1" x14ac:dyDescent="0.25">
      <c r="A4" s="3"/>
      <c r="B4" s="1650" t="s">
        <v>601</v>
      </c>
      <c r="C4" s="1650"/>
      <c r="D4" s="1650"/>
      <c r="E4" s="1650"/>
      <c r="F4" s="1650"/>
      <c r="G4" s="1650"/>
      <c r="H4" s="1650"/>
      <c r="I4" s="1650"/>
      <c r="J4" s="1650"/>
      <c r="K4" s="1650"/>
      <c r="L4" s="1650"/>
      <c r="M4" s="1650"/>
      <c r="N4" s="1650"/>
      <c r="O4" s="1650"/>
      <c r="P4" s="1650"/>
      <c r="Q4" s="1650"/>
      <c r="R4" s="1650"/>
      <c r="S4" s="1650"/>
      <c r="T4" s="1650"/>
      <c r="U4" s="1650"/>
      <c r="V4" s="1650"/>
      <c r="W4" s="1650"/>
      <c r="X4" s="1650"/>
      <c r="Y4" s="1650"/>
      <c r="Z4" s="1650"/>
      <c r="AA4" s="1650"/>
      <c r="AB4" s="1650"/>
      <c r="AC4" s="1650"/>
      <c r="AD4" s="1650"/>
    </row>
    <row r="5" spans="1:30" x14ac:dyDescent="0.25">
      <c r="A5" s="3"/>
      <c r="B5" s="1650"/>
      <c r="C5" s="1650"/>
      <c r="D5" s="1650"/>
      <c r="E5" s="1650"/>
      <c r="F5" s="1650"/>
      <c r="G5" s="1650"/>
      <c r="H5" s="1650"/>
      <c r="I5" s="1650"/>
      <c r="J5" s="1650"/>
      <c r="K5" s="1650"/>
      <c r="L5" s="1650"/>
      <c r="M5" s="1650"/>
      <c r="N5" s="1650"/>
      <c r="O5" s="1650"/>
      <c r="P5" s="1650"/>
      <c r="Q5" s="1650"/>
      <c r="R5" s="1650"/>
      <c r="S5" s="1650"/>
      <c r="T5" s="1650"/>
      <c r="U5" s="1650"/>
      <c r="V5" s="1650"/>
      <c r="W5" s="1650"/>
      <c r="X5" s="1650"/>
      <c r="Y5" s="1650"/>
      <c r="Z5" s="1650"/>
      <c r="AA5" s="1650"/>
      <c r="AB5" s="1650"/>
      <c r="AC5" s="1650"/>
      <c r="AD5" s="1650"/>
    </row>
    <row r="6" spans="1:30" x14ac:dyDescent="0.25">
      <c r="A6" s="3"/>
      <c r="B6" s="1650"/>
      <c r="C6" s="1650"/>
      <c r="D6" s="1650"/>
      <c r="E6" s="1650"/>
      <c r="F6" s="1650"/>
      <c r="G6" s="1650"/>
      <c r="H6" s="1650"/>
      <c r="I6" s="1650"/>
      <c r="J6" s="1650"/>
      <c r="K6" s="1650"/>
      <c r="L6" s="1650"/>
      <c r="M6" s="1650"/>
      <c r="N6" s="1650"/>
      <c r="O6" s="1650"/>
      <c r="P6" s="1650"/>
      <c r="Q6" s="1650"/>
      <c r="R6" s="1650"/>
      <c r="S6" s="1650"/>
      <c r="T6" s="1650"/>
      <c r="U6" s="1650"/>
      <c r="V6" s="1650"/>
      <c r="W6" s="1650"/>
      <c r="X6" s="1650"/>
      <c r="Y6" s="1650"/>
      <c r="Z6" s="1650"/>
      <c r="AA6" s="1650"/>
      <c r="AB6" s="1650"/>
      <c r="AC6" s="1650"/>
      <c r="AD6" s="1650"/>
    </row>
    <row r="7" spans="1:30" x14ac:dyDescent="0.25">
      <c r="A7" s="3"/>
      <c r="B7" s="1650"/>
      <c r="C7" s="1650"/>
      <c r="D7" s="1650"/>
      <c r="E7" s="1650"/>
      <c r="F7" s="1650"/>
      <c r="G7" s="1650"/>
      <c r="H7" s="1650"/>
      <c r="I7" s="1650"/>
      <c r="J7" s="1650"/>
      <c r="K7" s="1650"/>
      <c r="L7" s="1650"/>
      <c r="M7" s="1650"/>
      <c r="N7" s="1650"/>
      <c r="O7" s="1650"/>
      <c r="P7" s="1650"/>
      <c r="Q7" s="1650"/>
      <c r="R7" s="1650"/>
      <c r="S7" s="1650"/>
      <c r="T7" s="1650"/>
      <c r="U7" s="1650"/>
      <c r="V7" s="1650"/>
      <c r="W7" s="1650"/>
      <c r="X7" s="1650"/>
      <c r="Y7" s="1650"/>
      <c r="Z7" s="1650"/>
      <c r="AA7" s="1650"/>
      <c r="AB7" s="1650"/>
      <c r="AC7" s="1650"/>
      <c r="AD7" s="1650"/>
    </row>
    <row r="8" spans="1:30" x14ac:dyDescent="0.25">
      <c r="A8" s="3"/>
      <c r="B8" s="1650"/>
      <c r="C8" s="1650"/>
      <c r="D8" s="1650"/>
      <c r="E8" s="1650"/>
      <c r="F8" s="1650"/>
      <c r="G8" s="1650"/>
      <c r="H8" s="1650"/>
      <c r="I8" s="1650"/>
      <c r="J8" s="1650"/>
      <c r="K8" s="1650"/>
      <c r="L8" s="1650"/>
      <c r="M8" s="1650"/>
      <c r="N8" s="1650"/>
      <c r="O8" s="1650"/>
      <c r="P8" s="1650"/>
      <c r="Q8" s="1650"/>
      <c r="R8" s="1650"/>
      <c r="S8" s="1650"/>
      <c r="T8" s="1650"/>
      <c r="U8" s="1650"/>
      <c r="V8" s="1650"/>
      <c r="W8" s="1650"/>
      <c r="X8" s="1650"/>
      <c r="Y8" s="1650"/>
      <c r="Z8" s="1650"/>
      <c r="AA8" s="1650"/>
      <c r="AB8" s="1650"/>
      <c r="AC8" s="1650"/>
      <c r="AD8" s="1650"/>
    </row>
    <row r="9" spans="1:30" x14ac:dyDescent="0.25">
      <c r="A9" s="3"/>
      <c r="B9" s="1650"/>
      <c r="C9" s="1650"/>
      <c r="D9" s="1650"/>
      <c r="E9" s="1650"/>
      <c r="F9" s="1650"/>
      <c r="G9" s="1650"/>
      <c r="H9" s="1650"/>
      <c r="I9" s="1650"/>
      <c r="J9" s="1650"/>
      <c r="K9" s="1650"/>
      <c r="L9" s="1650"/>
      <c r="M9" s="1650"/>
      <c r="N9" s="1650"/>
      <c r="O9" s="1650"/>
      <c r="P9" s="1650"/>
      <c r="Q9" s="1650"/>
      <c r="R9" s="1650"/>
      <c r="S9" s="1650"/>
      <c r="T9" s="1650"/>
      <c r="U9" s="1650"/>
      <c r="V9" s="1650"/>
      <c r="W9" s="1650"/>
      <c r="X9" s="1650"/>
      <c r="Y9" s="1650"/>
      <c r="Z9" s="1650"/>
      <c r="AA9" s="1650"/>
      <c r="AB9" s="1650"/>
      <c r="AC9" s="1650"/>
      <c r="AD9" s="1650"/>
    </row>
    <row r="10" spans="1:30" x14ac:dyDescent="0.25">
      <c r="A10" s="3"/>
      <c r="B10" s="1650"/>
      <c r="C10" s="1650"/>
      <c r="D10" s="1650"/>
      <c r="E10" s="1650"/>
      <c r="F10" s="1650"/>
      <c r="G10" s="1650"/>
      <c r="H10" s="1650"/>
      <c r="I10" s="1650"/>
      <c r="J10" s="1650"/>
      <c r="K10" s="1650"/>
      <c r="L10" s="1650"/>
      <c r="M10" s="1650"/>
      <c r="N10" s="1650"/>
      <c r="O10" s="1650"/>
      <c r="P10" s="1650"/>
      <c r="Q10" s="1650"/>
      <c r="R10" s="1650"/>
      <c r="S10" s="1650"/>
      <c r="T10" s="1650"/>
      <c r="U10" s="1650"/>
      <c r="V10" s="1650"/>
      <c r="W10" s="1650"/>
      <c r="X10" s="1650"/>
      <c r="Y10" s="1650"/>
      <c r="Z10" s="1650"/>
      <c r="AA10" s="1650"/>
      <c r="AB10" s="1650"/>
      <c r="AC10" s="1650"/>
      <c r="AD10" s="1650"/>
    </row>
    <row r="11" spans="1:30" x14ac:dyDescent="0.25">
      <c r="A11" s="3"/>
      <c r="B11" s="1645" t="s">
        <v>602</v>
      </c>
      <c r="C11" s="1646"/>
      <c r="D11" s="1646"/>
      <c r="E11" s="1646"/>
      <c r="F11" s="1646"/>
      <c r="G11" s="1646"/>
      <c r="H11" s="1646"/>
      <c r="I11" s="1646"/>
      <c r="J11" s="1646"/>
      <c r="K11" s="1646"/>
      <c r="L11" s="1646"/>
      <c r="M11" s="1646"/>
      <c r="N11" s="1646"/>
      <c r="O11" s="1646"/>
      <c r="P11" s="1646"/>
      <c r="Q11" s="1646"/>
      <c r="R11" s="1646"/>
      <c r="S11" s="1646"/>
      <c r="T11" s="1646"/>
      <c r="U11" s="1646"/>
      <c r="V11" s="1646"/>
      <c r="W11" s="1646"/>
      <c r="X11" s="1646"/>
      <c r="Y11" s="1646"/>
      <c r="Z11" s="1646"/>
      <c r="AA11" s="1646"/>
      <c r="AB11" s="1646"/>
      <c r="AC11" s="1646"/>
      <c r="AD11" s="1646"/>
    </row>
    <row r="12" spans="1:30" x14ac:dyDescent="0.25">
      <c r="A12" s="3"/>
      <c r="B12" s="1646"/>
      <c r="C12" s="1646"/>
      <c r="D12" s="1646"/>
      <c r="E12" s="1646"/>
      <c r="F12" s="1646"/>
      <c r="G12" s="1646"/>
      <c r="H12" s="1646"/>
      <c r="I12" s="1646"/>
      <c r="J12" s="1646"/>
      <c r="K12" s="1646"/>
      <c r="L12" s="1646"/>
      <c r="M12" s="1646"/>
      <c r="N12" s="1646"/>
      <c r="O12" s="1646"/>
      <c r="P12" s="1646"/>
      <c r="Q12" s="1646"/>
      <c r="R12" s="1646"/>
      <c r="S12" s="1646"/>
      <c r="T12" s="1646"/>
      <c r="U12" s="1646"/>
      <c r="V12" s="1646"/>
      <c r="W12" s="1646"/>
      <c r="X12" s="1646"/>
      <c r="Y12" s="1646"/>
      <c r="Z12" s="1646"/>
      <c r="AA12" s="1646"/>
      <c r="AB12" s="1646"/>
      <c r="AC12" s="1646"/>
      <c r="AD12" s="1646"/>
    </row>
    <row r="13" spans="1:30" x14ac:dyDescent="0.25">
      <c r="A13" s="3"/>
      <c r="B13" s="1646"/>
      <c r="C13" s="1646"/>
      <c r="D13" s="1646"/>
      <c r="E13" s="1646"/>
      <c r="F13" s="1646"/>
      <c r="G13" s="1646"/>
      <c r="H13" s="1646"/>
      <c r="I13" s="1646"/>
      <c r="J13" s="1646"/>
      <c r="K13" s="1646"/>
      <c r="L13" s="1646"/>
      <c r="M13" s="1646"/>
      <c r="N13" s="1646"/>
      <c r="O13" s="1646"/>
      <c r="P13" s="1646"/>
      <c r="Q13" s="1646"/>
      <c r="R13" s="1646"/>
      <c r="S13" s="1646"/>
      <c r="T13" s="1646"/>
      <c r="U13" s="1646"/>
      <c r="V13" s="1646"/>
      <c r="W13" s="1646"/>
      <c r="X13" s="1646"/>
      <c r="Y13" s="1646"/>
      <c r="Z13" s="1646"/>
      <c r="AA13" s="1646"/>
      <c r="AB13" s="1646"/>
      <c r="AC13" s="1646"/>
      <c r="AD13" s="1646"/>
    </row>
    <row r="14" spans="1:30" x14ac:dyDescent="0.25">
      <c r="A14" s="3"/>
      <c r="B14" s="1646"/>
      <c r="C14" s="1646"/>
      <c r="D14" s="1646"/>
      <c r="E14" s="1646"/>
      <c r="F14" s="1646"/>
      <c r="G14" s="1646"/>
      <c r="H14" s="1646"/>
      <c r="I14" s="1646"/>
      <c r="J14" s="1646"/>
      <c r="K14" s="1646"/>
      <c r="L14" s="1646"/>
      <c r="M14" s="1646"/>
      <c r="N14" s="1646"/>
      <c r="O14" s="1646"/>
      <c r="P14" s="1646"/>
      <c r="Q14" s="1646"/>
      <c r="R14" s="1646"/>
      <c r="S14" s="1646"/>
      <c r="T14" s="1646"/>
      <c r="U14" s="1646"/>
      <c r="V14" s="1646"/>
      <c r="W14" s="1646"/>
      <c r="X14" s="1646"/>
      <c r="Y14" s="1646"/>
      <c r="Z14" s="1646"/>
      <c r="AA14" s="1646"/>
      <c r="AB14" s="1646"/>
      <c r="AC14" s="1646"/>
      <c r="AD14" s="1646"/>
    </row>
    <row r="15" spans="1:30" x14ac:dyDescent="0.25">
      <c r="A15" s="3"/>
      <c r="B15" s="1646"/>
      <c r="C15" s="1646"/>
      <c r="D15" s="1646"/>
      <c r="E15" s="1646"/>
      <c r="F15" s="1646"/>
      <c r="G15" s="1646"/>
      <c r="H15" s="1646"/>
      <c r="I15" s="1646"/>
      <c r="J15" s="1646"/>
      <c r="K15" s="1646"/>
      <c r="L15" s="1646"/>
      <c r="M15" s="1646"/>
      <c r="N15" s="1646"/>
      <c r="O15" s="1646"/>
      <c r="P15" s="1646"/>
      <c r="Q15" s="1646"/>
      <c r="R15" s="1646"/>
      <c r="S15" s="1646"/>
      <c r="T15" s="1646"/>
      <c r="U15" s="1646"/>
      <c r="V15" s="1646"/>
      <c r="W15" s="1646"/>
      <c r="X15" s="1646"/>
      <c r="Y15" s="1646"/>
      <c r="Z15" s="1646"/>
      <c r="AA15" s="1646"/>
      <c r="AB15" s="1646"/>
      <c r="AC15" s="1646"/>
      <c r="AD15" s="1646"/>
    </row>
    <row r="16" spans="1:30" x14ac:dyDescent="0.25">
      <c r="A16" s="3"/>
      <c r="B16" s="1646"/>
      <c r="C16" s="1646"/>
      <c r="D16" s="1646"/>
      <c r="E16" s="1646"/>
      <c r="F16" s="1646"/>
      <c r="G16" s="1646"/>
      <c r="H16" s="1646"/>
      <c r="I16" s="1646"/>
      <c r="J16" s="1646"/>
      <c r="K16" s="1646"/>
      <c r="L16" s="1646"/>
      <c r="M16" s="1646"/>
      <c r="N16" s="1646"/>
      <c r="O16" s="1646"/>
      <c r="P16" s="1646"/>
      <c r="Q16" s="1646"/>
      <c r="R16" s="1646"/>
      <c r="S16" s="1646"/>
      <c r="T16" s="1646"/>
      <c r="U16" s="1646"/>
      <c r="V16" s="1646"/>
      <c r="W16" s="1646"/>
      <c r="X16" s="1646"/>
      <c r="Y16" s="1646"/>
      <c r="Z16" s="1646"/>
      <c r="AA16" s="1646"/>
      <c r="AB16" s="1646"/>
      <c r="AC16" s="1646"/>
      <c r="AD16" s="1646"/>
    </row>
    <row r="17" spans="1:30" ht="23.45" customHeight="1" x14ac:dyDescent="0.25">
      <c r="A17" s="3"/>
      <c r="B17" s="1646"/>
      <c r="C17" s="1646"/>
      <c r="D17" s="1646"/>
      <c r="E17" s="1646"/>
      <c r="F17" s="1646"/>
      <c r="G17" s="1646"/>
      <c r="H17" s="1646"/>
      <c r="I17" s="1646"/>
      <c r="J17" s="1646"/>
      <c r="K17" s="1646"/>
      <c r="L17" s="1646"/>
      <c r="M17" s="1646"/>
      <c r="N17" s="1646"/>
      <c r="O17" s="1646"/>
      <c r="P17" s="1646"/>
      <c r="Q17" s="1646"/>
      <c r="R17" s="1646"/>
      <c r="S17" s="1646"/>
      <c r="T17" s="1646"/>
      <c r="U17" s="1646"/>
      <c r="V17" s="1646"/>
      <c r="W17" s="1646"/>
      <c r="X17" s="1646"/>
      <c r="Y17" s="1646"/>
      <c r="Z17" s="1646"/>
      <c r="AA17" s="1646"/>
      <c r="AB17" s="1646"/>
      <c r="AC17" s="1646"/>
      <c r="AD17" s="1646"/>
    </row>
    <row r="18" spans="1:30" ht="15.75" thickBot="1" x14ac:dyDescent="0.3">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spans="1:30" ht="15.75" thickBot="1" x14ac:dyDescent="0.3">
      <c r="A19" s="3"/>
      <c r="B19" s="120" t="s">
        <v>603</v>
      </c>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row>
    <row r="20" spans="1:30" x14ac:dyDescent="0.2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spans="1:30" x14ac:dyDescent="0.25">
      <c r="A21" s="3"/>
      <c r="B21" s="194" t="s">
        <v>604</v>
      </c>
      <c r="C21" s="194"/>
      <c r="D21" s="194"/>
      <c r="E21" s="194"/>
      <c r="F21" s="194"/>
      <c r="G21" s="194"/>
      <c r="H21" s="194"/>
      <c r="I21" s="194"/>
      <c r="J21" s="194"/>
      <c r="K21" s="194"/>
      <c r="L21" s="194"/>
      <c r="M21" s="194"/>
      <c r="N21" s="194"/>
      <c r="O21" s="194"/>
      <c r="P21" s="194"/>
      <c r="Q21" s="194"/>
      <c r="R21" s="194"/>
      <c r="S21" s="194"/>
      <c r="T21" s="194"/>
      <c r="U21" s="194"/>
      <c r="V21" s="194"/>
      <c r="W21" s="194"/>
      <c r="X21" s="194"/>
      <c r="Y21" s="194"/>
      <c r="Z21" s="194"/>
      <c r="AA21" s="195"/>
      <c r="AB21" s="1647"/>
      <c r="AC21" s="1648"/>
      <c r="AD21" s="1649"/>
    </row>
    <row r="22" spans="1:30" x14ac:dyDescent="0.25">
      <c r="A22" s="3"/>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2"/>
      <c r="AC22" s="42"/>
      <c r="AD22" s="42"/>
    </row>
    <row r="23" spans="1:30" x14ac:dyDescent="0.25">
      <c r="A23" s="3"/>
      <c r="C23" s="192" t="s">
        <v>654</v>
      </c>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3"/>
      <c r="AB23" s="1651"/>
      <c r="AC23" s="1652"/>
      <c r="AD23" s="1653"/>
    </row>
    <row r="24" spans="1:30" x14ac:dyDescent="0.25">
      <c r="A24" s="3"/>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2"/>
      <c r="AC24" s="42"/>
      <c r="AD24" s="42"/>
    </row>
    <row r="25" spans="1:30" x14ac:dyDescent="0.25">
      <c r="A25" s="3"/>
      <c r="B25" s="43"/>
      <c r="D25" s="192" t="s">
        <v>655</v>
      </c>
      <c r="E25" s="192"/>
      <c r="F25" s="192"/>
      <c r="G25" s="192"/>
      <c r="H25" s="192"/>
      <c r="I25" s="192"/>
      <c r="J25" s="192"/>
      <c r="K25" s="192"/>
      <c r="L25" s="192"/>
      <c r="M25" s="192"/>
      <c r="N25" s="192"/>
      <c r="O25" s="192"/>
      <c r="P25" s="192"/>
      <c r="Q25" s="192"/>
      <c r="R25" s="192"/>
      <c r="S25" s="192"/>
      <c r="T25" s="192"/>
      <c r="U25" s="192"/>
      <c r="V25" s="192"/>
      <c r="W25" s="192"/>
      <c r="X25" s="192"/>
      <c r="Y25" s="192"/>
      <c r="Z25" s="192"/>
      <c r="AA25" s="193"/>
      <c r="AB25" s="1651"/>
      <c r="AC25" s="1652"/>
      <c r="AD25" s="1653"/>
    </row>
    <row r="26" spans="1:30" x14ac:dyDescent="0.25">
      <c r="A26" s="3"/>
      <c r="B26" s="43"/>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7"/>
      <c r="AC26" s="47"/>
      <c r="AD26" s="47"/>
    </row>
    <row r="27" spans="1:30" ht="15" customHeight="1" x14ac:dyDescent="0.25">
      <c r="A27" s="3"/>
      <c r="B27" s="43"/>
      <c r="C27" s="44"/>
      <c r="E27" s="1571" t="s">
        <v>656</v>
      </c>
      <c r="F27" s="1571"/>
      <c r="G27" s="1571"/>
      <c r="H27" s="1571"/>
      <c r="I27" s="1571"/>
      <c r="J27" s="1571"/>
      <c r="K27" s="1571"/>
      <c r="L27" s="1571"/>
      <c r="M27" s="1571"/>
      <c r="N27" s="1571"/>
      <c r="O27" s="1571"/>
      <c r="P27" s="1571"/>
      <c r="Q27" s="1571"/>
      <c r="R27" s="1571"/>
      <c r="S27" s="1571"/>
      <c r="T27" s="1571"/>
      <c r="U27" s="1571"/>
      <c r="V27" s="1571"/>
      <c r="W27" s="1571"/>
      <c r="X27" s="1571"/>
      <c r="Y27" s="1571"/>
      <c r="Z27" s="1571"/>
      <c r="AA27" s="1571"/>
      <c r="AB27" s="5"/>
      <c r="AC27" s="5"/>
      <c r="AD27" s="5"/>
    </row>
    <row r="28" spans="1:30" x14ac:dyDescent="0.25">
      <c r="A28" s="3"/>
      <c r="B28" s="43"/>
      <c r="C28" s="44"/>
      <c r="E28" s="1571"/>
      <c r="F28" s="1571"/>
      <c r="G28" s="1571"/>
      <c r="H28" s="1571"/>
      <c r="I28" s="1571"/>
      <c r="J28" s="1571"/>
      <c r="K28" s="1571"/>
      <c r="L28" s="1571"/>
      <c r="M28" s="1571"/>
      <c r="N28" s="1571"/>
      <c r="O28" s="1571"/>
      <c r="P28" s="1571"/>
      <c r="Q28" s="1571"/>
      <c r="R28" s="1571"/>
      <c r="S28" s="1571"/>
      <c r="T28" s="1571"/>
      <c r="U28" s="1571"/>
      <c r="V28" s="1571"/>
      <c r="W28" s="1571"/>
      <c r="X28" s="1571"/>
      <c r="Y28" s="1571"/>
      <c r="Z28" s="1571"/>
      <c r="AA28" s="1571"/>
      <c r="AB28" s="1655"/>
      <c r="AC28" s="1656"/>
      <c r="AD28" s="1657"/>
    </row>
    <row r="29" spans="1:30" x14ac:dyDescent="0.25">
      <c r="A29" s="3"/>
      <c r="B29" s="43"/>
      <c r="C29" s="44"/>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row>
    <row r="30" spans="1:30" ht="15" customHeight="1" x14ac:dyDescent="0.25">
      <c r="A30" s="3"/>
      <c r="B30" s="43"/>
      <c r="D30" s="46"/>
      <c r="E30" s="1571" t="s">
        <v>657</v>
      </c>
      <c r="F30" s="1571"/>
      <c r="G30" s="1571"/>
      <c r="H30" s="1571"/>
      <c r="I30" s="1571"/>
      <c r="J30" s="1571"/>
      <c r="K30" s="1571"/>
      <c r="L30" s="1571"/>
      <c r="M30" s="1571"/>
      <c r="N30" s="1571"/>
      <c r="O30" s="1571"/>
      <c r="P30" s="1571"/>
      <c r="Q30" s="1571"/>
      <c r="R30" s="1571"/>
      <c r="S30" s="1571"/>
      <c r="T30" s="1571"/>
      <c r="U30" s="1571"/>
      <c r="V30" s="1571"/>
      <c r="W30" s="1571"/>
      <c r="X30" s="1571"/>
      <c r="Y30" s="1571"/>
      <c r="Z30" s="1571"/>
      <c r="AA30" s="1571"/>
      <c r="AB30" s="1571"/>
      <c r="AC30" s="1571"/>
      <c r="AD30" s="1571"/>
    </row>
    <row r="31" spans="1:30" x14ac:dyDescent="0.25">
      <c r="A31" s="3"/>
      <c r="B31" s="43"/>
      <c r="D31" s="46"/>
      <c r="E31" s="1571"/>
      <c r="F31" s="1571"/>
      <c r="G31" s="1571"/>
      <c r="H31" s="1571"/>
      <c r="I31" s="1571"/>
      <c r="J31" s="1571"/>
      <c r="K31" s="1571"/>
      <c r="L31" s="1571"/>
      <c r="M31" s="1571"/>
      <c r="N31" s="1571"/>
      <c r="O31" s="1571"/>
      <c r="P31" s="1571"/>
      <c r="Q31" s="1571"/>
      <c r="R31" s="1571"/>
      <c r="S31" s="1571"/>
      <c r="T31" s="1571"/>
      <c r="U31" s="1571"/>
      <c r="V31" s="1571"/>
      <c r="W31" s="1571"/>
      <c r="X31" s="1571"/>
      <c r="Y31" s="1571"/>
      <c r="Z31" s="1571"/>
      <c r="AA31" s="1571"/>
      <c r="AB31" s="1571"/>
      <c r="AC31" s="1571"/>
      <c r="AD31" s="1571"/>
    </row>
    <row r="32" spans="1:30" x14ac:dyDescent="0.25">
      <c r="A32" s="3"/>
      <c r="B32" s="43"/>
      <c r="C32" s="44"/>
      <c r="D32" s="46"/>
      <c r="E32" s="1658"/>
      <c r="F32" s="1659"/>
      <c r="G32" s="1659"/>
      <c r="H32" s="1659"/>
      <c r="I32" s="1659"/>
      <c r="J32" s="1659"/>
      <c r="K32" s="1659"/>
      <c r="L32" s="1659"/>
      <c r="M32" s="1659"/>
      <c r="N32" s="1659"/>
      <c r="O32" s="1659"/>
      <c r="P32" s="1659"/>
      <c r="Q32" s="1659"/>
      <c r="R32" s="1659"/>
      <c r="S32" s="1659"/>
      <c r="T32" s="1659"/>
      <c r="U32" s="1659"/>
      <c r="V32" s="1659"/>
      <c r="W32" s="1659"/>
      <c r="X32" s="1659"/>
      <c r="Y32" s="1659"/>
      <c r="Z32" s="1659"/>
      <c r="AA32" s="1659"/>
      <c r="AB32" s="1659"/>
      <c r="AC32" s="1659"/>
      <c r="AD32" s="1660"/>
    </row>
    <row r="33" spans="1:30" x14ac:dyDescent="0.25">
      <c r="A33" s="3"/>
      <c r="B33" s="43"/>
      <c r="C33" s="44"/>
      <c r="D33" s="46"/>
      <c r="E33" s="1661"/>
      <c r="F33" s="1662"/>
      <c r="G33" s="1662"/>
      <c r="H33" s="1662"/>
      <c r="I33" s="1662"/>
      <c r="J33" s="1662"/>
      <c r="K33" s="1662"/>
      <c r="L33" s="1662"/>
      <c r="M33" s="1662"/>
      <c r="N33" s="1662"/>
      <c r="O33" s="1662"/>
      <c r="P33" s="1662"/>
      <c r="Q33" s="1662"/>
      <c r="R33" s="1662"/>
      <c r="S33" s="1662"/>
      <c r="T33" s="1662"/>
      <c r="U33" s="1662"/>
      <c r="V33" s="1662"/>
      <c r="W33" s="1662"/>
      <c r="X33" s="1662"/>
      <c r="Y33" s="1662"/>
      <c r="Z33" s="1662"/>
      <c r="AA33" s="1662"/>
      <c r="AB33" s="1662"/>
      <c r="AC33" s="1662"/>
      <c r="AD33" s="1663"/>
    </row>
    <row r="34" spans="1:30" x14ac:dyDescent="0.25">
      <c r="A34" s="3"/>
      <c r="B34" s="43"/>
      <c r="C34" s="44"/>
      <c r="D34" s="46"/>
      <c r="E34" s="1661"/>
      <c r="F34" s="1662"/>
      <c r="G34" s="1662"/>
      <c r="H34" s="1662"/>
      <c r="I34" s="1662"/>
      <c r="J34" s="1662"/>
      <c r="K34" s="1662"/>
      <c r="L34" s="1662"/>
      <c r="M34" s="1662"/>
      <c r="N34" s="1662"/>
      <c r="O34" s="1662"/>
      <c r="P34" s="1662"/>
      <c r="Q34" s="1662"/>
      <c r="R34" s="1662"/>
      <c r="S34" s="1662"/>
      <c r="T34" s="1662"/>
      <c r="U34" s="1662"/>
      <c r="V34" s="1662"/>
      <c r="W34" s="1662"/>
      <c r="X34" s="1662"/>
      <c r="Y34" s="1662"/>
      <c r="Z34" s="1662"/>
      <c r="AA34" s="1662"/>
      <c r="AB34" s="1662"/>
      <c r="AC34" s="1662"/>
      <c r="AD34" s="1663"/>
    </row>
    <row r="35" spans="1:30" x14ac:dyDescent="0.25">
      <c r="A35" s="3"/>
      <c r="B35" s="43"/>
      <c r="C35" s="44"/>
      <c r="D35" s="46"/>
      <c r="E35" s="1661"/>
      <c r="F35" s="1662"/>
      <c r="G35" s="1662"/>
      <c r="H35" s="1662"/>
      <c r="I35" s="1662"/>
      <c r="J35" s="1662"/>
      <c r="K35" s="1662"/>
      <c r="L35" s="1662"/>
      <c r="M35" s="1662"/>
      <c r="N35" s="1662"/>
      <c r="O35" s="1662"/>
      <c r="P35" s="1662"/>
      <c r="Q35" s="1662"/>
      <c r="R35" s="1662"/>
      <c r="S35" s="1662"/>
      <c r="T35" s="1662"/>
      <c r="U35" s="1662"/>
      <c r="V35" s="1662"/>
      <c r="W35" s="1662"/>
      <c r="X35" s="1662"/>
      <c r="Y35" s="1662"/>
      <c r="Z35" s="1662"/>
      <c r="AA35" s="1662"/>
      <c r="AB35" s="1662"/>
      <c r="AC35" s="1662"/>
      <c r="AD35" s="1663"/>
    </row>
    <row r="36" spans="1:30" x14ac:dyDescent="0.25">
      <c r="A36" s="3"/>
      <c r="B36" s="43"/>
      <c r="C36" s="44"/>
      <c r="D36" s="46"/>
      <c r="E36" s="1661"/>
      <c r="F36" s="1662"/>
      <c r="G36" s="1662"/>
      <c r="H36" s="1662"/>
      <c r="I36" s="1662"/>
      <c r="J36" s="1662"/>
      <c r="K36" s="1662"/>
      <c r="L36" s="1662"/>
      <c r="M36" s="1662"/>
      <c r="N36" s="1662"/>
      <c r="O36" s="1662"/>
      <c r="P36" s="1662"/>
      <c r="Q36" s="1662"/>
      <c r="R36" s="1662"/>
      <c r="S36" s="1662"/>
      <c r="T36" s="1662"/>
      <c r="U36" s="1662"/>
      <c r="V36" s="1662"/>
      <c r="W36" s="1662"/>
      <c r="X36" s="1662"/>
      <c r="Y36" s="1662"/>
      <c r="Z36" s="1662"/>
      <c r="AA36" s="1662"/>
      <c r="AB36" s="1662"/>
      <c r="AC36" s="1662"/>
      <c r="AD36" s="1663"/>
    </row>
    <row r="37" spans="1:30" x14ac:dyDescent="0.25">
      <c r="B37" s="43"/>
      <c r="C37" s="44"/>
      <c r="D37" s="46"/>
      <c r="E37" s="1664"/>
      <c r="F37" s="1665"/>
      <c r="G37" s="1665"/>
      <c r="H37" s="1665"/>
      <c r="I37" s="1665"/>
      <c r="J37" s="1665"/>
      <c r="K37" s="1665"/>
      <c r="L37" s="1665"/>
      <c r="M37" s="1665"/>
      <c r="N37" s="1665"/>
      <c r="O37" s="1665"/>
      <c r="P37" s="1665"/>
      <c r="Q37" s="1665"/>
      <c r="R37" s="1665"/>
      <c r="S37" s="1665"/>
      <c r="T37" s="1665"/>
      <c r="U37" s="1665"/>
      <c r="V37" s="1665"/>
      <c r="W37" s="1665"/>
      <c r="X37" s="1665"/>
      <c r="Y37" s="1665"/>
      <c r="Z37" s="1665"/>
      <c r="AA37" s="1665"/>
      <c r="AB37" s="1665"/>
      <c r="AC37" s="1665"/>
      <c r="AD37" s="1666"/>
    </row>
    <row r="38" spans="1:30" ht="15" customHeight="1" x14ac:dyDescent="0.25">
      <c r="B38" s="43"/>
      <c r="C38" s="44"/>
      <c r="D38" s="46"/>
      <c r="E38" s="46"/>
      <c r="F38" s="46"/>
      <c r="G38" s="46"/>
      <c r="H38" s="46"/>
      <c r="I38" s="46"/>
      <c r="J38" s="46"/>
      <c r="K38" s="46"/>
      <c r="L38" s="46"/>
      <c r="M38" s="46"/>
      <c r="N38" s="46"/>
      <c r="O38" s="46"/>
      <c r="P38" s="46"/>
      <c r="Q38" s="46"/>
      <c r="R38" s="46"/>
      <c r="S38" s="46"/>
      <c r="T38" s="46"/>
      <c r="U38" s="46"/>
      <c r="V38" s="46"/>
      <c r="W38" s="46"/>
      <c r="X38" s="46"/>
      <c r="Y38" s="46"/>
      <c r="Z38" s="42"/>
      <c r="AA38" s="42"/>
      <c r="AB38" s="42"/>
      <c r="AC38" s="42"/>
      <c r="AD38" s="42"/>
    </row>
    <row r="39" spans="1:30" ht="15" customHeight="1" x14ac:dyDescent="0.25">
      <c r="B39" s="1667" t="s">
        <v>605</v>
      </c>
      <c r="C39" s="1667"/>
      <c r="D39" s="1667"/>
      <c r="E39" s="1667"/>
      <c r="F39" s="1667"/>
      <c r="G39" s="1667"/>
      <c r="H39" s="1667"/>
      <c r="I39" s="1667"/>
      <c r="J39" s="1667"/>
      <c r="K39" s="1667"/>
      <c r="L39" s="1667"/>
      <c r="M39" s="1667"/>
      <c r="N39" s="1667"/>
      <c r="O39" s="1667"/>
      <c r="P39" s="1667"/>
      <c r="Q39" s="1667"/>
      <c r="R39" s="1667"/>
      <c r="S39" s="1667"/>
      <c r="T39" s="1667"/>
      <c r="U39" s="1667"/>
      <c r="V39" s="1667"/>
      <c r="W39" s="1667"/>
      <c r="X39" s="1667"/>
      <c r="Y39" s="1667"/>
      <c r="Z39" s="1667"/>
      <c r="AA39" s="1667"/>
      <c r="AB39" s="1667"/>
      <c r="AC39" s="1667"/>
      <c r="AD39" s="1667"/>
    </row>
    <row r="40" spans="1:30" ht="15" customHeight="1" x14ac:dyDescent="0.25">
      <c r="B40" s="1667"/>
      <c r="C40" s="1667"/>
      <c r="D40" s="1667"/>
      <c r="E40" s="1667"/>
      <c r="F40" s="1667"/>
      <c r="G40" s="1667"/>
      <c r="H40" s="1667"/>
      <c r="I40" s="1667"/>
      <c r="J40" s="1667"/>
      <c r="K40" s="1667"/>
      <c r="L40" s="1667"/>
      <c r="M40" s="1667"/>
      <c r="N40" s="1667"/>
      <c r="O40" s="1667"/>
      <c r="P40" s="1667"/>
      <c r="Q40" s="1667"/>
      <c r="R40" s="1667"/>
      <c r="S40" s="1667"/>
      <c r="T40" s="1667"/>
      <c r="U40" s="1667"/>
      <c r="V40" s="1667"/>
      <c r="W40" s="1667"/>
      <c r="X40" s="1667"/>
      <c r="Y40" s="1667"/>
      <c r="Z40" s="1667"/>
      <c r="AA40" s="1667"/>
      <c r="AB40" s="1667"/>
      <c r="AC40" s="1667"/>
      <c r="AD40" s="1667"/>
    </row>
    <row r="41" spans="1:30" ht="15" customHeight="1" thickBot="1" x14ac:dyDescent="0.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row>
    <row r="42" spans="1:30" ht="15" customHeight="1" thickBot="1" x14ac:dyDescent="0.3">
      <c r="B42" s="120" t="s">
        <v>555</v>
      </c>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row>
    <row r="43" spans="1:30" ht="15" customHeight="1" x14ac:dyDescent="0.25">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spans="1:30" ht="15" customHeight="1" x14ac:dyDescent="0.25">
      <c r="B44" s="1571" t="s">
        <v>674</v>
      </c>
      <c r="C44" s="1571"/>
      <c r="D44" s="1571"/>
      <c r="E44" s="1571"/>
      <c r="F44" s="1571"/>
      <c r="G44" s="1571"/>
      <c r="H44" s="1571"/>
      <c r="I44" s="1571"/>
      <c r="J44" s="1571"/>
      <c r="K44" s="1571"/>
      <c r="L44" s="1571"/>
      <c r="M44" s="1571"/>
      <c r="N44" s="1571"/>
      <c r="O44" s="1571"/>
      <c r="P44" s="1571"/>
      <c r="Q44" s="1571"/>
      <c r="R44" s="1571"/>
      <c r="S44" s="1571"/>
      <c r="T44" s="1571"/>
      <c r="U44" s="1571"/>
      <c r="V44" s="1571"/>
      <c r="W44" s="1571"/>
      <c r="X44" s="1571"/>
      <c r="Y44" s="1571"/>
      <c r="Z44" s="1571"/>
      <c r="AA44" s="1571"/>
      <c r="AB44" s="1571"/>
      <c r="AC44" s="1571"/>
      <c r="AD44" s="1571"/>
    </row>
    <row r="45" spans="1:30" ht="15" customHeight="1" x14ac:dyDescent="0.25">
      <c r="B45" s="1571"/>
      <c r="C45" s="1571"/>
      <c r="D45" s="1571"/>
      <c r="E45" s="1571"/>
      <c r="F45" s="1571"/>
      <c r="G45" s="1571"/>
      <c r="H45" s="1571"/>
      <c r="I45" s="1571"/>
      <c r="J45" s="1571"/>
      <c r="K45" s="1571"/>
      <c r="L45" s="1571"/>
      <c r="M45" s="1571"/>
      <c r="N45" s="1571"/>
      <c r="O45" s="1571"/>
      <c r="P45" s="1571"/>
      <c r="Q45" s="1571"/>
      <c r="R45" s="1571"/>
      <c r="S45" s="1571"/>
      <c r="T45" s="1571"/>
      <c r="U45" s="1571"/>
      <c r="V45" s="1571"/>
      <c r="W45" s="1571"/>
      <c r="X45" s="1571"/>
      <c r="Y45" s="1571"/>
      <c r="Z45" s="1571"/>
      <c r="AA45" s="1571"/>
      <c r="AB45" s="1571"/>
      <c r="AC45" s="1571"/>
      <c r="AD45" s="1571"/>
    </row>
    <row r="46" spans="1:30" ht="15" customHeight="1" x14ac:dyDescent="0.25">
      <c r="B46" s="1571"/>
      <c r="C46" s="1571"/>
      <c r="D46" s="1571"/>
      <c r="E46" s="1571"/>
      <c r="F46" s="1571"/>
      <c r="G46" s="1571"/>
      <c r="H46" s="1571"/>
      <c r="I46" s="1571"/>
      <c r="J46" s="1571"/>
      <c r="K46" s="1571"/>
      <c r="L46" s="1571"/>
      <c r="M46" s="1571"/>
      <c r="N46" s="1571"/>
      <c r="O46" s="1571"/>
      <c r="P46" s="1571"/>
      <c r="Q46" s="1571"/>
      <c r="R46" s="1571"/>
      <c r="S46" s="1571"/>
      <c r="T46" s="1571"/>
      <c r="U46" s="1571"/>
      <c r="V46" s="1571"/>
      <c r="W46" s="1571"/>
      <c r="X46" s="1571"/>
      <c r="Y46" s="1571"/>
      <c r="Z46" s="1571"/>
      <c r="AA46" s="1571"/>
      <c r="AB46" s="1571"/>
      <c r="AC46" s="1571"/>
      <c r="AD46" s="1571"/>
    </row>
    <row r="47" spans="1:30" ht="15" customHeight="1" x14ac:dyDescent="0.2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row>
    <row r="48" spans="1:30" ht="15" customHeight="1" x14ac:dyDescent="0.25">
      <c r="B48" s="192" t="s">
        <v>556</v>
      </c>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271"/>
      <c r="AA48" s="272"/>
      <c r="AB48" s="272"/>
      <c r="AC48" s="272"/>
      <c r="AD48" s="273"/>
    </row>
    <row r="49" spans="2:30" x14ac:dyDescent="0.25"/>
    <row r="50" spans="2:30" x14ac:dyDescent="0.25">
      <c r="B50" s="1654"/>
      <c r="C50" s="1654"/>
      <c r="D50" s="1654"/>
      <c r="E50" s="1654"/>
      <c r="F50" s="1654"/>
      <c r="G50" s="1654"/>
      <c r="H50" s="1654"/>
      <c r="I50" s="1654"/>
      <c r="J50" s="1654"/>
      <c r="K50" s="1654"/>
      <c r="L50" s="1654"/>
      <c r="M50" s="1654"/>
      <c r="N50" s="1654"/>
      <c r="O50" s="1654"/>
      <c r="P50" s="1654"/>
      <c r="Q50" s="1654"/>
      <c r="R50" s="1654"/>
      <c r="S50" s="1654"/>
      <c r="T50" s="1654"/>
      <c r="U50" s="1654"/>
      <c r="V50" s="1654"/>
      <c r="W50" s="1654"/>
      <c r="X50" s="1654"/>
      <c r="Y50" s="1654"/>
      <c r="Z50" s="1654"/>
      <c r="AA50" s="1654"/>
      <c r="AB50" s="1654"/>
      <c r="AC50" s="1654"/>
      <c r="AD50" s="1654"/>
    </row>
    <row r="51" spans="2:30" x14ac:dyDescent="0.25"/>
  </sheetData>
  <sheetProtection sheet="1" selectLockedCells="1"/>
  <mergeCells count="20">
    <mergeCell ref="AB23:AD23"/>
    <mergeCell ref="AB25:AD25"/>
    <mergeCell ref="B50:AD50"/>
    <mergeCell ref="B21:AA21"/>
    <mergeCell ref="C23:AA23"/>
    <mergeCell ref="AB28:AD28"/>
    <mergeCell ref="D25:AA25"/>
    <mergeCell ref="E27:AA28"/>
    <mergeCell ref="E30:AD31"/>
    <mergeCell ref="E32:AD37"/>
    <mergeCell ref="B39:AD40"/>
    <mergeCell ref="B42:AD42"/>
    <mergeCell ref="B44:AD46"/>
    <mergeCell ref="B48:Y48"/>
    <mergeCell ref="Z48:AD48"/>
    <mergeCell ref="B2:AD2"/>
    <mergeCell ref="B11:AD17"/>
    <mergeCell ref="B19:AD19"/>
    <mergeCell ref="AB21:AD21"/>
    <mergeCell ref="B4:AD10"/>
  </mergeCells>
  <conditionalFormatting sqref="B39:AD40 B44 B48:AD48">
    <cfRule type="expression" dxfId="4" priority="1">
      <formula>AND($AB$21="YES",$AB$23="YES",OR($AB$25=1,AND($AB$25&gt;1,$AB$28&gt;11)))</formula>
    </cfRule>
  </conditionalFormatting>
  <conditionalFormatting sqref="C23:AD23">
    <cfRule type="expression" dxfId="3" priority="4">
      <formula>$AB$21="YES"</formula>
    </cfRule>
  </conditionalFormatting>
  <conditionalFormatting sqref="D25:AD25">
    <cfRule type="expression" dxfId="2" priority="3">
      <formula>AND($AB$21="YES",$AB$23="YES")</formula>
    </cfRule>
  </conditionalFormatting>
  <conditionalFormatting sqref="E27:AD28 E30:AD37">
    <cfRule type="expression" dxfId="1" priority="2">
      <formula>AND($AB$21="YES",$AB$23="YES",$AB$25&gt;1)</formula>
    </cfRule>
  </conditionalFormatting>
  <dataValidations count="1">
    <dataValidation type="whole" operator="greaterThanOrEqual" allowBlank="1" showInputMessage="1" showErrorMessage="1" sqref="AB25:AD25 AB28:AD28" xr:uid="{00000000-0002-0000-1400-000000000000}">
      <formula1>1</formula1>
    </dataValidation>
  </dataValidations>
  <pageMargins left="0.7" right="0.7" top="0.75" bottom="0.75" header="0.3" footer="0.3"/>
  <pageSetup scale="89"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1000000}">
          <x14:formula1>
            <xm:f>Validation!$E$2:$E$3</xm:f>
          </x14:formula1>
          <xm:sqref>AB21:AD21 AB23:AD23</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E188"/>
  <sheetViews>
    <sheetView zoomScaleNormal="100" workbookViewId="0">
      <selection activeCell="B174" sqref="B174:O176"/>
    </sheetView>
  </sheetViews>
  <sheetFormatPr defaultColWidth="0" defaultRowHeight="15" customHeight="1" zeroHeight="1" x14ac:dyDescent="0.25"/>
  <cols>
    <col min="1" max="31" width="3.140625" style="30" customWidth="1"/>
    <col min="32" max="16384" width="9.140625" style="30" hidden="1"/>
  </cols>
  <sheetData>
    <row r="1" spans="1:30" ht="1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ht="15" customHeight="1" x14ac:dyDescent="0.25">
      <c r="A2" s="3"/>
      <c r="B2" s="132" t="s">
        <v>722</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1:30" ht="15" customHeight="1" x14ac:dyDescent="0.25">
      <c r="A3" s="3"/>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ht="15" customHeight="1" x14ac:dyDescent="0.25">
      <c r="A4" s="3"/>
      <c r="B4" s="194" t="s">
        <v>557</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row>
    <row r="5" spans="1:30" ht="15" customHeight="1" x14ac:dyDescent="0.25">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ht="15" customHeight="1" x14ac:dyDescent="0.25">
      <c r="A6" s="3"/>
      <c r="B6" s="50" t="s">
        <v>528</v>
      </c>
      <c r="C6" s="1669" t="s">
        <v>558</v>
      </c>
      <c r="D6" s="1669"/>
      <c r="E6" s="1669"/>
      <c r="F6" s="1669"/>
      <c r="G6" s="1669"/>
      <c r="H6" s="1669"/>
      <c r="I6" s="1669"/>
      <c r="J6" s="1669"/>
      <c r="K6" s="1669"/>
      <c r="L6" s="1669"/>
      <c r="M6" s="1669"/>
      <c r="N6" s="1669"/>
      <c r="O6" s="1669"/>
      <c r="P6" s="1669"/>
      <c r="Q6" s="1669"/>
      <c r="R6" s="1669"/>
      <c r="S6" s="1669"/>
      <c r="T6" s="1669"/>
      <c r="U6" s="1669"/>
      <c r="V6" s="1669"/>
      <c r="W6" s="1669"/>
      <c r="X6" s="1669"/>
      <c r="Y6" s="1669"/>
      <c r="Z6" s="1669"/>
      <c r="AA6" s="1669"/>
      <c r="AB6" s="1669"/>
      <c r="AC6" s="1669"/>
      <c r="AD6" s="1669"/>
    </row>
    <row r="7" spans="1:30" ht="15" customHeight="1" x14ac:dyDescent="0.25">
      <c r="A7" s="3"/>
      <c r="B7" s="50" t="s">
        <v>529</v>
      </c>
      <c r="C7" s="1669" t="s">
        <v>606</v>
      </c>
      <c r="D7" s="1669"/>
      <c r="E7" s="1669"/>
      <c r="F7" s="1669"/>
      <c r="G7" s="1669"/>
      <c r="H7" s="1669"/>
      <c r="I7" s="1669"/>
      <c r="J7" s="1669"/>
      <c r="K7" s="1669"/>
      <c r="L7" s="1669"/>
      <c r="M7" s="1669"/>
      <c r="N7" s="1669"/>
      <c r="O7" s="1669"/>
      <c r="P7" s="1669"/>
      <c r="Q7" s="1669"/>
      <c r="R7" s="1669"/>
      <c r="S7" s="1669"/>
      <c r="T7" s="1669"/>
      <c r="U7" s="1669"/>
      <c r="V7" s="1669"/>
      <c r="W7" s="1669"/>
      <c r="X7" s="1669"/>
      <c r="Y7" s="1669"/>
      <c r="Z7" s="1669"/>
      <c r="AA7" s="1669"/>
      <c r="AB7" s="1669"/>
      <c r="AC7" s="1669"/>
      <c r="AD7" s="1669"/>
    </row>
    <row r="8" spans="1:30" ht="15" customHeight="1" x14ac:dyDescent="0.25">
      <c r="A8" s="3"/>
      <c r="B8" s="50" t="s">
        <v>531</v>
      </c>
      <c r="C8" s="1668" t="s">
        <v>607</v>
      </c>
      <c r="D8" s="1668"/>
      <c r="E8" s="1668"/>
      <c r="F8" s="1668"/>
      <c r="G8" s="1668"/>
      <c r="H8" s="1668"/>
      <c r="I8" s="1668"/>
      <c r="J8" s="1668"/>
      <c r="K8" s="1668"/>
      <c r="L8" s="1668"/>
      <c r="M8" s="1668"/>
      <c r="N8" s="1668"/>
      <c r="O8" s="1668"/>
      <c r="P8" s="1668"/>
      <c r="Q8" s="1668"/>
      <c r="R8" s="1668"/>
      <c r="S8" s="1668"/>
      <c r="T8" s="1668"/>
      <c r="U8" s="1668"/>
      <c r="V8" s="1668"/>
      <c r="W8" s="1668"/>
      <c r="X8" s="1668"/>
      <c r="Y8" s="1668"/>
      <c r="Z8" s="1668"/>
      <c r="AA8" s="1668"/>
      <c r="AB8" s="1668"/>
      <c r="AC8" s="1668"/>
      <c r="AD8" s="1668"/>
    </row>
    <row r="9" spans="1:30" ht="15" customHeight="1" x14ac:dyDescent="0.25">
      <c r="A9" s="3"/>
      <c r="B9" s="64"/>
      <c r="C9" s="1668"/>
      <c r="D9" s="1668"/>
      <c r="E9" s="1668"/>
      <c r="F9" s="1668"/>
      <c r="G9" s="1668"/>
      <c r="H9" s="1668"/>
      <c r="I9" s="1668"/>
      <c r="J9" s="1668"/>
      <c r="K9" s="1668"/>
      <c r="L9" s="1668"/>
      <c r="M9" s="1668"/>
      <c r="N9" s="1668"/>
      <c r="O9" s="1668"/>
      <c r="P9" s="1668"/>
      <c r="Q9" s="1668"/>
      <c r="R9" s="1668"/>
      <c r="S9" s="1668"/>
      <c r="T9" s="1668"/>
      <c r="U9" s="1668"/>
      <c r="V9" s="1668"/>
      <c r="W9" s="1668"/>
      <c r="X9" s="1668"/>
      <c r="Y9" s="1668"/>
      <c r="Z9" s="1668"/>
      <c r="AA9" s="1668"/>
      <c r="AB9" s="1668"/>
      <c r="AC9" s="1668"/>
      <c r="AD9" s="1668"/>
    </row>
    <row r="10" spans="1:30" ht="15" customHeight="1" x14ac:dyDescent="0.25">
      <c r="A10" s="3"/>
      <c r="B10" s="64"/>
      <c r="C10" s="1668"/>
      <c r="D10" s="1668"/>
      <c r="E10" s="1668"/>
      <c r="F10" s="1668"/>
      <c r="G10" s="1668"/>
      <c r="H10" s="1668"/>
      <c r="I10" s="1668"/>
      <c r="J10" s="1668"/>
      <c r="K10" s="1668"/>
      <c r="L10" s="1668"/>
      <c r="M10" s="1668"/>
      <c r="N10" s="1668"/>
      <c r="O10" s="1668"/>
      <c r="P10" s="1668"/>
      <c r="Q10" s="1668"/>
      <c r="R10" s="1668"/>
      <c r="S10" s="1668"/>
      <c r="T10" s="1668"/>
      <c r="U10" s="1668"/>
      <c r="V10" s="1668"/>
      <c r="W10" s="1668"/>
      <c r="X10" s="1668"/>
      <c r="Y10" s="1668"/>
      <c r="Z10" s="1668"/>
      <c r="AA10" s="1668"/>
      <c r="AB10" s="1668"/>
      <c r="AC10" s="1668"/>
      <c r="AD10" s="1668"/>
    </row>
    <row r="11" spans="1:30" ht="9" customHeight="1" x14ac:dyDescent="0.25">
      <c r="A11" s="3"/>
      <c r="B11" s="64"/>
      <c r="C11" s="1668"/>
      <c r="D11" s="1668"/>
      <c r="E11" s="1668"/>
      <c r="F11" s="1668"/>
      <c r="G11" s="1668"/>
      <c r="H11" s="1668"/>
      <c r="I11" s="1668"/>
      <c r="J11" s="1668"/>
      <c r="K11" s="1668"/>
      <c r="L11" s="1668"/>
      <c r="M11" s="1668"/>
      <c r="N11" s="1668"/>
      <c r="O11" s="1668"/>
      <c r="P11" s="1668"/>
      <c r="Q11" s="1668"/>
      <c r="R11" s="1668"/>
      <c r="S11" s="1668"/>
      <c r="T11" s="1668"/>
      <c r="U11" s="1668"/>
      <c r="V11" s="1668"/>
      <c r="W11" s="1668"/>
      <c r="X11" s="1668"/>
      <c r="Y11" s="1668"/>
      <c r="Z11" s="1668"/>
      <c r="AA11" s="1668"/>
      <c r="AB11" s="1668"/>
      <c r="AC11" s="1668"/>
      <c r="AD11" s="1668"/>
    </row>
    <row r="12" spans="1:30" ht="15" customHeight="1" x14ac:dyDescent="0.25">
      <c r="A12" s="3"/>
      <c r="B12" s="50" t="s">
        <v>532</v>
      </c>
      <c r="C12" s="1668" t="s">
        <v>608</v>
      </c>
      <c r="D12" s="1668"/>
      <c r="E12" s="1668"/>
      <c r="F12" s="1668"/>
      <c r="G12" s="1668"/>
      <c r="H12" s="1668"/>
      <c r="I12" s="1668"/>
      <c r="J12" s="1668"/>
      <c r="K12" s="1668"/>
      <c r="L12" s="1668"/>
      <c r="M12" s="1668"/>
      <c r="N12" s="1668"/>
      <c r="O12" s="1668"/>
      <c r="P12" s="1668"/>
      <c r="Q12" s="1668"/>
      <c r="R12" s="1668"/>
      <c r="S12" s="1668"/>
      <c r="T12" s="1668"/>
      <c r="U12" s="1668"/>
      <c r="V12" s="1668"/>
      <c r="W12" s="1668"/>
      <c r="X12" s="1668"/>
      <c r="Y12" s="1668"/>
      <c r="Z12" s="1668"/>
      <c r="AA12" s="1668"/>
      <c r="AB12" s="1668"/>
      <c r="AC12" s="1668"/>
      <c r="AD12" s="1668"/>
    </row>
    <row r="13" spans="1:30" ht="15" customHeight="1" x14ac:dyDescent="0.25">
      <c r="A13" s="3"/>
      <c r="B13" s="64"/>
      <c r="C13" s="1668"/>
      <c r="D13" s="1668"/>
      <c r="E13" s="1668"/>
      <c r="F13" s="1668"/>
      <c r="G13" s="1668"/>
      <c r="H13" s="1668"/>
      <c r="I13" s="1668"/>
      <c r="J13" s="1668"/>
      <c r="K13" s="1668"/>
      <c r="L13" s="1668"/>
      <c r="M13" s="1668"/>
      <c r="N13" s="1668"/>
      <c r="O13" s="1668"/>
      <c r="P13" s="1668"/>
      <c r="Q13" s="1668"/>
      <c r="R13" s="1668"/>
      <c r="S13" s="1668"/>
      <c r="T13" s="1668"/>
      <c r="U13" s="1668"/>
      <c r="V13" s="1668"/>
      <c r="W13" s="1668"/>
      <c r="X13" s="1668"/>
      <c r="Y13" s="1668"/>
      <c r="Z13" s="1668"/>
      <c r="AA13" s="1668"/>
      <c r="AB13" s="1668"/>
      <c r="AC13" s="1668"/>
      <c r="AD13" s="1668"/>
    </row>
    <row r="14" spans="1:30" ht="15" customHeight="1" x14ac:dyDescent="0.25">
      <c r="A14" s="3"/>
      <c r="B14" s="50" t="s">
        <v>533</v>
      </c>
      <c r="C14" s="1669" t="s">
        <v>609</v>
      </c>
      <c r="D14" s="1669"/>
      <c r="E14" s="1669"/>
      <c r="F14" s="1669"/>
      <c r="G14" s="1669"/>
      <c r="H14" s="1669"/>
      <c r="I14" s="1669"/>
      <c r="J14" s="1669"/>
      <c r="K14" s="1669"/>
      <c r="L14" s="1669"/>
      <c r="M14" s="1669"/>
      <c r="N14" s="1669"/>
      <c r="O14" s="1669"/>
      <c r="P14" s="1669"/>
      <c r="Q14" s="1669"/>
      <c r="R14" s="1669"/>
      <c r="S14" s="1669"/>
      <c r="T14" s="1669"/>
      <c r="U14" s="1669"/>
      <c r="V14" s="1669"/>
      <c r="W14" s="1669"/>
      <c r="X14" s="1669"/>
      <c r="Y14" s="1669"/>
      <c r="Z14" s="1669"/>
      <c r="AA14" s="1669"/>
      <c r="AB14" s="1669"/>
      <c r="AC14" s="1669"/>
      <c r="AD14" s="1669"/>
    </row>
    <row r="15" spans="1:30" ht="15" customHeight="1" x14ac:dyDescent="0.25">
      <c r="A15" s="3"/>
      <c r="B15" s="50" t="s">
        <v>568</v>
      </c>
      <c r="C15" s="1668" t="s">
        <v>610</v>
      </c>
      <c r="D15" s="1668"/>
      <c r="E15" s="1668"/>
      <c r="F15" s="1668"/>
      <c r="G15" s="1668"/>
      <c r="H15" s="1668"/>
      <c r="I15" s="1668"/>
      <c r="J15" s="1668"/>
      <c r="K15" s="1668"/>
      <c r="L15" s="1668"/>
      <c r="M15" s="1668"/>
      <c r="N15" s="1668"/>
      <c r="O15" s="1668"/>
      <c r="P15" s="1668"/>
      <c r="Q15" s="1668"/>
      <c r="R15" s="1668"/>
      <c r="S15" s="1668"/>
      <c r="T15" s="1668"/>
      <c r="U15" s="1668"/>
      <c r="V15" s="1668"/>
      <c r="W15" s="1668"/>
      <c r="X15" s="1668"/>
      <c r="Y15" s="1668"/>
      <c r="Z15" s="1668"/>
      <c r="AA15" s="1668"/>
      <c r="AB15" s="1668"/>
      <c r="AC15" s="1668"/>
      <c r="AD15" s="1668"/>
    </row>
    <row r="16" spans="1:30" ht="15" customHeight="1" x14ac:dyDescent="0.25">
      <c r="A16" s="3"/>
      <c r="B16" s="64"/>
      <c r="C16" s="1668"/>
      <c r="D16" s="1668"/>
      <c r="E16" s="1668"/>
      <c r="F16" s="1668"/>
      <c r="G16" s="1668"/>
      <c r="H16" s="1668"/>
      <c r="I16" s="1668"/>
      <c r="J16" s="1668"/>
      <c r="K16" s="1668"/>
      <c r="L16" s="1668"/>
      <c r="M16" s="1668"/>
      <c r="N16" s="1668"/>
      <c r="O16" s="1668"/>
      <c r="P16" s="1668"/>
      <c r="Q16" s="1668"/>
      <c r="R16" s="1668"/>
      <c r="S16" s="1668"/>
      <c r="T16" s="1668"/>
      <c r="U16" s="1668"/>
      <c r="V16" s="1668"/>
      <c r="W16" s="1668"/>
      <c r="X16" s="1668"/>
      <c r="Y16" s="1668"/>
      <c r="Z16" s="1668"/>
      <c r="AA16" s="1668"/>
      <c r="AB16" s="1668"/>
      <c r="AC16" s="1668"/>
      <c r="AD16" s="1668"/>
    </row>
    <row r="17" spans="1:30" ht="15" customHeight="1" x14ac:dyDescent="0.25">
      <c r="A17" s="3"/>
      <c r="B17" s="50" t="s">
        <v>569</v>
      </c>
      <c r="C17" s="1669" t="s">
        <v>611</v>
      </c>
      <c r="D17" s="1669"/>
      <c r="E17" s="1669"/>
      <c r="F17" s="1669"/>
      <c r="G17" s="1669"/>
      <c r="H17" s="1669"/>
      <c r="I17" s="1669"/>
      <c r="J17" s="1669"/>
      <c r="K17" s="1669"/>
      <c r="L17" s="1669"/>
      <c r="M17" s="1669"/>
      <c r="N17" s="1669"/>
      <c r="O17" s="1669"/>
      <c r="P17" s="1669"/>
      <c r="Q17" s="1669"/>
      <c r="R17" s="1669"/>
      <c r="S17" s="1669"/>
      <c r="T17" s="1669"/>
      <c r="U17" s="1669"/>
      <c r="V17" s="1669"/>
      <c r="W17" s="1669"/>
      <c r="X17" s="1669"/>
      <c r="Y17" s="1669"/>
      <c r="Z17" s="1669"/>
      <c r="AA17" s="1669"/>
      <c r="AB17" s="1669"/>
      <c r="AC17" s="1669"/>
      <c r="AD17" s="1669"/>
    </row>
    <row r="18" spans="1:30" ht="15" customHeight="1" x14ac:dyDescent="0.25">
      <c r="A18" s="3"/>
      <c r="B18" s="64"/>
      <c r="C18" s="64" t="s">
        <v>559</v>
      </c>
      <c r="D18" s="1668" t="s">
        <v>612</v>
      </c>
      <c r="E18" s="1668"/>
      <c r="F18" s="1668"/>
      <c r="G18" s="1668"/>
      <c r="H18" s="1668"/>
      <c r="I18" s="1668"/>
      <c r="J18" s="1668"/>
      <c r="K18" s="1668"/>
      <c r="L18" s="1668"/>
      <c r="M18" s="1668"/>
      <c r="N18" s="1668"/>
      <c r="O18" s="1668"/>
      <c r="P18" s="1668"/>
      <c r="Q18" s="1668"/>
      <c r="R18" s="1668"/>
      <c r="S18" s="1668"/>
      <c r="T18" s="1668"/>
      <c r="U18" s="1668"/>
      <c r="V18" s="1668"/>
      <c r="W18" s="1668"/>
      <c r="X18" s="1668"/>
      <c r="Y18" s="1668"/>
      <c r="Z18" s="1668"/>
      <c r="AA18" s="1668"/>
      <c r="AB18" s="1668"/>
      <c r="AC18" s="1668"/>
      <c r="AD18" s="1668"/>
    </row>
    <row r="19" spans="1:30" ht="15" customHeight="1" x14ac:dyDescent="0.25">
      <c r="A19" s="3"/>
      <c r="B19" s="64"/>
      <c r="C19" s="64"/>
      <c r="D19" s="1668"/>
      <c r="E19" s="1668"/>
      <c r="F19" s="1668"/>
      <c r="G19" s="1668"/>
      <c r="H19" s="1668"/>
      <c r="I19" s="1668"/>
      <c r="J19" s="1668"/>
      <c r="K19" s="1668"/>
      <c r="L19" s="1668"/>
      <c r="M19" s="1668"/>
      <c r="N19" s="1668"/>
      <c r="O19" s="1668"/>
      <c r="P19" s="1668"/>
      <c r="Q19" s="1668"/>
      <c r="R19" s="1668"/>
      <c r="S19" s="1668"/>
      <c r="T19" s="1668"/>
      <c r="U19" s="1668"/>
      <c r="V19" s="1668"/>
      <c r="W19" s="1668"/>
      <c r="X19" s="1668"/>
      <c r="Y19" s="1668"/>
      <c r="Z19" s="1668"/>
      <c r="AA19" s="1668"/>
      <c r="AB19" s="1668"/>
      <c r="AC19" s="1668"/>
      <c r="AD19" s="1668"/>
    </row>
    <row r="20" spans="1:30" ht="15" customHeight="1" x14ac:dyDescent="0.25">
      <c r="A20" s="3"/>
      <c r="B20" s="64"/>
      <c r="C20" s="64" t="s">
        <v>560</v>
      </c>
      <c r="D20" s="1668" t="s">
        <v>561</v>
      </c>
      <c r="E20" s="1668"/>
      <c r="F20" s="1668"/>
      <c r="G20" s="1668"/>
      <c r="H20" s="1668"/>
      <c r="I20" s="1668"/>
      <c r="J20" s="1668"/>
      <c r="K20" s="1668"/>
      <c r="L20" s="1668"/>
      <c r="M20" s="1668"/>
      <c r="N20" s="1668"/>
      <c r="O20" s="1668"/>
      <c r="P20" s="1668"/>
      <c r="Q20" s="1668"/>
      <c r="R20" s="1668"/>
      <c r="S20" s="1668"/>
      <c r="T20" s="1668"/>
      <c r="U20" s="1668"/>
      <c r="V20" s="1668"/>
      <c r="W20" s="1668"/>
      <c r="X20" s="1668"/>
      <c r="Y20" s="1668"/>
      <c r="Z20" s="1668"/>
      <c r="AA20" s="1668"/>
      <c r="AB20" s="1668"/>
      <c r="AC20" s="1668"/>
      <c r="AD20" s="1668"/>
    </row>
    <row r="21" spans="1:30" ht="15" customHeight="1" x14ac:dyDescent="0.25">
      <c r="A21" s="3"/>
      <c r="B21" s="64"/>
      <c r="C21" s="64"/>
      <c r="D21" s="1668"/>
      <c r="E21" s="1668"/>
      <c r="F21" s="1668"/>
      <c r="G21" s="1668"/>
      <c r="H21" s="1668"/>
      <c r="I21" s="1668"/>
      <c r="J21" s="1668"/>
      <c r="K21" s="1668"/>
      <c r="L21" s="1668"/>
      <c r="M21" s="1668"/>
      <c r="N21" s="1668"/>
      <c r="O21" s="1668"/>
      <c r="P21" s="1668"/>
      <c r="Q21" s="1668"/>
      <c r="R21" s="1668"/>
      <c r="S21" s="1668"/>
      <c r="T21" s="1668"/>
      <c r="U21" s="1668"/>
      <c r="V21" s="1668"/>
      <c r="W21" s="1668"/>
      <c r="X21" s="1668"/>
      <c r="Y21" s="1668"/>
      <c r="Z21" s="1668"/>
      <c r="AA21" s="1668"/>
      <c r="AB21" s="1668"/>
      <c r="AC21" s="1668"/>
      <c r="AD21" s="1668"/>
    </row>
    <row r="22" spans="1:30" ht="15" customHeight="1" x14ac:dyDescent="0.25">
      <c r="A22" s="3"/>
      <c r="B22" s="50" t="s">
        <v>570</v>
      </c>
      <c r="C22" s="1668" t="s">
        <v>613</v>
      </c>
      <c r="D22" s="1668"/>
      <c r="E22" s="1668"/>
      <c r="F22" s="1668"/>
      <c r="G22" s="1668"/>
      <c r="H22" s="1668"/>
      <c r="I22" s="1668"/>
      <c r="J22" s="1668"/>
      <c r="K22" s="1668"/>
      <c r="L22" s="1668"/>
      <c r="M22" s="1668"/>
      <c r="N22" s="1668"/>
      <c r="O22" s="1668"/>
      <c r="P22" s="1668"/>
      <c r="Q22" s="1668"/>
      <c r="R22" s="1668"/>
      <c r="S22" s="1668"/>
      <c r="T22" s="1668"/>
      <c r="U22" s="1668"/>
      <c r="V22" s="1668"/>
      <c r="W22" s="1668"/>
      <c r="X22" s="1668"/>
      <c r="Y22" s="1668"/>
      <c r="Z22" s="1668"/>
      <c r="AA22" s="1668"/>
      <c r="AB22" s="1668"/>
      <c r="AC22" s="1668"/>
      <c r="AD22" s="1668"/>
    </row>
    <row r="23" spans="1:30" ht="15" customHeight="1" x14ac:dyDescent="0.25">
      <c r="A23" s="3"/>
      <c r="B23" s="64"/>
      <c r="C23" s="1668"/>
      <c r="D23" s="1668"/>
      <c r="E23" s="1668"/>
      <c r="F23" s="1668"/>
      <c r="G23" s="1668"/>
      <c r="H23" s="1668"/>
      <c r="I23" s="1668"/>
      <c r="J23" s="1668"/>
      <c r="K23" s="1668"/>
      <c r="L23" s="1668"/>
      <c r="M23" s="1668"/>
      <c r="N23" s="1668"/>
      <c r="O23" s="1668"/>
      <c r="P23" s="1668"/>
      <c r="Q23" s="1668"/>
      <c r="R23" s="1668"/>
      <c r="S23" s="1668"/>
      <c r="T23" s="1668"/>
      <c r="U23" s="1668"/>
      <c r="V23" s="1668"/>
      <c r="W23" s="1668"/>
      <c r="X23" s="1668"/>
      <c r="Y23" s="1668"/>
      <c r="Z23" s="1668"/>
      <c r="AA23" s="1668"/>
      <c r="AB23" s="1668"/>
      <c r="AC23" s="1668"/>
      <c r="AD23" s="1668"/>
    </row>
    <row r="24" spans="1:30" ht="22.5" customHeight="1" x14ac:dyDescent="0.25">
      <c r="A24" s="3"/>
      <c r="B24" s="64"/>
      <c r="C24" s="1668"/>
      <c r="D24" s="1668"/>
      <c r="E24" s="1668"/>
      <c r="F24" s="1668"/>
      <c r="G24" s="1668"/>
      <c r="H24" s="1668"/>
      <c r="I24" s="1668"/>
      <c r="J24" s="1668"/>
      <c r="K24" s="1668"/>
      <c r="L24" s="1668"/>
      <c r="M24" s="1668"/>
      <c r="N24" s="1668"/>
      <c r="O24" s="1668"/>
      <c r="P24" s="1668"/>
      <c r="Q24" s="1668"/>
      <c r="R24" s="1668"/>
      <c r="S24" s="1668"/>
      <c r="T24" s="1668"/>
      <c r="U24" s="1668"/>
      <c r="V24" s="1668"/>
      <c r="W24" s="1668"/>
      <c r="X24" s="1668"/>
      <c r="Y24" s="1668"/>
      <c r="Z24" s="1668"/>
      <c r="AA24" s="1668"/>
      <c r="AB24" s="1668"/>
      <c r="AC24" s="1668"/>
      <c r="AD24" s="1668"/>
    </row>
    <row r="25" spans="1:30" ht="15" customHeight="1" x14ac:dyDescent="0.25">
      <c r="A25" s="3"/>
      <c r="B25" s="64"/>
      <c r="C25" s="64" t="s">
        <v>559</v>
      </c>
      <c r="D25" s="1668" t="s">
        <v>614</v>
      </c>
      <c r="E25" s="1668"/>
      <c r="F25" s="1668"/>
      <c r="G25" s="1668"/>
      <c r="H25" s="1668"/>
      <c r="I25" s="1668"/>
      <c r="J25" s="1668"/>
      <c r="K25" s="1668"/>
      <c r="L25" s="1668"/>
      <c r="M25" s="1668"/>
      <c r="N25" s="1668"/>
      <c r="O25" s="1668"/>
      <c r="P25" s="1668"/>
      <c r="Q25" s="1668"/>
      <c r="R25" s="1668"/>
      <c r="S25" s="1668"/>
      <c r="T25" s="1668"/>
      <c r="U25" s="1668"/>
      <c r="V25" s="1668"/>
      <c r="W25" s="1668"/>
      <c r="X25" s="1668"/>
      <c r="Y25" s="1668"/>
      <c r="Z25" s="1668"/>
      <c r="AA25" s="1668"/>
      <c r="AB25" s="1668"/>
      <c r="AC25" s="1668"/>
      <c r="AD25" s="1668"/>
    </row>
    <row r="26" spans="1:30" ht="15" customHeight="1" x14ac:dyDescent="0.25">
      <c r="A26" s="3"/>
      <c r="B26" s="64"/>
      <c r="C26" s="64"/>
      <c r="D26" s="1668"/>
      <c r="E26" s="1668"/>
      <c r="F26" s="1668"/>
      <c r="G26" s="1668"/>
      <c r="H26" s="1668"/>
      <c r="I26" s="1668"/>
      <c r="J26" s="1668"/>
      <c r="K26" s="1668"/>
      <c r="L26" s="1668"/>
      <c r="M26" s="1668"/>
      <c r="N26" s="1668"/>
      <c r="O26" s="1668"/>
      <c r="P26" s="1668"/>
      <c r="Q26" s="1668"/>
      <c r="R26" s="1668"/>
      <c r="S26" s="1668"/>
      <c r="T26" s="1668"/>
      <c r="U26" s="1668"/>
      <c r="V26" s="1668"/>
      <c r="W26" s="1668"/>
      <c r="X26" s="1668"/>
      <c r="Y26" s="1668"/>
      <c r="Z26" s="1668"/>
      <c r="AA26" s="1668"/>
      <c r="AB26" s="1668"/>
      <c r="AC26" s="1668"/>
      <c r="AD26" s="1668"/>
    </row>
    <row r="27" spans="1:30" ht="15" customHeight="1" x14ac:dyDescent="0.25">
      <c r="A27" s="3"/>
      <c r="B27" s="64"/>
      <c r="C27" s="64"/>
      <c r="D27" s="1668"/>
      <c r="E27" s="1668"/>
      <c r="F27" s="1668"/>
      <c r="G27" s="1668"/>
      <c r="H27" s="1668"/>
      <c r="I27" s="1668"/>
      <c r="J27" s="1668"/>
      <c r="K27" s="1668"/>
      <c r="L27" s="1668"/>
      <c r="M27" s="1668"/>
      <c r="N27" s="1668"/>
      <c r="O27" s="1668"/>
      <c r="P27" s="1668"/>
      <c r="Q27" s="1668"/>
      <c r="R27" s="1668"/>
      <c r="S27" s="1668"/>
      <c r="T27" s="1668"/>
      <c r="U27" s="1668"/>
      <c r="V27" s="1668"/>
      <c r="W27" s="1668"/>
      <c r="X27" s="1668"/>
      <c r="Y27" s="1668"/>
      <c r="Z27" s="1668"/>
      <c r="AA27" s="1668"/>
      <c r="AB27" s="1668"/>
      <c r="AC27" s="1668"/>
      <c r="AD27" s="1668"/>
    </row>
    <row r="28" spans="1:30" ht="15" customHeight="1" x14ac:dyDescent="0.25">
      <c r="A28" s="3"/>
      <c r="B28" s="64"/>
      <c r="C28" s="64"/>
      <c r="D28" s="1668"/>
      <c r="E28" s="1668"/>
      <c r="F28" s="1668"/>
      <c r="G28" s="1668"/>
      <c r="H28" s="1668"/>
      <c r="I28" s="1668"/>
      <c r="J28" s="1668"/>
      <c r="K28" s="1668"/>
      <c r="L28" s="1668"/>
      <c r="M28" s="1668"/>
      <c r="N28" s="1668"/>
      <c r="O28" s="1668"/>
      <c r="P28" s="1668"/>
      <c r="Q28" s="1668"/>
      <c r="R28" s="1668"/>
      <c r="S28" s="1668"/>
      <c r="T28" s="1668"/>
      <c r="U28" s="1668"/>
      <c r="V28" s="1668"/>
      <c r="W28" s="1668"/>
      <c r="X28" s="1668"/>
      <c r="Y28" s="1668"/>
      <c r="Z28" s="1668"/>
      <c r="AA28" s="1668"/>
      <c r="AB28" s="1668"/>
      <c r="AC28" s="1668"/>
      <c r="AD28" s="1668"/>
    </row>
    <row r="29" spans="1:30" ht="9" customHeight="1" x14ac:dyDescent="0.25">
      <c r="A29" s="3"/>
      <c r="B29" s="64"/>
      <c r="C29" s="64"/>
      <c r="D29" s="1668"/>
      <c r="E29" s="1668"/>
      <c r="F29" s="1668"/>
      <c r="G29" s="1668"/>
      <c r="H29" s="1668"/>
      <c r="I29" s="1668"/>
      <c r="J29" s="1668"/>
      <c r="K29" s="1668"/>
      <c r="L29" s="1668"/>
      <c r="M29" s="1668"/>
      <c r="N29" s="1668"/>
      <c r="O29" s="1668"/>
      <c r="P29" s="1668"/>
      <c r="Q29" s="1668"/>
      <c r="R29" s="1668"/>
      <c r="S29" s="1668"/>
      <c r="T29" s="1668"/>
      <c r="U29" s="1668"/>
      <c r="V29" s="1668"/>
      <c r="W29" s="1668"/>
      <c r="X29" s="1668"/>
      <c r="Y29" s="1668"/>
      <c r="Z29" s="1668"/>
      <c r="AA29" s="1668"/>
      <c r="AB29" s="1668"/>
      <c r="AC29" s="1668"/>
      <c r="AD29" s="1668"/>
    </row>
    <row r="30" spans="1:30" ht="15" customHeight="1" x14ac:dyDescent="0.25">
      <c r="A30" s="3"/>
      <c r="B30" s="64"/>
      <c r="C30" s="64" t="s">
        <v>560</v>
      </c>
      <c r="D30" s="1668" t="s">
        <v>615</v>
      </c>
      <c r="E30" s="1668"/>
      <c r="F30" s="1668"/>
      <c r="G30" s="1668"/>
      <c r="H30" s="1668"/>
      <c r="I30" s="1668"/>
      <c r="J30" s="1668"/>
      <c r="K30" s="1668"/>
      <c r="L30" s="1668"/>
      <c r="M30" s="1668"/>
      <c r="N30" s="1668"/>
      <c r="O30" s="1668"/>
      <c r="P30" s="1668"/>
      <c r="Q30" s="1668"/>
      <c r="R30" s="1668"/>
      <c r="S30" s="1668"/>
      <c r="T30" s="1668"/>
      <c r="U30" s="1668"/>
      <c r="V30" s="1668"/>
      <c r="W30" s="1668"/>
      <c r="X30" s="1668"/>
      <c r="Y30" s="1668"/>
      <c r="Z30" s="1668"/>
      <c r="AA30" s="1668"/>
      <c r="AB30" s="1668"/>
      <c r="AC30" s="1668"/>
      <c r="AD30" s="1668"/>
    </row>
    <row r="31" spans="1:30" ht="15" customHeight="1" x14ac:dyDescent="0.25">
      <c r="A31" s="3"/>
      <c r="B31" s="64"/>
      <c r="C31" s="64"/>
      <c r="D31" s="1668"/>
      <c r="E31" s="1668"/>
      <c r="F31" s="1668"/>
      <c r="G31" s="1668"/>
      <c r="H31" s="1668"/>
      <c r="I31" s="1668"/>
      <c r="J31" s="1668"/>
      <c r="K31" s="1668"/>
      <c r="L31" s="1668"/>
      <c r="M31" s="1668"/>
      <c r="N31" s="1668"/>
      <c r="O31" s="1668"/>
      <c r="P31" s="1668"/>
      <c r="Q31" s="1668"/>
      <c r="R31" s="1668"/>
      <c r="S31" s="1668"/>
      <c r="T31" s="1668"/>
      <c r="U31" s="1668"/>
      <c r="V31" s="1668"/>
      <c r="W31" s="1668"/>
      <c r="X31" s="1668"/>
      <c r="Y31" s="1668"/>
      <c r="Z31" s="1668"/>
      <c r="AA31" s="1668"/>
      <c r="AB31" s="1668"/>
      <c r="AC31" s="1668"/>
      <c r="AD31" s="1668"/>
    </row>
    <row r="32" spans="1:30" ht="15" customHeight="1" x14ac:dyDescent="0.25">
      <c r="A32" s="3"/>
      <c r="B32" s="64"/>
      <c r="C32" s="64"/>
      <c r="D32" s="1668"/>
      <c r="E32" s="1668"/>
      <c r="F32" s="1668"/>
      <c r="G32" s="1668"/>
      <c r="H32" s="1668"/>
      <c r="I32" s="1668"/>
      <c r="J32" s="1668"/>
      <c r="K32" s="1668"/>
      <c r="L32" s="1668"/>
      <c r="M32" s="1668"/>
      <c r="N32" s="1668"/>
      <c r="O32" s="1668"/>
      <c r="P32" s="1668"/>
      <c r="Q32" s="1668"/>
      <c r="R32" s="1668"/>
      <c r="S32" s="1668"/>
      <c r="T32" s="1668"/>
      <c r="U32" s="1668"/>
      <c r="V32" s="1668"/>
      <c r="W32" s="1668"/>
      <c r="X32" s="1668"/>
      <c r="Y32" s="1668"/>
      <c r="Z32" s="1668"/>
      <c r="AA32" s="1668"/>
      <c r="AB32" s="1668"/>
      <c r="AC32" s="1668"/>
      <c r="AD32" s="1668"/>
    </row>
    <row r="33" spans="1:30" ht="9.75" customHeight="1" x14ac:dyDescent="0.25">
      <c r="A33" s="3"/>
      <c r="B33" s="64"/>
      <c r="C33" s="64"/>
      <c r="D33" s="1668"/>
      <c r="E33" s="1668"/>
      <c r="F33" s="1668"/>
      <c r="G33" s="1668"/>
      <c r="H33" s="1668"/>
      <c r="I33" s="1668"/>
      <c r="J33" s="1668"/>
      <c r="K33" s="1668"/>
      <c r="L33" s="1668"/>
      <c r="M33" s="1668"/>
      <c r="N33" s="1668"/>
      <c r="O33" s="1668"/>
      <c r="P33" s="1668"/>
      <c r="Q33" s="1668"/>
      <c r="R33" s="1668"/>
      <c r="S33" s="1668"/>
      <c r="T33" s="1668"/>
      <c r="U33" s="1668"/>
      <c r="V33" s="1668"/>
      <c r="W33" s="1668"/>
      <c r="X33" s="1668"/>
      <c r="Y33" s="1668"/>
      <c r="Z33" s="1668"/>
      <c r="AA33" s="1668"/>
      <c r="AB33" s="1668"/>
      <c r="AC33" s="1668"/>
      <c r="AD33" s="1668"/>
    </row>
    <row r="34" spans="1:30" ht="15" customHeight="1" x14ac:dyDescent="0.25">
      <c r="A34" s="3"/>
      <c r="B34" s="64"/>
      <c r="C34" s="64" t="s">
        <v>562</v>
      </c>
      <c r="D34" s="1668" t="s">
        <v>616</v>
      </c>
      <c r="E34" s="1668"/>
      <c r="F34" s="1668"/>
      <c r="G34" s="1668"/>
      <c r="H34" s="1668"/>
      <c r="I34" s="1668"/>
      <c r="J34" s="1668"/>
      <c r="K34" s="1668"/>
      <c r="L34" s="1668"/>
      <c r="M34" s="1668"/>
      <c r="N34" s="1668"/>
      <c r="O34" s="1668"/>
      <c r="P34" s="1668"/>
      <c r="Q34" s="1668"/>
      <c r="R34" s="1668"/>
      <c r="S34" s="1668"/>
      <c r="T34" s="1668"/>
      <c r="U34" s="1668"/>
      <c r="V34" s="1668"/>
      <c r="W34" s="1668"/>
      <c r="X34" s="1668"/>
      <c r="Y34" s="1668"/>
      <c r="Z34" s="1668"/>
      <c r="AA34" s="1668"/>
      <c r="AB34" s="1668"/>
      <c r="AC34" s="1668"/>
      <c r="AD34" s="1668"/>
    </row>
    <row r="35" spans="1:30" ht="15" customHeight="1" x14ac:dyDescent="0.25">
      <c r="A35" s="3"/>
      <c r="B35" s="64"/>
      <c r="C35" s="64"/>
      <c r="D35" s="1668"/>
      <c r="E35" s="1668"/>
      <c r="F35" s="1668"/>
      <c r="G35" s="1668"/>
      <c r="H35" s="1668"/>
      <c r="I35" s="1668"/>
      <c r="J35" s="1668"/>
      <c r="K35" s="1668"/>
      <c r="L35" s="1668"/>
      <c r="M35" s="1668"/>
      <c r="N35" s="1668"/>
      <c r="O35" s="1668"/>
      <c r="P35" s="1668"/>
      <c r="Q35" s="1668"/>
      <c r="R35" s="1668"/>
      <c r="S35" s="1668"/>
      <c r="T35" s="1668"/>
      <c r="U35" s="1668"/>
      <c r="V35" s="1668"/>
      <c r="W35" s="1668"/>
      <c r="X35" s="1668"/>
      <c r="Y35" s="1668"/>
      <c r="Z35" s="1668"/>
      <c r="AA35" s="1668"/>
      <c r="AB35" s="1668"/>
      <c r="AC35" s="1668"/>
      <c r="AD35" s="1668"/>
    </row>
    <row r="36" spans="1:30" ht="15" customHeight="1" x14ac:dyDescent="0.25">
      <c r="A36" s="3"/>
      <c r="B36" s="64"/>
      <c r="C36" s="64"/>
      <c r="D36" s="1668"/>
      <c r="E36" s="1668"/>
      <c r="F36" s="1668"/>
      <c r="G36" s="1668"/>
      <c r="H36" s="1668"/>
      <c r="I36" s="1668"/>
      <c r="J36" s="1668"/>
      <c r="K36" s="1668"/>
      <c r="L36" s="1668"/>
      <c r="M36" s="1668"/>
      <c r="N36" s="1668"/>
      <c r="O36" s="1668"/>
      <c r="P36" s="1668"/>
      <c r="Q36" s="1668"/>
      <c r="R36" s="1668"/>
      <c r="S36" s="1668"/>
      <c r="T36" s="1668"/>
      <c r="U36" s="1668"/>
      <c r="V36" s="1668"/>
      <c r="W36" s="1668"/>
      <c r="X36" s="1668"/>
      <c r="Y36" s="1668"/>
      <c r="Z36" s="1668"/>
      <c r="AA36" s="1668"/>
      <c r="AB36" s="1668"/>
      <c r="AC36" s="1668"/>
      <c r="AD36" s="1668"/>
    </row>
    <row r="37" spans="1:30" ht="15" customHeight="1" x14ac:dyDescent="0.25">
      <c r="A37" s="3"/>
      <c r="B37" s="64"/>
      <c r="C37" s="64"/>
      <c r="D37" s="1668"/>
      <c r="E37" s="1668"/>
      <c r="F37" s="1668"/>
      <c r="G37" s="1668"/>
      <c r="H37" s="1668"/>
      <c r="I37" s="1668"/>
      <c r="J37" s="1668"/>
      <c r="K37" s="1668"/>
      <c r="L37" s="1668"/>
      <c r="M37" s="1668"/>
      <c r="N37" s="1668"/>
      <c r="O37" s="1668"/>
      <c r="P37" s="1668"/>
      <c r="Q37" s="1668"/>
      <c r="R37" s="1668"/>
      <c r="S37" s="1668"/>
      <c r="T37" s="1668"/>
      <c r="U37" s="1668"/>
      <c r="V37" s="1668"/>
      <c r="W37" s="1668"/>
      <c r="X37" s="1668"/>
      <c r="Y37" s="1668"/>
      <c r="Z37" s="1668"/>
      <c r="AA37" s="1668"/>
      <c r="AB37" s="1668"/>
      <c r="AC37" s="1668"/>
      <c r="AD37" s="1668"/>
    </row>
    <row r="38" spans="1:30" ht="15" customHeight="1" x14ac:dyDescent="0.25">
      <c r="A38" s="3"/>
      <c r="B38" s="64"/>
      <c r="C38" s="64"/>
      <c r="D38" s="1668"/>
      <c r="E38" s="1668"/>
      <c r="F38" s="1668"/>
      <c r="G38" s="1668"/>
      <c r="H38" s="1668"/>
      <c r="I38" s="1668"/>
      <c r="J38" s="1668"/>
      <c r="K38" s="1668"/>
      <c r="L38" s="1668"/>
      <c r="M38" s="1668"/>
      <c r="N38" s="1668"/>
      <c r="O38" s="1668"/>
      <c r="P38" s="1668"/>
      <c r="Q38" s="1668"/>
      <c r="R38" s="1668"/>
      <c r="S38" s="1668"/>
      <c r="T38" s="1668"/>
      <c r="U38" s="1668"/>
      <c r="V38" s="1668"/>
      <c r="W38" s="1668"/>
      <c r="X38" s="1668"/>
      <c r="Y38" s="1668"/>
      <c r="Z38" s="1668"/>
      <c r="AA38" s="1668"/>
      <c r="AB38" s="1668"/>
      <c r="AC38" s="1668"/>
      <c r="AD38" s="1668"/>
    </row>
    <row r="39" spans="1:30" ht="15" customHeight="1" x14ac:dyDescent="0.25">
      <c r="A39" s="3"/>
      <c r="B39" s="64"/>
      <c r="C39" s="64"/>
      <c r="D39" s="1668"/>
      <c r="E39" s="1668"/>
      <c r="F39" s="1668"/>
      <c r="G39" s="1668"/>
      <c r="H39" s="1668"/>
      <c r="I39" s="1668"/>
      <c r="J39" s="1668"/>
      <c r="K39" s="1668"/>
      <c r="L39" s="1668"/>
      <c r="M39" s="1668"/>
      <c r="N39" s="1668"/>
      <c r="O39" s="1668"/>
      <c r="P39" s="1668"/>
      <c r="Q39" s="1668"/>
      <c r="R39" s="1668"/>
      <c r="S39" s="1668"/>
      <c r="T39" s="1668"/>
      <c r="U39" s="1668"/>
      <c r="V39" s="1668"/>
      <c r="W39" s="1668"/>
      <c r="X39" s="1668"/>
      <c r="Y39" s="1668"/>
      <c r="Z39" s="1668"/>
      <c r="AA39" s="1668"/>
      <c r="AB39" s="1668"/>
      <c r="AC39" s="1668"/>
      <c r="AD39" s="1668"/>
    </row>
    <row r="40" spans="1:30" ht="18" customHeight="1" x14ac:dyDescent="0.25">
      <c r="A40" s="3"/>
      <c r="B40" s="64"/>
      <c r="C40" s="64"/>
      <c r="D40" s="1668"/>
      <c r="E40" s="1668"/>
      <c r="F40" s="1668"/>
      <c r="G40" s="1668"/>
      <c r="H40" s="1668"/>
      <c r="I40" s="1668"/>
      <c r="J40" s="1668"/>
      <c r="K40" s="1668"/>
      <c r="L40" s="1668"/>
      <c r="M40" s="1668"/>
      <c r="N40" s="1668"/>
      <c r="O40" s="1668"/>
      <c r="P40" s="1668"/>
      <c r="Q40" s="1668"/>
      <c r="R40" s="1668"/>
      <c r="S40" s="1668"/>
      <c r="T40" s="1668"/>
      <c r="U40" s="1668"/>
      <c r="V40" s="1668"/>
      <c r="W40" s="1668"/>
      <c r="X40" s="1668"/>
      <c r="Y40" s="1668"/>
      <c r="Z40" s="1668"/>
      <c r="AA40" s="1668"/>
      <c r="AB40" s="1668"/>
      <c r="AC40" s="1668"/>
      <c r="AD40" s="1668"/>
    </row>
    <row r="41" spans="1:30" ht="15" customHeight="1" x14ac:dyDescent="0.25">
      <c r="A41" s="3"/>
      <c r="B41" s="64"/>
      <c r="C41" s="64" t="s">
        <v>563</v>
      </c>
      <c r="D41" s="1668" t="s">
        <v>617</v>
      </c>
      <c r="E41" s="1668"/>
      <c r="F41" s="1668"/>
      <c r="G41" s="1668"/>
      <c r="H41" s="1668"/>
      <c r="I41" s="1668"/>
      <c r="J41" s="1668"/>
      <c r="K41" s="1668"/>
      <c r="L41" s="1668"/>
      <c r="M41" s="1668"/>
      <c r="N41" s="1668"/>
      <c r="O41" s="1668"/>
      <c r="P41" s="1668"/>
      <c r="Q41" s="1668"/>
      <c r="R41" s="1668"/>
      <c r="S41" s="1668"/>
      <c r="T41" s="1668"/>
      <c r="U41" s="1668"/>
      <c r="V41" s="1668"/>
      <c r="W41" s="1668"/>
      <c r="X41" s="1668"/>
      <c r="Y41" s="1668"/>
      <c r="Z41" s="1668"/>
      <c r="AA41" s="1668"/>
      <c r="AB41" s="1668"/>
      <c r="AC41" s="1668"/>
      <c r="AD41" s="1668"/>
    </row>
    <row r="42" spans="1:30" ht="15" customHeight="1" x14ac:dyDescent="0.25">
      <c r="A42" s="3"/>
      <c r="B42" s="64"/>
      <c r="C42" s="64"/>
      <c r="D42" s="1668"/>
      <c r="E42" s="1668"/>
      <c r="F42" s="1668"/>
      <c r="G42" s="1668"/>
      <c r="H42" s="1668"/>
      <c r="I42" s="1668"/>
      <c r="J42" s="1668"/>
      <c r="K42" s="1668"/>
      <c r="L42" s="1668"/>
      <c r="M42" s="1668"/>
      <c r="N42" s="1668"/>
      <c r="O42" s="1668"/>
      <c r="P42" s="1668"/>
      <c r="Q42" s="1668"/>
      <c r="R42" s="1668"/>
      <c r="S42" s="1668"/>
      <c r="T42" s="1668"/>
      <c r="U42" s="1668"/>
      <c r="V42" s="1668"/>
      <c r="W42" s="1668"/>
      <c r="X42" s="1668"/>
      <c r="Y42" s="1668"/>
      <c r="Z42" s="1668"/>
      <c r="AA42" s="1668"/>
      <c r="AB42" s="1668"/>
      <c r="AC42" s="1668"/>
      <c r="AD42" s="1668"/>
    </row>
    <row r="43" spans="1:30" ht="15" customHeight="1" x14ac:dyDescent="0.25">
      <c r="A43" s="3"/>
      <c r="B43" s="64"/>
      <c r="C43" s="64"/>
      <c r="D43" s="1668"/>
      <c r="E43" s="1668"/>
      <c r="F43" s="1668"/>
      <c r="G43" s="1668"/>
      <c r="H43" s="1668"/>
      <c r="I43" s="1668"/>
      <c r="J43" s="1668"/>
      <c r="K43" s="1668"/>
      <c r="L43" s="1668"/>
      <c r="M43" s="1668"/>
      <c r="N43" s="1668"/>
      <c r="O43" s="1668"/>
      <c r="P43" s="1668"/>
      <c r="Q43" s="1668"/>
      <c r="R43" s="1668"/>
      <c r="S43" s="1668"/>
      <c r="T43" s="1668"/>
      <c r="U43" s="1668"/>
      <c r="V43" s="1668"/>
      <c r="W43" s="1668"/>
      <c r="X43" s="1668"/>
      <c r="Y43" s="1668"/>
      <c r="Z43" s="1668"/>
      <c r="AA43" s="1668"/>
      <c r="AB43" s="1668"/>
      <c r="AC43" s="1668"/>
      <c r="AD43" s="1668"/>
    </row>
    <row r="44" spans="1:30" ht="15" customHeight="1" x14ac:dyDescent="0.25">
      <c r="A44" s="3"/>
      <c r="B44" s="64"/>
      <c r="C44" s="64"/>
      <c r="D44" s="1668"/>
      <c r="E44" s="1668"/>
      <c r="F44" s="1668"/>
      <c r="G44" s="1668"/>
      <c r="H44" s="1668"/>
      <c r="I44" s="1668"/>
      <c r="J44" s="1668"/>
      <c r="K44" s="1668"/>
      <c r="L44" s="1668"/>
      <c r="M44" s="1668"/>
      <c r="N44" s="1668"/>
      <c r="O44" s="1668"/>
      <c r="P44" s="1668"/>
      <c r="Q44" s="1668"/>
      <c r="R44" s="1668"/>
      <c r="S44" s="1668"/>
      <c r="T44" s="1668"/>
      <c r="U44" s="1668"/>
      <c r="V44" s="1668"/>
      <c r="W44" s="1668"/>
      <c r="X44" s="1668"/>
      <c r="Y44" s="1668"/>
      <c r="Z44" s="1668"/>
      <c r="AA44" s="1668"/>
      <c r="AB44" s="1668"/>
      <c r="AC44" s="1668"/>
      <c r="AD44" s="1668"/>
    </row>
    <row r="45" spans="1:30" ht="15" customHeight="1" x14ac:dyDescent="0.25">
      <c r="A45" s="3"/>
      <c r="B45" s="64"/>
      <c r="C45" s="64"/>
      <c r="D45" s="1668"/>
      <c r="E45" s="1668"/>
      <c r="F45" s="1668"/>
      <c r="G45" s="1668"/>
      <c r="H45" s="1668"/>
      <c r="I45" s="1668"/>
      <c r="J45" s="1668"/>
      <c r="K45" s="1668"/>
      <c r="L45" s="1668"/>
      <c r="M45" s="1668"/>
      <c r="N45" s="1668"/>
      <c r="O45" s="1668"/>
      <c r="P45" s="1668"/>
      <c r="Q45" s="1668"/>
      <c r="R45" s="1668"/>
      <c r="S45" s="1668"/>
      <c r="T45" s="1668"/>
      <c r="U45" s="1668"/>
      <c r="V45" s="1668"/>
      <c r="W45" s="1668"/>
      <c r="X45" s="1668"/>
      <c r="Y45" s="1668"/>
      <c r="Z45" s="1668"/>
      <c r="AA45" s="1668"/>
      <c r="AB45" s="1668"/>
      <c r="AC45" s="1668"/>
      <c r="AD45" s="1668"/>
    </row>
    <row r="46" spans="1:30" ht="7.5" customHeight="1" x14ac:dyDescent="0.25">
      <c r="A46" s="3"/>
      <c r="B46" s="64"/>
      <c r="C46" s="64"/>
      <c r="D46" s="1668"/>
      <c r="E46" s="1668"/>
      <c r="F46" s="1668"/>
      <c r="G46" s="1668"/>
      <c r="H46" s="1668"/>
      <c r="I46" s="1668"/>
      <c r="J46" s="1668"/>
      <c r="K46" s="1668"/>
      <c r="L46" s="1668"/>
      <c r="M46" s="1668"/>
      <c r="N46" s="1668"/>
      <c r="O46" s="1668"/>
      <c r="P46" s="1668"/>
      <c r="Q46" s="1668"/>
      <c r="R46" s="1668"/>
      <c r="S46" s="1668"/>
      <c r="T46" s="1668"/>
      <c r="U46" s="1668"/>
      <c r="V46" s="1668"/>
      <c r="W46" s="1668"/>
      <c r="X46" s="1668"/>
      <c r="Y46" s="1668"/>
      <c r="Z46" s="1668"/>
      <c r="AA46" s="1668"/>
      <c r="AB46" s="1668"/>
      <c r="AC46" s="1668"/>
      <c r="AD46" s="1668"/>
    </row>
    <row r="47" spans="1:30" ht="15" customHeight="1" x14ac:dyDescent="0.25">
      <c r="A47" s="3"/>
      <c r="B47" s="64"/>
      <c r="C47" s="64" t="s">
        <v>564</v>
      </c>
      <c r="D47" s="1668" t="s">
        <v>618</v>
      </c>
      <c r="E47" s="1668"/>
      <c r="F47" s="1668"/>
      <c r="G47" s="1668"/>
      <c r="H47" s="1668"/>
      <c r="I47" s="1668"/>
      <c r="J47" s="1668"/>
      <c r="K47" s="1668"/>
      <c r="L47" s="1668"/>
      <c r="M47" s="1668"/>
      <c r="N47" s="1668"/>
      <c r="O47" s="1668"/>
      <c r="P47" s="1668"/>
      <c r="Q47" s="1668"/>
      <c r="R47" s="1668"/>
      <c r="S47" s="1668"/>
      <c r="T47" s="1668"/>
      <c r="U47" s="1668"/>
      <c r="V47" s="1668"/>
      <c r="W47" s="1668"/>
      <c r="X47" s="1668"/>
      <c r="Y47" s="1668"/>
      <c r="Z47" s="1668"/>
      <c r="AA47" s="1668"/>
      <c r="AB47" s="1668"/>
      <c r="AC47" s="1668"/>
      <c r="AD47" s="1668"/>
    </row>
    <row r="48" spans="1:30" ht="15" customHeight="1" x14ac:dyDescent="0.25">
      <c r="A48" s="3"/>
      <c r="B48" s="64"/>
      <c r="C48" s="64"/>
      <c r="D48" s="1668"/>
      <c r="E48" s="1668"/>
      <c r="F48" s="1668"/>
      <c r="G48" s="1668"/>
      <c r="H48" s="1668"/>
      <c r="I48" s="1668"/>
      <c r="J48" s="1668"/>
      <c r="K48" s="1668"/>
      <c r="L48" s="1668"/>
      <c r="M48" s="1668"/>
      <c r="N48" s="1668"/>
      <c r="O48" s="1668"/>
      <c r="P48" s="1668"/>
      <c r="Q48" s="1668"/>
      <c r="R48" s="1668"/>
      <c r="S48" s="1668"/>
      <c r="T48" s="1668"/>
      <c r="U48" s="1668"/>
      <c r="V48" s="1668"/>
      <c r="W48" s="1668"/>
      <c r="X48" s="1668"/>
      <c r="Y48" s="1668"/>
      <c r="Z48" s="1668"/>
      <c r="AA48" s="1668"/>
      <c r="AB48" s="1668"/>
      <c r="AC48" s="1668"/>
      <c r="AD48" s="1668"/>
    </row>
    <row r="49" spans="1:30" ht="15" customHeight="1" x14ac:dyDescent="0.25">
      <c r="A49" s="3"/>
      <c r="B49" s="64"/>
      <c r="C49" s="64"/>
      <c r="D49" s="1668"/>
      <c r="E49" s="1668"/>
      <c r="F49" s="1668"/>
      <c r="G49" s="1668"/>
      <c r="H49" s="1668"/>
      <c r="I49" s="1668"/>
      <c r="J49" s="1668"/>
      <c r="K49" s="1668"/>
      <c r="L49" s="1668"/>
      <c r="M49" s="1668"/>
      <c r="N49" s="1668"/>
      <c r="O49" s="1668"/>
      <c r="P49" s="1668"/>
      <c r="Q49" s="1668"/>
      <c r="R49" s="1668"/>
      <c r="S49" s="1668"/>
      <c r="T49" s="1668"/>
      <c r="U49" s="1668"/>
      <c r="V49" s="1668"/>
      <c r="W49" s="1668"/>
      <c r="X49" s="1668"/>
      <c r="Y49" s="1668"/>
      <c r="Z49" s="1668"/>
      <c r="AA49" s="1668"/>
      <c r="AB49" s="1668"/>
      <c r="AC49" s="1668"/>
      <c r="AD49" s="1668"/>
    </row>
    <row r="50" spans="1:30" ht="24" customHeight="1" x14ac:dyDescent="0.25">
      <c r="A50" s="3"/>
      <c r="B50" s="64"/>
      <c r="C50" s="64"/>
      <c r="D50" s="1668"/>
      <c r="E50" s="1668"/>
      <c r="F50" s="1668"/>
      <c r="G50" s="1668"/>
      <c r="H50" s="1668"/>
      <c r="I50" s="1668"/>
      <c r="J50" s="1668"/>
      <c r="K50" s="1668"/>
      <c r="L50" s="1668"/>
      <c r="M50" s="1668"/>
      <c r="N50" s="1668"/>
      <c r="O50" s="1668"/>
      <c r="P50" s="1668"/>
      <c r="Q50" s="1668"/>
      <c r="R50" s="1668"/>
      <c r="S50" s="1668"/>
      <c r="T50" s="1668"/>
      <c r="U50" s="1668"/>
      <c r="V50" s="1668"/>
      <c r="W50" s="1668"/>
      <c r="X50" s="1668"/>
      <c r="Y50" s="1668"/>
      <c r="Z50" s="1668"/>
      <c r="AA50" s="1668"/>
      <c r="AB50" s="1668"/>
      <c r="AC50" s="1668"/>
      <c r="AD50" s="1668"/>
    </row>
    <row r="51" spans="1:30" ht="15" customHeight="1" x14ac:dyDescent="0.25">
      <c r="A51" s="3"/>
      <c r="B51" s="50" t="s">
        <v>571</v>
      </c>
      <c r="C51" s="1668" t="s">
        <v>619</v>
      </c>
      <c r="D51" s="1668"/>
      <c r="E51" s="1668"/>
      <c r="F51" s="1668"/>
      <c r="G51" s="1668"/>
      <c r="H51" s="1668"/>
      <c r="I51" s="1668"/>
      <c r="J51" s="1668"/>
      <c r="K51" s="1668"/>
      <c r="L51" s="1668"/>
      <c r="M51" s="1668"/>
      <c r="N51" s="1668"/>
      <c r="O51" s="1668"/>
      <c r="P51" s="1668"/>
      <c r="Q51" s="1668"/>
      <c r="R51" s="1668"/>
      <c r="S51" s="1668"/>
      <c r="T51" s="1668"/>
      <c r="U51" s="1668"/>
      <c r="V51" s="1668"/>
      <c r="W51" s="1668"/>
      <c r="X51" s="1668"/>
      <c r="Y51" s="1668"/>
      <c r="Z51" s="1668"/>
      <c r="AA51" s="1668"/>
      <c r="AB51" s="1668"/>
      <c r="AC51" s="1668"/>
      <c r="AD51" s="1668"/>
    </row>
    <row r="52" spans="1:30" ht="15" customHeight="1" x14ac:dyDescent="0.25">
      <c r="A52" s="3"/>
      <c r="B52" s="64"/>
      <c r="C52" s="1668"/>
      <c r="D52" s="1668"/>
      <c r="E52" s="1668"/>
      <c r="F52" s="1668"/>
      <c r="G52" s="1668"/>
      <c r="H52" s="1668"/>
      <c r="I52" s="1668"/>
      <c r="J52" s="1668"/>
      <c r="K52" s="1668"/>
      <c r="L52" s="1668"/>
      <c r="M52" s="1668"/>
      <c r="N52" s="1668"/>
      <c r="O52" s="1668"/>
      <c r="P52" s="1668"/>
      <c r="Q52" s="1668"/>
      <c r="R52" s="1668"/>
      <c r="S52" s="1668"/>
      <c r="T52" s="1668"/>
      <c r="U52" s="1668"/>
      <c r="V52" s="1668"/>
      <c r="W52" s="1668"/>
      <c r="X52" s="1668"/>
      <c r="Y52" s="1668"/>
      <c r="Z52" s="1668"/>
      <c r="AA52" s="1668"/>
      <c r="AB52" s="1668"/>
      <c r="AC52" s="1668"/>
      <c r="AD52" s="1668"/>
    </row>
    <row r="53" spans="1:30" ht="15" customHeight="1" x14ac:dyDescent="0.25">
      <c r="A53" s="3"/>
      <c r="B53" s="50" t="s">
        <v>572</v>
      </c>
      <c r="C53" s="1668" t="s">
        <v>620</v>
      </c>
      <c r="D53" s="1668"/>
      <c r="E53" s="1668"/>
      <c r="F53" s="1668"/>
      <c r="G53" s="1668"/>
      <c r="H53" s="1668"/>
      <c r="I53" s="1668"/>
      <c r="J53" s="1668"/>
      <c r="K53" s="1668"/>
      <c r="L53" s="1668"/>
      <c r="M53" s="1668"/>
      <c r="N53" s="1668"/>
      <c r="O53" s="1668"/>
      <c r="P53" s="1668"/>
      <c r="Q53" s="1668"/>
      <c r="R53" s="1668"/>
      <c r="S53" s="1668"/>
      <c r="T53" s="1668"/>
      <c r="U53" s="1668"/>
      <c r="V53" s="1668"/>
      <c r="W53" s="1668"/>
      <c r="X53" s="1668"/>
      <c r="Y53" s="1668"/>
      <c r="Z53" s="1668"/>
      <c r="AA53" s="1668"/>
      <c r="AB53" s="1668"/>
      <c r="AC53" s="1668"/>
      <c r="AD53" s="1668"/>
    </row>
    <row r="54" spans="1:30" ht="15" customHeight="1" x14ac:dyDescent="0.25">
      <c r="A54" s="3"/>
      <c r="B54" s="64"/>
      <c r="C54" s="1668"/>
      <c r="D54" s="1668"/>
      <c r="E54" s="1668"/>
      <c r="F54" s="1668"/>
      <c r="G54" s="1668"/>
      <c r="H54" s="1668"/>
      <c r="I54" s="1668"/>
      <c r="J54" s="1668"/>
      <c r="K54" s="1668"/>
      <c r="L54" s="1668"/>
      <c r="M54" s="1668"/>
      <c r="N54" s="1668"/>
      <c r="O54" s="1668"/>
      <c r="P54" s="1668"/>
      <c r="Q54" s="1668"/>
      <c r="R54" s="1668"/>
      <c r="S54" s="1668"/>
      <c r="T54" s="1668"/>
      <c r="U54" s="1668"/>
      <c r="V54" s="1668"/>
      <c r="W54" s="1668"/>
      <c r="X54" s="1668"/>
      <c r="Y54" s="1668"/>
      <c r="Z54" s="1668"/>
      <c r="AA54" s="1668"/>
      <c r="AB54" s="1668"/>
      <c r="AC54" s="1668"/>
      <c r="AD54" s="1668"/>
    </row>
    <row r="55" spans="1:30" ht="12.75" customHeight="1" x14ac:dyDescent="0.25">
      <c r="A55" s="3"/>
      <c r="B55" s="64"/>
      <c r="C55" s="1668"/>
      <c r="D55" s="1668"/>
      <c r="E55" s="1668"/>
      <c r="F55" s="1668"/>
      <c r="G55" s="1668"/>
      <c r="H55" s="1668"/>
      <c r="I55" s="1668"/>
      <c r="J55" s="1668"/>
      <c r="K55" s="1668"/>
      <c r="L55" s="1668"/>
      <c r="M55" s="1668"/>
      <c r="N55" s="1668"/>
      <c r="O55" s="1668"/>
      <c r="P55" s="1668"/>
      <c r="Q55" s="1668"/>
      <c r="R55" s="1668"/>
      <c r="S55" s="1668"/>
      <c r="T55" s="1668"/>
      <c r="U55" s="1668"/>
      <c r="V55" s="1668"/>
      <c r="W55" s="1668"/>
      <c r="X55" s="1668"/>
      <c r="Y55" s="1668"/>
      <c r="Z55" s="1668"/>
      <c r="AA55" s="1668"/>
      <c r="AB55" s="1668"/>
      <c r="AC55" s="1668"/>
      <c r="AD55" s="1668"/>
    </row>
    <row r="56" spans="1:30" ht="15" customHeight="1" x14ac:dyDescent="0.25">
      <c r="A56" s="3"/>
      <c r="B56" s="50" t="s">
        <v>573</v>
      </c>
      <c r="C56" s="1668" t="s">
        <v>621</v>
      </c>
      <c r="D56" s="1668"/>
      <c r="E56" s="1668"/>
      <c r="F56" s="1668"/>
      <c r="G56" s="1668"/>
      <c r="H56" s="1668"/>
      <c r="I56" s="1668"/>
      <c r="J56" s="1668"/>
      <c r="K56" s="1668"/>
      <c r="L56" s="1668"/>
      <c r="M56" s="1668"/>
      <c r="N56" s="1668"/>
      <c r="O56" s="1668"/>
      <c r="P56" s="1668"/>
      <c r="Q56" s="1668"/>
      <c r="R56" s="1668"/>
      <c r="S56" s="1668"/>
      <c r="T56" s="1668"/>
      <c r="U56" s="1668"/>
      <c r="V56" s="1668"/>
      <c r="W56" s="1668"/>
      <c r="X56" s="1668"/>
      <c r="Y56" s="1668"/>
      <c r="Z56" s="1668"/>
      <c r="AA56" s="1668"/>
      <c r="AB56" s="1668"/>
      <c r="AC56" s="1668"/>
      <c r="AD56" s="1668"/>
    </row>
    <row r="57" spans="1:30" ht="15" customHeight="1" x14ac:dyDescent="0.25">
      <c r="A57" s="3"/>
      <c r="B57" s="64"/>
      <c r="C57" s="1668"/>
      <c r="D57" s="1668"/>
      <c r="E57" s="1668"/>
      <c r="F57" s="1668"/>
      <c r="G57" s="1668"/>
      <c r="H57" s="1668"/>
      <c r="I57" s="1668"/>
      <c r="J57" s="1668"/>
      <c r="K57" s="1668"/>
      <c r="L57" s="1668"/>
      <c r="M57" s="1668"/>
      <c r="N57" s="1668"/>
      <c r="O57" s="1668"/>
      <c r="P57" s="1668"/>
      <c r="Q57" s="1668"/>
      <c r="R57" s="1668"/>
      <c r="S57" s="1668"/>
      <c r="T57" s="1668"/>
      <c r="U57" s="1668"/>
      <c r="V57" s="1668"/>
      <c r="W57" s="1668"/>
      <c r="X57" s="1668"/>
      <c r="Y57" s="1668"/>
      <c r="Z57" s="1668"/>
      <c r="AA57" s="1668"/>
      <c r="AB57" s="1668"/>
      <c r="AC57" s="1668"/>
      <c r="AD57" s="1668"/>
    </row>
    <row r="58" spans="1:30" ht="15" customHeight="1" x14ac:dyDescent="0.25">
      <c r="A58" s="3"/>
      <c r="B58" s="64"/>
      <c r="C58" s="1668"/>
      <c r="D58" s="1668"/>
      <c r="E58" s="1668"/>
      <c r="F58" s="1668"/>
      <c r="G58" s="1668"/>
      <c r="H58" s="1668"/>
      <c r="I58" s="1668"/>
      <c r="J58" s="1668"/>
      <c r="K58" s="1668"/>
      <c r="L58" s="1668"/>
      <c r="M58" s="1668"/>
      <c r="N58" s="1668"/>
      <c r="O58" s="1668"/>
      <c r="P58" s="1668"/>
      <c r="Q58" s="1668"/>
      <c r="R58" s="1668"/>
      <c r="S58" s="1668"/>
      <c r="T58" s="1668"/>
      <c r="U58" s="1668"/>
      <c r="V58" s="1668"/>
      <c r="W58" s="1668"/>
      <c r="X58" s="1668"/>
      <c r="Y58" s="1668"/>
      <c r="Z58" s="1668"/>
      <c r="AA58" s="1668"/>
      <c r="AB58" s="1668"/>
      <c r="AC58" s="1668"/>
      <c r="AD58" s="1668"/>
    </row>
    <row r="59" spans="1:30" ht="15" customHeight="1" x14ac:dyDescent="0.25">
      <c r="A59" s="3"/>
      <c r="B59" s="64"/>
      <c r="C59" s="1668"/>
      <c r="D59" s="1668"/>
      <c r="E59" s="1668"/>
      <c r="F59" s="1668"/>
      <c r="G59" s="1668"/>
      <c r="H59" s="1668"/>
      <c r="I59" s="1668"/>
      <c r="J59" s="1668"/>
      <c r="K59" s="1668"/>
      <c r="L59" s="1668"/>
      <c r="M59" s="1668"/>
      <c r="N59" s="1668"/>
      <c r="O59" s="1668"/>
      <c r="P59" s="1668"/>
      <c r="Q59" s="1668"/>
      <c r="R59" s="1668"/>
      <c r="S59" s="1668"/>
      <c r="T59" s="1668"/>
      <c r="U59" s="1668"/>
      <c r="V59" s="1668"/>
      <c r="W59" s="1668"/>
      <c r="X59" s="1668"/>
      <c r="Y59" s="1668"/>
      <c r="Z59" s="1668"/>
      <c r="AA59" s="1668"/>
      <c r="AB59" s="1668"/>
      <c r="AC59" s="1668"/>
      <c r="AD59" s="1668"/>
    </row>
    <row r="60" spans="1:30" ht="15" customHeight="1" x14ac:dyDescent="0.25">
      <c r="A60" s="3"/>
      <c r="B60" s="64"/>
      <c r="C60" s="1668"/>
      <c r="D60" s="1668"/>
      <c r="E60" s="1668"/>
      <c r="F60" s="1668"/>
      <c r="G60" s="1668"/>
      <c r="H60" s="1668"/>
      <c r="I60" s="1668"/>
      <c r="J60" s="1668"/>
      <c r="K60" s="1668"/>
      <c r="L60" s="1668"/>
      <c r="M60" s="1668"/>
      <c r="N60" s="1668"/>
      <c r="O60" s="1668"/>
      <c r="P60" s="1668"/>
      <c r="Q60" s="1668"/>
      <c r="R60" s="1668"/>
      <c r="S60" s="1668"/>
      <c r="T60" s="1668"/>
      <c r="U60" s="1668"/>
      <c r="V60" s="1668"/>
      <c r="W60" s="1668"/>
      <c r="X60" s="1668"/>
      <c r="Y60" s="1668"/>
      <c r="Z60" s="1668"/>
      <c r="AA60" s="1668"/>
      <c r="AB60" s="1668"/>
      <c r="AC60" s="1668"/>
      <c r="AD60" s="1668"/>
    </row>
    <row r="61" spans="1:30" ht="7.5" customHeight="1" x14ac:dyDescent="0.25">
      <c r="A61" s="3"/>
      <c r="B61" s="64"/>
      <c r="C61" s="1668"/>
      <c r="D61" s="1668"/>
      <c r="E61" s="1668"/>
      <c r="F61" s="1668"/>
      <c r="G61" s="1668"/>
      <c r="H61" s="1668"/>
      <c r="I61" s="1668"/>
      <c r="J61" s="1668"/>
      <c r="K61" s="1668"/>
      <c r="L61" s="1668"/>
      <c r="M61" s="1668"/>
      <c r="N61" s="1668"/>
      <c r="O61" s="1668"/>
      <c r="P61" s="1668"/>
      <c r="Q61" s="1668"/>
      <c r="R61" s="1668"/>
      <c r="S61" s="1668"/>
      <c r="T61" s="1668"/>
      <c r="U61" s="1668"/>
      <c r="V61" s="1668"/>
      <c r="W61" s="1668"/>
      <c r="X61" s="1668"/>
      <c r="Y61" s="1668"/>
      <c r="Z61" s="1668"/>
      <c r="AA61" s="1668"/>
      <c r="AB61" s="1668"/>
      <c r="AC61" s="1668"/>
      <c r="AD61" s="1668"/>
    </row>
    <row r="62" spans="1:30" ht="15" customHeight="1" x14ac:dyDescent="0.25">
      <c r="A62" s="3"/>
      <c r="B62" s="50" t="s">
        <v>574</v>
      </c>
      <c r="C62" s="1668" t="s">
        <v>622</v>
      </c>
      <c r="D62" s="1668"/>
      <c r="E62" s="1668"/>
      <c r="F62" s="1668"/>
      <c r="G62" s="1668"/>
      <c r="H62" s="1668"/>
      <c r="I62" s="1668"/>
      <c r="J62" s="1668"/>
      <c r="K62" s="1668"/>
      <c r="L62" s="1668"/>
      <c r="M62" s="1668"/>
      <c r="N62" s="1668"/>
      <c r="O62" s="1668"/>
      <c r="P62" s="1668"/>
      <c r="Q62" s="1668"/>
      <c r="R62" s="1668"/>
      <c r="S62" s="1668"/>
      <c r="T62" s="1668"/>
      <c r="U62" s="1668"/>
      <c r="V62" s="1668"/>
      <c r="W62" s="1668"/>
      <c r="X62" s="1668"/>
      <c r="Y62" s="1668"/>
      <c r="Z62" s="1668"/>
      <c r="AA62" s="1668"/>
      <c r="AB62" s="1668"/>
      <c r="AC62" s="1668"/>
      <c r="AD62" s="1668"/>
    </row>
    <row r="63" spans="1:30" ht="15" customHeight="1" x14ac:dyDescent="0.25">
      <c r="A63" s="3"/>
      <c r="B63" s="64"/>
      <c r="C63" s="1668"/>
      <c r="D63" s="1668"/>
      <c r="E63" s="1668"/>
      <c r="F63" s="1668"/>
      <c r="G63" s="1668"/>
      <c r="H63" s="1668"/>
      <c r="I63" s="1668"/>
      <c r="J63" s="1668"/>
      <c r="K63" s="1668"/>
      <c r="L63" s="1668"/>
      <c r="M63" s="1668"/>
      <c r="N63" s="1668"/>
      <c r="O63" s="1668"/>
      <c r="P63" s="1668"/>
      <c r="Q63" s="1668"/>
      <c r="R63" s="1668"/>
      <c r="S63" s="1668"/>
      <c r="T63" s="1668"/>
      <c r="U63" s="1668"/>
      <c r="V63" s="1668"/>
      <c r="W63" s="1668"/>
      <c r="X63" s="1668"/>
      <c r="Y63" s="1668"/>
      <c r="Z63" s="1668"/>
      <c r="AA63" s="1668"/>
      <c r="AB63" s="1668"/>
      <c r="AC63" s="1668"/>
      <c r="AD63" s="1668"/>
    </row>
    <row r="64" spans="1:30" ht="15" customHeight="1" x14ac:dyDescent="0.25">
      <c r="A64" s="3"/>
      <c r="B64" s="50" t="s">
        <v>575</v>
      </c>
      <c r="C64" s="1668" t="s">
        <v>623</v>
      </c>
      <c r="D64" s="1668"/>
      <c r="E64" s="1668"/>
      <c r="F64" s="1668"/>
      <c r="G64" s="1668"/>
      <c r="H64" s="1668"/>
      <c r="I64" s="1668"/>
      <c r="J64" s="1668"/>
      <c r="K64" s="1668"/>
      <c r="L64" s="1668"/>
      <c r="M64" s="1668"/>
      <c r="N64" s="1668"/>
      <c r="O64" s="1668"/>
      <c r="P64" s="1668"/>
      <c r="Q64" s="1668"/>
      <c r="R64" s="1668"/>
      <c r="S64" s="1668"/>
      <c r="T64" s="1668"/>
      <c r="U64" s="1668"/>
      <c r="V64" s="1668"/>
      <c r="W64" s="1668"/>
      <c r="X64" s="1668"/>
      <c r="Y64" s="1668"/>
      <c r="Z64" s="1668"/>
      <c r="AA64" s="1668"/>
      <c r="AB64" s="1668"/>
      <c r="AC64" s="1668"/>
      <c r="AD64" s="1668"/>
    </row>
    <row r="65" spans="1:30" ht="18" customHeight="1" x14ac:dyDescent="0.25">
      <c r="A65" s="3"/>
      <c r="B65" s="64"/>
      <c r="C65" s="1668"/>
      <c r="D65" s="1668"/>
      <c r="E65" s="1668"/>
      <c r="F65" s="1668"/>
      <c r="G65" s="1668"/>
      <c r="H65" s="1668"/>
      <c r="I65" s="1668"/>
      <c r="J65" s="1668"/>
      <c r="K65" s="1668"/>
      <c r="L65" s="1668"/>
      <c r="M65" s="1668"/>
      <c r="N65" s="1668"/>
      <c r="O65" s="1668"/>
      <c r="P65" s="1668"/>
      <c r="Q65" s="1668"/>
      <c r="R65" s="1668"/>
      <c r="S65" s="1668"/>
      <c r="T65" s="1668"/>
      <c r="U65" s="1668"/>
      <c r="V65" s="1668"/>
      <c r="W65" s="1668"/>
      <c r="X65" s="1668"/>
      <c r="Y65" s="1668"/>
      <c r="Z65" s="1668"/>
      <c r="AA65" s="1668"/>
      <c r="AB65" s="1668"/>
      <c r="AC65" s="1668"/>
      <c r="AD65" s="1668"/>
    </row>
    <row r="66" spans="1:30" ht="15" customHeight="1" x14ac:dyDescent="0.25">
      <c r="A66" s="3"/>
      <c r="B66" s="64"/>
      <c r="C66" s="1668"/>
      <c r="D66" s="1668"/>
      <c r="E66" s="1668"/>
      <c r="F66" s="1668"/>
      <c r="G66" s="1668"/>
      <c r="H66" s="1668"/>
      <c r="I66" s="1668"/>
      <c r="J66" s="1668"/>
      <c r="K66" s="1668"/>
      <c r="L66" s="1668"/>
      <c r="M66" s="1668"/>
      <c r="N66" s="1668"/>
      <c r="O66" s="1668"/>
      <c r="P66" s="1668"/>
      <c r="Q66" s="1668"/>
      <c r="R66" s="1668"/>
      <c r="S66" s="1668"/>
      <c r="T66" s="1668"/>
      <c r="U66" s="1668"/>
      <c r="V66" s="1668"/>
      <c r="W66" s="1668"/>
      <c r="X66" s="1668"/>
      <c r="Y66" s="1668"/>
      <c r="Z66" s="1668"/>
      <c r="AA66" s="1668"/>
      <c r="AB66" s="1668"/>
      <c r="AC66" s="1668"/>
      <c r="AD66" s="1668"/>
    </row>
    <row r="67" spans="1:30" ht="15" customHeight="1" x14ac:dyDescent="0.25">
      <c r="A67" s="3"/>
      <c r="B67" s="64"/>
      <c r="C67" s="1668"/>
      <c r="D67" s="1668"/>
      <c r="E67" s="1668"/>
      <c r="F67" s="1668"/>
      <c r="G67" s="1668"/>
      <c r="H67" s="1668"/>
      <c r="I67" s="1668"/>
      <c r="J67" s="1668"/>
      <c r="K67" s="1668"/>
      <c r="L67" s="1668"/>
      <c r="M67" s="1668"/>
      <c r="N67" s="1668"/>
      <c r="O67" s="1668"/>
      <c r="P67" s="1668"/>
      <c r="Q67" s="1668"/>
      <c r="R67" s="1668"/>
      <c r="S67" s="1668"/>
      <c r="T67" s="1668"/>
      <c r="U67" s="1668"/>
      <c r="V67" s="1668"/>
      <c r="W67" s="1668"/>
      <c r="X67" s="1668"/>
      <c r="Y67" s="1668"/>
      <c r="Z67" s="1668"/>
      <c r="AA67" s="1668"/>
      <c r="AB67" s="1668"/>
      <c r="AC67" s="1668"/>
      <c r="AD67" s="1668"/>
    </row>
    <row r="68" spans="1:30" ht="15" customHeight="1" x14ac:dyDescent="0.25">
      <c r="A68" s="3"/>
      <c r="B68" s="64"/>
      <c r="C68" s="1668"/>
      <c r="D68" s="1668"/>
      <c r="E68" s="1668"/>
      <c r="F68" s="1668"/>
      <c r="G68" s="1668"/>
      <c r="H68" s="1668"/>
      <c r="I68" s="1668"/>
      <c r="J68" s="1668"/>
      <c r="K68" s="1668"/>
      <c r="L68" s="1668"/>
      <c r="M68" s="1668"/>
      <c r="N68" s="1668"/>
      <c r="O68" s="1668"/>
      <c r="P68" s="1668"/>
      <c r="Q68" s="1668"/>
      <c r="R68" s="1668"/>
      <c r="S68" s="1668"/>
      <c r="T68" s="1668"/>
      <c r="U68" s="1668"/>
      <c r="V68" s="1668"/>
      <c r="W68" s="1668"/>
      <c r="X68" s="1668"/>
      <c r="Y68" s="1668"/>
      <c r="Z68" s="1668"/>
      <c r="AA68" s="1668"/>
      <c r="AB68" s="1668"/>
      <c r="AC68" s="1668"/>
      <c r="AD68" s="1668"/>
    </row>
    <row r="69" spans="1:30" ht="15" customHeight="1" x14ac:dyDescent="0.25">
      <c r="A69" s="3"/>
      <c r="B69" s="64"/>
      <c r="C69" s="1668"/>
      <c r="D69" s="1668"/>
      <c r="E69" s="1668"/>
      <c r="F69" s="1668"/>
      <c r="G69" s="1668"/>
      <c r="H69" s="1668"/>
      <c r="I69" s="1668"/>
      <c r="J69" s="1668"/>
      <c r="K69" s="1668"/>
      <c r="L69" s="1668"/>
      <c r="M69" s="1668"/>
      <c r="N69" s="1668"/>
      <c r="O69" s="1668"/>
      <c r="P69" s="1668"/>
      <c r="Q69" s="1668"/>
      <c r="R69" s="1668"/>
      <c r="S69" s="1668"/>
      <c r="T69" s="1668"/>
      <c r="U69" s="1668"/>
      <c r="V69" s="1668"/>
      <c r="W69" s="1668"/>
      <c r="X69" s="1668"/>
      <c r="Y69" s="1668"/>
      <c r="Z69" s="1668"/>
      <c r="AA69" s="1668"/>
      <c r="AB69" s="1668"/>
      <c r="AC69" s="1668"/>
      <c r="AD69" s="1668"/>
    </row>
    <row r="70" spans="1:30" ht="15" customHeight="1" x14ac:dyDescent="0.25">
      <c r="A70" s="3"/>
      <c r="B70" s="50" t="s">
        <v>576</v>
      </c>
      <c r="C70" s="1668" t="s">
        <v>624</v>
      </c>
      <c r="D70" s="1668"/>
      <c r="E70" s="1668"/>
      <c r="F70" s="1668"/>
      <c r="G70" s="1668"/>
      <c r="H70" s="1668"/>
      <c r="I70" s="1668"/>
      <c r="J70" s="1668"/>
      <c r="K70" s="1668"/>
      <c r="L70" s="1668"/>
      <c r="M70" s="1668"/>
      <c r="N70" s="1668"/>
      <c r="O70" s="1668"/>
      <c r="P70" s="1668"/>
      <c r="Q70" s="1668"/>
      <c r="R70" s="1668"/>
      <c r="S70" s="1668"/>
      <c r="T70" s="1668"/>
      <c r="U70" s="1668"/>
      <c r="V70" s="1668"/>
      <c r="W70" s="1668"/>
      <c r="X70" s="1668"/>
      <c r="Y70" s="1668"/>
      <c r="Z70" s="1668"/>
      <c r="AA70" s="1668"/>
      <c r="AB70" s="1668"/>
      <c r="AC70" s="1668"/>
      <c r="AD70" s="1668"/>
    </row>
    <row r="71" spans="1:30" ht="15" customHeight="1" x14ac:dyDescent="0.25">
      <c r="A71" s="3"/>
      <c r="B71" s="64"/>
      <c r="C71" s="1668"/>
      <c r="D71" s="1668"/>
      <c r="E71" s="1668"/>
      <c r="F71" s="1668"/>
      <c r="G71" s="1668"/>
      <c r="H71" s="1668"/>
      <c r="I71" s="1668"/>
      <c r="J71" s="1668"/>
      <c r="K71" s="1668"/>
      <c r="L71" s="1668"/>
      <c r="M71" s="1668"/>
      <c r="N71" s="1668"/>
      <c r="O71" s="1668"/>
      <c r="P71" s="1668"/>
      <c r="Q71" s="1668"/>
      <c r="R71" s="1668"/>
      <c r="S71" s="1668"/>
      <c r="T71" s="1668"/>
      <c r="U71" s="1668"/>
      <c r="V71" s="1668"/>
      <c r="W71" s="1668"/>
      <c r="X71" s="1668"/>
      <c r="Y71" s="1668"/>
      <c r="Z71" s="1668"/>
      <c r="AA71" s="1668"/>
      <c r="AB71" s="1668"/>
      <c r="AC71" s="1668"/>
      <c r="AD71" s="1668"/>
    </row>
    <row r="72" spans="1:30" ht="29.25" customHeight="1" x14ac:dyDescent="0.25">
      <c r="A72" s="3"/>
      <c r="B72" s="50" t="s">
        <v>577</v>
      </c>
      <c r="C72" s="1668" t="s">
        <v>625</v>
      </c>
      <c r="D72" s="1668"/>
      <c r="E72" s="1668"/>
      <c r="F72" s="1668"/>
      <c r="G72" s="1668"/>
      <c r="H72" s="1668"/>
      <c r="I72" s="1668"/>
      <c r="J72" s="1668"/>
      <c r="K72" s="1668"/>
      <c r="L72" s="1668"/>
      <c r="M72" s="1668"/>
      <c r="N72" s="1668"/>
      <c r="O72" s="1668"/>
      <c r="P72" s="1668"/>
      <c r="Q72" s="1668"/>
      <c r="R72" s="1668"/>
      <c r="S72" s="1668"/>
      <c r="T72" s="1668"/>
      <c r="U72" s="1668"/>
      <c r="V72" s="1668"/>
      <c r="W72" s="1668"/>
      <c r="X72" s="1668"/>
      <c r="Y72" s="1668"/>
      <c r="Z72" s="1668"/>
      <c r="AA72" s="1668"/>
      <c r="AB72" s="1668"/>
      <c r="AC72" s="1668"/>
      <c r="AD72" s="1668"/>
    </row>
    <row r="73" spans="1:30" ht="15" customHeight="1" x14ac:dyDescent="0.25">
      <c r="A73" s="3"/>
      <c r="B73" s="50" t="s">
        <v>578</v>
      </c>
      <c r="C73" s="1668" t="s">
        <v>626</v>
      </c>
      <c r="D73" s="1668"/>
      <c r="E73" s="1668"/>
      <c r="F73" s="1668"/>
      <c r="G73" s="1668"/>
      <c r="H73" s="1668"/>
      <c r="I73" s="1668"/>
      <c r="J73" s="1668"/>
      <c r="K73" s="1668"/>
      <c r="L73" s="1668"/>
      <c r="M73" s="1668"/>
      <c r="N73" s="1668"/>
      <c r="O73" s="1668"/>
      <c r="P73" s="1668"/>
      <c r="Q73" s="1668"/>
      <c r="R73" s="1668"/>
      <c r="S73" s="1668"/>
      <c r="T73" s="1668"/>
      <c r="U73" s="1668"/>
      <c r="V73" s="1668"/>
      <c r="W73" s="1668"/>
      <c r="X73" s="1668"/>
      <c r="Y73" s="1668"/>
      <c r="Z73" s="1668"/>
      <c r="AA73" s="1668"/>
      <c r="AB73" s="1668"/>
      <c r="AC73" s="1668"/>
      <c r="AD73" s="1668"/>
    </row>
    <row r="74" spans="1:30" ht="15" customHeight="1" x14ac:dyDescent="0.25">
      <c r="A74" s="3"/>
      <c r="B74" s="64"/>
      <c r="C74" s="1668"/>
      <c r="D74" s="1668"/>
      <c r="E74" s="1668"/>
      <c r="F74" s="1668"/>
      <c r="G74" s="1668"/>
      <c r="H74" s="1668"/>
      <c r="I74" s="1668"/>
      <c r="J74" s="1668"/>
      <c r="K74" s="1668"/>
      <c r="L74" s="1668"/>
      <c r="M74" s="1668"/>
      <c r="N74" s="1668"/>
      <c r="O74" s="1668"/>
      <c r="P74" s="1668"/>
      <c r="Q74" s="1668"/>
      <c r="R74" s="1668"/>
      <c r="S74" s="1668"/>
      <c r="T74" s="1668"/>
      <c r="U74" s="1668"/>
      <c r="V74" s="1668"/>
      <c r="W74" s="1668"/>
      <c r="X74" s="1668"/>
      <c r="Y74" s="1668"/>
      <c r="Z74" s="1668"/>
      <c r="AA74" s="1668"/>
      <c r="AB74" s="1668"/>
      <c r="AC74" s="1668"/>
      <c r="AD74" s="1668"/>
    </row>
    <row r="75" spans="1:30" ht="15" customHeight="1" x14ac:dyDescent="0.25">
      <c r="A75" s="3"/>
      <c r="B75" s="50" t="s">
        <v>579</v>
      </c>
      <c r="C75" s="1668" t="s">
        <v>627</v>
      </c>
      <c r="D75" s="1668"/>
      <c r="E75" s="1668"/>
      <c r="F75" s="1668"/>
      <c r="G75" s="1668"/>
      <c r="H75" s="1668"/>
      <c r="I75" s="1668"/>
      <c r="J75" s="1668"/>
      <c r="K75" s="1668"/>
      <c r="L75" s="1668"/>
      <c r="M75" s="1668"/>
      <c r="N75" s="1668"/>
      <c r="O75" s="1668"/>
      <c r="P75" s="1668"/>
      <c r="Q75" s="1668"/>
      <c r="R75" s="1668"/>
      <c r="S75" s="1668"/>
      <c r="T75" s="1668"/>
      <c r="U75" s="1668"/>
      <c r="V75" s="1668"/>
      <c r="W75" s="1668"/>
      <c r="X75" s="1668"/>
      <c r="Y75" s="1668"/>
      <c r="Z75" s="1668"/>
      <c r="AA75" s="1668"/>
      <c r="AB75" s="1668"/>
      <c r="AC75" s="1668"/>
      <c r="AD75" s="1668"/>
    </row>
    <row r="76" spans="1:30" ht="15" customHeight="1" x14ac:dyDescent="0.25">
      <c r="A76" s="3"/>
      <c r="B76" s="64"/>
      <c r="C76" s="1668"/>
      <c r="D76" s="1668"/>
      <c r="E76" s="1668"/>
      <c r="F76" s="1668"/>
      <c r="G76" s="1668"/>
      <c r="H76" s="1668"/>
      <c r="I76" s="1668"/>
      <c r="J76" s="1668"/>
      <c r="K76" s="1668"/>
      <c r="L76" s="1668"/>
      <c r="M76" s="1668"/>
      <c r="N76" s="1668"/>
      <c r="O76" s="1668"/>
      <c r="P76" s="1668"/>
      <c r="Q76" s="1668"/>
      <c r="R76" s="1668"/>
      <c r="S76" s="1668"/>
      <c r="T76" s="1668"/>
      <c r="U76" s="1668"/>
      <c r="V76" s="1668"/>
      <c r="W76" s="1668"/>
      <c r="X76" s="1668"/>
      <c r="Y76" s="1668"/>
      <c r="Z76" s="1668"/>
      <c r="AA76" s="1668"/>
      <c r="AB76" s="1668"/>
      <c r="AC76" s="1668"/>
      <c r="AD76" s="1668"/>
    </row>
    <row r="77" spans="1:30" ht="15" customHeight="1" x14ac:dyDescent="0.25">
      <c r="A77" s="3"/>
      <c r="B77" s="50" t="s">
        <v>580</v>
      </c>
      <c r="C77" s="1668" t="s">
        <v>628</v>
      </c>
      <c r="D77" s="1668"/>
      <c r="E77" s="1668"/>
      <c r="F77" s="1668"/>
      <c r="G77" s="1668"/>
      <c r="H77" s="1668"/>
      <c r="I77" s="1668"/>
      <c r="J77" s="1668"/>
      <c r="K77" s="1668"/>
      <c r="L77" s="1668"/>
      <c r="M77" s="1668"/>
      <c r="N77" s="1668"/>
      <c r="O77" s="1668"/>
      <c r="P77" s="1668"/>
      <c r="Q77" s="1668"/>
      <c r="R77" s="1668"/>
      <c r="S77" s="1668"/>
      <c r="T77" s="1668"/>
      <c r="U77" s="1668"/>
      <c r="V77" s="1668"/>
      <c r="W77" s="1668"/>
      <c r="X77" s="1668"/>
      <c r="Y77" s="1668"/>
      <c r="Z77" s="1668"/>
      <c r="AA77" s="1668"/>
      <c r="AB77" s="1668"/>
      <c r="AC77" s="1668"/>
      <c r="AD77" s="1668"/>
    </row>
    <row r="78" spans="1:30" ht="15" customHeight="1" x14ac:dyDescent="0.25">
      <c r="A78" s="3"/>
      <c r="B78" s="64"/>
      <c r="C78" s="1668"/>
      <c r="D78" s="1668"/>
      <c r="E78" s="1668"/>
      <c r="F78" s="1668"/>
      <c r="G78" s="1668"/>
      <c r="H78" s="1668"/>
      <c r="I78" s="1668"/>
      <c r="J78" s="1668"/>
      <c r="K78" s="1668"/>
      <c r="L78" s="1668"/>
      <c r="M78" s="1668"/>
      <c r="N78" s="1668"/>
      <c r="O78" s="1668"/>
      <c r="P78" s="1668"/>
      <c r="Q78" s="1668"/>
      <c r="R78" s="1668"/>
      <c r="S78" s="1668"/>
      <c r="T78" s="1668"/>
      <c r="U78" s="1668"/>
      <c r="V78" s="1668"/>
      <c r="W78" s="1668"/>
      <c r="X78" s="1668"/>
      <c r="Y78" s="1668"/>
      <c r="Z78" s="1668"/>
      <c r="AA78" s="1668"/>
      <c r="AB78" s="1668"/>
      <c r="AC78" s="1668"/>
      <c r="AD78" s="1668"/>
    </row>
    <row r="79" spans="1:30" ht="15" customHeight="1" x14ac:dyDescent="0.25">
      <c r="A79" s="3"/>
      <c r="B79" s="64"/>
      <c r="C79" s="64" t="s">
        <v>559</v>
      </c>
      <c r="D79" s="1668" t="s">
        <v>629</v>
      </c>
      <c r="E79" s="1668"/>
      <c r="F79" s="1668"/>
      <c r="G79" s="1668"/>
      <c r="H79" s="1668"/>
      <c r="I79" s="1668"/>
      <c r="J79" s="1668"/>
      <c r="K79" s="1668"/>
      <c r="L79" s="1668"/>
      <c r="M79" s="1668"/>
      <c r="N79" s="1668"/>
      <c r="O79" s="1668"/>
      <c r="P79" s="1668"/>
      <c r="Q79" s="1668"/>
      <c r="R79" s="1668"/>
      <c r="S79" s="1668"/>
      <c r="T79" s="1668"/>
      <c r="U79" s="1668"/>
      <c r="V79" s="1668"/>
      <c r="W79" s="1668"/>
      <c r="X79" s="1668"/>
      <c r="Y79" s="1668"/>
      <c r="Z79" s="1668"/>
      <c r="AA79" s="1668"/>
      <c r="AB79" s="1668"/>
      <c r="AC79" s="1668"/>
      <c r="AD79" s="1668"/>
    </row>
    <row r="80" spans="1:30" ht="15" customHeight="1" x14ac:dyDescent="0.25">
      <c r="A80" s="3"/>
      <c r="B80" s="64"/>
      <c r="C80" s="64"/>
      <c r="D80" s="1668"/>
      <c r="E80" s="1668"/>
      <c r="F80" s="1668"/>
      <c r="G80" s="1668"/>
      <c r="H80" s="1668"/>
      <c r="I80" s="1668"/>
      <c r="J80" s="1668"/>
      <c r="K80" s="1668"/>
      <c r="L80" s="1668"/>
      <c r="M80" s="1668"/>
      <c r="N80" s="1668"/>
      <c r="O80" s="1668"/>
      <c r="P80" s="1668"/>
      <c r="Q80" s="1668"/>
      <c r="R80" s="1668"/>
      <c r="S80" s="1668"/>
      <c r="T80" s="1668"/>
      <c r="U80" s="1668"/>
      <c r="V80" s="1668"/>
      <c r="W80" s="1668"/>
      <c r="X80" s="1668"/>
      <c r="Y80" s="1668"/>
      <c r="Z80" s="1668"/>
      <c r="AA80" s="1668"/>
      <c r="AB80" s="1668"/>
      <c r="AC80" s="1668"/>
      <c r="AD80" s="1668"/>
    </row>
    <row r="81" spans="1:30" ht="12" customHeight="1" x14ac:dyDescent="0.25">
      <c r="A81" s="3"/>
      <c r="B81" s="64"/>
      <c r="C81" s="64"/>
      <c r="D81" s="1668"/>
      <c r="E81" s="1668"/>
      <c r="F81" s="1668"/>
      <c r="G81" s="1668"/>
      <c r="H81" s="1668"/>
      <c r="I81" s="1668"/>
      <c r="J81" s="1668"/>
      <c r="K81" s="1668"/>
      <c r="L81" s="1668"/>
      <c r="M81" s="1668"/>
      <c r="N81" s="1668"/>
      <c r="O81" s="1668"/>
      <c r="P81" s="1668"/>
      <c r="Q81" s="1668"/>
      <c r="R81" s="1668"/>
      <c r="S81" s="1668"/>
      <c r="T81" s="1668"/>
      <c r="U81" s="1668"/>
      <c r="V81" s="1668"/>
      <c r="W81" s="1668"/>
      <c r="X81" s="1668"/>
      <c r="Y81" s="1668"/>
      <c r="Z81" s="1668"/>
      <c r="AA81" s="1668"/>
      <c r="AB81" s="1668"/>
      <c r="AC81" s="1668"/>
      <c r="AD81" s="1668"/>
    </row>
    <row r="82" spans="1:30" ht="15" customHeight="1" x14ac:dyDescent="0.25">
      <c r="A82" s="3"/>
      <c r="B82" s="64"/>
      <c r="C82" s="64" t="s">
        <v>560</v>
      </c>
      <c r="D82" s="1668" t="s">
        <v>630</v>
      </c>
      <c r="E82" s="1668"/>
      <c r="F82" s="1668"/>
      <c r="G82" s="1668"/>
      <c r="H82" s="1668"/>
      <c r="I82" s="1668"/>
      <c r="J82" s="1668"/>
      <c r="K82" s="1668"/>
      <c r="L82" s="1668"/>
      <c r="M82" s="1668"/>
      <c r="N82" s="1668"/>
      <c r="O82" s="1668"/>
      <c r="P82" s="1668"/>
      <c r="Q82" s="1668"/>
      <c r="R82" s="1668"/>
      <c r="S82" s="1668"/>
      <c r="T82" s="1668"/>
      <c r="U82" s="1668"/>
      <c r="V82" s="1668"/>
      <c r="W82" s="1668"/>
      <c r="X82" s="1668"/>
      <c r="Y82" s="1668"/>
      <c r="Z82" s="1668"/>
      <c r="AA82" s="1668"/>
      <c r="AB82" s="1668"/>
      <c r="AC82" s="1668"/>
      <c r="AD82" s="1668"/>
    </row>
    <row r="83" spans="1:30" ht="15" customHeight="1" x14ac:dyDescent="0.25">
      <c r="A83" s="3"/>
      <c r="B83" s="64"/>
      <c r="C83" s="64"/>
      <c r="D83" s="1668"/>
      <c r="E83" s="1668"/>
      <c r="F83" s="1668"/>
      <c r="G83" s="1668"/>
      <c r="H83" s="1668"/>
      <c r="I83" s="1668"/>
      <c r="J83" s="1668"/>
      <c r="K83" s="1668"/>
      <c r="L83" s="1668"/>
      <c r="M83" s="1668"/>
      <c r="N83" s="1668"/>
      <c r="O83" s="1668"/>
      <c r="P83" s="1668"/>
      <c r="Q83" s="1668"/>
      <c r="R83" s="1668"/>
      <c r="S83" s="1668"/>
      <c r="T83" s="1668"/>
      <c r="U83" s="1668"/>
      <c r="V83" s="1668"/>
      <c r="W83" s="1668"/>
      <c r="X83" s="1668"/>
      <c r="Y83" s="1668"/>
      <c r="Z83" s="1668"/>
      <c r="AA83" s="1668"/>
      <c r="AB83" s="1668"/>
      <c r="AC83" s="1668"/>
      <c r="AD83" s="1668"/>
    </row>
    <row r="84" spans="1:30" ht="15" customHeight="1" x14ac:dyDescent="0.25">
      <c r="A84" s="3"/>
      <c r="B84" s="64"/>
      <c r="C84" s="64" t="s">
        <v>562</v>
      </c>
      <c r="D84" s="1668" t="s">
        <v>631</v>
      </c>
      <c r="E84" s="1668"/>
      <c r="F84" s="1668"/>
      <c r="G84" s="1668"/>
      <c r="H84" s="1668"/>
      <c r="I84" s="1668"/>
      <c r="J84" s="1668"/>
      <c r="K84" s="1668"/>
      <c r="L84" s="1668"/>
      <c r="M84" s="1668"/>
      <c r="N84" s="1668"/>
      <c r="O84" s="1668"/>
      <c r="P84" s="1668"/>
      <c r="Q84" s="1668"/>
      <c r="R84" s="1668"/>
      <c r="S84" s="1668"/>
      <c r="T84" s="1668"/>
      <c r="U84" s="1668"/>
      <c r="V84" s="1668"/>
      <c r="W84" s="1668"/>
      <c r="X84" s="1668"/>
      <c r="Y84" s="1668"/>
      <c r="Z84" s="1668"/>
      <c r="AA84" s="1668"/>
      <c r="AB84" s="1668"/>
      <c r="AC84" s="1668"/>
      <c r="AD84" s="1668"/>
    </row>
    <row r="85" spans="1:30" ht="15" customHeight="1" x14ac:dyDescent="0.25">
      <c r="A85" s="3"/>
      <c r="B85" s="64"/>
      <c r="C85" s="64"/>
      <c r="D85" s="1668"/>
      <c r="E85" s="1668"/>
      <c r="F85" s="1668"/>
      <c r="G85" s="1668"/>
      <c r="H85" s="1668"/>
      <c r="I85" s="1668"/>
      <c r="J85" s="1668"/>
      <c r="K85" s="1668"/>
      <c r="L85" s="1668"/>
      <c r="M85" s="1668"/>
      <c r="N85" s="1668"/>
      <c r="O85" s="1668"/>
      <c r="P85" s="1668"/>
      <c r="Q85" s="1668"/>
      <c r="R85" s="1668"/>
      <c r="S85" s="1668"/>
      <c r="T85" s="1668"/>
      <c r="U85" s="1668"/>
      <c r="V85" s="1668"/>
      <c r="W85" s="1668"/>
      <c r="X85" s="1668"/>
      <c r="Y85" s="1668"/>
      <c r="Z85" s="1668"/>
      <c r="AA85" s="1668"/>
      <c r="AB85" s="1668"/>
      <c r="AC85" s="1668"/>
      <c r="AD85" s="1668"/>
    </row>
    <row r="86" spans="1:30" ht="15" customHeight="1" x14ac:dyDescent="0.25">
      <c r="A86" s="3"/>
      <c r="B86" s="64"/>
      <c r="C86" s="64"/>
      <c r="D86" s="1668"/>
      <c r="E86" s="1668"/>
      <c r="F86" s="1668"/>
      <c r="G86" s="1668"/>
      <c r="H86" s="1668"/>
      <c r="I86" s="1668"/>
      <c r="J86" s="1668"/>
      <c r="K86" s="1668"/>
      <c r="L86" s="1668"/>
      <c r="M86" s="1668"/>
      <c r="N86" s="1668"/>
      <c r="O86" s="1668"/>
      <c r="P86" s="1668"/>
      <c r="Q86" s="1668"/>
      <c r="R86" s="1668"/>
      <c r="S86" s="1668"/>
      <c r="T86" s="1668"/>
      <c r="U86" s="1668"/>
      <c r="V86" s="1668"/>
      <c r="W86" s="1668"/>
      <c r="X86" s="1668"/>
      <c r="Y86" s="1668"/>
      <c r="Z86" s="1668"/>
      <c r="AA86" s="1668"/>
      <c r="AB86" s="1668"/>
      <c r="AC86" s="1668"/>
      <c r="AD86" s="1668"/>
    </row>
    <row r="87" spans="1:30" ht="15" customHeight="1" x14ac:dyDescent="0.25">
      <c r="A87" s="3"/>
      <c r="B87" s="64"/>
      <c r="C87" s="64"/>
      <c r="D87" s="1668"/>
      <c r="E87" s="1668"/>
      <c r="F87" s="1668"/>
      <c r="G87" s="1668"/>
      <c r="H87" s="1668"/>
      <c r="I87" s="1668"/>
      <c r="J87" s="1668"/>
      <c r="K87" s="1668"/>
      <c r="L87" s="1668"/>
      <c r="M87" s="1668"/>
      <c r="N87" s="1668"/>
      <c r="O87" s="1668"/>
      <c r="P87" s="1668"/>
      <c r="Q87" s="1668"/>
      <c r="R87" s="1668"/>
      <c r="S87" s="1668"/>
      <c r="T87" s="1668"/>
      <c r="U87" s="1668"/>
      <c r="V87" s="1668"/>
      <c r="W87" s="1668"/>
      <c r="X87" s="1668"/>
      <c r="Y87" s="1668"/>
      <c r="Z87" s="1668"/>
      <c r="AA87" s="1668"/>
      <c r="AB87" s="1668"/>
      <c r="AC87" s="1668"/>
      <c r="AD87" s="1668"/>
    </row>
    <row r="88" spans="1:30" ht="9" customHeight="1" x14ac:dyDescent="0.25">
      <c r="A88" s="3"/>
      <c r="B88" s="64"/>
      <c r="C88" s="64"/>
      <c r="D88" s="1668"/>
      <c r="E88" s="1668"/>
      <c r="F88" s="1668"/>
      <c r="G88" s="1668"/>
      <c r="H88" s="1668"/>
      <c r="I88" s="1668"/>
      <c r="J88" s="1668"/>
      <c r="K88" s="1668"/>
      <c r="L88" s="1668"/>
      <c r="M88" s="1668"/>
      <c r="N88" s="1668"/>
      <c r="O88" s="1668"/>
      <c r="P88" s="1668"/>
      <c r="Q88" s="1668"/>
      <c r="R88" s="1668"/>
      <c r="S88" s="1668"/>
      <c r="T88" s="1668"/>
      <c r="U88" s="1668"/>
      <c r="V88" s="1668"/>
      <c r="W88" s="1668"/>
      <c r="X88" s="1668"/>
      <c r="Y88" s="1668"/>
      <c r="Z88" s="1668"/>
      <c r="AA88" s="1668"/>
      <c r="AB88" s="1668"/>
      <c r="AC88" s="1668"/>
      <c r="AD88" s="1668"/>
    </row>
    <row r="89" spans="1:30" ht="15" customHeight="1" x14ac:dyDescent="0.25">
      <c r="A89" s="3"/>
      <c r="B89" s="64"/>
      <c r="C89" s="64" t="s">
        <v>563</v>
      </c>
      <c r="D89" s="1668" t="s">
        <v>632</v>
      </c>
      <c r="E89" s="1668"/>
      <c r="F89" s="1668"/>
      <c r="G89" s="1668"/>
      <c r="H89" s="1668"/>
      <c r="I89" s="1668"/>
      <c r="J89" s="1668"/>
      <c r="K89" s="1668"/>
      <c r="L89" s="1668"/>
      <c r="M89" s="1668"/>
      <c r="N89" s="1668"/>
      <c r="O89" s="1668"/>
      <c r="P89" s="1668"/>
      <c r="Q89" s="1668"/>
      <c r="R89" s="1668"/>
      <c r="S89" s="1668"/>
      <c r="T89" s="1668"/>
      <c r="U89" s="1668"/>
      <c r="V89" s="1668"/>
      <c r="W89" s="1668"/>
      <c r="X89" s="1668"/>
      <c r="Y89" s="1668"/>
      <c r="Z89" s="1668"/>
      <c r="AA89" s="1668"/>
      <c r="AB89" s="1668"/>
      <c r="AC89" s="1668"/>
      <c r="AD89" s="1668"/>
    </row>
    <row r="90" spans="1:30" ht="15" customHeight="1" x14ac:dyDescent="0.25">
      <c r="A90" s="3"/>
      <c r="B90" s="64"/>
      <c r="C90" s="64"/>
      <c r="D90" s="1668"/>
      <c r="E90" s="1668"/>
      <c r="F90" s="1668"/>
      <c r="G90" s="1668"/>
      <c r="H90" s="1668"/>
      <c r="I90" s="1668"/>
      <c r="J90" s="1668"/>
      <c r="K90" s="1668"/>
      <c r="L90" s="1668"/>
      <c r="M90" s="1668"/>
      <c r="N90" s="1668"/>
      <c r="O90" s="1668"/>
      <c r="P90" s="1668"/>
      <c r="Q90" s="1668"/>
      <c r="R90" s="1668"/>
      <c r="S90" s="1668"/>
      <c r="T90" s="1668"/>
      <c r="U90" s="1668"/>
      <c r="V90" s="1668"/>
      <c r="W90" s="1668"/>
      <c r="X90" s="1668"/>
      <c r="Y90" s="1668"/>
      <c r="Z90" s="1668"/>
      <c r="AA90" s="1668"/>
      <c r="AB90" s="1668"/>
      <c r="AC90" s="1668"/>
      <c r="AD90" s="1668"/>
    </row>
    <row r="91" spans="1:30" ht="15" customHeight="1" x14ac:dyDescent="0.25">
      <c r="A91" s="3"/>
      <c r="B91" s="64"/>
      <c r="C91" s="64"/>
      <c r="D91" s="1668"/>
      <c r="E91" s="1668"/>
      <c r="F91" s="1668"/>
      <c r="G91" s="1668"/>
      <c r="H91" s="1668"/>
      <c r="I91" s="1668"/>
      <c r="J91" s="1668"/>
      <c r="K91" s="1668"/>
      <c r="L91" s="1668"/>
      <c r="M91" s="1668"/>
      <c r="N91" s="1668"/>
      <c r="O91" s="1668"/>
      <c r="P91" s="1668"/>
      <c r="Q91" s="1668"/>
      <c r="R91" s="1668"/>
      <c r="S91" s="1668"/>
      <c r="T91" s="1668"/>
      <c r="U91" s="1668"/>
      <c r="V91" s="1668"/>
      <c r="W91" s="1668"/>
      <c r="X91" s="1668"/>
      <c r="Y91" s="1668"/>
      <c r="Z91" s="1668"/>
      <c r="AA91" s="1668"/>
      <c r="AB91" s="1668"/>
      <c r="AC91" s="1668"/>
      <c r="AD91" s="1668"/>
    </row>
    <row r="92" spans="1:30" ht="15" customHeight="1" x14ac:dyDescent="0.25">
      <c r="A92" s="3"/>
      <c r="B92" s="64"/>
      <c r="C92" s="64"/>
      <c r="D92" s="1668"/>
      <c r="E92" s="1668"/>
      <c r="F92" s="1668"/>
      <c r="G92" s="1668"/>
      <c r="H92" s="1668"/>
      <c r="I92" s="1668"/>
      <c r="J92" s="1668"/>
      <c r="K92" s="1668"/>
      <c r="L92" s="1668"/>
      <c r="M92" s="1668"/>
      <c r="N92" s="1668"/>
      <c r="O92" s="1668"/>
      <c r="P92" s="1668"/>
      <c r="Q92" s="1668"/>
      <c r="R92" s="1668"/>
      <c r="S92" s="1668"/>
      <c r="T92" s="1668"/>
      <c r="U92" s="1668"/>
      <c r="V92" s="1668"/>
      <c r="W92" s="1668"/>
      <c r="X92" s="1668"/>
      <c r="Y92" s="1668"/>
      <c r="Z92" s="1668"/>
      <c r="AA92" s="1668"/>
      <c r="AB92" s="1668"/>
      <c r="AC92" s="1668"/>
      <c r="AD92" s="1668"/>
    </row>
    <row r="93" spans="1:30" ht="10.5" customHeight="1" x14ac:dyDescent="0.25">
      <c r="A93" s="3"/>
      <c r="B93" s="64"/>
      <c r="C93" s="64"/>
      <c r="D93" s="1668"/>
      <c r="E93" s="1668"/>
      <c r="F93" s="1668"/>
      <c r="G93" s="1668"/>
      <c r="H93" s="1668"/>
      <c r="I93" s="1668"/>
      <c r="J93" s="1668"/>
      <c r="K93" s="1668"/>
      <c r="L93" s="1668"/>
      <c r="M93" s="1668"/>
      <c r="N93" s="1668"/>
      <c r="O93" s="1668"/>
      <c r="P93" s="1668"/>
      <c r="Q93" s="1668"/>
      <c r="R93" s="1668"/>
      <c r="S93" s="1668"/>
      <c r="T93" s="1668"/>
      <c r="U93" s="1668"/>
      <c r="V93" s="1668"/>
      <c r="W93" s="1668"/>
      <c r="X93" s="1668"/>
      <c r="Y93" s="1668"/>
      <c r="Z93" s="1668"/>
      <c r="AA93" s="1668"/>
      <c r="AB93" s="1668"/>
      <c r="AC93" s="1668"/>
      <c r="AD93" s="1668"/>
    </row>
    <row r="94" spans="1:30" ht="15" customHeight="1" x14ac:dyDescent="0.25">
      <c r="A94" s="3"/>
      <c r="B94" s="64"/>
      <c r="C94" s="64" t="s">
        <v>564</v>
      </c>
      <c r="D94" s="1668" t="s">
        <v>633</v>
      </c>
      <c r="E94" s="1668"/>
      <c r="F94" s="1668"/>
      <c r="G94" s="1668"/>
      <c r="H94" s="1668"/>
      <c r="I94" s="1668"/>
      <c r="J94" s="1668"/>
      <c r="K94" s="1668"/>
      <c r="L94" s="1668"/>
      <c r="M94" s="1668"/>
      <c r="N94" s="1668"/>
      <c r="O94" s="1668"/>
      <c r="P94" s="1668"/>
      <c r="Q94" s="1668"/>
      <c r="R94" s="1668"/>
      <c r="S94" s="1668"/>
      <c r="T94" s="1668"/>
      <c r="U94" s="1668"/>
      <c r="V94" s="1668"/>
      <c r="W94" s="1668"/>
      <c r="X94" s="1668"/>
      <c r="Y94" s="1668"/>
      <c r="Z94" s="1668"/>
      <c r="AA94" s="1668"/>
      <c r="AB94" s="1668"/>
      <c r="AC94" s="1668"/>
      <c r="AD94" s="1668"/>
    </row>
    <row r="95" spans="1:30" ht="15" customHeight="1" x14ac:dyDescent="0.25">
      <c r="A95" s="3"/>
      <c r="B95" s="64"/>
      <c r="C95" s="64"/>
      <c r="D95" s="1668"/>
      <c r="E95" s="1668"/>
      <c r="F95" s="1668"/>
      <c r="G95" s="1668"/>
      <c r="H95" s="1668"/>
      <c r="I95" s="1668"/>
      <c r="J95" s="1668"/>
      <c r="K95" s="1668"/>
      <c r="L95" s="1668"/>
      <c r="M95" s="1668"/>
      <c r="N95" s="1668"/>
      <c r="O95" s="1668"/>
      <c r="P95" s="1668"/>
      <c r="Q95" s="1668"/>
      <c r="R95" s="1668"/>
      <c r="S95" s="1668"/>
      <c r="T95" s="1668"/>
      <c r="U95" s="1668"/>
      <c r="V95" s="1668"/>
      <c r="W95" s="1668"/>
      <c r="X95" s="1668"/>
      <c r="Y95" s="1668"/>
      <c r="Z95" s="1668"/>
      <c r="AA95" s="1668"/>
      <c r="AB95" s="1668"/>
      <c r="AC95" s="1668"/>
      <c r="AD95" s="1668"/>
    </row>
    <row r="96" spans="1:30" ht="15" customHeight="1" x14ac:dyDescent="0.25">
      <c r="A96" s="3"/>
      <c r="B96" s="64"/>
      <c r="C96" s="64"/>
      <c r="D96" s="1668"/>
      <c r="E96" s="1668"/>
      <c r="F96" s="1668"/>
      <c r="G96" s="1668"/>
      <c r="H96" s="1668"/>
      <c r="I96" s="1668"/>
      <c r="J96" s="1668"/>
      <c r="K96" s="1668"/>
      <c r="L96" s="1668"/>
      <c r="M96" s="1668"/>
      <c r="N96" s="1668"/>
      <c r="O96" s="1668"/>
      <c r="P96" s="1668"/>
      <c r="Q96" s="1668"/>
      <c r="R96" s="1668"/>
      <c r="S96" s="1668"/>
      <c r="T96" s="1668"/>
      <c r="U96" s="1668"/>
      <c r="V96" s="1668"/>
      <c r="W96" s="1668"/>
      <c r="X96" s="1668"/>
      <c r="Y96" s="1668"/>
      <c r="Z96" s="1668"/>
      <c r="AA96" s="1668"/>
      <c r="AB96" s="1668"/>
      <c r="AC96" s="1668"/>
      <c r="AD96" s="1668"/>
    </row>
    <row r="97" spans="1:30" ht="15" customHeight="1" x14ac:dyDescent="0.25">
      <c r="A97" s="3"/>
      <c r="B97" s="50" t="s">
        <v>581</v>
      </c>
      <c r="C97" s="1668" t="s">
        <v>634</v>
      </c>
      <c r="D97" s="1668"/>
      <c r="E97" s="1668"/>
      <c r="F97" s="1668"/>
      <c r="G97" s="1668"/>
      <c r="H97" s="1668"/>
      <c r="I97" s="1668"/>
      <c r="J97" s="1668"/>
      <c r="K97" s="1668"/>
      <c r="L97" s="1668"/>
      <c r="M97" s="1668"/>
      <c r="N97" s="1668"/>
      <c r="O97" s="1668"/>
      <c r="P97" s="1668"/>
      <c r="Q97" s="1668"/>
      <c r="R97" s="1668"/>
      <c r="S97" s="1668"/>
      <c r="T97" s="1668"/>
      <c r="U97" s="1668"/>
      <c r="V97" s="1668"/>
      <c r="W97" s="1668"/>
      <c r="X97" s="1668"/>
      <c r="Y97" s="1668"/>
      <c r="Z97" s="1668"/>
      <c r="AA97" s="1668"/>
      <c r="AB97" s="1668"/>
      <c r="AC97" s="1668"/>
      <c r="AD97" s="1668"/>
    </row>
    <row r="98" spans="1:30" ht="15" customHeight="1" x14ac:dyDescent="0.25">
      <c r="A98" s="3"/>
      <c r="B98" s="64"/>
      <c r="C98" s="1668"/>
      <c r="D98" s="1668"/>
      <c r="E98" s="1668"/>
      <c r="F98" s="1668"/>
      <c r="G98" s="1668"/>
      <c r="H98" s="1668"/>
      <c r="I98" s="1668"/>
      <c r="J98" s="1668"/>
      <c r="K98" s="1668"/>
      <c r="L98" s="1668"/>
      <c r="M98" s="1668"/>
      <c r="N98" s="1668"/>
      <c r="O98" s="1668"/>
      <c r="P98" s="1668"/>
      <c r="Q98" s="1668"/>
      <c r="R98" s="1668"/>
      <c r="S98" s="1668"/>
      <c r="T98" s="1668"/>
      <c r="U98" s="1668"/>
      <c r="V98" s="1668"/>
      <c r="W98" s="1668"/>
      <c r="X98" s="1668"/>
      <c r="Y98" s="1668"/>
      <c r="Z98" s="1668"/>
      <c r="AA98" s="1668"/>
      <c r="AB98" s="1668"/>
      <c r="AC98" s="1668"/>
      <c r="AD98" s="1668"/>
    </row>
    <row r="99" spans="1:30" ht="15" customHeight="1" x14ac:dyDescent="0.25">
      <c r="A99" s="3"/>
      <c r="B99" s="64"/>
      <c r="C99" s="1668"/>
      <c r="D99" s="1668"/>
      <c r="E99" s="1668"/>
      <c r="F99" s="1668"/>
      <c r="G99" s="1668"/>
      <c r="H99" s="1668"/>
      <c r="I99" s="1668"/>
      <c r="J99" s="1668"/>
      <c r="K99" s="1668"/>
      <c r="L99" s="1668"/>
      <c r="M99" s="1668"/>
      <c r="N99" s="1668"/>
      <c r="O99" s="1668"/>
      <c r="P99" s="1668"/>
      <c r="Q99" s="1668"/>
      <c r="R99" s="1668"/>
      <c r="S99" s="1668"/>
      <c r="T99" s="1668"/>
      <c r="U99" s="1668"/>
      <c r="V99" s="1668"/>
      <c r="W99" s="1668"/>
      <c r="X99" s="1668"/>
      <c r="Y99" s="1668"/>
      <c r="Z99" s="1668"/>
      <c r="AA99" s="1668"/>
      <c r="AB99" s="1668"/>
      <c r="AC99" s="1668"/>
      <c r="AD99" s="1668"/>
    </row>
    <row r="100" spans="1:30" ht="15" customHeight="1" x14ac:dyDescent="0.25">
      <c r="A100" s="3"/>
      <c r="B100" s="50" t="s">
        <v>582</v>
      </c>
      <c r="C100" s="1668" t="s">
        <v>635</v>
      </c>
      <c r="D100" s="1668"/>
      <c r="E100" s="1668"/>
      <c r="F100" s="1668"/>
      <c r="G100" s="1668"/>
      <c r="H100" s="1668"/>
      <c r="I100" s="1668"/>
      <c r="J100" s="1668"/>
      <c r="K100" s="1668"/>
      <c r="L100" s="1668"/>
      <c r="M100" s="1668"/>
      <c r="N100" s="1668"/>
      <c r="O100" s="1668"/>
      <c r="P100" s="1668"/>
      <c r="Q100" s="1668"/>
      <c r="R100" s="1668"/>
      <c r="S100" s="1668"/>
      <c r="T100" s="1668"/>
      <c r="U100" s="1668"/>
      <c r="V100" s="1668"/>
      <c r="W100" s="1668"/>
      <c r="X100" s="1668"/>
      <c r="Y100" s="1668"/>
      <c r="Z100" s="1668"/>
      <c r="AA100" s="1668"/>
      <c r="AB100" s="1668"/>
      <c r="AC100" s="1668"/>
      <c r="AD100" s="1668"/>
    </row>
    <row r="101" spans="1:30" ht="15" customHeight="1" x14ac:dyDescent="0.25">
      <c r="A101" s="3"/>
      <c r="B101" s="64"/>
      <c r="C101" s="1668"/>
      <c r="D101" s="1668"/>
      <c r="E101" s="1668"/>
      <c r="F101" s="1668"/>
      <c r="G101" s="1668"/>
      <c r="H101" s="1668"/>
      <c r="I101" s="1668"/>
      <c r="J101" s="1668"/>
      <c r="K101" s="1668"/>
      <c r="L101" s="1668"/>
      <c r="M101" s="1668"/>
      <c r="N101" s="1668"/>
      <c r="O101" s="1668"/>
      <c r="P101" s="1668"/>
      <c r="Q101" s="1668"/>
      <c r="R101" s="1668"/>
      <c r="S101" s="1668"/>
      <c r="T101" s="1668"/>
      <c r="U101" s="1668"/>
      <c r="V101" s="1668"/>
      <c r="W101" s="1668"/>
      <c r="X101" s="1668"/>
      <c r="Y101" s="1668"/>
      <c r="Z101" s="1668"/>
      <c r="AA101" s="1668"/>
      <c r="AB101" s="1668"/>
      <c r="AC101" s="1668"/>
      <c r="AD101" s="1668"/>
    </row>
    <row r="102" spans="1:30" ht="15" customHeight="1" x14ac:dyDescent="0.25">
      <c r="A102" s="3"/>
      <c r="B102" s="50" t="s">
        <v>583</v>
      </c>
      <c r="C102" s="1668" t="s">
        <v>636</v>
      </c>
      <c r="D102" s="1668"/>
      <c r="E102" s="1668"/>
      <c r="F102" s="1668"/>
      <c r="G102" s="1668"/>
      <c r="H102" s="1668"/>
      <c r="I102" s="1668"/>
      <c r="J102" s="1668"/>
      <c r="K102" s="1668"/>
      <c r="L102" s="1668"/>
      <c r="M102" s="1668"/>
      <c r="N102" s="1668"/>
      <c r="O102" s="1668"/>
      <c r="P102" s="1668"/>
      <c r="Q102" s="1668"/>
      <c r="R102" s="1668"/>
      <c r="S102" s="1668"/>
      <c r="T102" s="1668"/>
      <c r="U102" s="1668"/>
      <c r="V102" s="1668"/>
      <c r="W102" s="1668"/>
      <c r="X102" s="1668"/>
      <c r="Y102" s="1668"/>
      <c r="Z102" s="1668"/>
      <c r="AA102" s="1668"/>
      <c r="AB102" s="1668"/>
      <c r="AC102" s="1668"/>
      <c r="AD102" s="1668"/>
    </row>
    <row r="103" spans="1:30" ht="15" customHeight="1" x14ac:dyDescent="0.25">
      <c r="A103" s="3"/>
      <c r="B103" s="64"/>
      <c r="C103" s="1668"/>
      <c r="D103" s="1668"/>
      <c r="E103" s="1668"/>
      <c r="F103" s="1668"/>
      <c r="G103" s="1668"/>
      <c r="H103" s="1668"/>
      <c r="I103" s="1668"/>
      <c r="J103" s="1668"/>
      <c r="K103" s="1668"/>
      <c r="L103" s="1668"/>
      <c r="M103" s="1668"/>
      <c r="N103" s="1668"/>
      <c r="O103" s="1668"/>
      <c r="P103" s="1668"/>
      <c r="Q103" s="1668"/>
      <c r="R103" s="1668"/>
      <c r="S103" s="1668"/>
      <c r="T103" s="1668"/>
      <c r="U103" s="1668"/>
      <c r="V103" s="1668"/>
      <c r="W103" s="1668"/>
      <c r="X103" s="1668"/>
      <c r="Y103" s="1668"/>
      <c r="Z103" s="1668"/>
      <c r="AA103" s="1668"/>
      <c r="AB103" s="1668"/>
      <c r="AC103" s="1668"/>
      <c r="AD103" s="1668"/>
    </row>
    <row r="104" spans="1:30" ht="15" customHeight="1" x14ac:dyDescent="0.25">
      <c r="A104" s="3"/>
      <c r="B104" s="50" t="s">
        <v>584</v>
      </c>
      <c r="C104" s="1668" t="s">
        <v>637</v>
      </c>
      <c r="D104" s="1668"/>
      <c r="E104" s="1668"/>
      <c r="F104" s="1668"/>
      <c r="G104" s="1668"/>
      <c r="H104" s="1668"/>
      <c r="I104" s="1668"/>
      <c r="J104" s="1668"/>
      <c r="K104" s="1668"/>
      <c r="L104" s="1668"/>
      <c r="M104" s="1668"/>
      <c r="N104" s="1668"/>
      <c r="O104" s="1668"/>
      <c r="P104" s="1668"/>
      <c r="Q104" s="1668"/>
      <c r="R104" s="1668"/>
      <c r="S104" s="1668"/>
      <c r="T104" s="1668"/>
      <c r="U104" s="1668"/>
      <c r="V104" s="1668"/>
      <c r="W104" s="1668"/>
      <c r="X104" s="1668"/>
      <c r="Y104" s="1668"/>
      <c r="Z104" s="1668"/>
      <c r="AA104" s="1668"/>
      <c r="AB104" s="1668"/>
      <c r="AC104" s="1668"/>
      <c r="AD104" s="1668"/>
    </row>
    <row r="105" spans="1:30" ht="15" customHeight="1" x14ac:dyDescent="0.25">
      <c r="A105" s="3"/>
      <c r="B105" s="64"/>
      <c r="C105" s="1668"/>
      <c r="D105" s="1668"/>
      <c r="E105" s="1668"/>
      <c r="F105" s="1668"/>
      <c r="G105" s="1668"/>
      <c r="H105" s="1668"/>
      <c r="I105" s="1668"/>
      <c r="J105" s="1668"/>
      <c r="K105" s="1668"/>
      <c r="L105" s="1668"/>
      <c r="M105" s="1668"/>
      <c r="N105" s="1668"/>
      <c r="O105" s="1668"/>
      <c r="P105" s="1668"/>
      <c r="Q105" s="1668"/>
      <c r="R105" s="1668"/>
      <c r="S105" s="1668"/>
      <c r="T105" s="1668"/>
      <c r="U105" s="1668"/>
      <c r="V105" s="1668"/>
      <c r="W105" s="1668"/>
      <c r="X105" s="1668"/>
      <c r="Y105" s="1668"/>
      <c r="Z105" s="1668"/>
      <c r="AA105" s="1668"/>
      <c r="AB105" s="1668"/>
      <c r="AC105" s="1668"/>
      <c r="AD105" s="1668"/>
    </row>
    <row r="106" spans="1:30" ht="15" customHeight="1" x14ac:dyDescent="0.25">
      <c r="A106" s="3"/>
      <c r="B106" s="64"/>
      <c r="C106" s="1668"/>
      <c r="D106" s="1668"/>
      <c r="E106" s="1668"/>
      <c r="F106" s="1668"/>
      <c r="G106" s="1668"/>
      <c r="H106" s="1668"/>
      <c r="I106" s="1668"/>
      <c r="J106" s="1668"/>
      <c r="K106" s="1668"/>
      <c r="L106" s="1668"/>
      <c r="M106" s="1668"/>
      <c r="N106" s="1668"/>
      <c r="O106" s="1668"/>
      <c r="P106" s="1668"/>
      <c r="Q106" s="1668"/>
      <c r="R106" s="1668"/>
      <c r="S106" s="1668"/>
      <c r="T106" s="1668"/>
      <c r="U106" s="1668"/>
      <c r="V106" s="1668"/>
      <c r="W106" s="1668"/>
      <c r="X106" s="1668"/>
      <c r="Y106" s="1668"/>
      <c r="Z106" s="1668"/>
      <c r="AA106" s="1668"/>
      <c r="AB106" s="1668"/>
      <c r="AC106" s="1668"/>
      <c r="AD106" s="1668"/>
    </row>
    <row r="107" spans="1:30" ht="15" customHeight="1" x14ac:dyDescent="0.25">
      <c r="A107" s="3"/>
      <c r="B107" s="64"/>
      <c r="C107" s="1668"/>
      <c r="D107" s="1668"/>
      <c r="E107" s="1668"/>
      <c r="F107" s="1668"/>
      <c r="G107" s="1668"/>
      <c r="H107" s="1668"/>
      <c r="I107" s="1668"/>
      <c r="J107" s="1668"/>
      <c r="K107" s="1668"/>
      <c r="L107" s="1668"/>
      <c r="M107" s="1668"/>
      <c r="N107" s="1668"/>
      <c r="O107" s="1668"/>
      <c r="P107" s="1668"/>
      <c r="Q107" s="1668"/>
      <c r="R107" s="1668"/>
      <c r="S107" s="1668"/>
      <c r="T107" s="1668"/>
      <c r="U107" s="1668"/>
      <c r="V107" s="1668"/>
      <c r="W107" s="1668"/>
      <c r="X107" s="1668"/>
      <c r="Y107" s="1668"/>
      <c r="Z107" s="1668"/>
      <c r="AA107" s="1668"/>
      <c r="AB107" s="1668"/>
      <c r="AC107" s="1668"/>
      <c r="AD107" s="1668"/>
    </row>
    <row r="108" spans="1:30" ht="9.75" customHeight="1" x14ac:dyDescent="0.25">
      <c r="A108" s="3"/>
      <c r="B108" s="64"/>
      <c r="C108" s="1668"/>
      <c r="D108" s="1668"/>
      <c r="E108" s="1668"/>
      <c r="F108" s="1668"/>
      <c r="G108" s="1668"/>
      <c r="H108" s="1668"/>
      <c r="I108" s="1668"/>
      <c r="J108" s="1668"/>
      <c r="K108" s="1668"/>
      <c r="L108" s="1668"/>
      <c r="M108" s="1668"/>
      <c r="N108" s="1668"/>
      <c r="O108" s="1668"/>
      <c r="P108" s="1668"/>
      <c r="Q108" s="1668"/>
      <c r="R108" s="1668"/>
      <c r="S108" s="1668"/>
      <c r="T108" s="1668"/>
      <c r="U108" s="1668"/>
      <c r="V108" s="1668"/>
      <c r="W108" s="1668"/>
      <c r="X108" s="1668"/>
      <c r="Y108" s="1668"/>
      <c r="Z108" s="1668"/>
      <c r="AA108" s="1668"/>
      <c r="AB108" s="1668"/>
      <c r="AC108" s="1668"/>
      <c r="AD108" s="1668"/>
    </row>
    <row r="109" spans="1:30" ht="15" customHeight="1" x14ac:dyDescent="0.25">
      <c r="A109" s="3"/>
      <c r="B109" s="50" t="s">
        <v>585</v>
      </c>
      <c r="C109" s="1668" t="s">
        <v>638</v>
      </c>
      <c r="D109" s="1668"/>
      <c r="E109" s="1668"/>
      <c r="F109" s="1668"/>
      <c r="G109" s="1668"/>
      <c r="H109" s="1668"/>
      <c r="I109" s="1668"/>
      <c r="J109" s="1668"/>
      <c r="K109" s="1668"/>
      <c r="L109" s="1668"/>
      <c r="M109" s="1668"/>
      <c r="N109" s="1668"/>
      <c r="O109" s="1668"/>
      <c r="P109" s="1668"/>
      <c r="Q109" s="1668"/>
      <c r="R109" s="1668"/>
      <c r="S109" s="1668"/>
      <c r="T109" s="1668"/>
      <c r="U109" s="1668"/>
      <c r="V109" s="1668"/>
      <c r="W109" s="1668"/>
      <c r="X109" s="1668"/>
      <c r="Y109" s="1668"/>
      <c r="Z109" s="1668"/>
      <c r="AA109" s="1668"/>
      <c r="AB109" s="1668"/>
      <c r="AC109" s="1668"/>
      <c r="AD109" s="1668"/>
    </row>
    <row r="110" spans="1:30" ht="15" customHeight="1" x14ac:dyDescent="0.25">
      <c r="A110" s="3"/>
      <c r="B110" s="64"/>
      <c r="C110" s="1668"/>
      <c r="D110" s="1668"/>
      <c r="E110" s="1668"/>
      <c r="F110" s="1668"/>
      <c r="G110" s="1668"/>
      <c r="H110" s="1668"/>
      <c r="I110" s="1668"/>
      <c r="J110" s="1668"/>
      <c r="K110" s="1668"/>
      <c r="L110" s="1668"/>
      <c r="M110" s="1668"/>
      <c r="N110" s="1668"/>
      <c r="O110" s="1668"/>
      <c r="P110" s="1668"/>
      <c r="Q110" s="1668"/>
      <c r="R110" s="1668"/>
      <c r="S110" s="1668"/>
      <c r="T110" s="1668"/>
      <c r="U110" s="1668"/>
      <c r="V110" s="1668"/>
      <c r="W110" s="1668"/>
      <c r="X110" s="1668"/>
      <c r="Y110" s="1668"/>
      <c r="Z110" s="1668"/>
      <c r="AA110" s="1668"/>
      <c r="AB110" s="1668"/>
      <c r="AC110" s="1668"/>
      <c r="AD110" s="1668"/>
    </row>
    <row r="111" spans="1:30" ht="15" customHeight="1" x14ac:dyDescent="0.25">
      <c r="A111" s="3"/>
      <c r="B111" s="50" t="s">
        <v>586</v>
      </c>
      <c r="C111" s="1668" t="s">
        <v>639</v>
      </c>
      <c r="D111" s="1668"/>
      <c r="E111" s="1668"/>
      <c r="F111" s="1668"/>
      <c r="G111" s="1668"/>
      <c r="H111" s="1668"/>
      <c r="I111" s="1668"/>
      <c r="J111" s="1668"/>
      <c r="K111" s="1668"/>
      <c r="L111" s="1668"/>
      <c r="M111" s="1668"/>
      <c r="N111" s="1668"/>
      <c r="O111" s="1668"/>
      <c r="P111" s="1668"/>
      <c r="Q111" s="1668"/>
      <c r="R111" s="1668"/>
      <c r="S111" s="1668"/>
      <c r="T111" s="1668"/>
      <c r="U111" s="1668"/>
      <c r="V111" s="1668"/>
      <c r="W111" s="1668"/>
      <c r="X111" s="1668"/>
      <c r="Y111" s="1668"/>
      <c r="Z111" s="1668"/>
      <c r="AA111" s="1668"/>
      <c r="AB111" s="1668"/>
      <c r="AC111" s="1668"/>
      <c r="AD111" s="1668"/>
    </row>
    <row r="112" spans="1:30" ht="15" customHeight="1" x14ac:dyDescent="0.25">
      <c r="A112" s="3"/>
      <c r="B112" s="64"/>
      <c r="C112" s="1668"/>
      <c r="D112" s="1668"/>
      <c r="E112" s="1668"/>
      <c r="F112" s="1668"/>
      <c r="G112" s="1668"/>
      <c r="H112" s="1668"/>
      <c r="I112" s="1668"/>
      <c r="J112" s="1668"/>
      <c r="K112" s="1668"/>
      <c r="L112" s="1668"/>
      <c r="M112" s="1668"/>
      <c r="N112" s="1668"/>
      <c r="O112" s="1668"/>
      <c r="P112" s="1668"/>
      <c r="Q112" s="1668"/>
      <c r="R112" s="1668"/>
      <c r="S112" s="1668"/>
      <c r="T112" s="1668"/>
      <c r="U112" s="1668"/>
      <c r="V112" s="1668"/>
      <c r="W112" s="1668"/>
      <c r="X112" s="1668"/>
      <c r="Y112" s="1668"/>
      <c r="Z112" s="1668"/>
      <c r="AA112" s="1668"/>
      <c r="AB112" s="1668"/>
      <c r="AC112" s="1668"/>
      <c r="AD112" s="1668"/>
    </row>
    <row r="113" spans="1:30" ht="15" customHeight="1" x14ac:dyDescent="0.25">
      <c r="A113" s="3"/>
      <c r="B113" s="64"/>
      <c r="C113" s="1668"/>
      <c r="D113" s="1668"/>
      <c r="E113" s="1668"/>
      <c r="F113" s="1668"/>
      <c r="G113" s="1668"/>
      <c r="H113" s="1668"/>
      <c r="I113" s="1668"/>
      <c r="J113" s="1668"/>
      <c r="K113" s="1668"/>
      <c r="L113" s="1668"/>
      <c r="M113" s="1668"/>
      <c r="N113" s="1668"/>
      <c r="O113" s="1668"/>
      <c r="P113" s="1668"/>
      <c r="Q113" s="1668"/>
      <c r="R113" s="1668"/>
      <c r="S113" s="1668"/>
      <c r="T113" s="1668"/>
      <c r="U113" s="1668"/>
      <c r="V113" s="1668"/>
      <c r="W113" s="1668"/>
      <c r="X113" s="1668"/>
      <c r="Y113" s="1668"/>
      <c r="Z113" s="1668"/>
      <c r="AA113" s="1668"/>
      <c r="AB113" s="1668"/>
      <c r="AC113" s="1668"/>
      <c r="AD113" s="1668"/>
    </row>
    <row r="114" spans="1:30" ht="9.75" customHeight="1" x14ac:dyDescent="0.25">
      <c r="A114" s="3"/>
      <c r="B114" s="64"/>
      <c r="C114" s="1668"/>
      <c r="D114" s="1668"/>
      <c r="E114" s="1668"/>
      <c r="F114" s="1668"/>
      <c r="G114" s="1668"/>
      <c r="H114" s="1668"/>
      <c r="I114" s="1668"/>
      <c r="J114" s="1668"/>
      <c r="K114" s="1668"/>
      <c r="L114" s="1668"/>
      <c r="M114" s="1668"/>
      <c r="N114" s="1668"/>
      <c r="O114" s="1668"/>
      <c r="P114" s="1668"/>
      <c r="Q114" s="1668"/>
      <c r="R114" s="1668"/>
      <c r="S114" s="1668"/>
      <c r="T114" s="1668"/>
      <c r="U114" s="1668"/>
      <c r="V114" s="1668"/>
      <c r="W114" s="1668"/>
      <c r="X114" s="1668"/>
      <c r="Y114" s="1668"/>
      <c r="Z114" s="1668"/>
      <c r="AA114" s="1668"/>
      <c r="AB114" s="1668"/>
      <c r="AC114" s="1668"/>
      <c r="AD114" s="1668"/>
    </row>
    <row r="115" spans="1:30" ht="15" customHeight="1" x14ac:dyDescent="0.25">
      <c r="A115" s="3"/>
      <c r="B115" s="50" t="s">
        <v>587</v>
      </c>
      <c r="C115" s="1668" t="s">
        <v>640</v>
      </c>
      <c r="D115" s="1668"/>
      <c r="E115" s="1668"/>
      <c r="F115" s="1668"/>
      <c r="G115" s="1668"/>
      <c r="H115" s="1668"/>
      <c r="I115" s="1668"/>
      <c r="J115" s="1668"/>
      <c r="K115" s="1668"/>
      <c r="L115" s="1668"/>
      <c r="M115" s="1668"/>
      <c r="N115" s="1668"/>
      <c r="O115" s="1668"/>
      <c r="P115" s="1668"/>
      <c r="Q115" s="1668"/>
      <c r="R115" s="1668"/>
      <c r="S115" s="1668"/>
      <c r="T115" s="1668"/>
      <c r="U115" s="1668"/>
      <c r="V115" s="1668"/>
      <c r="W115" s="1668"/>
      <c r="X115" s="1668"/>
      <c r="Y115" s="1668"/>
      <c r="Z115" s="1668"/>
      <c r="AA115" s="1668"/>
      <c r="AB115" s="1668"/>
      <c r="AC115" s="1668"/>
      <c r="AD115" s="1668"/>
    </row>
    <row r="116" spans="1:30" ht="15" customHeight="1" x14ac:dyDescent="0.25">
      <c r="A116" s="3"/>
      <c r="B116" s="64"/>
      <c r="C116" s="1668"/>
      <c r="D116" s="1668"/>
      <c r="E116" s="1668"/>
      <c r="F116" s="1668"/>
      <c r="G116" s="1668"/>
      <c r="H116" s="1668"/>
      <c r="I116" s="1668"/>
      <c r="J116" s="1668"/>
      <c r="K116" s="1668"/>
      <c r="L116" s="1668"/>
      <c r="M116" s="1668"/>
      <c r="N116" s="1668"/>
      <c r="O116" s="1668"/>
      <c r="P116" s="1668"/>
      <c r="Q116" s="1668"/>
      <c r="R116" s="1668"/>
      <c r="S116" s="1668"/>
      <c r="T116" s="1668"/>
      <c r="U116" s="1668"/>
      <c r="V116" s="1668"/>
      <c r="W116" s="1668"/>
      <c r="X116" s="1668"/>
      <c r="Y116" s="1668"/>
      <c r="Z116" s="1668"/>
      <c r="AA116" s="1668"/>
      <c r="AB116" s="1668"/>
      <c r="AC116" s="1668"/>
      <c r="AD116" s="1668"/>
    </row>
    <row r="117" spans="1:30" ht="15" customHeight="1" x14ac:dyDescent="0.25">
      <c r="A117" s="3"/>
      <c r="B117" s="50" t="s">
        <v>588</v>
      </c>
      <c r="C117" s="1668" t="s">
        <v>641</v>
      </c>
      <c r="D117" s="1668"/>
      <c r="E117" s="1668"/>
      <c r="F117" s="1668"/>
      <c r="G117" s="1668"/>
      <c r="H117" s="1668"/>
      <c r="I117" s="1668"/>
      <c r="J117" s="1668"/>
      <c r="K117" s="1668"/>
      <c r="L117" s="1668"/>
      <c r="M117" s="1668"/>
      <c r="N117" s="1668"/>
      <c r="O117" s="1668"/>
      <c r="P117" s="1668"/>
      <c r="Q117" s="1668"/>
      <c r="R117" s="1668"/>
      <c r="S117" s="1668"/>
      <c r="T117" s="1668"/>
      <c r="U117" s="1668"/>
      <c r="V117" s="1668"/>
      <c r="W117" s="1668"/>
      <c r="X117" s="1668"/>
      <c r="Y117" s="1668"/>
      <c r="Z117" s="1668"/>
      <c r="AA117" s="1668"/>
      <c r="AB117" s="1668"/>
      <c r="AC117" s="1668"/>
      <c r="AD117" s="1668"/>
    </row>
    <row r="118" spans="1:30" ht="15" customHeight="1" x14ac:dyDescent="0.25">
      <c r="A118" s="3"/>
      <c r="B118" s="64"/>
      <c r="C118" s="1668"/>
      <c r="D118" s="1668"/>
      <c r="E118" s="1668"/>
      <c r="F118" s="1668"/>
      <c r="G118" s="1668"/>
      <c r="H118" s="1668"/>
      <c r="I118" s="1668"/>
      <c r="J118" s="1668"/>
      <c r="K118" s="1668"/>
      <c r="L118" s="1668"/>
      <c r="M118" s="1668"/>
      <c r="N118" s="1668"/>
      <c r="O118" s="1668"/>
      <c r="P118" s="1668"/>
      <c r="Q118" s="1668"/>
      <c r="R118" s="1668"/>
      <c r="S118" s="1668"/>
      <c r="T118" s="1668"/>
      <c r="U118" s="1668"/>
      <c r="V118" s="1668"/>
      <c r="W118" s="1668"/>
      <c r="X118" s="1668"/>
      <c r="Y118" s="1668"/>
      <c r="Z118" s="1668"/>
      <c r="AA118" s="1668"/>
      <c r="AB118" s="1668"/>
      <c r="AC118" s="1668"/>
      <c r="AD118" s="1668"/>
    </row>
    <row r="119" spans="1:30" ht="15" customHeight="1" x14ac:dyDescent="0.25">
      <c r="A119" s="3"/>
      <c r="B119" s="64"/>
      <c r="C119" s="1668"/>
      <c r="D119" s="1668"/>
      <c r="E119" s="1668"/>
      <c r="F119" s="1668"/>
      <c r="G119" s="1668"/>
      <c r="H119" s="1668"/>
      <c r="I119" s="1668"/>
      <c r="J119" s="1668"/>
      <c r="K119" s="1668"/>
      <c r="L119" s="1668"/>
      <c r="M119" s="1668"/>
      <c r="N119" s="1668"/>
      <c r="O119" s="1668"/>
      <c r="P119" s="1668"/>
      <c r="Q119" s="1668"/>
      <c r="R119" s="1668"/>
      <c r="S119" s="1668"/>
      <c r="T119" s="1668"/>
      <c r="U119" s="1668"/>
      <c r="V119" s="1668"/>
      <c r="W119" s="1668"/>
      <c r="X119" s="1668"/>
      <c r="Y119" s="1668"/>
      <c r="Z119" s="1668"/>
      <c r="AA119" s="1668"/>
      <c r="AB119" s="1668"/>
      <c r="AC119" s="1668"/>
      <c r="AD119" s="1668"/>
    </row>
    <row r="120" spans="1:30" ht="15" customHeight="1" x14ac:dyDescent="0.25">
      <c r="A120" s="3"/>
      <c r="B120" s="50" t="s">
        <v>589</v>
      </c>
      <c r="C120" s="1668" t="s">
        <v>642</v>
      </c>
      <c r="D120" s="1668"/>
      <c r="E120" s="1668"/>
      <c r="F120" s="1668"/>
      <c r="G120" s="1668"/>
      <c r="H120" s="1668"/>
      <c r="I120" s="1668"/>
      <c r="J120" s="1668"/>
      <c r="K120" s="1668"/>
      <c r="L120" s="1668"/>
      <c r="M120" s="1668"/>
      <c r="N120" s="1668"/>
      <c r="O120" s="1668"/>
      <c r="P120" s="1668"/>
      <c r="Q120" s="1668"/>
      <c r="R120" s="1668"/>
      <c r="S120" s="1668"/>
      <c r="T120" s="1668"/>
      <c r="U120" s="1668"/>
      <c r="V120" s="1668"/>
      <c r="W120" s="1668"/>
      <c r="X120" s="1668"/>
      <c r="Y120" s="1668"/>
      <c r="Z120" s="1668"/>
      <c r="AA120" s="1668"/>
      <c r="AB120" s="1668"/>
      <c r="AC120" s="1668"/>
      <c r="AD120" s="1668"/>
    </row>
    <row r="121" spans="1:30" ht="15" customHeight="1" x14ac:dyDescent="0.25">
      <c r="A121" s="3"/>
      <c r="B121" s="64"/>
      <c r="C121" s="1668"/>
      <c r="D121" s="1668"/>
      <c r="E121" s="1668"/>
      <c r="F121" s="1668"/>
      <c r="G121" s="1668"/>
      <c r="H121" s="1668"/>
      <c r="I121" s="1668"/>
      <c r="J121" s="1668"/>
      <c r="K121" s="1668"/>
      <c r="L121" s="1668"/>
      <c r="M121" s="1668"/>
      <c r="N121" s="1668"/>
      <c r="O121" s="1668"/>
      <c r="P121" s="1668"/>
      <c r="Q121" s="1668"/>
      <c r="R121" s="1668"/>
      <c r="S121" s="1668"/>
      <c r="T121" s="1668"/>
      <c r="U121" s="1668"/>
      <c r="V121" s="1668"/>
      <c r="W121" s="1668"/>
      <c r="X121" s="1668"/>
      <c r="Y121" s="1668"/>
      <c r="Z121" s="1668"/>
      <c r="AA121" s="1668"/>
      <c r="AB121" s="1668"/>
      <c r="AC121" s="1668"/>
      <c r="AD121" s="1668"/>
    </row>
    <row r="122" spans="1:30" ht="15" customHeight="1" x14ac:dyDescent="0.25">
      <c r="A122" s="3"/>
      <c r="B122" s="64"/>
      <c r="C122" s="64" t="s">
        <v>559</v>
      </c>
      <c r="D122" s="1668" t="s">
        <v>643</v>
      </c>
      <c r="E122" s="1668"/>
      <c r="F122" s="1668"/>
      <c r="G122" s="1668"/>
      <c r="H122" s="1668"/>
      <c r="I122" s="1668"/>
      <c r="J122" s="1668"/>
      <c r="K122" s="1668"/>
      <c r="L122" s="1668"/>
      <c r="M122" s="1668"/>
      <c r="N122" s="1668"/>
      <c r="O122" s="1668"/>
      <c r="P122" s="1668"/>
      <c r="Q122" s="1668"/>
      <c r="R122" s="1668"/>
      <c r="S122" s="1668"/>
      <c r="T122" s="1668"/>
      <c r="U122" s="1668"/>
      <c r="V122" s="1668"/>
      <c r="W122" s="1668"/>
      <c r="X122" s="1668"/>
      <c r="Y122" s="1668"/>
      <c r="Z122" s="1668"/>
      <c r="AA122" s="1668"/>
      <c r="AB122" s="1668"/>
      <c r="AC122" s="1668"/>
      <c r="AD122" s="1668"/>
    </row>
    <row r="123" spans="1:30" ht="15" customHeight="1" x14ac:dyDescent="0.25">
      <c r="A123" s="3"/>
      <c r="B123" s="64"/>
      <c r="C123" s="64"/>
      <c r="D123" s="1668"/>
      <c r="E123" s="1668"/>
      <c r="F123" s="1668"/>
      <c r="G123" s="1668"/>
      <c r="H123" s="1668"/>
      <c r="I123" s="1668"/>
      <c r="J123" s="1668"/>
      <c r="K123" s="1668"/>
      <c r="L123" s="1668"/>
      <c r="M123" s="1668"/>
      <c r="N123" s="1668"/>
      <c r="O123" s="1668"/>
      <c r="P123" s="1668"/>
      <c r="Q123" s="1668"/>
      <c r="R123" s="1668"/>
      <c r="S123" s="1668"/>
      <c r="T123" s="1668"/>
      <c r="U123" s="1668"/>
      <c r="V123" s="1668"/>
      <c r="W123" s="1668"/>
      <c r="X123" s="1668"/>
      <c r="Y123" s="1668"/>
      <c r="Z123" s="1668"/>
      <c r="AA123" s="1668"/>
      <c r="AB123" s="1668"/>
      <c r="AC123" s="1668"/>
      <c r="AD123" s="1668"/>
    </row>
    <row r="124" spans="1:30" ht="15" customHeight="1" x14ac:dyDescent="0.25">
      <c r="A124" s="3"/>
      <c r="B124" s="64"/>
      <c r="C124" s="64"/>
      <c r="D124" s="1668"/>
      <c r="E124" s="1668"/>
      <c r="F124" s="1668"/>
      <c r="G124" s="1668"/>
      <c r="H124" s="1668"/>
      <c r="I124" s="1668"/>
      <c r="J124" s="1668"/>
      <c r="K124" s="1668"/>
      <c r="L124" s="1668"/>
      <c r="M124" s="1668"/>
      <c r="N124" s="1668"/>
      <c r="O124" s="1668"/>
      <c r="P124" s="1668"/>
      <c r="Q124" s="1668"/>
      <c r="R124" s="1668"/>
      <c r="S124" s="1668"/>
      <c r="T124" s="1668"/>
      <c r="U124" s="1668"/>
      <c r="V124" s="1668"/>
      <c r="W124" s="1668"/>
      <c r="X124" s="1668"/>
      <c r="Y124" s="1668"/>
      <c r="Z124" s="1668"/>
      <c r="AA124" s="1668"/>
      <c r="AB124" s="1668"/>
      <c r="AC124" s="1668"/>
      <c r="AD124" s="1668"/>
    </row>
    <row r="125" spans="1:30" ht="15" customHeight="1" x14ac:dyDescent="0.25">
      <c r="A125" s="3"/>
      <c r="B125" s="64"/>
      <c r="C125" s="64"/>
      <c r="D125" s="1668"/>
      <c r="E125" s="1668"/>
      <c r="F125" s="1668"/>
      <c r="G125" s="1668"/>
      <c r="H125" s="1668"/>
      <c r="I125" s="1668"/>
      <c r="J125" s="1668"/>
      <c r="K125" s="1668"/>
      <c r="L125" s="1668"/>
      <c r="M125" s="1668"/>
      <c r="N125" s="1668"/>
      <c r="O125" s="1668"/>
      <c r="P125" s="1668"/>
      <c r="Q125" s="1668"/>
      <c r="R125" s="1668"/>
      <c r="S125" s="1668"/>
      <c r="T125" s="1668"/>
      <c r="U125" s="1668"/>
      <c r="V125" s="1668"/>
      <c r="W125" s="1668"/>
      <c r="X125" s="1668"/>
      <c r="Y125" s="1668"/>
      <c r="Z125" s="1668"/>
      <c r="AA125" s="1668"/>
      <c r="AB125" s="1668"/>
      <c r="AC125" s="1668"/>
      <c r="AD125" s="1668"/>
    </row>
    <row r="126" spans="1:30" ht="7.5" customHeight="1" x14ac:dyDescent="0.25">
      <c r="A126" s="3"/>
      <c r="B126" s="64"/>
      <c r="C126" s="64"/>
      <c r="D126" s="1668"/>
      <c r="E126" s="1668"/>
      <c r="F126" s="1668"/>
      <c r="G126" s="1668"/>
      <c r="H126" s="1668"/>
      <c r="I126" s="1668"/>
      <c r="J126" s="1668"/>
      <c r="K126" s="1668"/>
      <c r="L126" s="1668"/>
      <c r="M126" s="1668"/>
      <c r="N126" s="1668"/>
      <c r="O126" s="1668"/>
      <c r="P126" s="1668"/>
      <c r="Q126" s="1668"/>
      <c r="R126" s="1668"/>
      <c r="S126" s="1668"/>
      <c r="T126" s="1668"/>
      <c r="U126" s="1668"/>
      <c r="V126" s="1668"/>
      <c r="W126" s="1668"/>
      <c r="X126" s="1668"/>
      <c r="Y126" s="1668"/>
      <c r="Z126" s="1668"/>
      <c r="AA126" s="1668"/>
      <c r="AB126" s="1668"/>
      <c r="AC126" s="1668"/>
      <c r="AD126" s="1668"/>
    </row>
    <row r="127" spans="1:30" ht="15" customHeight="1" x14ac:dyDescent="0.25">
      <c r="A127" s="3"/>
      <c r="B127" s="64"/>
      <c r="C127" s="64" t="s">
        <v>560</v>
      </c>
      <c r="D127" s="1668" t="s">
        <v>644</v>
      </c>
      <c r="E127" s="1668"/>
      <c r="F127" s="1668"/>
      <c r="G127" s="1668"/>
      <c r="H127" s="1668"/>
      <c r="I127" s="1668"/>
      <c r="J127" s="1668"/>
      <c r="K127" s="1668"/>
      <c r="L127" s="1668"/>
      <c r="M127" s="1668"/>
      <c r="N127" s="1668"/>
      <c r="O127" s="1668"/>
      <c r="P127" s="1668"/>
      <c r="Q127" s="1668"/>
      <c r="R127" s="1668"/>
      <c r="S127" s="1668"/>
      <c r="T127" s="1668"/>
      <c r="U127" s="1668"/>
      <c r="V127" s="1668"/>
      <c r="W127" s="1668"/>
      <c r="X127" s="1668"/>
      <c r="Y127" s="1668"/>
      <c r="Z127" s="1668"/>
      <c r="AA127" s="1668"/>
      <c r="AB127" s="1668"/>
      <c r="AC127" s="1668"/>
      <c r="AD127" s="1668"/>
    </row>
    <row r="128" spans="1:30" ht="15" customHeight="1" x14ac:dyDescent="0.25">
      <c r="A128" s="3"/>
      <c r="B128" s="64"/>
      <c r="C128" s="64"/>
      <c r="D128" s="1668"/>
      <c r="E128" s="1668"/>
      <c r="F128" s="1668"/>
      <c r="G128" s="1668"/>
      <c r="H128" s="1668"/>
      <c r="I128" s="1668"/>
      <c r="J128" s="1668"/>
      <c r="K128" s="1668"/>
      <c r="L128" s="1668"/>
      <c r="M128" s="1668"/>
      <c r="N128" s="1668"/>
      <c r="O128" s="1668"/>
      <c r="P128" s="1668"/>
      <c r="Q128" s="1668"/>
      <c r="R128" s="1668"/>
      <c r="S128" s="1668"/>
      <c r="T128" s="1668"/>
      <c r="U128" s="1668"/>
      <c r="V128" s="1668"/>
      <c r="W128" s="1668"/>
      <c r="X128" s="1668"/>
      <c r="Y128" s="1668"/>
      <c r="Z128" s="1668"/>
      <c r="AA128" s="1668"/>
      <c r="AB128" s="1668"/>
      <c r="AC128" s="1668"/>
      <c r="AD128" s="1668"/>
    </row>
    <row r="129" spans="1:30" ht="12" customHeight="1" x14ac:dyDescent="0.25">
      <c r="A129" s="3"/>
      <c r="B129" s="64"/>
      <c r="C129" s="64"/>
      <c r="D129" s="1668"/>
      <c r="E129" s="1668"/>
      <c r="F129" s="1668"/>
      <c r="G129" s="1668"/>
      <c r="H129" s="1668"/>
      <c r="I129" s="1668"/>
      <c r="J129" s="1668"/>
      <c r="K129" s="1668"/>
      <c r="L129" s="1668"/>
      <c r="M129" s="1668"/>
      <c r="N129" s="1668"/>
      <c r="O129" s="1668"/>
      <c r="P129" s="1668"/>
      <c r="Q129" s="1668"/>
      <c r="R129" s="1668"/>
      <c r="S129" s="1668"/>
      <c r="T129" s="1668"/>
      <c r="U129" s="1668"/>
      <c r="V129" s="1668"/>
      <c r="W129" s="1668"/>
      <c r="X129" s="1668"/>
      <c r="Y129" s="1668"/>
      <c r="Z129" s="1668"/>
      <c r="AA129" s="1668"/>
      <c r="AB129" s="1668"/>
      <c r="AC129" s="1668"/>
      <c r="AD129" s="1668"/>
    </row>
    <row r="130" spans="1:30" ht="15" customHeight="1" x14ac:dyDescent="0.25">
      <c r="A130" s="3"/>
      <c r="B130" s="64"/>
      <c r="C130" s="64" t="s">
        <v>562</v>
      </c>
      <c r="D130" s="1668" t="s">
        <v>645</v>
      </c>
      <c r="E130" s="1668"/>
      <c r="F130" s="1668"/>
      <c r="G130" s="1668"/>
      <c r="H130" s="1668"/>
      <c r="I130" s="1668"/>
      <c r="J130" s="1668"/>
      <c r="K130" s="1668"/>
      <c r="L130" s="1668"/>
      <c r="M130" s="1668"/>
      <c r="N130" s="1668"/>
      <c r="O130" s="1668"/>
      <c r="P130" s="1668"/>
      <c r="Q130" s="1668"/>
      <c r="R130" s="1668"/>
      <c r="S130" s="1668"/>
      <c r="T130" s="1668"/>
      <c r="U130" s="1668"/>
      <c r="V130" s="1668"/>
      <c r="W130" s="1668"/>
      <c r="X130" s="1668"/>
      <c r="Y130" s="1668"/>
      <c r="Z130" s="1668"/>
      <c r="AA130" s="1668"/>
      <c r="AB130" s="1668"/>
      <c r="AC130" s="1668"/>
      <c r="AD130" s="1668"/>
    </row>
    <row r="131" spans="1:30" ht="15" customHeight="1" x14ac:dyDescent="0.25">
      <c r="A131" s="3"/>
      <c r="B131" s="64"/>
      <c r="C131" s="64"/>
      <c r="D131" s="1668"/>
      <c r="E131" s="1668"/>
      <c r="F131" s="1668"/>
      <c r="G131" s="1668"/>
      <c r="H131" s="1668"/>
      <c r="I131" s="1668"/>
      <c r="J131" s="1668"/>
      <c r="K131" s="1668"/>
      <c r="L131" s="1668"/>
      <c r="M131" s="1668"/>
      <c r="N131" s="1668"/>
      <c r="O131" s="1668"/>
      <c r="P131" s="1668"/>
      <c r="Q131" s="1668"/>
      <c r="R131" s="1668"/>
      <c r="S131" s="1668"/>
      <c r="T131" s="1668"/>
      <c r="U131" s="1668"/>
      <c r="V131" s="1668"/>
      <c r="W131" s="1668"/>
      <c r="X131" s="1668"/>
      <c r="Y131" s="1668"/>
      <c r="Z131" s="1668"/>
      <c r="AA131" s="1668"/>
      <c r="AB131" s="1668"/>
      <c r="AC131" s="1668"/>
      <c r="AD131" s="1668"/>
    </row>
    <row r="132" spans="1:30" ht="15" customHeight="1" x14ac:dyDescent="0.25">
      <c r="A132" s="3"/>
      <c r="B132" s="64"/>
      <c r="C132" s="64"/>
      <c r="D132" s="1668"/>
      <c r="E132" s="1668"/>
      <c r="F132" s="1668"/>
      <c r="G132" s="1668"/>
      <c r="H132" s="1668"/>
      <c r="I132" s="1668"/>
      <c r="J132" s="1668"/>
      <c r="K132" s="1668"/>
      <c r="L132" s="1668"/>
      <c r="M132" s="1668"/>
      <c r="N132" s="1668"/>
      <c r="O132" s="1668"/>
      <c r="P132" s="1668"/>
      <c r="Q132" s="1668"/>
      <c r="R132" s="1668"/>
      <c r="S132" s="1668"/>
      <c r="T132" s="1668"/>
      <c r="U132" s="1668"/>
      <c r="V132" s="1668"/>
      <c r="W132" s="1668"/>
      <c r="X132" s="1668"/>
      <c r="Y132" s="1668"/>
      <c r="Z132" s="1668"/>
      <c r="AA132" s="1668"/>
      <c r="AB132" s="1668"/>
      <c r="AC132" s="1668"/>
      <c r="AD132" s="1668"/>
    </row>
    <row r="133" spans="1:30" ht="12" customHeight="1" x14ac:dyDescent="0.25">
      <c r="A133" s="3"/>
      <c r="B133" s="64"/>
      <c r="C133" s="64"/>
      <c r="D133" s="1668"/>
      <c r="E133" s="1668"/>
      <c r="F133" s="1668"/>
      <c r="G133" s="1668"/>
      <c r="H133" s="1668"/>
      <c r="I133" s="1668"/>
      <c r="J133" s="1668"/>
      <c r="K133" s="1668"/>
      <c r="L133" s="1668"/>
      <c r="M133" s="1668"/>
      <c r="N133" s="1668"/>
      <c r="O133" s="1668"/>
      <c r="P133" s="1668"/>
      <c r="Q133" s="1668"/>
      <c r="R133" s="1668"/>
      <c r="S133" s="1668"/>
      <c r="T133" s="1668"/>
      <c r="U133" s="1668"/>
      <c r="V133" s="1668"/>
      <c r="W133" s="1668"/>
      <c r="X133" s="1668"/>
      <c r="Y133" s="1668"/>
      <c r="Z133" s="1668"/>
      <c r="AA133" s="1668"/>
      <c r="AB133" s="1668"/>
      <c r="AC133" s="1668"/>
      <c r="AD133" s="1668"/>
    </row>
    <row r="134" spans="1:30" ht="15" customHeight="1" x14ac:dyDescent="0.25">
      <c r="A134" s="3"/>
      <c r="B134" s="64"/>
      <c r="C134" s="64" t="s">
        <v>563</v>
      </c>
      <c r="D134" s="1668" t="s">
        <v>646</v>
      </c>
      <c r="E134" s="1668"/>
      <c r="F134" s="1668"/>
      <c r="G134" s="1668"/>
      <c r="H134" s="1668"/>
      <c r="I134" s="1668"/>
      <c r="J134" s="1668"/>
      <c r="K134" s="1668"/>
      <c r="L134" s="1668"/>
      <c r="M134" s="1668"/>
      <c r="N134" s="1668"/>
      <c r="O134" s="1668"/>
      <c r="P134" s="1668"/>
      <c r="Q134" s="1668"/>
      <c r="R134" s="1668"/>
      <c r="S134" s="1668"/>
      <c r="T134" s="1668"/>
      <c r="U134" s="1668"/>
      <c r="V134" s="1668"/>
      <c r="W134" s="1668"/>
      <c r="X134" s="1668"/>
      <c r="Y134" s="1668"/>
      <c r="Z134" s="1668"/>
      <c r="AA134" s="1668"/>
      <c r="AB134" s="1668"/>
      <c r="AC134" s="1668"/>
      <c r="AD134" s="1668"/>
    </row>
    <row r="135" spans="1:30" ht="15" customHeight="1" x14ac:dyDescent="0.25">
      <c r="A135" s="3"/>
      <c r="B135" s="64"/>
      <c r="C135" s="64"/>
      <c r="D135" s="1668"/>
      <c r="E135" s="1668"/>
      <c r="F135" s="1668"/>
      <c r="G135" s="1668"/>
      <c r="H135" s="1668"/>
      <c r="I135" s="1668"/>
      <c r="J135" s="1668"/>
      <c r="K135" s="1668"/>
      <c r="L135" s="1668"/>
      <c r="M135" s="1668"/>
      <c r="N135" s="1668"/>
      <c r="O135" s="1668"/>
      <c r="P135" s="1668"/>
      <c r="Q135" s="1668"/>
      <c r="R135" s="1668"/>
      <c r="S135" s="1668"/>
      <c r="T135" s="1668"/>
      <c r="U135" s="1668"/>
      <c r="V135" s="1668"/>
      <c r="W135" s="1668"/>
      <c r="X135" s="1668"/>
      <c r="Y135" s="1668"/>
      <c r="Z135" s="1668"/>
      <c r="AA135" s="1668"/>
      <c r="AB135" s="1668"/>
      <c r="AC135" s="1668"/>
      <c r="AD135" s="1668"/>
    </row>
    <row r="136" spans="1:30" ht="15" customHeight="1" x14ac:dyDescent="0.25">
      <c r="A136" s="3"/>
      <c r="B136" s="64"/>
      <c r="C136" s="64"/>
      <c r="D136" s="1668"/>
      <c r="E136" s="1668"/>
      <c r="F136" s="1668"/>
      <c r="G136" s="1668"/>
      <c r="H136" s="1668"/>
      <c r="I136" s="1668"/>
      <c r="J136" s="1668"/>
      <c r="K136" s="1668"/>
      <c r="L136" s="1668"/>
      <c r="M136" s="1668"/>
      <c r="N136" s="1668"/>
      <c r="O136" s="1668"/>
      <c r="P136" s="1668"/>
      <c r="Q136" s="1668"/>
      <c r="R136" s="1668"/>
      <c r="S136" s="1668"/>
      <c r="T136" s="1668"/>
      <c r="U136" s="1668"/>
      <c r="V136" s="1668"/>
      <c r="W136" s="1668"/>
      <c r="X136" s="1668"/>
      <c r="Y136" s="1668"/>
      <c r="Z136" s="1668"/>
      <c r="AA136" s="1668"/>
      <c r="AB136" s="1668"/>
      <c r="AC136" s="1668"/>
      <c r="AD136" s="1668"/>
    </row>
    <row r="137" spans="1:30" ht="10.5" customHeight="1" x14ac:dyDescent="0.25">
      <c r="A137" s="3"/>
      <c r="B137" s="64"/>
      <c r="C137" s="64"/>
      <c r="D137" s="1668"/>
      <c r="E137" s="1668"/>
      <c r="F137" s="1668"/>
      <c r="G137" s="1668"/>
      <c r="H137" s="1668"/>
      <c r="I137" s="1668"/>
      <c r="J137" s="1668"/>
      <c r="K137" s="1668"/>
      <c r="L137" s="1668"/>
      <c r="M137" s="1668"/>
      <c r="N137" s="1668"/>
      <c r="O137" s="1668"/>
      <c r="P137" s="1668"/>
      <c r="Q137" s="1668"/>
      <c r="R137" s="1668"/>
      <c r="S137" s="1668"/>
      <c r="T137" s="1668"/>
      <c r="U137" s="1668"/>
      <c r="V137" s="1668"/>
      <c r="W137" s="1668"/>
      <c r="X137" s="1668"/>
      <c r="Y137" s="1668"/>
      <c r="Z137" s="1668"/>
      <c r="AA137" s="1668"/>
      <c r="AB137" s="1668"/>
      <c r="AC137" s="1668"/>
      <c r="AD137" s="1668"/>
    </row>
    <row r="138" spans="1:30" ht="15" customHeight="1" x14ac:dyDescent="0.25">
      <c r="A138" s="3"/>
      <c r="B138" s="64"/>
      <c r="C138" s="64" t="s">
        <v>564</v>
      </c>
      <c r="D138" s="1668" t="s">
        <v>647</v>
      </c>
      <c r="E138" s="1668"/>
      <c r="F138" s="1668"/>
      <c r="G138" s="1668"/>
      <c r="H138" s="1668"/>
      <c r="I138" s="1668"/>
      <c r="J138" s="1668"/>
      <c r="K138" s="1668"/>
      <c r="L138" s="1668"/>
      <c r="M138" s="1668"/>
      <c r="N138" s="1668"/>
      <c r="O138" s="1668"/>
      <c r="P138" s="1668"/>
      <c r="Q138" s="1668"/>
      <c r="R138" s="1668"/>
      <c r="S138" s="1668"/>
      <c r="T138" s="1668"/>
      <c r="U138" s="1668"/>
      <c r="V138" s="1668"/>
      <c r="W138" s="1668"/>
      <c r="X138" s="1668"/>
      <c r="Y138" s="1668"/>
      <c r="Z138" s="1668"/>
      <c r="AA138" s="1668"/>
      <c r="AB138" s="1668"/>
      <c r="AC138" s="1668"/>
      <c r="AD138" s="1668"/>
    </row>
    <row r="139" spans="1:30" ht="15" customHeight="1" x14ac:dyDescent="0.25">
      <c r="A139" s="3"/>
      <c r="B139" s="64"/>
      <c r="C139" s="64"/>
      <c r="D139" s="1668"/>
      <c r="E139" s="1668"/>
      <c r="F139" s="1668"/>
      <c r="G139" s="1668"/>
      <c r="H139" s="1668"/>
      <c r="I139" s="1668"/>
      <c r="J139" s="1668"/>
      <c r="K139" s="1668"/>
      <c r="L139" s="1668"/>
      <c r="M139" s="1668"/>
      <c r="N139" s="1668"/>
      <c r="O139" s="1668"/>
      <c r="P139" s="1668"/>
      <c r="Q139" s="1668"/>
      <c r="R139" s="1668"/>
      <c r="S139" s="1668"/>
      <c r="T139" s="1668"/>
      <c r="U139" s="1668"/>
      <c r="V139" s="1668"/>
      <c r="W139" s="1668"/>
      <c r="X139" s="1668"/>
      <c r="Y139" s="1668"/>
      <c r="Z139" s="1668"/>
      <c r="AA139" s="1668"/>
      <c r="AB139" s="1668"/>
      <c r="AC139" s="1668"/>
      <c r="AD139" s="1668"/>
    </row>
    <row r="140" spans="1:30" ht="15" customHeight="1" x14ac:dyDescent="0.25">
      <c r="A140" s="3"/>
      <c r="B140" s="64"/>
      <c r="C140" s="64"/>
      <c r="D140" s="1668"/>
      <c r="E140" s="1668"/>
      <c r="F140" s="1668"/>
      <c r="G140" s="1668"/>
      <c r="H140" s="1668"/>
      <c r="I140" s="1668"/>
      <c r="J140" s="1668"/>
      <c r="K140" s="1668"/>
      <c r="L140" s="1668"/>
      <c r="M140" s="1668"/>
      <c r="N140" s="1668"/>
      <c r="O140" s="1668"/>
      <c r="P140" s="1668"/>
      <c r="Q140" s="1668"/>
      <c r="R140" s="1668"/>
      <c r="S140" s="1668"/>
      <c r="T140" s="1668"/>
      <c r="U140" s="1668"/>
      <c r="V140" s="1668"/>
      <c r="W140" s="1668"/>
      <c r="X140" s="1668"/>
      <c r="Y140" s="1668"/>
      <c r="Z140" s="1668"/>
      <c r="AA140" s="1668"/>
      <c r="AB140" s="1668"/>
      <c r="AC140" s="1668"/>
      <c r="AD140" s="1668"/>
    </row>
    <row r="141" spans="1:30" ht="10.5" customHeight="1" x14ac:dyDescent="0.25">
      <c r="A141" s="3"/>
      <c r="B141" s="64"/>
      <c r="C141" s="64"/>
      <c r="D141" s="1668"/>
      <c r="E141" s="1668"/>
      <c r="F141" s="1668"/>
      <c r="G141" s="1668"/>
      <c r="H141" s="1668"/>
      <c r="I141" s="1668"/>
      <c r="J141" s="1668"/>
      <c r="K141" s="1668"/>
      <c r="L141" s="1668"/>
      <c r="M141" s="1668"/>
      <c r="N141" s="1668"/>
      <c r="O141" s="1668"/>
      <c r="P141" s="1668"/>
      <c r="Q141" s="1668"/>
      <c r="R141" s="1668"/>
      <c r="S141" s="1668"/>
      <c r="T141" s="1668"/>
      <c r="U141" s="1668"/>
      <c r="V141" s="1668"/>
      <c r="W141" s="1668"/>
      <c r="X141" s="1668"/>
      <c r="Y141" s="1668"/>
      <c r="Z141" s="1668"/>
      <c r="AA141" s="1668"/>
      <c r="AB141" s="1668"/>
      <c r="AC141" s="1668"/>
      <c r="AD141" s="1668"/>
    </row>
    <row r="142" spans="1:30" ht="15" customHeight="1" x14ac:dyDescent="0.25">
      <c r="A142" s="3"/>
      <c r="B142" s="64"/>
      <c r="C142" s="64" t="s">
        <v>565</v>
      </c>
      <c r="D142" s="1668" t="s">
        <v>648</v>
      </c>
      <c r="E142" s="1668"/>
      <c r="F142" s="1668"/>
      <c r="G142" s="1668"/>
      <c r="H142" s="1668"/>
      <c r="I142" s="1668"/>
      <c r="J142" s="1668"/>
      <c r="K142" s="1668"/>
      <c r="L142" s="1668"/>
      <c r="M142" s="1668"/>
      <c r="N142" s="1668"/>
      <c r="O142" s="1668"/>
      <c r="P142" s="1668"/>
      <c r="Q142" s="1668"/>
      <c r="R142" s="1668"/>
      <c r="S142" s="1668"/>
      <c r="T142" s="1668"/>
      <c r="U142" s="1668"/>
      <c r="V142" s="1668"/>
      <c r="W142" s="1668"/>
      <c r="X142" s="1668"/>
      <c r="Y142" s="1668"/>
      <c r="Z142" s="1668"/>
      <c r="AA142" s="1668"/>
      <c r="AB142" s="1668"/>
      <c r="AC142" s="1668"/>
      <c r="AD142" s="1668"/>
    </row>
    <row r="143" spans="1:30" ht="15" customHeight="1" x14ac:dyDescent="0.25">
      <c r="A143" s="3"/>
      <c r="B143" s="64"/>
      <c r="C143" s="64"/>
      <c r="D143" s="1668"/>
      <c r="E143" s="1668"/>
      <c r="F143" s="1668"/>
      <c r="G143" s="1668"/>
      <c r="H143" s="1668"/>
      <c r="I143" s="1668"/>
      <c r="J143" s="1668"/>
      <c r="K143" s="1668"/>
      <c r="L143" s="1668"/>
      <c r="M143" s="1668"/>
      <c r="N143" s="1668"/>
      <c r="O143" s="1668"/>
      <c r="P143" s="1668"/>
      <c r="Q143" s="1668"/>
      <c r="R143" s="1668"/>
      <c r="S143" s="1668"/>
      <c r="T143" s="1668"/>
      <c r="U143" s="1668"/>
      <c r="V143" s="1668"/>
      <c r="W143" s="1668"/>
      <c r="X143" s="1668"/>
      <c r="Y143" s="1668"/>
      <c r="Z143" s="1668"/>
      <c r="AA143" s="1668"/>
      <c r="AB143" s="1668"/>
      <c r="AC143" s="1668"/>
      <c r="AD143" s="1668"/>
    </row>
    <row r="144" spans="1:30" ht="15" customHeight="1" x14ac:dyDescent="0.25">
      <c r="A144" s="3"/>
      <c r="B144" s="64"/>
      <c r="C144" s="64"/>
      <c r="D144" s="1668"/>
      <c r="E144" s="1668"/>
      <c r="F144" s="1668"/>
      <c r="G144" s="1668"/>
      <c r="H144" s="1668"/>
      <c r="I144" s="1668"/>
      <c r="J144" s="1668"/>
      <c r="K144" s="1668"/>
      <c r="L144" s="1668"/>
      <c r="M144" s="1668"/>
      <c r="N144" s="1668"/>
      <c r="O144" s="1668"/>
      <c r="P144" s="1668"/>
      <c r="Q144" s="1668"/>
      <c r="R144" s="1668"/>
      <c r="S144" s="1668"/>
      <c r="T144" s="1668"/>
      <c r="U144" s="1668"/>
      <c r="V144" s="1668"/>
      <c r="W144" s="1668"/>
      <c r="X144" s="1668"/>
      <c r="Y144" s="1668"/>
      <c r="Z144" s="1668"/>
      <c r="AA144" s="1668"/>
      <c r="AB144" s="1668"/>
      <c r="AC144" s="1668"/>
      <c r="AD144" s="1668"/>
    </row>
    <row r="145" spans="1:30" ht="11.25" customHeight="1" x14ac:dyDescent="0.25">
      <c r="A145" s="3"/>
      <c r="B145" s="64"/>
      <c r="C145" s="64"/>
      <c r="D145" s="1668"/>
      <c r="E145" s="1668"/>
      <c r="F145" s="1668"/>
      <c r="G145" s="1668"/>
      <c r="H145" s="1668"/>
      <c r="I145" s="1668"/>
      <c r="J145" s="1668"/>
      <c r="K145" s="1668"/>
      <c r="L145" s="1668"/>
      <c r="M145" s="1668"/>
      <c r="N145" s="1668"/>
      <c r="O145" s="1668"/>
      <c r="P145" s="1668"/>
      <c r="Q145" s="1668"/>
      <c r="R145" s="1668"/>
      <c r="S145" s="1668"/>
      <c r="T145" s="1668"/>
      <c r="U145" s="1668"/>
      <c r="V145" s="1668"/>
      <c r="W145" s="1668"/>
      <c r="X145" s="1668"/>
      <c r="Y145" s="1668"/>
      <c r="Z145" s="1668"/>
      <c r="AA145" s="1668"/>
      <c r="AB145" s="1668"/>
      <c r="AC145" s="1668"/>
      <c r="AD145" s="1668"/>
    </row>
    <row r="146" spans="1:30" ht="15" customHeight="1" x14ac:dyDescent="0.25">
      <c r="A146" s="3"/>
      <c r="B146" s="64"/>
      <c r="C146" s="64" t="s">
        <v>566</v>
      </c>
      <c r="D146" s="1668" t="s">
        <v>649</v>
      </c>
      <c r="E146" s="1668"/>
      <c r="F146" s="1668"/>
      <c r="G146" s="1668"/>
      <c r="H146" s="1668"/>
      <c r="I146" s="1668"/>
      <c r="J146" s="1668"/>
      <c r="K146" s="1668"/>
      <c r="L146" s="1668"/>
      <c r="M146" s="1668"/>
      <c r="N146" s="1668"/>
      <c r="O146" s="1668"/>
      <c r="P146" s="1668"/>
      <c r="Q146" s="1668"/>
      <c r="R146" s="1668"/>
      <c r="S146" s="1668"/>
      <c r="T146" s="1668"/>
      <c r="U146" s="1668"/>
      <c r="V146" s="1668"/>
      <c r="W146" s="1668"/>
      <c r="X146" s="1668"/>
      <c r="Y146" s="1668"/>
      <c r="Z146" s="1668"/>
      <c r="AA146" s="1668"/>
      <c r="AB146" s="1668"/>
      <c r="AC146" s="1668"/>
      <c r="AD146" s="1668"/>
    </row>
    <row r="147" spans="1:30" ht="15" customHeight="1" x14ac:dyDescent="0.25">
      <c r="A147" s="3"/>
      <c r="B147" s="64"/>
      <c r="C147" s="64"/>
      <c r="D147" s="1668"/>
      <c r="E147" s="1668"/>
      <c r="F147" s="1668"/>
      <c r="G147" s="1668"/>
      <c r="H147" s="1668"/>
      <c r="I147" s="1668"/>
      <c r="J147" s="1668"/>
      <c r="K147" s="1668"/>
      <c r="L147" s="1668"/>
      <c r="M147" s="1668"/>
      <c r="N147" s="1668"/>
      <c r="O147" s="1668"/>
      <c r="P147" s="1668"/>
      <c r="Q147" s="1668"/>
      <c r="R147" s="1668"/>
      <c r="S147" s="1668"/>
      <c r="T147" s="1668"/>
      <c r="U147" s="1668"/>
      <c r="V147" s="1668"/>
      <c r="W147" s="1668"/>
      <c r="X147" s="1668"/>
      <c r="Y147" s="1668"/>
      <c r="Z147" s="1668"/>
      <c r="AA147" s="1668"/>
      <c r="AB147" s="1668"/>
      <c r="AC147" s="1668"/>
      <c r="AD147" s="1668"/>
    </row>
    <row r="148" spans="1:30" ht="15" customHeight="1" x14ac:dyDescent="0.25">
      <c r="A148" s="3"/>
      <c r="B148" s="64"/>
      <c r="C148" s="64"/>
      <c r="D148" s="1668"/>
      <c r="E148" s="1668"/>
      <c r="F148" s="1668"/>
      <c r="G148" s="1668"/>
      <c r="H148" s="1668"/>
      <c r="I148" s="1668"/>
      <c r="J148" s="1668"/>
      <c r="K148" s="1668"/>
      <c r="L148" s="1668"/>
      <c r="M148" s="1668"/>
      <c r="N148" s="1668"/>
      <c r="O148" s="1668"/>
      <c r="P148" s="1668"/>
      <c r="Q148" s="1668"/>
      <c r="R148" s="1668"/>
      <c r="S148" s="1668"/>
      <c r="T148" s="1668"/>
      <c r="U148" s="1668"/>
      <c r="V148" s="1668"/>
      <c r="W148" s="1668"/>
      <c r="X148" s="1668"/>
      <c r="Y148" s="1668"/>
      <c r="Z148" s="1668"/>
      <c r="AA148" s="1668"/>
      <c r="AB148" s="1668"/>
      <c r="AC148" s="1668"/>
      <c r="AD148" s="1668"/>
    </row>
    <row r="149" spans="1:30" ht="12" customHeight="1" x14ac:dyDescent="0.25">
      <c r="A149" s="3"/>
      <c r="B149" s="64"/>
      <c r="C149" s="64"/>
      <c r="D149" s="1668"/>
      <c r="E149" s="1668"/>
      <c r="F149" s="1668"/>
      <c r="G149" s="1668"/>
      <c r="H149" s="1668"/>
      <c r="I149" s="1668"/>
      <c r="J149" s="1668"/>
      <c r="K149" s="1668"/>
      <c r="L149" s="1668"/>
      <c r="M149" s="1668"/>
      <c r="N149" s="1668"/>
      <c r="O149" s="1668"/>
      <c r="P149" s="1668"/>
      <c r="Q149" s="1668"/>
      <c r="R149" s="1668"/>
      <c r="S149" s="1668"/>
      <c r="T149" s="1668"/>
      <c r="U149" s="1668"/>
      <c r="V149" s="1668"/>
      <c r="W149" s="1668"/>
      <c r="X149" s="1668"/>
      <c r="Y149" s="1668"/>
      <c r="Z149" s="1668"/>
      <c r="AA149" s="1668"/>
      <c r="AB149" s="1668"/>
      <c r="AC149" s="1668"/>
      <c r="AD149" s="1668"/>
    </row>
    <row r="150" spans="1:30" ht="15" customHeight="1" x14ac:dyDescent="0.25">
      <c r="A150" s="3"/>
      <c r="B150" s="64"/>
      <c r="C150" s="64" t="s">
        <v>567</v>
      </c>
      <c r="D150" s="1668" t="s">
        <v>650</v>
      </c>
      <c r="E150" s="1668"/>
      <c r="F150" s="1668"/>
      <c r="G150" s="1668"/>
      <c r="H150" s="1668"/>
      <c r="I150" s="1668"/>
      <c r="J150" s="1668"/>
      <c r="K150" s="1668"/>
      <c r="L150" s="1668"/>
      <c r="M150" s="1668"/>
      <c r="N150" s="1668"/>
      <c r="O150" s="1668"/>
      <c r="P150" s="1668"/>
      <c r="Q150" s="1668"/>
      <c r="R150" s="1668"/>
      <c r="S150" s="1668"/>
      <c r="T150" s="1668"/>
      <c r="U150" s="1668"/>
      <c r="V150" s="1668"/>
      <c r="W150" s="1668"/>
      <c r="X150" s="1668"/>
      <c r="Y150" s="1668"/>
      <c r="Z150" s="1668"/>
      <c r="AA150" s="1668"/>
      <c r="AB150" s="1668"/>
      <c r="AC150" s="1668"/>
      <c r="AD150" s="1668"/>
    </row>
    <row r="151" spans="1:30" ht="15" customHeight="1" x14ac:dyDescent="0.25">
      <c r="A151" s="3"/>
      <c r="B151" s="64"/>
      <c r="C151" s="64"/>
      <c r="D151" s="1668"/>
      <c r="E151" s="1668"/>
      <c r="F151" s="1668"/>
      <c r="G151" s="1668"/>
      <c r="H151" s="1668"/>
      <c r="I151" s="1668"/>
      <c r="J151" s="1668"/>
      <c r="K151" s="1668"/>
      <c r="L151" s="1668"/>
      <c r="M151" s="1668"/>
      <c r="N151" s="1668"/>
      <c r="O151" s="1668"/>
      <c r="P151" s="1668"/>
      <c r="Q151" s="1668"/>
      <c r="R151" s="1668"/>
      <c r="S151" s="1668"/>
      <c r="T151" s="1668"/>
      <c r="U151" s="1668"/>
      <c r="V151" s="1668"/>
      <c r="W151" s="1668"/>
      <c r="X151" s="1668"/>
      <c r="Y151" s="1668"/>
      <c r="Z151" s="1668"/>
      <c r="AA151" s="1668"/>
      <c r="AB151" s="1668"/>
      <c r="AC151" s="1668"/>
      <c r="AD151" s="1668"/>
    </row>
    <row r="152" spans="1:30" ht="15" customHeight="1" x14ac:dyDescent="0.25">
      <c r="A152" s="3"/>
      <c r="B152" s="64"/>
      <c r="C152" s="64"/>
      <c r="D152" s="1668"/>
      <c r="E152" s="1668"/>
      <c r="F152" s="1668"/>
      <c r="G152" s="1668"/>
      <c r="H152" s="1668"/>
      <c r="I152" s="1668"/>
      <c r="J152" s="1668"/>
      <c r="K152" s="1668"/>
      <c r="L152" s="1668"/>
      <c r="M152" s="1668"/>
      <c r="N152" s="1668"/>
      <c r="O152" s="1668"/>
      <c r="P152" s="1668"/>
      <c r="Q152" s="1668"/>
      <c r="R152" s="1668"/>
      <c r="S152" s="1668"/>
      <c r="T152" s="1668"/>
      <c r="U152" s="1668"/>
      <c r="V152" s="1668"/>
      <c r="W152" s="1668"/>
      <c r="X152" s="1668"/>
      <c r="Y152" s="1668"/>
      <c r="Z152" s="1668"/>
      <c r="AA152" s="1668"/>
      <c r="AB152" s="1668"/>
      <c r="AC152" s="1668"/>
      <c r="AD152" s="1668"/>
    </row>
    <row r="153" spans="1:30" ht="15" customHeight="1" x14ac:dyDescent="0.25">
      <c r="A153" s="3"/>
      <c r="B153" s="64"/>
      <c r="C153" s="64"/>
      <c r="D153" s="1668"/>
      <c r="E153" s="1668"/>
      <c r="F153" s="1668"/>
      <c r="G153" s="1668"/>
      <c r="H153" s="1668"/>
      <c r="I153" s="1668"/>
      <c r="J153" s="1668"/>
      <c r="K153" s="1668"/>
      <c r="L153" s="1668"/>
      <c r="M153" s="1668"/>
      <c r="N153" s="1668"/>
      <c r="O153" s="1668"/>
      <c r="P153" s="1668"/>
      <c r="Q153" s="1668"/>
      <c r="R153" s="1668"/>
      <c r="S153" s="1668"/>
      <c r="T153" s="1668"/>
      <c r="U153" s="1668"/>
      <c r="V153" s="1668"/>
      <c r="W153" s="1668"/>
      <c r="X153" s="1668"/>
      <c r="Y153" s="1668"/>
      <c r="Z153" s="1668"/>
      <c r="AA153" s="1668"/>
      <c r="AB153" s="1668"/>
      <c r="AC153" s="1668"/>
      <c r="AD153" s="1668"/>
    </row>
    <row r="154" spans="1:30" ht="9.75" customHeight="1" x14ac:dyDescent="0.25">
      <c r="A154" s="3"/>
      <c r="B154" s="64"/>
      <c r="C154" s="64"/>
      <c r="D154" s="1668"/>
      <c r="E154" s="1668"/>
      <c r="F154" s="1668"/>
      <c r="G154" s="1668"/>
      <c r="H154" s="1668"/>
      <c r="I154" s="1668"/>
      <c r="J154" s="1668"/>
      <c r="K154" s="1668"/>
      <c r="L154" s="1668"/>
      <c r="M154" s="1668"/>
      <c r="N154" s="1668"/>
      <c r="O154" s="1668"/>
      <c r="P154" s="1668"/>
      <c r="Q154" s="1668"/>
      <c r="R154" s="1668"/>
      <c r="S154" s="1668"/>
      <c r="T154" s="1668"/>
      <c r="U154" s="1668"/>
      <c r="V154" s="1668"/>
      <c r="W154" s="1668"/>
      <c r="X154" s="1668"/>
      <c r="Y154" s="1668"/>
      <c r="Z154" s="1668"/>
      <c r="AA154" s="1668"/>
      <c r="AB154" s="1668"/>
      <c r="AC154" s="1668"/>
      <c r="AD154" s="1668"/>
    </row>
    <row r="155" spans="1:30" ht="15" customHeight="1" x14ac:dyDescent="0.25">
      <c r="A155" s="3"/>
      <c r="B155" s="64"/>
      <c r="C155" s="64"/>
      <c r="D155" s="50" t="s">
        <v>528</v>
      </c>
      <c r="E155" s="1668" t="s">
        <v>651</v>
      </c>
      <c r="F155" s="1668"/>
      <c r="G155" s="1668"/>
      <c r="H155" s="1668"/>
      <c r="I155" s="1668"/>
      <c r="J155" s="1668"/>
      <c r="K155" s="1668"/>
      <c r="L155" s="1668"/>
      <c r="M155" s="1668"/>
      <c r="N155" s="1668"/>
      <c r="O155" s="1668"/>
      <c r="P155" s="1668"/>
      <c r="Q155" s="1668"/>
      <c r="R155" s="1668"/>
      <c r="S155" s="1668"/>
      <c r="T155" s="1668"/>
      <c r="U155" s="1668"/>
      <c r="V155" s="1668"/>
      <c r="W155" s="1668"/>
      <c r="X155" s="1668"/>
      <c r="Y155" s="1668"/>
      <c r="Z155" s="1668"/>
      <c r="AA155" s="1668"/>
      <c r="AB155" s="1668"/>
      <c r="AC155" s="1668"/>
      <c r="AD155" s="1668"/>
    </row>
    <row r="156" spans="1:30" ht="15" customHeight="1" x14ac:dyDescent="0.25">
      <c r="A156" s="3"/>
      <c r="B156" s="64"/>
      <c r="C156" s="64"/>
      <c r="D156" s="64"/>
      <c r="E156" s="1668"/>
      <c r="F156" s="1668"/>
      <c r="G156" s="1668"/>
      <c r="H156" s="1668"/>
      <c r="I156" s="1668"/>
      <c r="J156" s="1668"/>
      <c r="K156" s="1668"/>
      <c r="L156" s="1668"/>
      <c r="M156" s="1668"/>
      <c r="N156" s="1668"/>
      <c r="O156" s="1668"/>
      <c r="P156" s="1668"/>
      <c r="Q156" s="1668"/>
      <c r="R156" s="1668"/>
      <c r="S156" s="1668"/>
      <c r="T156" s="1668"/>
      <c r="U156" s="1668"/>
      <c r="V156" s="1668"/>
      <c r="W156" s="1668"/>
      <c r="X156" s="1668"/>
      <c r="Y156" s="1668"/>
      <c r="Z156" s="1668"/>
      <c r="AA156" s="1668"/>
      <c r="AB156" s="1668"/>
      <c r="AC156" s="1668"/>
      <c r="AD156" s="1668"/>
    </row>
    <row r="157" spans="1:30" ht="15" customHeight="1" x14ac:dyDescent="0.25">
      <c r="A157" s="3"/>
      <c r="B157" s="64"/>
      <c r="C157" s="64"/>
      <c r="D157" s="64"/>
      <c r="E157" s="1668"/>
      <c r="F157" s="1668"/>
      <c r="G157" s="1668"/>
      <c r="H157" s="1668"/>
      <c r="I157" s="1668"/>
      <c r="J157" s="1668"/>
      <c r="K157" s="1668"/>
      <c r="L157" s="1668"/>
      <c r="M157" s="1668"/>
      <c r="N157" s="1668"/>
      <c r="O157" s="1668"/>
      <c r="P157" s="1668"/>
      <c r="Q157" s="1668"/>
      <c r="R157" s="1668"/>
      <c r="S157" s="1668"/>
      <c r="T157" s="1668"/>
      <c r="U157" s="1668"/>
      <c r="V157" s="1668"/>
      <c r="W157" s="1668"/>
      <c r="X157" s="1668"/>
      <c r="Y157" s="1668"/>
      <c r="Z157" s="1668"/>
      <c r="AA157" s="1668"/>
      <c r="AB157" s="1668"/>
      <c r="AC157" s="1668"/>
      <c r="AD157" s="1668"/>
    </row>
    <row r="158" spans="1:30" ht="15" customHeight="1" x14ac:dyDescent="0.25">
      <c r="A158" s="3"/>
      <c r="B158" s="64"/>
      <c r="C158" s="64"/>
      <c r="D158" s="50" t="s">
        <v>529</v>
      </c>
      <c r="E158" s="1668" t="s">
        <v>652</v>
      </c>
      <c r="F158" s="1668"/>
      <c r="G158" s="1668"/>
      <c r="H158" s="1668"/>
      <c r="I158" s="1668"/>
      <c r="J158" s="1668"/>
      <c r="K158" s="1668"/>
      <c r="L158" s="1668"/>
      <c r="M158" s="1668"/>
      <c r="N158" s="1668"/>
      <c r="O158" s="1668"/>
      <c r="P158" s="1668"/>
      <c r="Q158" s="1668"/>
      <c r="R158" s="1668"/>
      <c r="S158" s="1668"/>
      <c r="T158" s="1668"/>
      <c r="U158" s="1668"/>
      <c r="V158" s="1668"/>
      <c r="W158" s="1668"/>
      <c r="X158" s="1668"/>
      <c r="Y158" s="1668"/>
      <c r="Z158" s="1668"/>
      <c r="AA158" s="1668"/>
      <c r="AB158" s="1668"/>
      <c r="AC158" s="1668"/>
      <c r="AD158" s="1668"/>
    </row>
    <row r="159" spans="1:30" ht="15" customHeight="1" x14ac:dyDescent="0.25">
      <c r="A159" s="3"/>
      <c r="B159" s="64"/>
      <c r="C159" s="64"/>
      <c r="D159" s="64"/>
      <c r="E159" s="1668"/>
      <c r="F159" s="1668"/>
      <c r="G159" s="1668"/>
      <c r="H159" s="1668"/>
      <c r="I159" s="1668"/>
      <c r="J159" s="1668"/>
      <c r="K159" s="1668"/>
      <c r="L159" s="1668"/>
      <c r="M159" s="1668"/>
      <c r="N159" s="1668"/>
      <c r="O159" s="1668"/>
      <c r="P159" s="1668"/>
      <c r="Q159" s="1668"/>
      <c r="R159" s="1668"/>
      <c r="S159" s="1668"/>
      <c r="T159" s="1668"/>
      <c r="U159" s="1668"/>
      <c r="V159" s="1668"/>
      <c r="W159" s="1668"/>
      <c r="X159" s="1668"/>
      <c r="Y159" s="1668"/>
      <c r="Z159" s="1668"/>
      <c r="AA159" s="1668"/>
      <c r="AB159" s="1668"/>
      <c r="AC159" s="1668"/>
      <c r="AD159" s="1668"/>
    </row>
    <row r="160" spans="1:30" ht="15" customHeight="1" x14ac:dyDescent="0.25">
      <c r="A160" s="3"/>
      <c r="B160" s="50" t="s">
        <v>590</v>
      </c>
      <c r="C160" s="1668" t="s">
        <v>653</v>
      </c>
      <c r="D160" s="1668"/>
      <c r="E160" s="1668"/>
      <c r="F160" s="1668"/>
      <c r="G160" s="1668"/>
      <c r="H160" s="1668"/>
      <c r="I160" s="1668"/>
      <c r="J160" s="1668"/>
      <c r="K160" s="1668"/>
      <c r="L160" s="1668"/>
      <c r="M160" s="1668"/>
      <c r="N160" s="1668"/>
      <c r="O160" s="1668"/>
      <c r="P160" s="1668"/>
      <c r="Q160" s="1668"/>
      <c r="R160" s="1668"/>
      <c r="S160" s="1668"/>
      <c r="T160" s="1668"/>
      <c r="U160" s="1668"/>
      <c r="V160" s="1668"/>
      <c r="W160" s="1668"/>
      <c r="X160" s="1668"/>
      <c r="Y160" s="1668"/>
      <c r="Z160" s="1668"/>
      <c r="AA160" s="1668"/>
      <c r="AB160" s="1668"/>
      <c r="AC160" s="1668"/>
      <c r="AD160" s="1668"/>
    </row>
    <row r="161" spans="1:30" ht="15" customHeight="1" x14ac:dyDescent="0.25">
      <c r="A161" s="3"/>
      <c r="B161" s="64"/>
      <c r="C161" s="1668"/>
      <c r="D161" s="1668"/>
      <c r="E161" s="1668"/>
      <c r="F161" s="1668"/>
      <c r="G161" s="1668"/>
      <c r="H161" s="1668"/>
      <c r="I161" s="1668"/>
      <c r="J161" s="1668"/>
      <c r="K161" s="1668"/>
      <c r="L161" s="1668"/>
      <c r="M161" s="1668"/>
      <c r="N161" s="1668"/>
      <c r="O161" s="1668"/>
      <c r="P161" s="1668"/>
      <c r="Q161" s="1668"/>
      <c r="R161" s="1668"/>
      <c r="S161" s="1668"/>
      <c r="T161" s="1668"/>
      <c r="U161" s="1668"/>
      <c r="V161" s="1668"/>
      <c r="W161" s="1668"/>
      <c r="X161" s="1668"/>
      <c r="Y161" s="1668"/>
      <c r="Z161" s="1668"/>
      <c r="AA161" s="1668"/>
      <c r="AB161" s="1668"/>
      <c r="AC161" s="1668"/>
      <c r="AD161" s="1668"/>
    </row>
    <row r="162" spans="1:30" ht="15" customHeight="1" x14ac:dyDescent="0.25">
      <c r="A162" s="3"/>
      <c r="B162" s="64"/>
      <c r="C162" s="1668"/>
      <c r="D162" s="1668"/>
      <c r="E162" s="1668"/>
      <c r="F162" s="1668"/>
      <c r="G162" s="1668"/>
      <c r="H162" s="1668"/>
      <c r="I162" s="1668"/>
      <c r="J162" s="1668"/>
      <c r="K162" s="1668"/>
      <c r="L162" s="1668"/>
      <c r="M162" s="1668"/>
      <c r="N162" s="1668"/>
      <c r="O162" s="1668"/>
      <c r="P162" s="1668"/>
      <c r="Q162" s="1668"/>
      <c r="R162" s="1668"/>
      <c r="S162" s="1668"/>
      <c r="T162" s="1668"/>
      <c r="U162" s="1668"/>
      <c r="V162" s="1668"/>
      <c r="W162" s="1668"/>
      <c r="X162" s="1668"/>
      <c r="Y162" s="1668"/>
      <c r="Z162" s="1668"/>
      <c r="AA162" s="1668"/>
      <c r="AB162" s="1668"/>
      <c r="AC162" s="1668"/>
      <c r="AD162" s="1668"/>
    </row>
    <row r="163" spans="1:30" ht="15" customHeight="1" x14ac:dyDescent="0.25">
      <c r="A163" s="3"/>
      <c r="B163" s="64"/>
      <c r="C163" s="1668"/>
      <c r="D163" s="1668"/>
      <c r="E163" s="1668"/>
      <c r="F163" s="1668"/>
      <c r="G163" s="1668"/>
      <c r="H163" s="1668"/>
      <c r="I163" s="1668"/>
      <c r="J163" s="1668"/>
      <c r="K163" s="1668"/>
      <c r="L163" s="1668"/>
      <c r="M163" s="1668"/>
      <c r="N163" s="1668"/>
      <c r="O163" s="1668"/>
      <c r="P163" s="1668"/>
      <c r="Q163" s="1668"/>
      <c r="R163" s="1668"/>
      <c r="S163" s="1668"/>
      <c r="T163" s="1668"/>
      <c r="U163" s="1668"/>
      <c r="V163" s="1668"/>
      <c r="W163" s="1668"/>
      <c r="X163" s="1668"/>
      <c r="Y163" s="1668"/>
      <c r="Z163" s="1668"/>
      <c r="AA163" s="1668"/>
      <c r="AB163" s="1668"/>
      <c r="AC163" s="1668"/>
      <c r="AD163" s="1668"/>
    </row>
    <row r="164" spans="1:30" ht="15" customHeight="1" x14ac:dyDescent="0.25">
      <c r="A164" s="3"/>
      <c r="B164" s="64"/>
      <c r="C164" s="1668"/>
      <c r="D164" s="1668"/>
      <c r="E164" s="1668"/>
      <c r="F164" s="1668"/>
      <c r="G164" s="1668"/>
      <c r="H164" s="1668"/>
      <c r="I164" s="1668"/>
      <c r="J164" s="1668"/>
      <c r="K164" s="1668"/>
      <c r="L164" s="1668"/>
      <c r="M164" s="1668"/>
      <c r="N164" s="1668"/>
      <c r="O164" s="1668"/>
      <c r="P164" s="1668"/>
      <c r="Q164" s="1668"/>
      <c r="R164" s="1668"/>
      <c r="S164" s="1668"/>
      <c r="T164" s="1668"/>
      <c r="U164" s="1668"/>
      <c r="V164" s="1668"/>
      <c r="W164" s="1668"/>
      <c r="X164" s="1668"/>
      <c r="Y164" s="1668"/>
      <c r="Z164" s="1668"/>
      <c r="AA164" s="1668"/>
      <c r="AB164" s="1668"/>
      <c r="AC164" s="1668"/>
      <c r="AD164" s="1668"/>
    </row>
    <row r="165" spans="1:30" ht="33" customHeight="1" x14ac:dyDescent="0.25">
      <c r="A165" s="3"/>
      <c r="B165" s="64"/>
      <c r="C165" s="1668"/>
      <c r="D165" s="1668"/>
      <c r="E165" s="1668"/>
      <c r="F165" s="1668"/>
      <c r="G165" s="1668"/>
      <c r="H165" s="1668"/>
      <c r="I165" s="1668"/>
      <c r="J165" s="1668"/>
      <c r="K165" s="1668"/>
      <c r="L165" s="1668"/>
      <c r="M165" s="1668"/>
      <c r="N165" s="1668"/>
      <c r="O165" s="1668"/>
      <c r="P165" s="1668"/>
      <c r="Q165" s="1668"/>
      <c r="R165" s="1668"/>
      <c r="S165" s="1668"/>
      <c r="T165" s="1668"/>
      <c r="U165" s="1668"/>
      <c r="V165" s="1668"/>
      <c r="W165" s="1668"/>
      <c r="X165" s="1668"/>
      <c r="Y165" s="1668"/>
      <c r="Z165" s="1668"/>
      <c r="AA165" s="1668"/>
      <c r="AB165" s="1668"/>
      <c r="AC165" s="1668"/>
      <c r="AD165" s="1668"/>
    </row>
    <row r="166" spans="1:30" ht="15" customHeight="1" thickBot="1" x14ac:dyDescent="0.3">
      <c r="A166" s="3"/>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5" customHeight="1" thickBot="1" x14ac:dyDescent="0.3">
      <c r="A167" s="3"/>
      <c r="B167" s="120" t="s">
        <v>591</v>
      </c>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c r="AD167" s="120"/>
    </row>
    <row r="168" spans="1:30" ht="1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ht="15" customHeight="1" x14ac:dyDescent="0.25">
      <c r="A169" s="3"/>
      <c r="B169" s="1670" t="str">
        <f>IF('T1-Application Cover Page'!B7&lt;&gt;"",'T1-Application Cover Page'!B7,"")</f>
        <v/>
      </c>
      <c r="C169" s="1671"/>
      <c r="D169" s="1671"/>
      <c r="E169" s="1671"/>
      <c r="F169" s="1671"/>
      <c r="G169" s="1671"/>
      <c r="H169" s="1671"/>
      <c r="I169" s="1671"/>
      <c r="J169" s="1671"/>
      <c r="K169" s="1671"/>
      <c r="L169" s="1671"/>
      <c r="M169" s="1671"/>
      <c r="N169" s="1671"/>
      <c r="O169" s="1671"/>
      <c r="P169" s="1671"/>
      <c r="Q169" s="1671"/>
      <c r="R169" s="1671"/>
      <c r="S169" s="1671"/>
      <c r="T169" s="1671"/>
      <c r="U169" s="1671"/>
      <c r="V169" s="1671"/>
      <c r="W169" s="1671"/>
      <c r="X169" s="1671"/>
      <c r="Y169" s="1671"/>
      <c r="Z169" s="1671"/>
      <c r="AA169" s="1671"/>
      <c r="AB169" s="1671"/>
      <c r="AC169" s="1671"/>
      <c r="AD169" s="1672"/>
    </row>
    <row r="170" spans="1:30" ht="15" customHeight="1" x14ac:dyDescent="0.25">
      <c r="A170" s="3"/>
      <c r="B170" s="1673" t="s">
        <v>592</v>
      </c>
      <c r="C170" s="1673"/>
      <c r="D170" s="1673"/>
      <c r="E170" s="1673"/>
      <c r="F170" s="1673"/>
      <c r="G170" s="1673"/>
      <c r="H170" s="1673"/>
      <c r="I170" s="1673"/>
      <c r="J170" s="1673"/>
      <c r="K170" s="1673"/>
      <c r="L170" s="1673"/>
      <c r="M170" s="1673"/>
      <c r="N170" s="1673"/>
      <c r="O170" s="1673"/>
      <c r="P170" s="1673"/>
      <c r="Q170" s="1673"/>
      <c r="R170" s="1673"/>
      <c r="S170" s="1673"/>
      <c r="T170" s="1673"/>
      <c r="U170" s="1673"/>
      <c r="V170" s="1673"/>
      <c r="W170" s="1673"/>
      <c r="X170" s="1673"/>
      <c r="Y170" s="1673"/>
      <c r="Z170" s="1673"/>
      <c r="AA170" s="1673"/>
      <c r="AB170" s="1673"/>
      <c r="AC170" s="1673"/>
      <c r="AD170" s="1673"/>
    </row>
    <row r="171" spans="1:30" ht="1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ht="15" customHeight="1" x14ac:dyDescent="0.25">
      <c r="A172" s="3"/>
      <c r="B172" s="194" t="s">
        <v>593</v>
      </c>
      <c r="C172" s="194"/>
      <c r="D172" s="194"/>
      <c r="E172" s="194"/>
      <c r="F172" s="194"/>
      <c r="G172" s="194"/>
      <c r="H172" s="194"/>
      <c r="I172" s="194"/>
      <c r="J172" s="194"/>
      <c r="K172" s="194"/>
      <c r="L172" s="194"/>
      <c r="M172" s="194"/>
      <c r="N172" s="194"/>
      <c r="O172" s="194"/>
      <c r="P172" s="3"/>
      <c r="Q172" s="194" t="s">
        <v>594</v>
      </c>
      <c r="R172" s="194"/>
      <c r="S172" s="194"/>
      <c r="T172" s="194"/>
      <c r="U172" s="194"/>
      <c r="V172" s="194"/>
      <c r="W172" s="194"/>
      <c r="X172" s="194"/>
      <c r="Y172" s="194"/>
      <c r="Z172" s="194"/>
      <c r="AA172" s="194"/>
      <c r="AB172" s="194"/>
      <c r="AC172" s="194"/>
      <c r="AD172" s="194"/>
    </row>
    <row r="173" spans="1:30" ht="1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15" customHeight="1" x14ac:dyDescent="0.25">
      <c r="A174" s="3"/>
      <c r="B174" s="1640"/>
      <c r="C174" s="1640"/>
      <c r="D174" s="1640"/>
      <c r="E174" s="1640"/>
      <c r="F174" s="1640"/>
      <c r="G174" s="1640"/>
      <c r="H174" s="1640"/>
      <c r="I174" s="1640"/>
      <c r="J174" s="1640"/>
      <c r="K174" s="1640"/>
      <c r="L174" s="1640"/>
      <c r="M174" s="1640"/>
      <c r="N174" s="1640"/>
      <c r="O174" s="1640"/>
      <c r="P174" s="3"/>
      <c r="Q174" s="1640"/>
      <c r="R174" s="1640"/>
      <c r="S174" s="1640"/>
      <c r="T174" s="1640"/>
      <c r="U174" s="1640"/>
      <c r="V174" s="1640"/>
      <c r="W174" s="1640"/>
      <c r="X174" s="1640"/>
      <c r="Y174" s="1640"/>
      <c r="Z174" s="1640"/>
      <c r="AA174" s="1640"/>
      <c r="AB174" s="1640"/>
      <c r="AC174" s="1640"/>
      <c r="AD174" s="1640"/>
    </row>
    <row r="175" spans="1:30" ht="15" customHeight="1" x14ac:dyDescent="0.25">
      <c r="A175" s="3"/>
      <c r="B175" s="1640"/>
      <c r="C175" s="1640"/>
      <c r="D175" s="1640"/>
      <c r="E175" s="1640"/>
      <c r="F175" s="1640"/>
      <c r="G175" s="1640"/>
      <c r="H175" s="1640"/>
      <c r="I175" s="1640"/>
      <c r="J175" s="1640"/>
      <c r="K175" s="1640"/>
      <c r="L175" s="1640"/>
      <c r="M175" s="1640"/>
      <c r="N175" s="1640"/>
      <c r="O175" s="1640"/>
      <c r="P175" s="3"/>
      <c r="Q175" s="1640"/>
      <c r="R175" s="1640"/>
      <c r="S175" s="1640"/>
      <c r="T175" s="1640"/>
      <c r="U175" s="1640"/>
      <c r="V175" s="1640"/>
      <c r="W175" s="1640"/>
      <c r="X175" s="1640"/>
      <c r="Y175" s="1640"/>
      <c r="Z175" s="1640"/>
      <c r="AA175" s="1640"/>
      <c r="AB175" s="1640"/>
      <c r="AC175" s="1640"/>
      <c r="AD175" s="1640"/>
    </row>
    <row r="176" spans="1:30" ht="15" customHeight="1" x14ac:dyDescent="0.25">
      <c r="A176" s="3"/>
      <c r="B176" s="1641"/>
      <c r="C176" s="1641"/>
      <c r="D176" s="1641"/>
      <c r="E176" s="1641"/>
      <c r="F176" s="1641"/>
      <c r="G176" s="1641"/>
      <c r="H176" s="1641"/>
      <c r="I176" s="1641"/>
      <c r="J176" s="1641"/>
      <c r="K176" s="1641"/>
      <c r="L176" s="1641"/>
      <c r="M176" s="1641"/>
      <c r="N176" s="1641"/>
      <c r="O176" s="1641"/>
      <c r="P176" s="3"/>
      <c r="Q176" s="1641"/>
      <c r="R176" s="1641"/>
      <c r="S176" s="1641"/>
      <c r="T176" s="1641"/>
      <c r="U176" s="1641"/>
      <c r="V176" s="1641"/>
      <c r="W176" s="1641"/>
      <c r="X176" s="1641"/>
      <c r="Y176" s="1641"/>
      <c r="Z176" s="1641"/>
      <c r="AA176" s="1641"/>
      <c r="AB176" s="1641"/>
      <c r="AC176" s="1641"/>
      <c r="AD176" s="1641"/>
    </row>
    <row r="177" spans="1:30" ht="15" customHeight="1" x14ac:dyDescent="0.25">
      <c r="A177" s="3"/>
      <c r="B177" s="1642" t="s">
        <v>595</v>
      </c>
      <c r="C177" s="1642"/>
      <c r="D177" s="1642"/>
      <c r="E177" s="1642"/>
      <c r="F177" s="1642"/>
      <c r="G177" s="1642"/>
      <c r="H177" s="1642"/>
      <c r="I177" s="1642"/>
      <c r="J177" s="1642"/>
      <c r="K177" s="1642"/>
      <c r="L177" s="1642"/>
      <c r="M177" s="1642"/>
      <c r="N177" s="1642"/>
      <c r="O177" s="1642"/>
      <c r="P177" s="3"/>
      <c r="Q177" s="1642" t="s">
        <v>596</v>
      </c>
      <c r="R177" s="1642"/>
      <c r="S177" s="1642"/>
      <c r="T177" s="1642"/>
      <c r="U177" s="1642"/>
      <c r="V177" s="1642"/>
      <c r="W177" s="1642"/>
      <c r="X177" s="1642"/>
      <c r="Y177" s="1642"/>
      <c r="Z177" s="1642"/>
      <c r="AA177" s="1642"/>
      <c r="AB177" s="1642"/>
      <c r="AC177" s="1642"/>
      <c r="AD177" s="1642"/>
    </row>
    <row r="178" spans="1:30" ht="1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ht="15" customHeight="1" x14ac:dyDescent="0.25">
      <c r="A179" s="3"/>
      <c r="B179" s="1640"/>
      <c r="C179" s="1640"/>
      <c r="D179" s="1640"/>
      <c r="E179" s="1640"/>
      <c r="F179" s="1640"/>
      <c r="G179" s="1640"/>
      <c r="H179" s="1640"/>
      <c r="I179" s="1640"/>
      <c r="J179" s="1640"/>
      <c r="K179" s="1640"/>
      <c r="L179" s="1640"/>
      <c r="M179" s="1640"/>
      <c r="N179" s="1640"/>
      <c r="O179" s="1640"/>
      <c r="P179" s="3"/>
      <c r="Q179" s="1640"/>
      <c r="R179" s="1640"/>
      <c r="S179" s="1640"/>
      <c r="T179" s="1640"/>
      <c r="U179" s="1640"/>
      <c r="V179" s="1640"/>
      <c r="W179" s="1640"/>
      <c r="X179" s="1640"/>
      <c r="Y179" s="1640"/>
      <c r="Z179" s="1640"/>
      <c r="AA179" s="1640"/>
      <c r="AB179" s="1640"/>
      <c r="AC179" s="1640"/>
      <c r="AD179" s="1640"/>
    </row>
    <row r="180" spans="1:30" ht="15" customHeight="1" x14ac:dyDescent="0.25">
      <c r="A180" s="3"/>
      <c r="B180" s="1641"/>
      <c r="C180" s="1641"/>
      <c r="D180" s="1641"/>
      <c r="E180" s="1641"/>
      <c r="F180" s="1641"/>
      <c r="G180" s="1641"/>
      <c r="H180" s="1641"/>
      <c r="I180" s="1641"/>
      <c r="J180" s="1641"/>
      <c r="K180" s="1641"/>
      <c r="L180" s="1641"/>
      <c r="M180" s="1641"/>
      <c r="N180" s="1641"/>
      <c r="O180" s="1641"/>
      <c r="P180" s="3"/>
      <c r="Q180" s="1641"/>
      <c r="R180" s="1641"/>
      <c r="S180" s="1641"/>
      <c r="T180" s="1641"/>
      <c r="U180" s="1641"/>
      <c r="V180" s="1641"/>
      <c r="W180" s="1641"/>
      <c r="X180" s="1641"/>
      <c r="Y180" s="1641"/>
      <c r="Z180" s="1641"/>
      <c r="AA180" s="1641"/>
      <c r="AB180" s="1641"/>
      <c r="AC180" s="1641"/>
      <c r="AD180" s="1641"/>
    </row>
    <row r="181" spans="1:30" ht="15" customHeight="1" x14ac:dyDescent="0.25">
      <c r="A181" s="3"/>
      <c r="B181" s="1642" t="s">
        <v>535</v>
      </c>
      <c r="C181" s="1642"/>
      <c r="D181" s="1642"/>
      <c r="E181" s="1642"/>
      <c r="F181" s="1642"/>
      <c r="G181" s="1642"/>
      <c r="H181" s="1642"/>
      <c r="I181" s="1642"/>
      <c r="J181" s="1642"/>
      <c r="K181" s="1642"/>
      <c r="L181" s="1642"/>
      <c r="M181" s="1642"/>
      <c r="N181" s="1642"/>
      <c r="O181" s="1642"/>
      <c r="P181" s="3"/>
      <c r="Q181" s="1642" t="s">
        <v>535</v>
      </c>
      <c r="R181" s="1642"/>
      <c r="S181" s="1642"/>
      <c r="T181" s="1642"/>
      <c r="U181" s="1642"/>
      <c r="V181" s="1642"/>
      <c r="W181" s="1642"/>
      <c r="X181" s="1642"/>
      <c r="Y181" s="1642"/>
      <c r="Z181" s="1642"/>
      <c r="AA181" s="1642"/>
      <c r="AB181" s="1642"/>
      <c r="AC181" s="1642"/>
      <c r="AD181" s="1642"/>
    </row>
    <row r="182" spans="1:30" ht="1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ht="15" customHeight="1" x14ac:dyDescent="0.25">
      <c r="A183" s="3"/>
      <c r="B183" s="1640"/>
      <c r="C183" s="1640"/>
      <c r="D183" s="1640"/>
      <c r="E183" s="1640"/>
      <c r="F183" s="1640"/>
      <c r="G183" s="1640"/>
      <c r="H183" s="1640"/>
      <c r="I183" s="1640"/>
      <c r="J183" s="1640"/>
      <c r="K183" s="1640"/>
      <c r="L183" s="1640"/>
      <c r="M183" s="1640"/>
      <c r="N183" s="1640"/>
      <c r="O183" s="1640"/>
      <c r="P183" s="3"/>
      <c r="Q183" s="1640"/>
      <c r="R183" s="1640"/>
      <c r="S183" s="1640"/>
      <c r="T183" s="1640"/>
      <c r="U183" s="1640"/>
      <c r="V183" s="1640"/>
      <c r="W183" s="1640"/>
      <c r="X183" s="1640"/>
      <c r="Y183" s="1640"/>
      <c r="Z183" s="1640"/>
      <c r="AA183" s="1640"/>
      <c r="AB183" s="1640"/>
      <c r="AC183" s="1640"/>
      <c r="AD183" s="1640"/>
    </row>
    <row r="184" spans="1:30" ht="15" customHeight="1" x14ac:dyDescent="0.25">
      <c r="A184" s="3"/>
      <c r="B184" s="1641"/>
      <c r="C184" s="1641"/>
      <c r="D184" s="1641"/>
      <c r="E184" s="1641"/>
      <c r="F184" s="1641"/>
      <c r="G184" s="1641"/>
      <c r="H184" s="1641"/>
      <c r="I184" s="1641"/>
      <c r="J184" s="1641"/>
      <c r="K184" s="1641"/>
      <c r="L184" s="1641"/>
      <c r="M184" s="1641"/>
      <c r="N184" s="1641"/>
      <c r="O184" s="1641"/>
      <c r="P184" s="3"/>
      <c r="Q184" s="1641"/>
      <c r="R184" s="1641"/>
      <c r="S184" s="1641"/>
      <c r="T184" s="1641"/>
      <c r="U184" s="1641"/>
      <c r="V184" s="1641"/>
      <c r="W184" s="1641"/>
      <c r="X184" s="1641"/>
      <c r="Y184" s="1641"/>
      <c r="Z184" s="1641"/>
      <c r="AA184" s="1641"/>
      <c r="AB184" s="1641"/>
      <c r="AC184" s="1641"/>
      <c r="AD184" s="1641"/>
    </row>
    <row r="185" spans="1:30" ht="15" customHeight="1" x14ac:dyDescent="0.25">
      <c r="A185" s="3"/>
      <c r="B185" s="1642" t="s">
        <v>536</v>
      </c>
      <c r="C185" s="1642"/>
      <c r="D185" s="1642"/>
      <c r="E185" s="1642"/>
      <c r="F185" s="1642"/>
      <c r="G185" s="1642"/>
      <c r="H185" s="1642"/>
      <c r="I185" s="1642"/>
      <c r="J185" s="1642"/>
      <c r="K185" s="1642"/>
      <c r="L185" s="1642"/>
      <c r="M185" s="1642"/>
      <c r="N185" s="1642"/>
      <c r="O185" s="1642"/>
      <c r="P185" s="3"/>
      <c r="Q185" s="1642" t="s">
        <v>536</v>
      </c>
      <c r="R185" s="1642"/>
      <c r="S185" s="1642"/>
      <c r="T185" s="1642"/>
      <c r="U185" s="1642"/>
      <c r="V185" s="1642"/>
      <c r="W185" s="1642"/>
      <c r="X185" s="1642"/>
      <c r="Y185" s="1642"/>
      <c r="Z185" s="1642"/>
      <c r="AA185" s="1642"/>
      <c r="AB185" s="1642"/>
      <c r="AC185" s="1642"/>
      <c r="AD185" s="1642"/>
    </row>
    <row r="186" spans="1:30" ht="1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ht="15" customHeight="1" x14ac:dyDescent="0.25">
      <c r="A187" s="3"/>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row>
    <row r="188" spans="1:30" ht="15" customHeight="1" x14ac:dyDescent="0.25"/>
  </sheetData>
  <sheetProtection algorithmName="SHA-512" hashValue="KVT9j0ckr3atAWFWTaojqVqt7qt2R6JbW0IaNmJFnvQootRyGOEIJV+BdhTh++Qu4XSPXNUfiqvSkWHC7w8pug==" saltValue="ESi7gqgcTG91nEjLUfX7JQ==" spinCount="100000" sheet="1" selectLockedCells="1"/>
  <mergeCells count="70">
    <mergeCell ref="B185:O185"/>
    <mergeCell ref="Q185:AD185"/>
    <mergeCell ref="B187:AD187"/>
    <mergeCell ref="C12:AD13"/>
    <mergeCell ref="C51:AD52"/>
    <mergeCell ref="D84:AD88"/>
    <mergeCell ref="B183:O184"/>
    <mergeCell ref="Q183:AD184"/>
    <mergeCell ref="C53:AD55"/>
    <mergeCell ref="C56:AD61"/>
    <mergeCell ref="C62:AD63"/>
    <mergeCell ref="B167:AD167"/>
    <mergeCell ref="B181:O181"/>
    <mergeCell ref="Q181:AD181"/>
    <mergeCell ref="B169:AD169"/>
    <mergeCell ref="B170:AD170"/>
    <mergeCell ref="B2:AD2"/>
    <mergeCell ref="B4:AD4"/>
    <mergeCell ref="C6:AD6"/>
    <mergeCell ref="C7:AD7"/>
    <mergeCell ref="C8:AD11"/>
    <mergeCell ref="B172:O172"/>
    <mergeCell ref="Q172:AD172"/>
    <mergeCell ref="B174:O176"/>
    <mergeCell ref="Q174:AD176"/>
    <mergeCell ref="B177:O177"/>
    <mergeCell ref="Q177:AD177"/>
    <mergeCell ref="B179:O180"/>
    <mergeCell ref="Q179:AD180"/>
    <mergeCell ref="D25:AD29"/>
    <mergeCell ref="D30:AD33"/>
    <mergeCell ref="D34:AD40"/>
    <mergeCell ref="D41:AD46"/>
    <mergeCell ref="D47:AD50"/>
    <mergeCell ref="C64:AD69"/>
    <mergeCell ref="C70:AD71"/>
    <mergeCell ref="C72:AD72"/>
    <mergeCell ref="C100:AD101"/>
    <mergeCell ref="C102:AD103"/>
    <mergeCell ref="D142:AD145"/>
    <mergeCell ref="C111:AD114"/>
    <mergeCell ref="C115:AD116"/>
    <mergeCell ref="C117:AD119"/>
    <mergeCell ref="C14:AD14"/>
    <mergeCell ref="C15:AD16"/>
    <mergeCell ref="C17:AD17"/>
    <mergeCell ref="D20:AD21"/>
    <mergeCell ref="C22:AD24"/>
    <mergeCell ref="D18:AD19"/>
    <mergeCell ref="C73:AD74"/>
    <mergeCell ref="D127:AD129"/>
    <mergeCell ref="D130:AD133"/>
    <mergeCell ref="C75:AD76"/>
    <mergeCell ref="C77:AD78"/>
    <mergeCell ref="D79:AD81"/>
    <mergeCell ref="D82:AD83"/>
    <mergeCell ref="D94:AD96"/>
    <mergeCell ref="D89:AD93"/>
    <mergeCell ref="D134:AD137"/>
    <mergeCell ref="D138:AD141"/>
    <mergeCell ref="C97:AD99"/>
    <mergeCell ref="C104:AD108"/>
    <mergeCell ref="C109:AD110"/>
    <mergeCell ref="C120:AD121"/>
    <mergeCell ref="D122:AD126"/>
    <mergeCell ref="C160:AD165"/>
    <mergeCell ref="D146:AD149"/>
    <mergeCell ref="D150:AD154"/>
    <mergeCell ref="E155:AD157"/>
    <mergeCell ref="E158:AD159"/>
  </mergeCells>
  <pageMargins left="0.7" right="0.7" top="0.75" bottom="0.75" header="0.3" footer="0.3"/>
  <pageSetup paperSize="5" scale="94" fitToHeight="0" orientation="portrait" r:id="rId1"/>
  <rowBreaks count="2" manualBreakCount="2">
    <brk id="65" max="29" man="1"/>
    <brk id="129"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A1:I121"/>
  <sheetViews>
    <sheetView workbookViewId="0">
      <selection activeCell="E20" sqref="E20"/>
    </sheetView>
  </sheetViews>
  <sheetFormatPr defaultRowHeight="15" x14ac:dyDescent="0.25"/>
  <cols>
    <col min="1" max="1" width="29.140625" bestFit="1" customWidth="1"/>
    <col min="2" max="2" width="3.140625" customWidth="1"/>
    <col min="4" max="4" width="3.140625" customWidth="1"/>
    <col min="5" max="5" width="16.140625" customWidth="1"/>
    <col min="6" max="6" width="3.140625" customWidth="1"/>
    <col min="7" max="7" width="23.140625" bestFit="1" customWidth="1"/>
    <col min="8" max="8" width="3.140625" customWidth="1"/>
    <col min="9" max="9" width="29.140625" bestFit="1" customWidth="1"/>
  </cols>
  <sheetData>
    <row r="1" spans="1:9" x14ac:dyDescent="0.25">
      <c r="A1" t="s">
        <v>68</v>
      </c>
      <c r="C1" t="s">
        <v>67</v>
      </c>
      <c r="E1" t="s">
        <v>96</v>
      </c>
      <c r="G1" t="s">
        <v>241</v>
      </c>
    </row>
    <row r="2" spans="1:9" x14ac:dyDescent="0.25">
      <c r="A2" t="s">
        <v>4</v>
      </c>
      <c r="C2" t="s">
        <v>8</v>
      </c>
      <c r="E2" t="s">
        <v>93</v>
      </c>
      <c r="G2" t="s">
        <v>242</v>
      </c>
      <c r="I2" t="s">
        <v>369</v>
      </c>
    </row>
    <row r="3" spans="1:9" x14ac:dyDescent="0.25">
      <c r="A3" t="s">
        <v>5</v>
      </c>
      <c r="C3" t="s">
        <v>7</v>
      </c>
      <c r="E3" t="s">
        <v>95</v>
      </c>
      <c r="G3" t="s">
        <v>243</v>
      </c>
      <c r="I3" s="2" t="str">
        <f>IF(OR(AND('T5-Match'!I11&gt;0,'T5-Match'!AB11&lt;&gt;"YES"),AND('T5-Match'!I13&gt;0,'T5-Match'!AB13&lt;&gt;"YES"),AND('T5-Match'!I15&gt;0,'T5-Match'!AB15&lt;&gt;"YES"),AND('T5-Match'!I17&gt;0,'T5-Match'!AB17&lt;&gt;"YES"),AND('T5-Match'!I19&gt;0,'T5-Match'!AB19&lt;&gt;"YES")),"NO","YES")</f>
        <v>YES</v>
      </c>
    </row>
    <row r="4" spans="1:9" x14ac:dyDescent="0.25">
      <c r="A4" t="s">
        <v>6</v>
      </c>
      <c r="C4" t="s">
        <v>23</v>
      </c>
      <c r="G4" t="s">
        <v>244</v>
      </c>
      <c r="I4" s="2" t="str">
        <f>IF(OR(AND('T5-Match'!I22&gt;0,'T5-Match'!AB22&lt;&gt;"YES"),AND('T5-Match'!I25&gt;0,'T5-Match'!AB25&lt;&gt;"YES"),AND('T5-Match'!I27&gt;0,'T5-Match'!AB27&lt;&gt;"YES"),AND('T5-Match'!I30&gt;0,'T5-Match'!AB30&lt;&gt;"YES"),AND('T5-Match'!I32&gt;0,'T5-Match'!AB32&lt;&gt;"YES")),"NO","YES")</f>
        <v>YES</v>
      </c>
    </row>
    <row r="5" spans="1:9" x14ac:dyDescent="0.25">
      <c r="C5" t="s">
        <v>9</v>
      </c>
      <c r="E5" t="s">
        <v>97</v>
      </c>
      <c r="G5" t="s">
        <v>245</v>
      </c>
      <c r="I5" s="2" t="str">
        <f>IF(OR(AND('T5-Match'!I34&gt;0,'T5-Match'!AB34&lt;&gt;"YES"),AND('T5-Match'!I37&gt;0,'T5-Match'!AB37&lt;&gt;"YES"),AND('T5-Match'!I40&gt;0,'T5-Match'!AB40&lt;&gt;"YES"),AND('T5-Match'!I42&gt;0,'T5-Match'!AB42&lt;&gt;"YES"),AND('T5-Match'!I45&gt;0,'T5-Match'!AB45&lt;&gt;"YES")),"NO","YES")</f>
        <v>YES</v>
      </c>
    </row>
    <row r="6" spans="1:9" x14ac:dyDescent="0.25">
      <c r="A6" t="s">
        <v>66</v>
      </c>
      <c r="C6" t="s">
        <v>10</v>
      </c>
      <c r="E6" t="s">
        <v>93</v>
      </c>
      <c r="G6" t="s">
        <v>246</v>
      </c>
    </row>
    <row r="7" spans="1:9" x14ac:dyDescent="0.25">
      <c r="A7" t="s">
        <v>58</v>
      </c>
      <c r="C7" t="s">
        <v>11</v>
      </c>
      <c r="E7" t="s">
        <v>95</v>
      </c>
      <c r="G7" t="s">
        <v>247</v>
      </c>
    </row>
    <row r="8" spans="1:9" x14ac:dyDescent="0.25">
      <c r="A8" t="s">
        <v>4</v>
      </c>
      <c r="C8" t="s">
        <v>12</v>
      </c>
      <c r="E8" t="s">
        <v>94</v>
      </c>
      <c r="G8" t="s">
        <v>248</v>
      </c>
    </row>
    <row r="9" spans="1:9" x14ac:dyDescent="0.25">
      <c r="A9" t="s">
        <v>6</v>
      </c>
      <c r="C9" t="s">
        <v>14</v>
      </c>
      <c r="G9" t="s">
        <v>249</v>
      </c>
    </row>
    <row r="10" spans="1:9" x14ac:dyDescent="0.25">
      <c r="C10" t="s">
        <v>13</v>
      </c>
      <c r="E10" t="s">
        <v>141</v>
      </c>
      <c r="G10" t="s">
        <v>250</v>
      </c>
    </row>
    <row r="11" spans="1:9" x14ac:dyDescent="0.25">
      <c r="A11" s="1" t="s">
        <v>65</v>
      </c>
      <c r="C11" t="s">
        <v>15</v>
      </c>
      <c r="E11" t="s">
        <v>133</v>
      </c>
      <c r="G11" t="s">
        <v>251</v>
      </c>
    </row>
    <row r="12" spans="1:9" x14ac:dyDescent="0.25">
      <c r="A12" t="s">
        <v>107</v>
      </c>
      <c r="C12" t="s">
        <v>16</v>
      </c>
      <c r="E12" t="s">
        <v>140</v>
      </c>
      <c r="G12" t="s">
        <v>252</v>
      </c>
    </row>
    <row r="13" spans="1:9" x14ac:dyDescent="0.25">
      <c r="A13" t="s">
        <v>69</v>
      </c>
      <c r="C13" t="s">
        <v>17</v>
      </c>
      <c r="G13" t="s">
        <v>253</v>
      </c>
    </row>
    <row r="14" spans="1:9" x14ac:dyDescent="0.25">
      <c r="A14" t="s">
        <v>70</v>
      </c>
      <c r="C14" t="s">
        <v>21</v>
      </c>
      <c r="E14" t="s">
        <v>407</v>
      </c>
      <c r="G14" t="s">
        <v>254</v>
      </c>
    </row>
    <row r="15" spans="1:9" x14ac:dyDescent="0.25">
      <c r="A15" t="s">
        <v>71</v>
      </c>
      <c r="C15" t="s">
        <v>18</v>
      </c>
      <c r="E15" t="s">
        <v>408</v>
      </c>
      <c r="G15" t="s">
        <v>255</v>
      </c>
    </row>
    <row r="16" spans="1:9" x14ac:dyDescent="0.25">
      <c r="C16" t="s">
        <v>19</v>
      </c>
      <c r="E16" t="s">
        <v>409</v>
      </c>
    </row>
    <row r="17" spans="1:9" x14ac:dyDescent="0.25">
      <c r="A17" t="s">
        <v>132</v>
      </c>
      <c r="C17" t="s">
        <v>20</v>
      </c>
      <c r="E17" t="s">
        <v>410</v>
      </c>
      <c r="G17" t="s">
        <v>256</v>
      </c>
    </row>
    <row r="18" spans="1:9" x14ac:dyDescent="0.25">
      <c r="A18" t="s">
        <v>133</v>
      </c>
      <c r="C18" t="s">
        <v>22</v>
      </c>
      <c r="E18" t="s">
        <v>411</v>
      </c>
      <c r="G18" t="s">
        <v>257</v>
      </c>
    </row>
    <row r="19" spans="1:9" x14ac:dyDescent="0.25">
      <c r="A19" t="s">
        <v>134</v>
      </c>
      <c r="C19" t="s">
        <v>24</v>
      </c>
    </row>
    <row r="20" spans="1:9" x14ac:dyDescent="0.25">
      <c r="A20" t="s">
        <v>131</v>
      </c>
      <c r="C20" t="s">
        <v>25</v>
      </c>
      <c r="G20" t="s">
        <v>481</v>
      </c>
    </row>
    <row r="21" spans="1:9" x14ac:dyDescent="0.25">
      <c r="C21" t="s">
        <v>28</v>
      </c>
      <c r="G21" t="s">
        <v>477</v>
      </c>
      <c r="I21" t="s">
        <v>373</v>
      </c>
    </row>
    <row r="22" spans="1:9" x14ac:dyDescent="0.25">
      <c r="A22" t="s">
        <v>204</v>
      </c>
      <c r="C22" t="s">
        <v>27</v>
      </c>
      <c r="G22" t="s">
        <v>478</v>
      </c>
      <c r="I22" t="s">
        <v>374</v>
      </c>
    </row>
    <row r="23" spans="1:9" x14ac:dyDescent="0.25">
      <c r="A23" t="s">
        <v>205</v>
      </c>
      <c r="C23" t="s">
        <v>26</v>
      </c>
      <c r="G23" t="s">
        <v>479</v>
      </c>
      <c r="I23" t="s">
        <v>375</v>
      </c>
    </row>
    <row r="24" spans="1:9" x14ac:dyDescent="0.25">
      <c r="A24" t="s">
        <v>206</v>
      </c>
      <c r="C24" t="s">
        <v>29</v>
      </c>
      <c r="G24" t="s">
        <v>480</v>
      </c>
      <c r="I24" t="s">
        <v>376</v>
      </c>
    </row>
    <row r="25" spans="1:9" x14ac:dyDescent="0.25">
      <c r="C25" t="s">
        <v>30</v>
      </c>
      <c r="I25" t="s">
        <v>377</v>
      </c>
    </row>
    <row r="26" spans="1:9" x14ac:dyDescent="0.25">
      <c r="A26" t="s">
        <v>207</v>
      </c>
      <c r="C26" t="s">
        <v>32</v>
      </c>
      <c r="I26" t="s">
        <v>378</v>
      </c>
    </row>
    <row r="27" spans="1:9" x14ac:dyDescent="0.25">
      <c r="A27" t="s">
        <v>205</v>
      </c>
      <c r="C27" t="s">
        <v>31</v>
      </c>
      <c r="I27" t="s">
        <v>412</v>
      </c>
    </row>
    <row r="28" spans="1:9" x14ac:dyDescent="0.25">
      <c r="A28" t="s">
        <v>206</v>
      </c>
      <c r="C28" t="s">
        <v>33</v>
      </c>
    </row>
    <row r="29" spans="1:9" x14ac:dyDescent="0.25">
      <c r="C29" t="s">
        <v>40</v>
      </c>
    </row>
    <row r="30" spans="1:9" x14ac:dyDescent="0.25">
      <c r="A30" t="s">
        <v>208</v>
      </c>
      <c r="C30" t="s">
        <v>41</v>
      </c>
      <c r="I30" t="s">
        <v>482</v>
      </c>
    </row>
    <row r="31" spans="1:9" x14ac:dyDescent="0.25">
      <c r="A31" t="s">
        <v>209</v>
      </c>
      <c r="C31" t="s">
        <v>34</v>
      </c>
      <c r="I31" t="s">
        <v>483</v>
      </c>
    </row>
    <row r="32" spans="1:9" x14ac:dyDescent="0.25">
      <c r="C32" t="s">
        <v>36</v>
      </c>
      <c r="I32" t="s">
        <v>484</v>
      </c>
    </row>
    <row r="33" spans="1:9" x14ac:dyDescent="0.25">
      <c r="A33" t="s">
        <v>210</v>
      </c>
      <c r="C33" t="s">
        <v>37</v>
      </c>
      <c r="I33" t="s">
        <v>485</v>
      </c>
    </row>
    <row r="34" spans="1:9" x14ac:dyDescent="0.25">
      <c r="A34" t="s">
        <v>211</v>
      </c>
      <c r="C34" t="s">
        <v>38</v>
      </c>
    </row>
    <row r="35" spans="1:9" x14ac:dyDescent="0.25">
      <c r="A35" t="s">
        <v>206</v>
      </c>
      <c r="C35" t="s">
        <v>35</v>
      </c>
      <c r="I35" t="s">
        <v>486</v>
      </c>
    </row>
    <row r="36" spans="1:9" x14ac:dyDescent="0.25">
      <c r="A36" t="s">
        <v>212</v>
      </c>
      <c r="C36" t="s">
        <v>39</v>
      </c>
      <c r="I36" t="s">
        <v>487</v>
      </c>
    </row>
    <row r="37" spans="1:9" x14ac:dyDescent="0.25">
      <c r="A37" t="s">
        <v>213</v>
      </c>
      <c r="C37" t="s">
        <v>42</v>
      </c>
      <c r="I37" t="s">
        <v>488</v>
      </c>
    </row>
    <row r="38" spans="1:9" x14ac:dyDescent="0.25">
      <c r="A38" t="s">
        <v>214</v>
      </c>
      <c r="C38" t="s">
        <v>43</v>
      </c>
    </row>
    <row r="39" spans="1:9" x14ac:dyDescent="0.25">
      <c r="C39" t="s">
        <v>44</v>
      </c>
    </row>
    <row r="40" spans="1:9" x14ac:dyDescent="0.25">
      <c r="A40" t="s">
        <v>137</v>
      </c>
      <c r="C40" t="s">
        <v>45</v>
      </c>
    </row>
    <row r="41" spans="1:9" x14ac:dyDescent="0.25">
      <c r="A41" t="s">
        <v>215</v>
      </c>
      <c r="C41" t="s">
        <v>46</v>
      </c>
    </row>
    <row r="42" spans="1:9" x14ac:dyDescent="0.25">
      <c r="A42" t="s">
        <v>217</v>
      </c>
      <c r="C42" t="s">
        <v>47</v>
      </c>
    </row>
    <row r="43" spans="1:9" x14ac:dyDescent="0.25">
      <c r="A43" t="s">
        <v>216</v>
      </c>
      <c r="C43" t="s">
        <v>48</v>
      </c>
    </row>
    <row r="44" spans="1:9" x14ac:dyDescent="0.25">
      <c r="C44" t="s">
        <v>49</v>
      </c>
    </row>
    <row r="45" spans="1:9" x14ac:dyDescent="0.25">
      <c r="A45" t="s">
        <v>224</v>
      </c>
      <c r="C45" t="s">
        <v>50</v>
      </c>
    </row>
    <row r="46" spans="1:9" x14ac:dyDescent="0.25">
      <c r="A46" t="s">
        <v>404</v>
      </c>
      <c r="C46" t="s">
        <v>51</v>
      </c>
    </row>
    <row r="47" spans="1:9" x14ac:dyDescent="0.25">
      <c r="A47" t="s">
        <v>405</v>
      </c>
      <c r="C47" t="s">
        <v>53</v>
      </c>
    </row>
    <row r="48" spans="1:9" x14ac:dyDescent="0.25">
      <c r="C48" t="s">
        <v>52</v>
      </c>
    </row>
    <row r="49" spans="1:3" x14ac:dyDescent="0.25">
      <c r="A49" t="s">
        <v>225</v>
      </c>
      <c r="C49" t="s">
        <v>54</v>
      </c>
    </row>
    <row r="50" spans="1:3" x14ac:dyDescent="0.25">
      <c r="A50" t="s">
        <v>226</v>
      </c>
      <c r="C50" t="s">
        <v>56</v>
      </c>
    </row>
    <row r="51" spans="1:3" x14ac:dyDescent="0.25">
      <c r="A51" t="s">
        <v>227</v>
      </c>
      <c r="C51" t="s">
        <v>55</v>
      </c>
    </row>
    <row r="52" spans="1:3" x14ac:dyDescent="0.25">
      <c r="C52" t="s">
        <v>57</v>
      </c>
    </row>
    <row r="53" spans="1:3" x14ac:dyDescent="0.25">
      <c r="A53" t="s">
        <v>228</v>
      </c>
    </row>
    <row r="54" spans="1:3" x14ac:dyDescent="0.25">
      <c r="A54" t="s">
        <v>212</v>
      </c>
    </row>
    <row r="55" spans="1:3" x14ac:dyDescent="0.25">
      <c r="A55" t="s">
        <v>211</v>
      </c>
    </row>
    <row r="56" spans="1:3" x14ac:dyDescent="0.25">
      <c r="A56" t="s">
        <v>206</v>
      </c>
    </row>
    <row r="58" spans="1:3" x14ac:dyDescent="0.25">
      <c r="A58" t="s">
        <v>229</v>
      </c>
    </row>
    <row r="59" spans="1:3" x14ac:dyDescent="0.25">
      <c r="A59" t="s">
        <v>231</v>
      </c>
    </row>
    <row r="60" spans="1:3" x14ac:dyDescent="0.25">
      <c r="A60" t="s">
        <v>213</v>
      </c>
    </row>
    <row r="61" spans="1:3" x14ac:dyDescent="0.25">
      <c r="A61" t="s">
        <v>232</v>
      </c>
    </row>
    <row r="63" spans="1:3" x14ac:dyDescent="0.25">
      <c r="A63" t="s">
        <v>233</v>
      </c>
    </row>
    <row r="64" spans="1:3" x14ac:dyDescent="0.25">
      <c r="A64" t="s">
        <v>212</v>
      </c>
    </row>
    <row r="65" spans="1:1" x14ac:dyDescent="0.25">
      <c r="A65" t="s">
        <v>211</v>
      </c>
    </row>
    <row r="66" spans="1:1" x14ac:dyDescent="0.25">
      <c r="A66" t="s">
        <v>206</v>
      </c>
    </row>
    <row r="68" spans="1:1" x14ac:dyDescent="0.25">
      <c r="A68" t="s">
        <v>234</v>
      </c>
    </row>
    <row r="69" spans="1:1" x14ac:dyDescent="0.25">
      <c r="A69" t="s">
        <v>212</v>
      </c>
    </row>
    <row r="70" spans="1:1" x14ac:dyDescent="0.25">
      <c r="A70" t="s">
        <v>211</v>
      </c>
    </row>
    <row r="71" spans="1:1" x14ac:dyDescent="0.25">
      <c r="A71" t="s">
        <v>206</v>
      </c>
    </row>
    <row r="73" spans="1:1" x14ac:dyDescent="0.25">
      <c r="A73" t="s">
        <v>236</v>
      </c>
    </row>
    <row r="74" spans="1:1" x14ac:dyDescent="0.25">
      <c r="A74" t="s">
        <v>230</v>
      </c>
    </row>
    <row r="75" spans="1:1" x14ac:dyDescent="0.25">
      <c r="A75" t="s">
        <v>237</v>
      </c>
    </row>
    <row r="77" spans="1:1" x14ac:dyDescent="0.25">
      <c r="A77" t="s">
        <v>238</v>
      </c>
    </row>
    <row r="78" spans="1:1" x14ac:dyDescent="0.25">
      <c r="A78" t="s">
        <v>235</v>
      </c>
    </row>
    <row r="80" spans="1:1" x14ac:dyDescent="0.25">
      <c r="A80" t="s">
        <v>239</v>
      </c>
    </row>
    <row r="81" spans="1:1" x14ac:dyDescent="0.25">
      <c r="A81" t="s">
        <v>212</v>
      </c>
    </row>
    <row r="82" spans="1:1" x14ac:dyDescent="0.25">
      <c r="A82" t="s">
        <v>211</v>
      </c>
    </row>
    <row r="83" spans="1:1" x14ac:dyDescent="0.25">
      <c r="A83" t="s">
        <v>206</v>
      </c>
    </row>
    <row r="85" spans="1:1" x14ac:dyDescent="0.25">
      <c r="A85" t="s">
        <v>240</v>
      </c>
    </row>
    <row r="86" spans="1:1" x14ac:dyDescent="0.25">
      <c r="A86" t="s">
        <v>212</v>
      </c>
    </row>
    <row r="87" spans="1:1" x14ac:dyDescent="0.25">
      <c r="A87" t="s">
        <v>211</v>
      </c>
    </row>
    <row r="88" spans="1:1" x14ac:dyDescent="0.25">
      <c r="A88" t="s">
        <v>206</v>
      </c>
    </row>
    <row r="90" spans="1:1" x14ac:dyDescent="0.25">
      <c r="A90" t="s">
        <v>218</v>
      </c>
    </row>
    <row r="91" spans="1:1" x14ac:dyDescent="0.25">
      <c r="A91" t="s">
        <v>136</v>
      </c>
    </row>
    <row r="92" spans="1:1" x14ac:dyDescent="0.25">
      <c r="A92" t="s">
        <v>138</v>
      </c>
    </row>
    <row r="94" spans="1:1" x14ac:dyDescent="0.25">
      <c r="A94" t="s">
        <v>219</v>
      </c>
    </row>
    <row r="95" spans="1:1" x14ac:dyDescent="0.25">
      <c r="A95" t="s">
        <v>143</v>
      </c>
    </row>
    <row r="96" spans="1:1" x14ac:dyDescent="0.25">
      <c r="A96" t="s">
        <v>144</v>
      </c>
    </row>
    <row r="97" spans="1:1" x14ac:dyDescent="0.25">
      <c r="A97" t="s">
        <v>145</v>
      </c>
    </row>
    <row r="98" spans="1:1" x14ac:dyDescent="0.25">
      <c r="A98" t="s">
        <v>146</v>
      </c>
    </row>
    <row r="99" spans="1:1" x14ac:dyDescent="0.25">
      <c r="A99" t="s">
        <v>147</v>
      </c>
    </row>
    <row r="100" spans="1:1" x14ac:dyDescent="0.25">
      <c r="A100" t="s">
        <v>148</v>
      </c>
    </row>
    <row r="101" spans="1:1" x14ac:dyDescent="0.25">
      <c r="A101" t="s">
        <v>142</v>
      </c>
    </row>
    <row r="102" spans="1:1" x14ac:dyDescent="0.25">
      <c r="A102" t="s">
        <v>149</v>
      </c>
    </row>
    <row r="104" spans="1:1" x14ac:dyDescent="0.25">
      <c r="A104" t="s">
        <v>222</v>
      </c>
    </row>
    <row r="105" spans="1:1" x14ac:dyDescent="0.25">
      <c r="A105" t="s">
        <v>150</v>
      </c>
    </row>
    <row r="106" spans="1:1" x14ac:dyDescent="0.25">
      <c r="A106" t="s">
        <v>139</v>
      </c>
    </row>
    <row r="108" spans="1:1" x14ac:dyDescent="0.25">
      <c r="A108" t="s">
        <v>223</v>
      </c>
    </row>
    <row r="109" spans="1:1" x14ac:dyDescent="0.25">
      <c r="A109" t="s">
        <v>152</v>
      </c>
    </row>
    <row r="110" spans="1:1" x14ac:dyDescent="0.25">
      <c r="A110" t="s">
        <v>139</v>
      </c>
    </row>
    <row r="111" spans="1:1" x14ac:dyDescent="0.25">
      <c r="A111" t="s">
        <v>151</v>
      </c>
    </row>
    <row r="113" spans="1:1" x14ac:dyDescent="0.25">
      <c r="A113" t="s">
        <v>220</v>
      </c>
    </row>
    <row r="114" spans="1:1" x14ac:dyDescent="0.25">
      <c r="A114" t="s">
        <v>406</v>
      </c>
    </row>
    <row r="115" spans="1:1" x14ac:dyDescent="0.25">
      <c r="A115" t="s">
        <v>160</v>
      </c>
    </row>
    <row r="117" spans="1:1" x14ac:dyDescent="0.25">
      <c r="A117" t="s">
        <v>221</v>
      </c>
    </row>
    <row r="118" spans="1:1" x14ac:dyDescent="0.25">
      <c r="A118" t="s">
        <v>156</v>
      </c>
    </row>
    <row r="119" spans="1:1" x14ac:dyDescent="0.25">
      <c r="A119" t="s">
        <v>157</v>
      </c>
    </row>
    <row r="120" spans="1:1" x14ac:dyDescent="0.25">
      <c r="A120" t="s">
        <v>158</v>
      </c>
    </row>
    <row r="121" spans="1:1" x14ac:dyDescent="0.25">
      <c r="A121" t="s">
        <v>159</v>
      </c>
    </row>
  </sheetData>
  <sortState xmlns:xlrd2="http://schemas.microsoft.com/office/spreadsheetml/2017/richdata2" ref="C2:C52">
    <sortCondition ref="C52"/>
  </sortState>
  <pageMargins left="0.7" right="0.7" top="0.75" bottom="0.75" header="0.3" footer="0.3"/>
  <pageSetup orientation="portrait" r:id="rId1"/>
  <tableParts count="36">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E185"/>
  <sheetViews>
    <sheetView zoomScaleNormal="100" workbookViewId="0">
      <selection activeCell="B12" sqref="B12:AD16"/>
    </sheetView>
  </sheetViews>
  <sheetFormatPr defaultColWidth="0" defaultRowHeight="15" customHeight="1" zeroHeight="1" x14ac:dyDescent="0.25"/>
  <cols>
    <col min="1" max="31" width="3.140625" style="16" customWidth="1"/>
    <col min="32" max="16384" width="9.140625" style="16" hidden="1"/>
  </cols>
  <sheetData>
    <row r="1" spans="2:30" ht="15" customHeight="1" x14ac:dyDescent="0.25"/>
    <row r="2" spans="2:30" ht="15" customHeight="1" x14ac:dyDescent="0.25">
      <c r="B2" s="132" t="s">
        <v>399</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2:30" ht="15" customHeight="1" thickBot="1" x14ac:dyDescent="0.3"/>
    <row r="4" spans="2:30" ht="15" customHeight="1" thickBot="1" x14ac:dyDescent="0.3">
      <c r="B4" s="120" t="s">
        <v>304</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row>
    <row r="5" spans="2:30" ht="15" customHeight="1" x14ac:dyDescent="0.25"/>
    <row r="6" spans="2:30" ht="15" customHeight="1" x14ac:dyDescent="0.25">
      <c r="B6" s="166" t="s">
        <v>312</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2:30" ht="15" customHeight="1" x14ac:dyDescent="0.25">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2:30" ht="15" customHeight="1" x14ac:dyDescent="0.25"/>
    <row r="9" spans="2:30" ht="15" customHeight="1" x14ac:dyDescent="0.25">
      <c r="B9" s="94" t="s">
        <v>313</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row>
    <row r="10" spans="2:30" ht="15" customHeight="1" x14ac:dyDescent="0.25">
      <c r="B10" s="165" t="s">
        <v>314</v>
      </c>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row>
    <row r="11" spans="2:30" ht="15" customHeight="1" x14ac:dyDescent="0.25">
      <c r="B11" s="165"/>
      <c r="C11" s="165"/>
      <c r="D11" s="165"/>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row>
    <row r="12" spans="2:30" ht="15" customHeight="1" x14ac:dyDescent="0.25">
      <c r="B12" s="112"/>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4"/>
    </row>
    <row r="13" spans="2:30" ht="15" customHeight="1" x14ac:dyDescent="0.25">
      <c r="B13" s="167"/>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9"/>
    </row>
    <row r="14" spans="2:30" ht="15" customHeight="1" x14ac:dyDescent="0.25">
      <c r="B14" s="167"/>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9"/>
    </row>
    <row r="15" spans="2:30" ht="15" customHeight="1" x14ac:dyDescent="0.25">
      <c r="B15" s="167"/>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9"/>
    </row>
    <row r="16" spans="2:30" ht="15" customHeight="1" x14ac:dyDescent="0.25">
      <c r="B16" s="115"/>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7"/>
    </row>
    <row r="17" spans="2:30" ht="15" customHeight="1" x14ac:dyDescent="0.25"/>
    <row r="18" spans="2:30" ht="15" customHeight="1" x14ac:dyDescent="0.25">
      <c r="B18" s="94" t="s">
        <v>316</v>
      </c>
      <c r="C18" s="94"/>
      <c r="D18" s="94"/>
      <c r="E18" s="94"/>
      <c r="F18" s="94"/>
      <c r="G18" s="94"/>
      <c r="H18" s="94"/>
      <c r="I18" s="94"/>
      <c r="J18" s="94"/>
      <c r="K18" s="94"/>
      <c r="L18" s="94"/>
      <c r="M18" s="94"/>
      <c r="N18" s="94"/>
      <c r="O18" s="94"/>
      <c r="P18" s="94"/>
      <c r="Q18" s="94"/>
      <c r="R18" s="94"/>
      <c r="S18" s="94"/>
      <c r="T18" s="94"/>
      <c r="U18" s="94"/>
      <c r="V18" s="94"/>
      <c r="W18" s="94"/>
      <c r="X18" s="94"/>
      <c r="Y18" s="94"/>
      <c r="Z18" s="94"/>
      <c r="AA18" s="94"/>
      <c r="AB18" s="94"/>
      <c r="AC18" s="94"/>
      <c r="AD18" s="94"/>
    </row>
    <row r="19" spans="2:30" ht="15" customHeight="1" x14ac:dyDescent="0.25">
      <c r="B19" s="165" t="s">
        <v>315</v>
      </c>
      <c r="C19" s="165"/>
      <c r="D19" s="165"/>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row>
    <row r="20" spans="2:30" ht="15" customHeight="1" x14ac:dyDescent="0.25">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row>
    <row r="21" spans="2:30" ht="15" customHeight="1" x14ac:dyDescent="0.25">
      <c r="B21" s="112"/>
      <c r="C21" s="113"/>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4"/>
    </row>
    <row r="22" spans="2:30" ht="15" customHeight="1" x14ac:dyDescent="0.25">
      <c r="B22" s="167"/>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9"/>
    </row>
    <row r="23" spans="2:30" ht="15" customHeight="1" x14ac:dyDescent="0.25">
      <c r="B23" s="167"/>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9"/>
    </row>
    <row r="24" spans="2:30" ht="15" customHeight="1" x14ac:dyDescent="0.25">
      <c r="B24" s="167"/>
      <c r="C24" s="168"/>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9"/>
    </row>
    <row r="25" spans="2:30" ht="15" customHeight="1" x14ac:dyDescent="0.25">
      <c r="B25" s="115"/>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7"/>
    </row>
    <row r="26" spans="2:30" ht="15" customHeight="1" x14ac:dyDescent="0.25"/>
    <row r="27" spans="2:30" ht="15" customHeight="1" x14ac:dyDescent="0.25">
      <c r="B27" s="94" t="s">
        <v>317</v>
      </c>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row>
    <row r="28" spans="2:30" ht="15" customHeight="1" x14ac:dyDescent="0.25">
      <c r="B28" s="165" t="s">
        <v>658</v>
      </c>
      <c r="C28" s="165"/>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row>
    <row r="29" spans="2:30" ht="15" customHeight="1" x14ac:dyDescent="0.25">
      <c r="B29" s="165"/>
      <c r="C29" s="165"/>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row>
    <row r="30" spans="2:30" ht="15" customHeight="1" x14ac:dyDescent="0.25">
      <c r="B30" s="165"/>
      <c r="C30" s="165"/>
      <c r="D30" s="165"/>
      <c r="E30" s="165"/>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row>
    <row r="31" spans="2:30" ht="15" customHeight="1" x14ac:dyDescent="0.25">
      <c r="B31" s="165"/>
      <c r="C31" s="165"/>
      <c r="D31" s="165"/>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row>
    <row r="32" spans="2:30" ht="15" customHeight="1" x14ac:dyDescent="0.25">
      <c r="B32" s="165"/>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row>
    <row r="33" spans="2:30" ht="15" customHeight="1" x14ac:dyDescent="0.25">
      <c r="B33" s="165"/>
      <c r="C33" s="165"/>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row>
    <row r="34" spans="2:30" ht="15" customHeight="1" x14ac:dyDescent="0.25">
      <c r="B34" s="112"/>
      <c r="C34" s="113"/>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4"/>
    </row>
    <row r="35" spans="2:30" ht="15" customHeight="1" x14ac:dyDescent="0.25">
      <c r="B35" s="167"/>
      <c r="C35" s="168"/>
      <c r="D35" s="168"/>
      <c r="E35" s="168"/>
      <c r="F35" s="168"/>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c r="AD35" s="169"/>
    </row>
    <row r="36" spans="2:30" ht="15" customHeight="1" x14ac:dyDescent="0.25">
      <c r="B36" s="167"/>
      <c r="C36" s="168"/>
      <c r="D36" s="168"/>
      <c r="E36" s="168"/>
      <c r="F36" s="168"/>
      <c r="G36" s="168"/>
      <c r="H36" s="168"/>
      <c r="I36" s="168"/>
      <c r="J36" s="168"/>
      <c r="K36" s="168"/>
      <c r="L36" s="168"/>
      <c r="M36" s="168"/>
      <c r="N36" s="168"/>
      <c r="O36" s="168"/>
      <c r="P36" s="168"/>
      <c r="Q36" s="168"/>
      <c r="R36" s="168"/>
      <c r="S36" s="168"/>
      <c r="T36" s="168"/>
      <c r="U36" s="168"/>
      <c r="V36" s="168"/>
      <c r="W36" s="168"/>
      <c r="X36" s="168"/>
      <c r="Y36" s="168"/>
      <c r="Z36" s="168"/>
      <c r="AA36" s="168"/>
      <c r="AB36" s="168"/>
      <c r="AC36" s="168"/>
      <c r="AD36" s="169"/>
    </row>
    <row r="37" spans="2:30" ht="15" customHeight="1" x14ac:dyDescent="0.25">
      <c r="B37" s="167"/>
      <c r="C37" s="168"/>
      <c r="D37" s="168"/>
      <c r="E37" s="168"/>
      <c r="F37" s="168"/>
      <c r="G37" s="168"/>
      <c r="H37" s="168"/>
      <c r="I37" s="168"/>
      <c r="J37" s="168"/>
      <c r="K37" s="168"/>
      <c r="L37" s="168"/>
      <c r="M37" s="168"/>
      <c r="N37" s="168"/>
      <c r="O37" s="168"/>
      <c r="P37" s="168"/>
      <c r="Q37" s="168"/>
      <c r="R37" s="168"/>
      <c r="S37" s="168"/>
      <c r="T37" s="168"/>
      <c r="U37" s="168"/>
      <c r="V37" s="168"/>
      <c r="W37" s="168"/>
      <c r="X37" s="168"/>
      <c r="Y37" s="168"/>
      <c r="Z37" s="168"/>
      <c r="AA37" s="168"/>
      <c r="AB37" s="168"/>
      <c r="AC37" s="168"/>
      <c r="AD37" s="169"/>
    </row>
    <row r="38" spans="2:30" ht="15" customHeight="1" x14ac:dyDescent="0.25">
      <c r="B38" s="115"/>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7"/>
    </row>
    <row r="39" spans="2:30" ht="15" customHeight="1" x14ac:dyDescent="0.25"/>
    <row r="40" spans="2:30" ht="15" customHeight="1" x14ac:dyDescent="0.25">
      <c r="B40" s="94" t="s">
        <v>318</v>
      </c>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row>
    <row r="41" spans="2:30" ht="15" customHeight="1" x14ac:dyDescent="0.25">
      <c r="B41" s="165" t="s">
        <v>319</v>
      </c>
      <c r="C41" s="165"/>
      <c r="D41" s="165"/>
      <c r="E41" s="165"/>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row>
    <row r="42" spans="2:30" ht="32.25" customHeight="1" x14ac:dyDescent="0.25">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row>
    <row r="43" spans="2:30" ht="15" customHeight="1" x14ac:dyDescent="0.25">
      <c r="B43" s="112"/>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4"/>
    </row>
    <row r="44" spans="2:30" ht="15" customHeight="1" x14ac:dyDescent="0.25">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9"/>
    </row>
    <row r="45" spans="2:30" ht="15" customHeight="1" x14ac:dyDescent="0.25">
      <c r="B45" s="167"/>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168"/>
      <c r="AB45" s="168"/>
      <c r="AC45" s="168"/>
      <c r="AD45" s="169"/>
    </row>
    <row r="46" spans="2:30" ht="15" customHeight="1" x14ac:dyDescent="0.25">
      <c r="B46" s="167"/>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9"/>
    </row>
    <row r="47" spans="2:30" ht="15" customHeight="1" x14ac:dyDescent="0.25">
      <c r="B47" s="115"/>
      <c r="C47" s="116"/>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7"/>
    </row>
    <row r="48" spans="2:30" ht="15" customHeight="1" x14ac:dyDescent="0.25"/>
    <row r="49" spans="2:30" ht="15" customHeight="1" x14ac:dyDescent="0.25">
      <c r="B49" s="94" t="s">
        <v>320</v>
      </c>
      <c r="C49" s="94"/>
      <c r="D49" s="94"/>
      <c r="E49" s="94"/>
      <c r="F49" s="94"/>
      <c r="G49" s="94"/>
      <c r="H49" s="94"/>
      <c r="I49" s="94"/>
      <c r="J49" s="94"/>
      <c r="K49" s="94"/>
      <c r="L49" s="94"/>
      <c r="M49" s="94"/>
      <c r="N49" s="94"/>
      <c r="O49" s="94"/>
      <c r="P49" s="94"/>
      <c r="Q49" s="94"/>
      <c r="R49" s="94"/>
      <c r="S49" s="94"/>
      <c r="T49" s="94"/>
      <c r="U49" s="94"/>
      <c r="V49" s="94"/>
      <c r="W49" s="94"/>
      <c r="X49" s="94"/>
      <c r="Y49" s="94"/>
      <c r="Z49" s="94"/>
      <c r="AA49" s="94"/>
      <c r="AB49" s="94"/>
      <c r="AC49" s="94"/>
      <c r="AD49" s="94"/>
    </row>
    <row r="50" spans="2:30" ht="15" customHeight="1" x14ac:dyDescent="0.25">
      <c r="B50" s="165" t="s">
        <v>321</v>
      </c>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row>
    <row r="51" spans="2:30" ht="15" customHeight="1" x14ac:dyDescent="0.2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row>
    <row r="52" spans="2:30" ht="15" customHeight="1" x14ac:dyDescent="0.25">
      <c r="B52" s="112"/>
      <c r="C52" s="113"/>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4"/>
    </row>
    <row r="53" spans="2:30" ht="15" customHeight="1" x14ac:dyDescent="0.25">
      <c r="B53" s="167"/>
      <c r="C53" s="168"/>
      <c r="D53" s="168"/>
      <c r="E53" s="168"/>
      <c r="F53" s="168"/>
      <c r="G53" s="168"/>
      <c r="H53" s="168"/>
      <c r="I53" s="168"/>
      <c r="J53" s="168"/>
      <c r="K53" s="168"/>
      <c r="L53" s="168"/>
      <c r="M53" s="168"/>
      <c r="N53" s="168"/>
      <c r="O53" s="168"/>
      <c r="P53" s="168"/>
      <c r="Q53" s="168"/>
      <c r="R53" s="168"/>
      <c r="S53" s="168"/>
      <c r="T53" s="168"/>
      <c r="U53" s="168"/>
      <c r="V53" s="168"/>
      <c r="W53" s="168"/>
      <c r="X53" s="168"/>
      <c r="Y53" s="168"/>
      <c r="Z53" s="168"/>
      <c r="AA53" s="168"/>
      <c r="AB53" s="168"/>
      <c r="AC53" s="168"/>
      <c r="AD53" s="169"/>
    </row>
    <row r="54" spans="2:30" ht="15" customHeight="1" x14ac:dyDescent="0.25">
      <c r="B54" s="167"/>
      <c r="C54" s="168"/>
      <c r="D54" s="168"/>
      <c r="E54" s="168"/>
      <c r="F54" s="168"/>
      <c r="G54" s="168"/>
      <c r="H54" s="168"/>
      <c r="I54" s="168"/>
      <c r="J54" s="168"/>
      <c r="K54" s="168"/>
      <c r="L54" s="168"/>
      <c r="M54" s="168"/>
      <c r="N54" s="168"/>
      <c r="O54" s="168"/>
      <c r="P54" s="168"/>
      <c r="Q54" s="168"/>
      <c r="R54" s="168"/>
      <c r="S54" s="168"/>
      <c r="T54" s="168"/>
      <c r="U54" s="168"/>
      <c r="V54" s="168"/>
      <c r="W54" s="168"/>
      <c r="X54" s="168"/>
      <c r="Y54" s="168"/>
      <c r="Z54" s="168"/>
      <c r="AA54" s="168"/>
      <c r="AB54" s="168"/>
      <c r="AC54" s="168"/>
      <c r="AD54" s="169"/>
    </row>
    <row r="55" spans="2:30" ht="15" customHeight="1" x14ac:dyDescent="0.25">
      <c r="B55" s="167"/>
      <c r="C55" s="168"/>
      <c r="D55" s="168"/>
      <c r="E55" s="168"/>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9"/>
    </row>
    <row r="56" spans="2:30" ht="15" customHeight="1" x14ac:dyDescent="0.25">
      <c r="B56" s="115"/>
      <c r="C56" s="116"/>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7"/>
    </row>
    <row r="57" spans="2:30" ht="15" customHeight="1" x14ac:dyDescent="0.25"/>
    <row r="58" spans="2:30" ht="15" customHeight="1" x14ac:dyDescent="0.25">
      <c r="B58" s="94" t="s">
        <v>100</v>
      </c>
      <c r="C58" s="94"/>
      <c r="D58" s="94"/>
      <c r="E58" s="94"/>
      <c r="F58" s="94"/>
      <c r="G58" s="94"/>
      <c r="H58" s="94"/>
      <c r="I58" s="94"/>
      <c r="J58" s="94"/>
      <c r="K58" s="94"/>
      <c r="L58" s="94"/>
      <c r="M58" s="94"/>
      <c r="N58" s="94"/>
      <c r="O58" s="94"/>
      <c r="P58" s="94"/>
      <c r="Q58" s="94"/>
      <c r="R58" s="94"/>
      <c r="S58" s="94"/>
      <c r="T58" s="94"/>
      <c r="U58" s="94"/>
      <c r="V58" s="94"/>
      <c r="W58" s="94"/>
      <c r="X58" s="94"/>
      <c r="Y58" s="94"/>
      <c r="Z58" s="94"/>
      <c r="AA58" s="94"/>
      <c r="AB58" s="94"/>
      <c r="AC58" s="94"/>
      <c r="AD58" s="94"/>
    </row>
    <row r="59" spans="2:30" ht="15" customHeight="1" x14ac:dyDescent="0.25">
      <c r="B59" s="165" t="s">
        <v>101</v>
      </c>
      <c r="C59" s="16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row>
    <row r="60" spans="2:30" ht="15" customHeight="1" x14ac:dyDescent="0.25">
      <c r="B60" s="165"/>
      <c r="C60" s="165"/>
      <c r="D60" s="165"/>
      <c r="E60" s="165"/>
      <c r="F60" s="165"/>
      <c r="G60" s="165"/>
      <c r="H60" s="165"/>
      <c r="I60" s="165"/>
      <c r="J60" s="165"/>
      <c r="K60" s="165"/>
      <c r="L60" s="165"/>
      <c r="M60" s="165"/>
      <c r="N60" s="165"/>
      <c r="O60" s="165"/>
      <c r="P60" s="165"/>
      <c r="Q60" s="165"/>
      <c r="R60" s="165"/>
      <c r="S60" s="165"/>
      <c r="T60" s="165"/>
      <c r="U60" s="165"/>
      <c r="V60" s="165"/>
      <c r="W60" s="165"/>
      <c r="X60" s="165"/>
      <c r="Y60" s="165"/>
      <c r="Z60" s="165"/>
      <c r="AA60" s="165"/>
      <c r="AB60" s="165"/>
      <c r="AC60" s="165"/>
      <c r="AD60" s="165"/>
    </row>
    <row r="61" spans="2:30" ht="15" customHeight="1" x14ac:dyDescent="0.25">
      <c r="B61" s="112"/>
      <c r="C61" s="113"/>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4"/>
    </row>
    <row r="62" spans="2:30" ht="15" customHeight="1" x14ac:dyDescent="0.25">
      <c r="B62" s="167"/>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9"/>
    </row>
    <row r="63" spans="2:30" ht="15" customHeight="1" x14ac:dyDescent="0.25">
      <c r="B63" s="167"/>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c r="AB63" s="168"/>
      <c r="AC63" s="168"/>
      <c r="AD63" s="169"/>
    </row>
    <row r="64" spans="2:30" ht="15" customHeight="1" x14ac:dyDescent="0.25">
      <c r="B64" s="167"/>
      <c r="C64" s="168"/>
      <c r="D64" s="168"/>
      <c r="E64" s="168"/>
      <c r="F64" s="168"/>
      <c r="G64" s="168"/>
      <c r="H64" s="168"/>
      <c r="I64" s="168"/>
      <c r="J64" s="168"/>
      <c r="K64" s="168"/>
      <c r="L64" s="168"/>
      <c r="M64" s="168"/>
      <c r="N64" s="168"/>
      <c r="O64" s="168"/>
      <c r="P64" s="168"/>
      <c r="Q64" s="168"/>
      <c r="R64" s="168"/>
      <c r="S64" s="168"/>
      <c r="T64" s="168"/>
      <c r="U64" s="168"/>
      <c r="V64" s="168"/>
      <c r="W64" s="168"/>
      <c r="X64" s="168"/>
      <c r="Y64" s="168"/>
      <c r="Z64" s="168"/>
      <c r="AA64" s="168"/>
      <c r="AB64" s="168"/>
      <c r="AC64" s="168"/>
      <c r="AD64" s="169"/>
    </row>
    <row r="65" spans="2:30" ht="15" customHeight="1" x14ac:dyDescent="0.25">
      <c r="B65" s="115"/>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7"/>
    </row>
    <row r="66" spans="2:30" ht="15" customHeight="1" thickBot="1" x14ac:dyDescent="0.3"/>
    <row r="67" spans="2:30" ht="15" customHeight="1" thickBot="1" x14ac:dyDescent="0.3">
      <c r="B67" s="120" t="s">
        <v>307</v>
      </c>
      <c r="C67" s="120"/>
      <c r="D67" s="120"/>
      <c r="E67" s="120"/>
      <c r="F67" s="120"/>
      <c r="G67" s="120"/>
      <c r="H67" s="120"/>
      <c r="I67" s="120"/>
      <c r="J67" s="120"/>
      <c r="K67" s="120"/>
      <c r="L67" s="120"/>
      <c r="M67" s="120"/>
      <c r="N67" s="120"/>
      <c r="O67" s="120"/>
      <c r="P67" s="120"/>
      <c r="Q67" s="120"/>
      <c r="R67" s="120"/>
      <c r="S67" s="120"/>
      <c r="T67" s="120"/>
      <c r="U67" s="120"/>
      <c r="V67" s="120"/>
      <c r="W67" s="120"/>
      <c r="X67" s="120"/>
      <c r="Y67" s="120"/>
      <c r="Z67" s="120"/>
      <c r="AA67" s="120"/>
      <c r="AB67" s="120"/>
      <c r="AC67" s="120"/>
      <c r="AD67" s="120"/>
    </row>
    <row r="68" spans="2:30" ht="15" customHeight="1" x14ac:dyDescent="0.25"/>
    <row r="69" spans="2:30" ht="15" customHeight="1" x14ac:dyDescent="0.25">
      <c r="B69" s="94" t="s">
        <v>322</v>
      </c>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row>
    <row r="70" spans="2:30" ht="15" customHeight="1" x14ac:dyDescent="0.25"/>
    <row r="71" spans="2:30" ht="15" customHeight="1" x14ac:dyDescent="0.25">
      <c r="B71" s="94" t="s">
        <v>305</v>
      </c>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c r="AC71" s="94"/>
      <c r="AD71" s="94"/>
    </row>
    <row r="72" spans="2:30" ht="15" customHeight="1" x14ac:dyDescent="0.25">
      <c r="B72" s="112"/>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c r="AA72" s="113"/>
      <c r="AB72" s="113"/>
      <c r="AC72" s="113"/>
      <c r="AD72" s="114"/>
    </row>
    <row r="73" spans="2:30" ht="15" customHeight="1" x14ac:dyDescent="0.25">
      <c r="B73" s="167"/>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9"/>
    </row>
    <row r="74" spans="2:30" ht="15" customHeight="1" x14ac:dyDescent="0.25">
      <c r="B74" s="167"/>
      <c r="C74" s="168"/>
      <c r="D74" s="168"/>
      <c r="E74" s="168"/>
      <c r="F74" s="168"/>
      <c r="G74" s="168"/>
      <c r="H74" s="168"/>
      <c r="I74" s="168"/>
      <c r="J74" s="168"/>
      <c r="K74" s="168"/>
      <c r="L74" s="168"/>
      <c r="M74" s="168"/>
      <c r="N74" s="168"/>
      <c r="O74" s="168"/>
      <c r="P74" s="168"/>
      <c r="Q74" s="168"/>
      <c r="R74" s="168"/>
      <c r="S74" s="168"/>
      <c r="T74" s="168"/>
      <c r="U74" s="168"/>
      <c r="V74" s="168"/>
      <c r="W74" s="168"/>
      <c r="X74" s="168"/>
      <c r="Y74" s="168"/>
      <c r="Z74" s="168"/>
      <c r="AA74" s="168"/>
      <c r="AB74" s="168"/>
      <c r="AC74" s="168"/>
      <c r="AD74" s="169"/>
    </row>
    <row r="75" spans="2:30" ht="15" customHeight="1" x14ac:dyDescent="0.25">
      <c r="B75" s="167"/>
      <c r="C75" s="168"/>
      <c r="D75" s="168"/>
      <c r="E75" s="168"/>
      <c r="F75" s="168"/>
      <c r="G75" s="168"/>
      <c r="H75" s="168"/>
      <c r="I75" s="168"/>
      <c r="J75" s="168"/>
      <c r="K75" s="168"/>
      <c r="L75" s="168"/>
      <c r="M75" s="168"/>
      <c r="N75" s="168"/>
      <c r="O75" s="168"/>
      <c r="P75" s="168"/>
      <c r="Q75" s="168"/>
      <c r="R75" s="168"/>
      <c r="S75" s="168"/>
      <c r="T75" s="168"/>
      <c r="U75" s="168"/>
      <c r="V75" s="168"/>
      <c r="W75" s="168"/>
      <c r="X75" s="168"/>
      <c r="Y75" s="168"/>
      <c r="Z75" s="168"/>
      <c r="AA75" s="168"/>
      <c r="AB75" s="168"/>
      <c r="AC75" s="168"/>
      <c r="AD75" s="169"/>
    </row>
    <row r="76" spans="2:30" ht="15" customHeight="1" x14ac:dyDescent="0.25">
      <c r="B76" s="115"/>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7"/>
    </row>
    <row r="77" spans="2:30" ht="15" customHeight="1" x14ac:dyDescent="0.25"/>
    <row r="78" spans="2:30" ht="15" customHeight="1" x14ac:dyDescent="0.25">
      <c r="B78" s="94" t="s">
        <v>323</v>
      </c>
      <c r="C78" s="94"/>
      <c r="D78" s="94"/>
      <c r="E78" s="94"/>
      <c r="F78" s="94"/>
      <c r="G78" s="94"/>
      <c r="H78" s="94"/>
      <c r="I78" s="94"/>
      <c r="J78" s="94"/>
      <c r="K78" s="94"/>
      <c r="L78" s="94"/>
      <c r="M78" s="94"/>
      <c r="N78" s="94"/>
      <c r="O78" s="94"/>
      <c r="P78" s="94"/>
      <c r="Q78" s="94"/>
      <c r="R78" s="94"/>
      <c r="S78" s="94"/>
      <c r="T78" s="94"/>
      <c r="U78" s="94"/>
      <c r="V78" s="94"/>
      <c r="W78" s="94"/>
      <c r="X78" s="94"/>
      <c r="Y78" s="94"/>
      <c r="Z78" s="94"/>
      <c r="AA78" s="94"/>
      <c r="AB78" s="94"/>
      <c r="AC78" s="94"/>
      <c r="AD78" s="94"/>
    </row>
    <row r="79" spans="2:30" ht="15" customHeight="1" x14ac:dyDescent="0.25">
      <c r="B79" s="112"/>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c r="AA79" s="113"/>
      <c r="AB79" s="113"/>
      <c r="AC79" s="113"/>
      <c r="AD79" s="114"/>
    </row>
    <row r="80" spans="2:30" ht="15" customHeight="1" x14ac:dyDescent="0.25">
      <c r="B80" s="167"/>
      <c r="C80" s="168"/>
      <c r="D80" s="168"/>
      <c r="E80" s="168"/>
      <c r="F80" s="168"/>
      <c r="G80" s="168"/>
      <c r="H80" s="168"/>
      <c r="I80" s="168"/>
      <c r="J80" s="168"/>
      <c r="K80" s="168"/>
      <c r="L80" s="168"/>
      <c r="M80" s="168"/>
      <c r="N80" s="168"/>
      <c r="O80" s="168"/>
      <c r="P80" s="168"/>
      <c r="Q80" s="168"/>
      <c r="R80" s="168"/>
      <c r="S80" s="168"/>
      <c r="T80" s="168"/>
      <c r="U80" s="168"/>
      <c r="V80" s="168"/>
      <c r="W80" s="168"/>
      <c r="X80" s="168"/>
      <c r="Y80" s="168"/>
      <c r="Z80" s="168"/>
      <c r="AA80" s="168"/>
      <c r="AB80" s="168"/>
      <c r="AC80" s="168"/>
      <c r="AD80" s="169"/>
    </row>
    <row r="81" spans="2:30" ht="15" customHeight="1" x14ac:dyDescent="0.25">
      <c r="B81" s="167"/>
      <c r="C81" s="168"/>
      <c r="D81" s="168"/>
      <c r="E81" s="168"/>
      <c r="F81" s="168"/>
      <c r="G81" s="168"/>
      <c r="H81" s="168"/>
      <c r="I81" s="168"/>
      <c r="J81" s="168"/>
      <c r="K81" s="168"/>
      <c r="L81" s="168"/>
      <c r="M81" s="168"/>
      <c r="N81" s="168"/>
      <c r="O81" s="168"/>
      <c r="P81" s="168"/>
      <c r="Q81" s="168"/>
      <c r="R81" s="168"/>
      <c r="S81" s="168"/>
      <c r="T81" s="168"/>
      <c r="U81" s="168"/>
      <c r="V81" s="168"/>
      <c r="W81" s="168"/>
      <c r="X81" s="168"/>
      <c r="Y81" s="168"/>
      <c r="Z81" s="168"/>
      <c r="AA81" s="168"/>
      <c r="AB81" s="168"/>
      <c r="AC81" s="168"/>
      <c r="AD81" s="169"/>
    </row>
    <row r="82" spans="2:30" ht="15" customHeight="1" x14ac:dyDescent="0.25">
      <c r="B82" s="167"/>
      <c r="C82" s="168"/>
      <c r="D82" s="168"/>
      <c r="E82" s="168"/>
      <c r="F82" s="168"/>
      <c r="G82" s="168"/>
      <c r="H82" s="168"/>
      <c r="I82" s="168"/>
      <c r="J82" s="168"/>
      <c r="K82" s="168"/>
      <c r="L82" s="168"/>
      <c r="M82" s="168"/>
      <c r="N82" s="168"/>
      <c r="O82" s="168"/>
      <c r="P82" s="168"/>
      <c r="Q82" s="168"/>
      <c r="R82" s="168"/>
      <c r="S82" s="168"/>
      <c r="T82" s="168"/>
      <c r="U82" s="168"/>
      <c r="V82" s="168"/>
      <c r="W82" s="168"/>
      <c r="X82" s="168"/>
      <c r="Y82" s="168"/>
      <c r="Z82" s="168"/>
      <c r="AA82" s="168"/>
      <c r="AB82" s="168"/>
      <c r="AC82" s="168"/>
      <c r="AD82" s="169"/>
    </row>
    <row r="83" spans="2:30" ht="15" customHeight="1" x14ac:dyDescent="0.25">
      <c r="B83" s="115"/>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7"/>
    </row>
    <row r="84" spans="2:30" ht="15" customHeight="1" x14ac:dyDescent="0.25"/>
    <row r="85" spans="2:30" ht="15" customHeight="1" x14ac:dyDescent="0.25">
      <c r="B85" s="94" t="s">
        <v>306</v>
      </c>
      <c r="C85" s="94"/>
      <c r="D85" s="94"/>
      <c r="E85" s="94"/>
      <c r="F85" s="94"/>
      <c r="G85" s="94"/>
      <c r="H85" s="94"/>
      <c r="I85" s="94"/>
      <c r="J85" s="94"/>
      <c r="K85" s="94"/>
      <c r="L85" s="94"/>
      <c r="M85" s="94"/>
      <c r="N85" s="94"/>
      <c r="O85" s="94"/>
      <c r="P85" s="94"/>
      <c r="Q85" s="94"/>
      <c r="R85" s="94"/>
      <c r="S85" s="94"/>
      <c r="T85" s="94"/>
      <c r="U85" s="94"/>
      <c r="V85" s="94"/>
      <c r="W85" s="94"/>
      <c r="X85" s="94"/>
      <c r="Y85" s="94"/>
      <c r="Z85" s="94"/>
      <c r="AA85" s="94"/>
      <c r="AB85" s="94"/>
      <c r="AC85" s="94"/>
      <c r="AD85" s="94"/>
    </row>
    <row r="86" spans="2:30" ht="15" customHeight="1" x14ac:dyDescent="0.25">
      <c r="B86" s="112"/>
      <c r="C86" s="113"/>
      <c r="D86" s="113"/>
      <c r="E86" s="113"/>
      <c r="F86" s="113"/>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4"/>
    </row>
    <row r="87" spans="2:30" ht="15" customHeight="1" x14ac:dyDescent="0.25">
      <c r="B87" s="167"/>
      <c r="C87" s="168"/>
      <c r="D87" s="168"/>
      <c r="E87" s="168"/>
      <c r="F87" s="168"/>
      <c r="G87" s="168"/>
      <c r="H87" s="168"/>
      <c r="I87" s="168"/>
      <c r="J87" s="168"/>
      <c r="K87" s="168"/>
      <c r="L87" s="168"/>
      <c r="M87" s="168"/>
      <c r="N87" s="168"/>
      <c r="O87" s="168"/>
      <c r="P87" s="168"/>
      <c r="Q87" s="168"/>
      <c r="R87" s="168"/>
      <c r="S87" s="168"/>
      <c r="T87" s="168"/>
      <c r="U87" s="168"/>
      <c r="V87" s="168"/>
      <c r="W87" s="168"/>
      <c r="X87" s="168"/>
      <c r="Y87" s="168"/>
      <c r="Z87" s="168"/>
      <c r="AA87" s="168"/>
      <c r="AB87" s="168"/>
      <c r="AC87" s="168"/>
      <c r="AD87" s="169"/>
    </row>
    <row r="88" spans="2:30" ht="15" customHeight="1" x14ac:dyDescent="0.25">
      <c r="B88" s="167"/>
      <c r="C88" s="168"/>
      <c r="D88" s="168"/>
      <c r="E88" s="168"/>
      <c r="F88" s="168"/>
      <c r="G88" s="168"/>
      <c r="H88" s="168"/>
      <c r="I88" s="168"/>
      <c r="J88" s="168"/>
      <c r="K88" s="168"/>
      <c r="L88" s="168"/>
      <c r="M88" s="168"/>
      <c r="N88" s="168"/>
      <c r="O88" s="168"/>
      <c r="P88" s="168"/>
      <c r="Q88" s="168"/>
      <c r="R88" s="168"/>
      <c r="S88" s="168"/>
      <c r="T88" s="168"/>
      <c r="U88" s="168"/>
      <c r="V88" s="168"/>
      <c r="W88" s="168"/>
      <c r="X88" s="168"/>
      <c r="Y88" s="168"/>
      <c r="Z88" s="168"/>
      <c r="AA88" s="168"/>
      <c r="AB88" s="168"/>
      <c r="AC88" s="168"/>
      <c r="AD88" s="169"/>
    </row>
    <row r="89" spans="2:30" ht="15" customHeight="1" x14ac:dyDescent="0.25">
      <c r="B89" s="167"/>
      <c r="C89" s="168"/>
      <c r="D89" s="168"/>
      <c r="E89" s="168"/>
      <c r="F89" s="168"/>
      <c r="G89" s="168"/>
      <c r="H89" s="168"/>
      <c r="I89" s="168"/>
      <c r="J89" s="168"/>
      <c r="K89" s="168"/>
      <c r="L89" s="168"/>
      <c r="M89" s="168"/>
      <c r="N89" s="168"/>
      <c r="O89" s="168"/>
      <c r="P89" s="168"/>
      <c r="Q89" s="168"/>
      <c r="R89" s="168"/>
      <c r="S89" s="168"/>
      <c r="T89" s="168"/>
      <c r="U89" s="168"/>
      <c r="V89" s="168"/>
      <c r="W89" s="168"/>
      <c r="X89" s="168"/>
      <c r="Y89" s="168"/>
      <c r="Z89" s="168"/>
      <c r="AA89" s="168"/>
      <c r="AB89" s="168"/>
      <c r="AC89" s="168"/>
      <c r="AD89" s="169"/>
    </row>
    <row r="90" spans="2:30" ht="15" customHeight="1" x14ac:dyDescent="0.25">
      <c r="B90" s="115"/>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7"/>
    </row>
    <row r="91" spans="2:30" ht="15" customHeight="1" x14ac:dyDescent="0.25"/>
    <row r="92" spans="2:30" ht="15" customHeight="1" x14ac:dyDescent="0.25">
      <c r="B92" s="166" t="s">
        <v>443</v>
      </c>
      <c r="C92" s="166"/>
      <c r="D92" s="166"/>
      <c r="E92" s="166"/>
      <c r="F92" s="166"/>
      <c r="G92" s="166"/>
      <c r="H92" s="166"/>
      <c r="I92" s="166"/>
      <c r="J92" s="166"/>
      <c r="K92" s="166"/>
      <c r="L92" s="166"/>
      <c r="M92" s="166"/>
      <c r="N92" s="166"/>
      <c r="O92" s="166"/>
      <c r="P92" s="166"/>
      <c r="Q92" s="166"/>
      <c r="R92" s="166"/>
      <c r="S92" s="166"/>
      <c r="T92" s="166"/>
      <c r="U92" s="18"/>
      <c r="V92" s="18"/>
      <c r="W92" s="18"/>
      <c r="X92" s="18"/>
      <c r="Y92" s="18"/>
      <c r="Z92" s="18"/>
      <c r="AA92" s="18"/>
      <c r="AB92" s="18"/>
      <c r="AC92" s="18"/>
      <c r="AD92" s="18"/>
    </row>
    <row r="93" spans="2:30" ht="15" customHeight="1" x14ac:dyDescent="0.25">
      <c r="B93" s="166"/>
      <c r="C93" s="166"/>
      <c r="D93" s="166"/>
      <c r="E93" s="166"/>
      <c r="F93" s="166"/>
      <c r="G93" s="166"/>
      <c r="H93" s="166"/>
      <c r="I93" s="166"/>
      <c r="J93" s="166"/>
      <c r="K93" s="166"/>
      <c r="L93" s="166"/>
      <c r="M93" s="166"/>
      <c r="N93" s="166"/>
      <c r="O93" s="166"/>
      <c r="P93" s="166"/>
      <c r="Q93" s="166"/>
      <c r="R93" s="166"/>
      <c r="S93" s="166"/>
      <c r="T93" s="166"/>
      <c r="U93" s="170" t="s">
        <v>61</v>
      </c>
      <c r="V93" s="170"/>
      <c r="W93" s="170"/>
      <c r="X93" s="170"/>
      <c r="Y93" s="170"/>
      <c r="Z93" s="170"/>
      <c r="AA93" s="170"/>
      <c r="AB93" s="85"/>
      <c r="AC93" s="86"/>
      <c r="AD93" s="87"/>
    </row>
    <row r="94" spans="2:30" ht="15" customHeight="1" thickBot="1" x14ac:dyDescent="0.3"/>
    <row r="95" spans="2:30" ht="15" customHeight="1" thickBot="1" x14ac:dyDescent="0.3">
      <c r="B95" s="120" t="s">
        <v>308</v>
      </c>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c r="AD95" s="120"/>
    </row>
    <row r="96" spans="2:30" ht="15" customHeight="1" x14ac:dyDescent="0.25"/>
    <row r="97" spans="2:30" ht="15" customHeight="1" x14ac:dyDescent="0.25">
      <c r="B97" s="166" t="s">
        <v>445</v>
      </c>
      <c r="C97" s="166"/>
      <c r="D97" s="166"/>
      <c r="E97" s="166"/>
      <c r="F97" s="166"/>
      <c r="G97" s="166"/>
      <c r="H97" s="166"/>
      <c r="I97" s="166"/>
      <c r="J97" s="166"/>
      <c r="K97" s="166"/>
      <c r="L97" s="166"/>
      <c r="M97" s="166"/>
      <c r="N97" s="166"/>
      <c r="O97" s="166"/>
      <c r="P97" s="166"/>
      <c r="Q97" s="166"/>
      <c r="R97" s="166"/>
      <c r="S97" s="166"/>
      <c r="T97" s="166"/>
      <c r="U97" s="58"/>
      <c r="V97" s="58"/>
      <c r="W97" s="58"/>
      <c r="X97" s="58"/>
      <c r="Y97" s="58"/>
      <c r="Z97" s="58"/>
      <c r="AA97" s="58"/>
      <c r="AB97" s="58"/>
      <c r="AC97" s="58"/>
      <c r="AD97" s="58"/>
    </row>
    <row r="98" spans="2:30" s="29" customFormat="1" ht="15" customHeight="1" x14ac:dyDescent="0.25">
      <c r="B98" s="166"/>
      <c r="C98" s="166"/>
      <c r="D98" s="166"/>
      <c r="E98" s="166"/>
      <c r="F98" s="166"/>
      <c r="G98" s="166"/>
      <c r="H98" s="166"/>
      <c r="I98" s="166"/>
      <c r="J98" s="166"/>
      <c r="K98" s="166"/>
      <c r="L98" s="166"/>
      <c r="M98" s="166"/>
      <c r="N98" s="166"/>
      <c r="O98" s="166"/>
      <c r="P98" s="166"/>
      <c r="Q98" s="166"/>
      <c r="R98" s="166"/>
      <c r="S98" s="166"/>
      <c r="T98" s="166"/>
      <c r="U98" s="56"/>
      <c r="V98" s="56"/>
      <c r="W98" s="56"/>
      <c r="X98" s="56"/>
      <c r="Y98" s="56"/>
      <c r="Z98" s="56"/>
      <c r="AA98" s="56"/>
      <c r="AB98" s="56"/>
      <c r="AC98" s="56"/>
      <c r="AD98" s="56"/>
    </row>
    <row r="99" spans="2:30" ht="15" customHeight="1" x14ac:dyDescent="0.25">
      <c r="B99" s="166"/>
      <c r="C99" s="166"/>
      <c r="D99" s="166"/>
      <c r="E99" s="166"/>
      <c r="F99" s="166"/>
      <c r="G99" s="166"/>
      <c r="H99" s="166"/>
      <c r="I99" s="166"/>
      <c r="J99" s="166"/>
      <c r="K99" s="166"/>
      <c r="L99" s="166"/>
      <c r="M99" s="166"/>
      <c r="N99" s="166"/>
      <c r="O99" s="166"/>
      <c r="P99" s="166"/>
      <c r="Q99" s="166"/>
      <c r="R99" s="166"/>
      <c r="S99" s="166"/>
      <c r="T99" s="166"/>
      <c r="U99" s="58"/>
      <c r="V99" s="58"/>
      <c r="W99" s="58"/>
      <c r="X99" s="58"/>
      <c r="Y99" s="58"/>
      <c r="Z99" s="58"/>
      <c r="AA99" s="58"/>
      <c r="AB99" s="58"/>
      <c r="AC99" s="58"/>
      <c r="AD99" s="58"/>
    </row>
    <row r="100" spans="2:30" ht="15" customHeight="1" x14ac:dyDescent="0.25">
      <c r="B100" s="166"/>
      <c r="C100" s="166"/>
      <c r="D100" s="166"/>
      <c r="E100" s="166"/>
      <c r="F100" s="166"/>
      <c r="G100" s="166"/>
      <c r="H100" s="166"/>
      <c r="I100" s="166"/>
      <c r="J100" s="166"/>
      <c r="K100" s="166"/>
      <c r="L100" s="166"/>
      <c r="M100" s="166"/>
      <c r="N100" s="166"/>
      <c r="O100" s="166"/>
      <c r="P100" s="166"/>
      <c r="Q100" s="166"/>
      <c r="R100" s="166"/>
      <c r="S100" s="166"/>
      <c r="T100" s="166"/>
      <c r="U100" s="164" t="s">
        <v>61</v>
      </c>
      <c r="V100" s="164"/>
      <c r="W100" s="164"/>
      <c r="X100" s="164"/>
      <c r="Y100" s="164"/>
      <c r="Z100" s="164"/>
      <c r="AA100" s="164"/>
      <c r="AB100" s="85"/>
      <c r="AC100" s="86"/>
      <c r="AD100" s="87"/>
    </row>
    <row r="101" spans="2:30" ht="15" customHeight="1" x14ac:dyDescent="0.25"/>
    <row r="102" spans="2:30" ht="15" customHeight="1" x14ac:dyDescent="0.25">
      <c r="B102" s="94" t="s">
        <v>680</v>
      </c>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94"/>
      <c r="AB102" s="94"/>
      <c r="AC102" s="94"/>
      <c r="AD102" s="94"/>
    </row>
    <row r="103" spans="2:30" ht="15" customHeight="1" x14ac:dyDescent="0.25">
      <c r="B103" s="165" t="s">
        <v>681</v>
      </c>
      <c r="C103" s="165"/>
      <c r="D103" s="165"/>
      <c r="E103" s="165"/>
      <c r="F103" s="165"/>
      <c r="G103" s="165"/>
      <c r="H103" s="165"/>
      <c r="I103" s="165"/>
      <c r="J103" s="165"/>
      <c r="K103" s="165"/>
      <c r="L103" s="165"/>
      <c r="M103" s="165"/>
      <c r="N103" s="165"/>
      <c r="O103" s="165"/>
      <c r="P103" s="165"/>
      <c r="Q103" s="165"/>
      <c r="R103" s="165"/>
      <c r="S103" s="165"/>
      <c r="T103" s="165"/>
      <c r="U103" s="165"/>
      <c r="V103" s="165"/>
      <c r="W103" s="165"/>
      <c r="X103" s="165"/>
      <c r="Y103" s="165"/>
      <c r="Z103" s="165"/>
      <c r="AA103" s="165"/>
      <c r="AB103" s="165"/>
      <c r="AC103" s="165"/>
      <c r="AD103" s="165"/>
    </row>
    <row r="104" spans="2:30" ht="15" customHeight="1" x14ac:dyDescent="0.25">
      <c r="B104" s="112"/>
      <c r="C104" s="113"/>
      <c r="D104" s="113"/>
      <c r="E104" s="113"/>
      <c r="F104" s="113"/>
      <c r="G104" s="113"/>
      <c r="H104" s="113"/>
      <c r="I104" s="113"/>
      <c r="J104" s="113"/>
      <c r="K104" s="113"/>
      <c r="L104" s="113"/>
      <c r="M104" s="113"/>
      <c r="N104" s="113"/>
      <c r="O104" s="113"/>
      <c r="P104" s="113"/>
      <c r="Q104" s="113"/>
      <c r="R104" s="113"/>
      <c r="S104" s="113"/>
      <c r="T104" s="113"/>
      <c r="U104" s="113"/>
      <c r="V104" s="113"/>
      <c r="W104" s="113"/>
      <c r="X104" s="113"/>
      <c r="Y104" s="113"/>
      <c r="Z104" s="113"/>
      <c r="AA104" s="113"/>
      <c r="AB104" s="113"/>
      <c r="AC104" s="113"/>
      <c r="AD104" s="114"/>
    </row>
    <row r="105" spans="2:30" ht="15" customHeight="1" x14ac:dyDescent="0.25">
      <c r="B105" s="167"/>
      <c r="C105" s="168"/>
      <c r="D105" s="168"/>
      <c r="E105" s="168"/>
      <c r="F105" s="168"/>
      <c r="G105" s="168"/>
      <c r="H105" s="168"/>
      <c r="I105" s="168"/>
      <c r="J105" s="168"/>
      <c r="K105" s="168"/>
      <c r="L105" s="168"/>
      <c r="M105" s="168"/>
      <c r="N105" s="168"/>
      <c r="O105" s="168"/>
      <c r="P105" s="168"/>
      <c r="Q105" s="168"/>
      <c r="R105" s="168"/>
      <c r="S105" s="168"/>
      <c r="T105" s="168"/>
      <c r="U105" s="168"/>
      <c r="V105" s="168"/>
      <c r="W105" s="168"/>
      <c r="X105" s="168"/>
      <c r="Y105" s="168"/>
      <c r="Z105" s="168"/>
      <c r="AA105" s="168"/>
      <c r="AB105" s="168"/>
      <c r="AC105" s="168"/>
      <c r="AD105" s="169"/>
    </row>
    <row r="106" spans="2:30" ht="15" customHeight="1" x14ac:dyDescent="0.25">
      <c r="B106" s="167"/>
      <c r="C106" s="168"/>
      <c r="D106" s="168"/>
      <c r="E106" s="168"/>
      <c r="F106" s="168"/>
      <c r="G106" s="168"/>
      <c r="H106" s="168"/>
      <c r="I106" s="168"/>
      <c r="J106" s="168"/>
      <c r="K106" s="168"/>
      <c r="L106" s="168"/>
      <c r="M106" s="168"/>
      <c r="N106" s="168"/>
      <c r="O106" s="168"/>
      <c r="P106" s="168"/>
      <c r="Q106" s="168"/>
      <c r="R106" s="168"/>
      <c r="S106" s="168"/>
      <c r="T106" s="168"/>
      <c r="U106" s="168"/>
      <c r="V106" s="168"/>
      <c r="W106" s="168"/>
      <c r="X106" s="168"/>
      <c r="Y106" s="168"/>
      <c r="Z106" s="168"/>
      <c r="AA106" s="168"/>
      <c r="AB106" s="168"/>
      <c r="AC106" s="168"/>
      <c r="AD106" s="169"/>
    </row>
    <row r="107" spans="2:30" ht="15" customHeight="1" x14ac:dyDescent="0.25">
      <c r="B107" s="167"/>
      <c r="C107" s="168"/>
      <c r="D107" s="168"/>
      <c r="E107" s="168"/>
      <c r="F107" s="168"/>
      <c r="G107" s="168"/>
      <c r="H107" s="168"/>
      <c r="I107" s="168"/>
      <c r="J107" s="168"/>
      <c r="K107" s="168"/>
      <c r="L107" s="168"/>
      <c r="M107" s="168"/>
      <c r="N107" s="168"/>
      <c r="O107" s="168"/>
      <c r="P107" s="168"/>
      <c r="Q107" s="168"/>
      <c r="R107" s="168"/>
      <c r="S107" s="168"/>
      <c r="T107" s="168"/>
      <c r="U107" s="168"/>
      <c r="V107" s="168"/>
      <c r="W107" s="168"/>
      <c r="X107" s="168"/>
      <c r="Y107" s="168"/>
      <c r="Z107" s="168"/>
      <c r="AA107" s="168"/>
      <c r="AB107" s="168"/>
      <c r="AC107" s="168"/>
      <c r="AD107" s="169"/>
    </row>
    <row r="108" spans="2:30" ht="15" customHeight="1" x14ac:dyDescent="0.25">
      <c r="B108" s="115"/>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7"/>
    </row>
    <row r="109" spans="2:30" ht="15" customHeight="1" x14ac:dyDescent="0.25"/>
    <row r="110" spans="2:30" ht="15" customHeight="1" x14ac:dyDescent="0.25">
      <c r="B110" s="94" t="s">
        <v>678</v>
      </c>
      <c r="C110" s="94"/>
      <c r="D110" s="94"/>
      <c r="E110" s="94"/>
      <c r="F110" s="94"/>
      <c r="G110" s="94"/>
      <c r="H110" s="94"/>
      <c r="I110" s="94"/>
      <c r="J110" s="94"/>
      <c r="K110" s="94"/>
      <c r="L110" s="94"/>
      <c r="M110" s="94"/>
      <c r="N110" s="94"/>
      <c r="O110" s="94"/>
      <c r="P110" s="94"/>
      <c r="Q110" s="94"/>
      <c r="R110" s="94"/>
      <c r="S110" s="94"/>
      <c r="T110" s="94"/>
      <c r="U110" s="94"/>
      <c r="V110" s="94"/>
      <c r="W110" s="94"/>
      <c r="X110" s="94"/>
      <c r="Y110" s="94"/>
      <c r="Z110" s="94"/>
      <c r="AA110" s="94"/>
      <c r="AB110" s="94"/>
      <c r="AC110" s="94"/>
      <c r="AD110" s="94"/>
    </row>
    <row r="111" spans="2:30" ht="15" customHeight="1" x14ac:dyDescent="0.25">
      <c r="B111" s="165" t="s">
        <v>679</v>
      </c>
      <c r="C111" s="165"/>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row>
    <row r="112" spans="2:30" ht="15" customHeight="1" x14ac:dyDescent="0.25">
      <c r="B112" s="165"/>
      <c r="C112" s="165"/>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row>
    <row r="113" spans="2:30" ht="15" customHeight="1" x14ac:dyDescent="0.25">
      <c r="B113" s="112"/>
      <c r="C113" s="113"/>
      <c r="D113" s="113"/>
      <c r="E113" s="113"/>
      <c r="F113" s="113"/>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4"/>
    </row>
    <row r="114" spans="2:30" ht="15" customHeight="1" x14ac:dyDescent="0.25">
      <c r="B114" s="167"/>
      <c r="C114" s="168"/>
      <c r="D114" s="168"/>
      <c r="E114" s="168"/>
      <c r="F114" s="168"/>
      <c r="G114" s="168"/>
      <c r="H114" s="168"/>
      <c r="I114" s="168"/>
      <c r="J114" s="168"/>
      <c r="K114" s="168"/>
      <c r="L114" s="168"/>
      <c r="M114" s="168"/>
      <c r="N114" s="168"/>
      <c r="O114" s="168"/>
      <c r="P114" s="168"/>
      <c r="Q114" s="168"/>
      <c r="R114" s="168"/>
      <c r="S114" s="168"/>
      <c r="T114" s="168"/>
      <c r="U114" s="168"/>
      <c r="V114" s="168"/>
      <c r="W114" s="168"/>
      <c r="X114" s="168"/>
      <c r="Y114" s="168"/>
      <c r="Z114" s="168"/>
      <c r="AA114" s="168"/>
      <c r="AB114" s="168"/>
      <c r="AC114" s="168"/>
      <c r="AD114" s="169"/>
    </row>
    <row r="115" spans="2:30" ht="15" customHeight="1" x14ac:dyDescent="0.25">
      <c r="B115" s="167"/>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9"/>
    </row>
    <row r="116" spans="2:30" ht="15" customHeight="1" x14ac:dyDescent="0.25">
      <c r="B116" s="167"/>
      <c r="C116" s="168"/>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9"/>
    </row>
    <row r="117" spans="2:30" ht="15" customHeight="1" x14ac:dyDescent="0.25">
      <c r="B117" s="115"/>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7"/>
    </row>
    <row r="118" spans="2:30" ht="15" customHeight="1" x14ac:dyDescent="0.25"/>
    <row r="119" spans="2:30" ht="15" customHeight="1" x14ac:dyDescent="0.25">
      <c r="B119" s="94" t="s">
        <v>682</v>
      </c>
      <c r="C119" s="94"/>
      <c r="D119" s="94"/>
      <c r="E119" s="94"/>
      <c r="F119" s="94"/>
      <c r="G119" s="94"/>
      <c r="H119" s="94"/>
      <c r="I119" s="94"/>
      <c r="J119" s="94"/>
      <c r="K119" s="94"/>
      <c r="L119" s="94"/>
      <c r="M119" s="94"/>
      <c r="N119" s="94"/>
      <c r="O119" s="94"/>
      <c r="P119" s="94"/>
      <c r="Q119" s="94"/>
      <c r="R119" s="94"/>
      <c r="S119" s="94"/>
      <c r="T119" s="94"/>
      <c r="U119" s="94"/>
      <c r="V119" s="94"/>
      <c r="W119" s="94"/>
      <c r="X119" s="94"/>
      <c r="Y119" s="94"/>
      <c r="Z119" s="94"/>
      <c r="AA119" s="94"/>
      <c r="AB119" s="94"/>
      <c r="AC119" s="94"/>
      <c r="AD119" s="94"/>
    </row>
    <row r="120" spans="2:30" ht="15" customHeight="1" x14ac:dyDescent="0.25">
      <c r="B120" s="165" t="s">
        <v>491</v>
      </c>
      <c r="C120" s="165"/>
      <c r="D120" s="165"/>
      <c r="E120" s="165"/>
      <c r="F120" s="165"/>
      <c r="G120" s="165"/>
      <c r="H120" s="165"/>
      <c r="I120" s="165"/>
      <c r="J120" s="165"/>
      <c r="K120" s="165"/>
      <c r="L120" s="165"/>
      <c r="M120" s="165"/>
      <c r="N120" s="165"/>
      <c r="O120" s="165"/>
      <c r="P120" s="165"/>
      <c r="Q120" s="165"/>
      <c r="R120" s="165"/>
      <c r="S120" s="165"/>
      <c r="T120" s="165"/>
      <c r="U120" s="165"/>
      <c r="V120" s="165"/>
      <c r="W120" s="165"/>
      <c r="X120" s="165"/>
      <c r="Y120" s="165"/>
      <c r="Z120" s="165"/>
      <c r="AA120" s="165"/>
      <c r="AB120" s="165"/>
      <c r="AC120" s="165"/>
      <c r="AD120" s="165"/>
    </row>
    <row r="121" spans="2:30" ht="15" customHeight="1" x14ac:dyDescent="0.25">
      <c r="B121" s="165"/>
      <c r="C121" s="165"/>
      <c r="D121" s="165"/>
      <c r="E121" s="165"/>
      <c r="F121" s="165"/>
      <c r="G121" s="165"/>
      <c r="H121" s="165"/>
      <c r="I121" s="165"/>
      <c r="J121" s="165"/>
      <c r="K121" s="165"/>
      <c r="L121" s="165"/>
      <c r="M121" s="165"/>
      <c r="N121" s="165"/>
      <c r="O121" s="165"/>
      <c r="P121" s="165"/>
      <c r="Q121" s="165"/>
      <c r="R121" s="165"/>
      <c r="S121" s="165"/>
      <c r="T121" s="165"/>
      <c r="U121" s="165"/>
      <c r="V121" s="165"/>
      <c r="W121" s="165"/>
      <c r="X121" s="165"/>
      <c r="Y121" s="165"/>
      <c r="Z121" s="165"/>
      <c r="AA121" s="165"/>
      <c r="AB121" s="165"/>
      <c r="AC121" s="165"/>
      <c r="AD121" s="165"/>
    </row>
    <row r="122" spans="2:30" ht="15" customHeight="1" x14ac:dyDescent="0.25">
      <c r="B122" s="112"/>
      <c r="C122" s="113"/>
      <c r="D122" s="113"/>
      <c r="E122" s="113"/>
      <c r="F122" s="113"/>
      <c r="G122" s="113"/>
      <c r="H122" s="113"/>
      <c r="I122" s="113"/>
      <c r="J122" s="113"/>
      <c r="K122" s="113"/>
      <c r="L122" s="113"/>
      <c r="M122" s="113"/>
      <c r="N122" s="113"/>
      <c r="O122" s="113"/>
      <c r="P122" s="113"/>
      <c r="Q122" s="113"/>
      <c r="R122" s="113"/>
      <c r="S122" s="113"/>
      <c r="T122" s="113"/>
      <c r="U122" s="113"/>
      <c r="V122" s="113"/>
      <c r="W122" s="113"/>
      <c r="X122" s="113"/>
      <c r="Y122" s="113"/>
      <c r="Z122" s="113"/>
      <c r="AA122" s="113"/>
      <c r="AB122" s="113"/>
      <c r="AC122" s="113"/>
      <c r="AD122" s="114"/>
    </row>
    <row r="123" spans="2:30" ht="15" customHeight="1" x14ac:dyDescent="0.25">
      <c r="B123" s="167"/>
      <c r="C123" s="168"/>
      <c r="D123" s="168"/>
      <c r="E123" s="168"/>
      <c r="F123" s="168"/>
      <c r="G123" s="168"/>
      <c r="H123" s="168"/>
      <c r="I123" s="168"/>
      <c r="J123" s="168"/>
      <c r="K123" s="168"/>
      <c r="L123" s="168"/>
      <c r="M123" s="168"/>
      <c r="N123" s="168"/>
      <c r="O123" s="168"/>
      <c r="P123" s="168"/>
      <c r="Q123" s="168"/>
      <c r="R123" s="168"/>
      <c r="S123" s="168"/>
      <c r="T123" s="168"/>
      <c r="U123" s="168"/>
      <c r="V123" s="168"/>
      <c r="W123" s="168"/>
      <c r="X123" s="168"/>
      <c r="Y123" s="168"/>
      <c r="Z123" s="168"/>
      <c r="AA123" s="168"/>
      <c r="AB123" s="168"/>
      <c r="AC123" s="168"/>
      <c r="AD123" s="169"/>
    </row>
    <row r="124" spans="2:30" ht="15" customHeight="1" x14ac:dyDescent="0.25">
      <c r="B124" s="167"/>
      <c r="C124" s="168"/>
      <c r="D124" s="168"/>
      <c r="E124" s="168"/>
      <c r="F124" s="168"/>
      <c r="G124" s="168"/>
      <c r="H124" s="168"/>
      <c r="I124" s="168"/>
      <c r="J124" s="168"/>
      <c r="K124" s="168"/>
      <c r="L124" s="168"/>
      <c r="M124" s="168"/>
      <c r="N124" s="168"/>
      <c r="O124" s="168"/>
      <c r="P124" s="168"/>
      <c r="Q124" s="168"/>
      <c r="R124" s="168"/>
      <c r="S124" s="168"/>
      <c r="T124" s="168"/>
      <c r="U124" s="168"/>
      <c r="V124" s="168"/>
      <c r="W124" s="168"/>
      <c r="X124" s="168"/>
      <c r="Y124" s="168"/>
      <c r="Z124" s="168"/>
      <c r="AA124" s="168"/>
      <c r="AB124" s="168"/>
      <c r="AC124" s="168"/>
      <c r="AD124" s="169"/>
    </row>
    <row r="125" spans="2:30" ht="15" customHeight="1" x14ac:dyDescent="0.25">
      <c r="B125" s="167"/>
      <c r="C125" s="168"/>
      <c r="D125" s="168"/>
      <c r="E125" s="168"/>
      <c r="F125" s="168"/>
      <c r="G125" s="168"/>
      <c r="H125" s="168"/>
      <c r="I125" s="168"/>
      <c r="J125" s="168"/>
      <c r="K125" s="168"/>
      <c r="L125" s="168"/>
      <c r="M125" s="168"/>
      <c r="N125" s="168"/>
      <c r="O125" s="168"/>
      <c r="P125" s="168"/>
      <c r="Q125" s="168"/>
      <c r="R125" s="168"/>
      <c r="S125" s="168"/>
      <c r="T125" s="168"/>
      <c r="U125" s="168"/>
      <c r="V125" s="168"/>
      <c r="W125" s="168"/>
      <c r="X125" s="168"/>
      <c r="Y125" s="168"/>
      <c r="Z125" s="168"/>
      <c r="AA125" s="168"/>
      <c r="AB125" s="168"/>
      <c r="AC125" s="168"/>
      <c r="AD125" s="169"/>
    </row>
    <row r="126" spans="2:30" ht="15" customHeight="1" x14ac:dyDescent="0.25">
      <c r="B126" s="115"/>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7"/>
    </row>
    <row r="127" spans="2:30" ht="15" customHeight="1" x14ac:dyDescent="0.25"/>
    <row r="128" spans="2:30" ht="15" customHeight="1" x14ac:dyDescent="0.25">
      <c r="B128" s="94" t="s">
        <v>683</v>
      </c>
      <c r="C128" s="94"/>
      <c r="D128" s="94"/>
      <c r="E128" s="94"/>
      <c r="F128" s="94"/>
      <c r="G128" s="94"/>
      <c r="H128" s="94"/>
      <c r="I128" s="94"/>
      <c r="J128" s="94"/>
      <c r="K128" s="94"/>
      <c r="L128" s="94"/>
      <c r="M128" s="94"/>
      <c r="N128" s="94"/>
      <c r="O128" s="94"/>
      <c r="P128" s="94"/>
      <c r="Q128" s="94"/>
      <c r="R128" s="94"/>
      <c r="S128" s="94"/>
      <c r="T128" s="94"/>
      <c r="U128" s="94"/>
      <c r="V128" s="94"/>
      <c r="W128" s="94"/>
      <c r="X128" s="94"/>
      <c r="Y128" s="94"/>
      <c r="Z128" s="94"/>
      <c r="AA128" s="94"/>
      <c r="AB128" s="94"/>
      <c r="AC128" s="94"/>
      <c r="AD128" s="94"/>
    </row>
    <row r="129" spans="2:30" ht="8.25" customHeight="1" x14ac:dyDescent="0.25">
      <c r="B129" s="165" t="s">
        <v>677</v>
      </c>
      <c r="C129" s="165"/>
      <c r="D129" s="165"/>
      <c r="E129" s="165"/>
      <c r="F129" s="165"/>
      <c r="G129" s="165"/>
      <c r="H129" s="165"/>
      <c r="I129" s="165"/>
      <c r="J129" s="165"/>
      <c r="K129" s="165"/>
      <c r="L129" s="165"/>
      <c r="M129" s="165"/>
      <c r="N129" s="165"/>
      <c r="O129" s="165"/>
      <c r="P129" s="165"/>
      <c r="Q129" s="165"/>
      <c r="R129" s="165"/>
      <c r="S129" s="165"/>
      <c r="T129" s="165"/>
      <c r="U129" s="165"/>
      <c r="V129" s="165"/>
      <c r="W129" s="165"/>
      <c r="X129" s="165"/>
      <c r="Y129" s="165"/>
      <c r="Z129" s="165"/>
      <c r="AA129" s="165"/>
      <c r="AB129" s="165"/>
      <c r="AC129" s="165"/>
      <c r="AD129" s="165"/>
    </row>
    <row r="130" spans="2:30" ht="15" customHeight="1" x14ac:dyDescent="0.25">
      <c r="B130" s="165"/>
      <c r="C130" s="165"/>
      <c r="D130" s="165"/>
      <c r="E130" s="165"/>
      <c r="F130" s="165"/>
      <c r="G130" s="165"/>
      <c r="H130" s="165"/>
      <c r="I130" s="165"/>
      <c r="J130" s="165"/>
      <c r="K130" s="165"/>
      <c r="L130" s="165"/>
      <c r="M130" s="165"/>
      <c r="N130" s="165"/>
      <c r="O130" s="165"/>
      <c r="P130" s="165"/>
      <c r="Q130" s="165"/>
      <c r="R130" s="165"/>
      <c r="S130" s="165"/>
      <c r="T130" s="165"/>
      <c r="U130" s="165"/>
      <c r="V130" s="165"/>
      <c r="W130" s="165"/>
      <c r="X130" s="165"/>
      <c r="Y130" s="165"/>
      <c r="Z130" s="165"/>
      <c r="AA130" s="165"/>
      <c r="AB130" s="165"/>
      <c r="AC130" s="165"/>
      <c r="AD130" s="165"/>
    </row>
    <row r="131" spans="2:30" ht="15" customHeight="1" x14ac:dyDescent="0.25">
      <c r="B131" s="165"/>
      <c r="C131" s="165"/>
      <c r="D131" s="165"/>
      <c r="E131" s="165"/>
      <c r="F131" s="165"/>
      <c r="G131" s="165"/>
      <c r="H131" s="165"/>
      <c r="I131" s="165"/>
      <c r="J131" s="165"/>
      <c r="K131" s="165"/>
      <c r="L131" s="165"/>
      <c r="M131" s="165"/>
      <c r="N131" s="165"/>
      <c r="O131" s="165"/>
      <c r="P131" s="165"/>
      <c r="Q131" s="165"/>
      <c r="R131" s="165"/>
      <c r="S131" s="165"/>
      <c r="T131" s="165"/>
      <c r="U131" s="165"/>
      <c r="V131" s="165"/>
      <c r="W131" s="165"/>
      <c r="X131" s="165"/>
      <c r="Y131" s="165"/>
      <c r="Z131" s="165"/>
      <c r="AA131" s="165"/>
      <c r="AB131" s="165"/>
      <c r="AC131" s="165"/>
      <c r="AD131" s="165"/>
    </row>
    <row r="132" spans="2:30" ht="15" customHeight="1" x14ac:dyDescent="0.25">
      <c r="B132" s="112"/>
      <c r="C132" s="113"/>
      <c r="D132" s="113"/>
      <c r="E132" s="113"/>
      <c r="F132" s="113"/>
      <c r="G132" s="113"/>
      <c r="H132" s="113"/>
      <c r="I132" s="113"/>
      <c r="J132" s="113"/>
      <c r="K132" s="113"/>
      <c r="L132" s="113"/>
      <c r="M132" s="113"/>
      <c r="N132" s="113"/>
      <c r="O132" s="113"/>
      <c r="P132" s="113"/>
      <c r="Q132" s="113"/>
      <c r="R132" s="113"/>
      <c r="S132" s="113"/>
      <c r="T132" s="113"/>
      <c r="U132" s="113"/>
      <c r="V132" s="113"/>
      <c r="W132" s="113"/>
      <c r="X132" s="113"/>
      <c r="Y132" s="113"/>
      <c r="Z132" s="113"/>
      <c r="AA132" s="113"/>
      <c r="AB132" s="113"/>
      <c r="AC132" s="113"/>
      <c r="AD132" s="114"/>
    </row>
    <row r="133" spans="2:30" ht="15" customHeight="1" x14ac:dyDescent="0.25">
      <c r="B133" s="167"/>
      <c r="C133" s="168"/>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68"/>
      <c r="AC133" s="168"/>
      <c r="AD133" s="169"/>
    </row>
    <row r="134" spans="2:30" ht="15" customHeight="1" x14ac:dyDescent="0.25">
      <c r="B134" s="167"/>
      <c r="C134" s="168"/>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9"/>
    </row>
    <row r="135" spans="2:30" ht="15" customHeight="1" x14ac:dyDescent="0.25">
      <c r="B135" s="167"/>
      <c r="C135" s="168"/>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c r="Z135" s="168"/>
      <c r="AA135" s="168"/>
      <c r="AB135" s="168"/>
      <c r="AC135" s="168"/>
      <c r="AD135" s="169"/>
    </row>
    <row r="136" spans="2:30" ht="15" customHeight="1" x14ac:dyDescent="0.25">
      <c r="B136" s="115"/>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7"/>
    </row>
    <row r="137" spans="2:30" ht="15" customHeight="1" x14ac:dyDescent="0.25"/>
    <row r="138" spans="2:30" ht="15" customHeight="1" x14ac:dyDescent="0.25">
      <c r="B138" s="94" t="s">
        <v>684</v>
      </c>
      <c r="C138" s="94"/>
      <c r="D138" s="94"/>
      <c r="E138" s="94"/>
      <c r="F138" s="94"/>
      <c r="G138" s="94"/>
      <c r="H138" s="94"/>
      <c r="I138" s="94"/>
      <c r="J138" s="94"/>
      <c r="K138" s="94"/>
      <c r="L138" s="94"/>
      <c r="M138" s="94"/>
      <c r="N138" s="94"/>
      <c r="O138" s="94"/>
      <c r="P138" s="94"/>
      <c r="Q138" s="94"/>
      <c r="R138" s="94"/>
      <c r="S138" s="94"/>
      <c r="T138" s="94"/>
      <c r="U138" s="94"/>
      <c r="V138" s="94"/>
      <c r="W138" s="94"/>
      <c r="X138" s="94"/>
      <c r="Y138" s="94"/>
      <c r="Z138" s="94"/>
      <c r="AA138" s="94"/>
      <c r="AB138" s="94"/>
      <c r="AC138" s="94"/>
      <c r="AD138" s="94"/>
    </row>
    <row r="139" spans="2:30" ht="17.25" customHeight="1" x14ac:dyDescent="0.25">
      <c r="B139" s="165" t="s">
        <v>676</v>
      </c>
      <c r="C139" s="165"/>
      <c r="D139" s="165"/>
      <c r="E139" s="165"/>
      <c r="F139" s="165"/>
      <c r="G139" s="165"/>
      <c r="H139" s="165"/>
      <c r="I139" s="165"/>
      <c r="J139" s="165"/>
      <c r="K139" s="165"/>
      <c r="L139" s="165"/>
      <c r="M139" s="165"/>
      <c r="N139" s="165"/>
      <c r="O139" s="165"/>
      <c r="P139" s="165"/>
      <c r="Q139" s="165"/>
      <c r="R139" s="165"/>
      <c r="S139" s="165"/>
      <c r="T139" s="165"/>
      <c r="U139" s="165"/>
      <c r="V139" s="165"/>
      <c r="W139" s="165"/>
      <c r="X139" s="165"/>
      <c r="Y139" s="165"/>
      <c r="Z139" s="165"/>
      <c r="AA139" s="165"/>
      <c r="AB139" s="165"/>
      <c r="AC139" s="165"/>
      <c r="AD139" s="165"/>
    </row>
    <row r="140" spans="2:30" ht="25.5" customHeight="1" x14ac:dyDescent="0.25">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5"/>
      <c r="Z140" s="165"/>
      <c r="AA140" s="165"/>
      <c r="AB140" s="165"/>
      <c r="AC140" s="165"/>
      <c r="AD140" s="165"/>
    </row>
    <row r="141" spans="2:30" ht="15" customHeight="1" x14ac:dyDescent="0.25">
      <c r="B141" s="112"/>
      <c r="C141" s="113"/>
      <c r="D141" s="113"/>
      <c r="E141" s="113"/>
      <c r="F141" s="113"/>
      <c r="G141" s="113"/>
      <c r="H141" s="113"/>
      <c r="I141" s="113"/>
      <c r="J141" s="113"/>
      <c r="K141" s="113"/>
      <c r="L141" s="113"/>
      <c r="M141" s="113"/>
      <c r="N141" s="113"/>
      <c r="O141" s="113"/>
      <c r="P141" s="113"/>
      <c r="Q141" s="113"/>
      <c r="R141" s="113"/>
      <c r="S141" s="113"/>
      <c r="T141" s="113"/>
      <c r="U141" s="113"/>
      <c r="V141" s="113"/>
      <c r="W141" s="113"/>
      <c r="X141" s="113"/>
      <c r="Y141" s="113"/>
      <c r="Z141" s="113"/>
      <c r="AA141" s="113"/>
      <c r="AB141" s="113"/>
      <c r="AC141" s="113"/>
      <c r="AD141" s="114"/>
    </row>
    <row r="142" spans="2:30" ht="15" customHeight="1" x14ac:dyDescent="0.25">
      <c r="B142" s="167"/>
      <c r="C142" s="168"/>
      <c r="D142" s="168"/>
      <c r="E142" s="168"/>
      <c r="F142" s="168"/>
      <c r="G142" s="168"/>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169"/>
    </row>
    <row r="143" spans="2:30" ht="15" customHeight="1" x14ac:dyDescent="0.25">
      <c r="B143" s="167"/>
      <c r="C143" s="168"/>
      <c r="D143" s="168"/>
      <c r="E143" s="168"/>
      <c r="F143" s="168"/>
      <c r="G143" s="168"/>
      <c r="H143" s="168"/>
      <c r="I143" s="168"/>
      <c r="J143" s="168"/>
      <c r="K143" s="168"/>
      <c r="L143" s="168"/>
      <c r="M143" s="168"/>
      <c r="N143" s="168"/>
      <c r="O143" s="168"/>
      <c r="P143" s="168"/>
      <c r="Q143" s="168"/>
      <c r="R143" s="168"/>
      <c r="S143" s="168"/>
      <c r="T143" s="168"/>
      <c r="U143" s="168"/>
      <c r="V143" s="168"/>
      <c r="W143" s="168"/>
      <c r="X143" s="168"/>
      <c r="Y143" s="168"/>
      <c r="Z143" s="168"/>
      <c r="AA143" s="168"/>
      <c r="AB143" s="168"/>
      <c r="AC143" s="168"/>
      <c r="AD143" s="169"/>
    </row>
    <row r="144" spans="2:30" ht="15" customHeight="1" x14ac:dyDescent="0.25">
      <c r="B144" s="167"/>
      <c r="C144" s="168"/>
      <c r="D144" s="168"/>
      <c r="E144" s="168"/>
      <c r="F144" s="168"/>
      <c r="G144" s="168"/>
      <c r="H144" s="168"/>
      <c r="I144" s="168"/>
      <c r="J144" s="168"/>
      <c r="K144" s="168"/>
      <c r="L144" s="168"/>
      <c r="M144" s="168"/>
      <c r="N144" s="168"/>
      <c r="O144" s="168"/>
      <c r="P144" s="168"/>
      <c r="Q144" s="168"/>
      <c r="R144" s="168"/>
      <c r="S144" s="168"/>
      <c r="T144" s="168"/>
      <c r="U144" s="168"/>
      <c r="V144" s="168"/>
      <c r="W144" s="168"/>
      <c r="X144" s="168"/>
      <c r="Y144" s="168"/>
      <c r="Z144" s="168"/>
      <c r="AA144" s="168"/>
      <c r="AB144" s="168"/>
      <c r="AC144" s="168"/>
      <c r="AD144" s="169"/>
    </row>
    <row r="145" spans="2:30" ht="15" customHeight="1" x14ac:dyDescent="0.25">
      <c r="B145" s="115"/>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7"/>
    </row>
    <row r="146" spans="2:30" ht="15" customHeight="1" x14ac:dyDescent="0.25"/>
    <row r="147" spans="2:30" ht="15" customHeight="1" x14ac:dyDescent="0.25">
      <c r="B147" s="94" t="s">
        <v>685</v>
      </c>
      <c r="C147" s="94"/>
      <c r="D147" s="94"/>
      <c r="E147" s="94"/>
      <c r="F147" s="94"/>
      <c r="G147" s="94"/>
      <c r="H147" s="94"/>
      <c r="I147" s="94"/>
      <c r="J147" s="94"/>
      <c r="K147" s="94"/>
      <c r="L147" s="94"/>
      <c r="M147" s="94"/>
      <c r="N147" s="94"/>
      <c r="O147" s="94"/>
      <c r="P147" s="94"/>
      <c r="Q147" s="94"/>
      <c r="R147" s="94"/>
      <c r="S147" s="94"/>
      <c r="T147" s="94"/>
      <c r="U147" s="94"/>
      <c r="V147" s="94"/>
      <c r="W147" s="94"/>
      <c r="X147" s="94"/>
      <c r="Y147" s="94"/>
      <c r="Z147" s="94"/>
      <c r="AA147" s="94"/>
      <c r="AB147" s="94"/>
      <c r="AC147" s="94"/>
      <c r="AD147" s="94"/>
    </row>
    <row r="148" spans="2:30" ht="15" customHeight="1" x14ac:dyDescent="0.25">
      <c r="B148" s="165" t="s">
        <v>675</v>
      </c>
      <c r="C148" s="165"/>
      <c r="D148" s="165"/>
      <c r="E148" s="165"/>
      <c r="F148" s="165"/>
      <c r="G148" s="165"/>
      <c r="H148" s="165"/>
      <c r="I148" s="165"/>
      <c r="J148" s="165"/>
      <c r="K148" s="165"/>
      <c r="L148" s="165"/>
      <c r="M148" s="165"/>
      <c r="N148" s="165"/>
      <c r="O148" s="165"/>
      <c r="P148" s="165"/>
      <c r="Q148" s="165"/>
      <c r="R148" s="165"/>
      <c r="S148" s="165"/>
      <c r="T148" s="165"/>
      <c r="U148" s="165"/>
      <c r="V148" s="165"/>
      <c r="W148" s="165"/>
      <c r="X148" s="165"/>
      <c r="Y148" s="165"/>
      <c r="Z148" s="165"/>
      <c r="AA148" s="165"/>
      <c r="AB148" s="165"/>
      <c r="AC148" s="165"/>
      <c r="AD148" s="165"/>
    </row>
    <row r="149" spans="2:30" ht="24" customHeight="1" x14ac:dyDescent="0.25">
      <c r="B149" s="165"/>
      <c r="C149" s="165"/>
      <c r="D149" s="165"/>
      <c r="E149" s="165"/>
      <c r="F149" s="165"/>
      <c r="G149" s="165"/>
      <c r="H149" s="165"/>
      <c r="I149" s="165"/>
      <c r="J149" s="165"/>
      <c r="K149" s="165"/>
      <c r="L149" s="165"/>
      <c r="M149" s="165"/>
      <c r="N149" s="165"/>
      <c r="O149" s="165"/>
      <c r="P149" s="165"/>
      <c r="Q149" s="165"/>
      <c r="R149" s="165"/>
      <c r="S149" s="165"/>
      <c r="T149" s="165"/>
      <c r="U149" s="165"/>
      <c r="V149" s="165"/>
      <c r="W149" s="165"/>
      <c r="X149" s="165"/>
      <c r="Y149" s="165"/>
      <c r="Z149" s="165"/>
      <c r="AA149" s="165"/>
      <c r="AB149" s="165"/>
      <c r="AC149" s="165"/>
      <c r="AD149" s="165"/>
    </row>
    <row r="150" spans="2:30" ht="15" customHeight="1" x14ac:dyDescent="0.25">
      <c r="B150" s="112"/>
      <c r="C150" s="113"/>
      <c r="D150" s="113"/>
      <c r="E150" s="113"/>
      <c r="F150" s="113"/>
      <c r="G150" s="113"/>
      <c r="H150" s="113"/>
      <c r="I150" s="113"/>
      <c r="J150" s="113"/>
      <c r="K150" s="113"/>
      <c r="L150" s="113"/>
      <c r="M150" s="113"/>
      <c r="N150" s="113"/>
      <c r="O150" s="113"/>
      <c r="P150" s="113"/>
      <c r="Q150" s="113"/>
      <c r="R150" s="113"/>
      <c r="S150" s="113"/>
      <c r="T150" s="113"/>
      <c r="U150" s="113"/>
      <c r="V150" s="113"/>
      <c r="W150" s="113"/>
      <c r="X150" s="113"/>
      <c r="Y150" s="113"/>
      <c r="Z150" s="113"/>
      <c r="AA150" s="113"/>
      <c r="AB150" s="113"/>
      <c r="AC150" s="113"/>
      <c r="AD150" s="114"/>
    </row>
    <row r="151" spans="2:30" ht="15" customHeight="1" x14ac:dyDescent="0.25">
      <c r="B151" s="167"/>
      <c r="C151" s="168"/>
      <c r="D151" s="168"/>
      <c r="E151" s="168"/>
      <c r="F151" s="168"/>
      <c r="G151" s="168"/>
      <c r="H151" s="168"/>
      <c r="I151" s="168"/>
      <c r="J151" s="168"/>
      <c r="K151" s="168"/>
      <c r="L151" s="168"/>
      <c r="M151" s="168"/>
      <c r="N151" s="168"/>
      <c r="O151" s="168"/>
      <c r="P151" s="168"/>
      <c r="Q151" s="168"/>
      <c r="R151" s="168"/>
      <c r="S151" s="168"/>
      <c r="T151" s="168"/>
      <c r="U151" s="168"/>
      <c r="V151" s="168"/>
      <c r="W151" s="168"/>
      <c r="X151" s="168"/>
      <c r="Y151" s="168"/>
      <c r="Z151" s="168"/>
      <c r="AA151" s="168"/>
      <c r="AB151" s="168"/>
      <c r="AC151" s="168"/>
      <c r="AD151" s="169"/>
    </row>
    <row r="152" spans="2:30" ht="15" customHeight="1" x14ac:dyDescent="0.25">
      <c r="B152" s="167"/>
      <c r="C152" s="168"/>
      <c r="D152" s="168"/>
      <c r="E152" s="168"/>
      <c r="F152" s="168"/>
      <c r="G152" s="168"/>
      <c r="H152" s="168"/>
      <c r="I152" s="168"/>
      <c r="J152" s="168"/>
      <c r="K152" s="168"/>
      <c r="L152" s="168"/>
      <c r="M152" s="168"/>
      <c r="N152" s="168"/>
      <c r="O152" s="168"/>
      <c r="P152" s="168"/>
      <c r="Q152" s="168"/>
      <c r="R152" s="168"/>
      <c r="S152" s="168"/>
      <c r="T152" s="168"/>
      <c r="U152" s="168"/>
      <c r="V152" s="168"/>
      <c r="W152" s="168"/>
      <c r="X152" s="168"/>
      <c r="Y152" s="168"/>
      <c r="Z152" s="168"/>
      <c r="AA152" s="168"/>
      <c r="AB152" s="168"/>
      <c r="AC152" s="168"/>
      <c r="AD152" s="169"/>
    </row>
    <row r="153" spans="2:30" ht="15" customHeight="1" x14ac:dyDescent="0.25">
      <c r="B153" s="167"/>
      <c r="C153" s="168"/>
      <c r="D153" s="168"/>
      <c r="E153" s="168"/>
      <c r="F153" s="168"/>
      <c r="G153" s="168"/>
      <c r="H153" s="168"/>
      <c r="I153" s="168"/>
      <c r="J153" s="168"/>
      <c r="K153" s="168"/>
      <c r="L153" s="168"/>
      <c r="M153" s="168"/>
      <c r="N153" s="168"/>
      <c r="O153" s="168"/>
      <c r="P153" s="168"/>
      <c r="Q153" s="168"/>
      <c r="R153" s="168"/>
      <c r="S153" s="168"/>
      <c r="T153" s="168"/>
      <c r="U153" s="168"/>
      <c r="V153" s="168"/>
      <c r="W153" s="168"/>
      <c r="X153" s="168"/>
      <c r="Y153" s="168"/>
      <c r="Z153" s="168"/>
      <c r="AA153" s="168"/>
      <c r="AB153" s="168"/>
      <c r="AC153" s="168"/>
      <c r="AD153" s="169"/>
    </row>
    <row r="154" spans="2:30" ht="15" customHeight="1" x14ac:dyDescent="0.25">
      <c r="B154" s="115"/>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7"/>
    </row>
    <row r="155" spans="2:30" ht="15" customHeight="1" x14ac:dyDescent="0.25"/>
    <row r="156" spans="2:30" ht="15" customHeight="1" x14ac:dyDescent="0.25">
      <c r="B156" s="94" t="s">
        <v>686</v>
      </c>
      <c r="C156" s="94"/>
      <c r="D156" s="94"/>
      <c r="E156" s="94"/>
      <c r="F156" s="94"/>
      <c r="G156" s="94"/>
      <c r="H156" s="94"/>
      <c r="I156" s="94"/>
      <c r="J156" s="94"/>
      <c r="K156" s="94"/>
      <c r="L156" s="94"/>
      <c r="M156" s="94"/>
      <c r="N156" s="94"/>
      <c r="O156" s="94"/>
      <c r="P156" s="94"/>
      <c r="Q156" s="94"/>
      <c r="R156" s="94"/>
      <c r="S156" s="94"/>
      <c r="T156" s="94"/>
      <c r="U156" s="94"/>
      <c r="V156" s="94"/>
      <c r="W156" s="94"/>
      <c r="X156" s="94"/>
      <c r="Y156" s="94"/>
      <c r="Z156" s="94"/>
      <c r="AA156" s="94"/>
      <c r="AB156" s="94"/>
      <c r="AC156" s="94"/>
      <c r="AD156" s="94"/>
    </row>
    <row r="157" spans="2:30" ht="15" customHeight="1" x14ac:dyDescent="0.25">
      <c r="B157" s="165" t="s">
        <v>659</v>
      </c>
      <c r="C157" s="165"/>
      <c r="D157" s="165"/>
      <c r="E157" s="165"/>
      <c r="F157" s="165"/>
      <c r="G157" s="165"/>
      <c r="H157" s="165"/>
      <c r="I157" s="165"/>
      <c r="J157" s="165"/>
      <c r="K157" s="165"/>
      <c r="L157" s="165"/>
      <c r="M157" s="165"/>
      <c r="N157" s="165"/>
      <c r="O157" s="165"/>
      <c r="P157" s="165"/>
      <c r="Q157" s="165"/>
      <c r="R157" s="165"/>
      <c r="S157" s="165"/>
      <c r="T157" s="165"/>
      <c r="U157" s="165"/>
      <c r="V157" s="165"/>
      <c r="W157" s="165"/>
      <c r="X157" s="165"/>
      <c r="Y157" s="165"/>
      <c r="Z157" s="165"/>
      <c r="AA157" s="165"/>
      <c r="AB157" s="165"/>
      <c r="AC157" s="165"/>
      <c r="AD157" s="165"/>
    </row>
    <row r="158" spans="2:30" ht="15" customHeight="1" x14ac:dyDescent="0.25">
      <c r="B158" s="165"/>
      <c r="C158" s="165"/>
      <c r="D158" s="165"/>
      <c r="E158" s="165"/>
      <c r="F158" s="165"/>
      <c r="G158" s="165"/>
      <c r="H158" s="165"/>
      <c r="I158" s="165"/>
      <c r="J158" s="165"/>
      <c r="K158" s="165"/>
      <c r="L158" s="165"/>
      <c r="M158" s="165"/>
      <c r="N158" s="165"/>
      <c r="O158" s="165"/>
      <c r="P158" s="165"/>
      <c r="Q158" s="165"/>
      <c r="R158" s="165"/>
      <c r="S158" s="165"/>
      <c r="T158" s="165"/>
      <c r="U158" s="165"/>
      <c r="V158" s="165"/>
      <c r="W158" s="165"/>
      <c r="X158" s="165"/>
      <c r="Y158" s="165"/>
      <c r="Z158" s="165"/>
      <c r="AA158" s="165"/>
      <c r="AB158" s="165"/>
      <c r="AC158" s="165"/>
      <c r="AD158" s="165"/>
    </row>
    <row r="159" spans="2:30" ht="15" customHeight="1" x14ac:dyDescent="0.25">
      <c r="B159" s="165"/>
      <c r="C159" s="165"/>
      <c r="D159" s="165"/>
      <c r="E159" s="165"/>
      <c r="F159" s="165"/>
      <c r="G159" s="165"/>
      <c r="H159" s="165"/>
      <c r="I159" s="165"/>
      <c r="J159" s="165"/>
      <c r="K159" s="165"/>
      <c r="L159" s="165"/>
      <c r="M159" s="165"/>
      <c r="N159" s="165"/>
      <c r="O159" s="165"/>
      <c r="P159" s="165"/>
      <c r="Q159" s="165"/>
      <c r="R159" s="165"/>
      <c r="S159" s="165"/>
      <c r="T159" s="165"/>
      <c r="U159" s="165"/>
      <c r="V159" s="165"/>
      <c r="W159" s="165"/>
      <c r="X159" s="165"/>
      <c r="Y159" s="165"/>
      <c r="Z159" s="165"/>
      <c r="AA159" s="165"/>
      <c r="AB159" s="165"/>
      <c r="AC159" s="165"/>
      <c r="AD159" s="165"/>
    </row>
    <row r="160" spans="2:30" ht="15" customHeight="1" x14ac:dyDescent="0.25">
      <c r="B160" s="112"/>
      <c r="C160" s="113"/>
      <c r="D160" s="113"/>
      <c r="E160" s="113"/>
      <c r="F160" s="113"/>
      <c r="G160" s="113"/>
      <c r="H160" s="113"/>
      <c r="I160" s="113"/>
      <c r="J160" s="113"/>
      <c r="K160" s="113"/>
      <c r="L160" s="113"/>
      <c r="M160" s="113"/>
      <c r="N160" s="113"/>
      <c r="O160" s="113"/>
      <c r="P160" s="113"/>
      <c r="Q160" s="113"/>
      <c r="R160" s="113"/>
      <c r="S160" s="113"/>
      <c r="T160" s="113"/>
      <c r="U160" s="113"/>
      <c r="V160" s="113"/>
      <c r="W160" s="113"/>
      <c r="X160" s="113"/>
      <c r="Y160" s="113"/>
      <c r="Z160" s="113"/>
      <c r="AA160" s="113"/>
      <c r="AB160" s="113"/>
      <c r="AC160" s="113"/>
      <c r="AD160" s="114"/>
    </row>
    <row r="161" spans="2:30" ht="15" customHeight="1" x14ac:dyDescent="0.25">
      <c r="B161" s="167"/>
      <c r="C161" s="168"/>
      <c r="D161" s="168"/>
      <c r="E161" s="168"/>
      <c r="F161" s="168"/>
      <c r="G161" s="168"/>
      <c r="H161" s="168"/>
      <c r="I161" s="168"/>
      <c r="J161" s="168"/>
      <c r="K161" s="168"/>
      <c r="L161" s="168"/>
      <c r="M161" s="168"/>
      <c r="N161" s="168"/>
      <c r="O161" s="168"/>
      <c r="P161" s="168"/>
      <c r="Q161" s="168"/>
      <c r="R161" s="168"/>
      <c r="S161" s="168"/>
      <c r="T161" s="168"/>
      <c r="U161" s="168"/>
      <c r="V161" s="168"/>
      <c r="W161" s="168"/>
      <c r="X161" s="168"/>
      <c r="Y161" s="168"/>
      <c r="Z161" s="168"/>
      <c r="AA161" s="168"/>
      <c r="AB161" s="168"/>
      <c r="AC161" s="168"/>
      <c r="AD161" s="169"/>
    </row>
    <row r="162" spans="2:30" ht="15" customHeight="1" x14ac:dyDescent="0.25">
      <c r="B162" s="167"/>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9"/>
    </row>
    <row r="163" spans="2:30" ht="15" customHeight="1" x14ac:dyDescent="0.25">
      <c r="B163" s="167"/>
      <c r="C163" s="168"/>
      <c r="D163" s="168"/>
      <c r="E163" s="168"/>
      <c r="F163" s="168"/>
      <c r="G163" s="168"/>
      <c r="H163" s="168"/>
      <c r="I163" s="168"/>
      <c r="J163" s="168"/>
      <c r="K163" s="168"/>
      <c r="L163" s="168"/>
      <c r="M163" s="168"/>
      <c r="N163" s="168"/>
      <c r="O163" s="168"/>
      <c r="P163" s="168"/>
      <c r="Q163" s="168"/>
      <c r="R163" s="168"/>
      <c r="S163" s="168"/>
      <c r="T163" s="168"/>
      <c r="U163" s="168"/>
      <c r="V163" s="168"/>
      <c r="W163" s="168"/>
      <c r="X163" s="168"/>
      <c r="Y163" s="168"/>
      <c r="Z163" s="168"/>
      <c r="AA163" s="168"/>
      <c r="AB163" s="168"/>
      <c r="AC163" s="168"/>
      <c r="AD163" s="169"/>
    </row>
    <row r="164" spans="2:30" ht="15" customHeight="1" x14ac:dyDescent="0.25">
      <c r="B164" s="115"/>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7"/>
    </row>
    <row r="165" spans="2:30" ht="15" customHeight="1" x14ac:dyDescent="0.25"/>
    <row r="166" spans="2:30" ht="15" customHeight="1" x14ac:dyDescent="0.25">
      <c r="B166" s="131"/>
      <c r="C166" s="131"/>
      <c r="D166" s="131"/>
      <c r="E166" s="131"/>
      <c r="F166" s="131"/>
      <c r="G166" s="131"/>
      <c r="H166" s="131"/>
      <c r="I166" s="131"/>
      <c r="J166" s="131"/>
      <c r="K166" s="131"/>
      <c r="L166" s="131"/>
      <c r="M166" s="131"/>
      <c r="N166" s="131"/>
      <c r="O166" s="131"/>
      <c r="P166" s="131"/>
      <c r="Q166" s="131"/>
      <c r="R166" s="131"/>
      <c r="S166" s="131"/>
      <c r="T166" s="131"/>
      <c r="U166" s="131"/>
      <c r="V166" s="131"/>
      <c r="W166" s="131"/>
      <c r="X166" s="131"/>
      <c r="Y166" s="131"/>
      <c r="Z166" s="131"/>
      <c r="AA166" s="131"/>
      <c r="AB166" s="131"/>
      <c r="AC166" s="131"/>
      <c r="AD166" s="131"/>
    </row>
    <row r="167" spans="2:30"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sheetData>
  <sheetProtection algorithmName="SHA-512" hashValue="CfHp9YU1amx1ObZLxaVof9cPCcuX1MQSeRHoEOyeEz8o34lQyQ2jZrZtCX16OXBQB4tbEj3V5j9PYMTQExkX/w==" saltValue="BYC0dc9hUrE50BvstIo+aA==" spinCount="100000" sheet="1" selectLockedCells="1"/>
  <mergeCells count="58">
    <mergeCell ref="B166:AD166"/>
    <mergeCell ref="B103:AD103"/>
    <mergeCell ref="B157:AD159"/>
    <mergeCell ref="B156:AD156"/>
    <mergeCell ref="B147:AD147"/>
    <mergeCell ref="B148:AD149"/>
    <mergeCell ref="B128:AD128"/>
    <mergeCell ref="B129:AD131"/>
    <mergeCell ref="B160:AD164"/>
    <mergeCell ref="B122:AD126"/>
    <mergeCell ref="B132:AD136"/>
    <mergeCell ref="B150:AD154"/>
    <mergeCell ref="B104:AD108"/>
    <mergeCell ref="B138:AD138"/>
    <mergeCell ref="B139:AD140"/>
    <mergeCell ref="B141:AD145"/>
    <mergeCell ref="B61:AD65"/>
    <mergeCell ref="B43:AD47"/>
    <mergeCell ref="B52:AD56"/>
    <mergeCell ref="B2:AD2"/>
    <mergeCell ref="B9:AD9"/>
    <mergeCell ref="B4:AD4"/>
    <mergeCell ref="B12:AD16"/>
    <mergeCell ref="B18:AD18"/>
    <mergeCell ref="B50:AD51"/>
    <mergeCell ref="B59:AD60"/>
    <mergeCell ref="B49:AD49"/>
    <mergeCell ref="B58:AD58"/>
    <mergeCell ref="B27:AD27"/>
    <mergeCell ref="B40:AD40"/>
    <mergeCell ref="B34:AD38"/>
    <mergeCell ref="B6:AD7"/>
    <mergeCell ref="B10:AD11"/>
    <mergeCell ref="B19:AD20"/>
    <mergeCell ref="B28:AD33"/>
    <mergeCell ref="B41:AD42"/>
    <mergeCell ref="B21:AD25"/>
    <mergeCell ref="B67:AD67"/>
    <mergeCell ref="B69:AD69"/>
    <mergeCell ref="U93:AA93"/>
    <mergeCell ref="AB93:AD93"/>
    <mergeCell ref="B71:AD71"/>
    <mergeCell ref="B78:AD78"/>
    <mergeCell ref="B85:AD85"/>
    <mergeCell ref="B72:AD76"/>
    <mergeCell ref="B79:AD83"/>
    <mergeCell ref="B86:AD90"/>
    <mergeCell ref="B119:AD119"/>
    <mergeCell ref="B120:AD121"/>
    <mergeCell ref="B95:AD95"/>
    <mergeCell ref="B102:AD102"/>
    <mergeCell ref="B92:T93"/>
    <mergeCell ref="B97:T100"/>
    <mergeCell ref="U100:AA100"/>
    <mergeCell ref="AB100:AD100"/>
    <mergeCell ref="B110:AD110"/>
    <mergeCell ref="B111:AD112"/>
    <mergeCell ref="B113:AD117"/>
  </mergeCells>
  <conditionalFormatting sqref="AB93:AD93">
    <cfRule type="containsText" dxfId="89" priority="3" operator="containsText" text="NO">
      <formula>NOT(ISERROR(SEARCH("NO",AB93)))</formula>
    </cfRule>
    <cfRule type="containsText" dxfId="88" priority="4" operator="containsText" text="YES">
      <formula>NOT(ISERROR(SEARCH("YES",AB93)))</formula>
    </cfRule>
  </conditionalFormatting>
  <conditionalFormatting sqref="AB100:AD100">
    <cfRule type="containsText" dxfId="87" priority="1" operator="containsText" text="NO">
      <formula>NOT(ISERROR(SEARCH("NO",AB100)))</formula>
    </cfRule>
    <cfRule type="containsText" dxfId="86" priority="2" operator="containsText" text="YES">
      <formula>NOT(ISERROR(SEARCH("YES",AB100)))</formula>
    </cfRule>
  </conditionalFormatting>
  <pageMargins left="0.5" right="0.5" top="0.5" bottom="0.5" header="0.3" footer="0.3"/>
  <pageSetup scale="97" fitToHeight="0" orientation="portrait" r:id="rId1"/>
  <rowBreaks count="1" manualBreakCount="1">
    <brk id="48" max="3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Validation!$E$2:$E$3</xm:f>
          </x14:formula1>
          <xm:sqref>AB93:AD93 AB100:AD100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91"/>
  <sheetViews>
    <sheetView showGridLines="0" showRowColHeaders="0" zoomScaleNormal="100" workbookViewId="0">
      <selection activeCell="J10" sqref="J10:L10"/>
    </sheetView>
  </sheetViews>
  <sheetFormatPr defaultColWidth="0" defaultRowHeight="15" zeroHeight="1" x14ac:dyDescent="0.25"/>
  <cols>
    <col min="1" max="8" width="3.140625" style="3" customWidth="1"/>
    <col min="9" max="9" width="4.5703125" style="3" customWidth="1"/>
    <col min="10" max="31" width="3.140625" style="3" customWidth="1"/>
    <col min="32" max="16384" width="9.140625" style="3" hidden="1"/>
  </cols>
  <sheetData>
    <row r="1" spans="2:30" x14ac:dyDescent="0.25"/>
    <row r="2" spans="2:30" x14ac:dyDescent="0.25">
      <c r="B2" s="264" t="s">
        <v>400</v>
      </c>
      <c r="C2" s="264"/>
      <c r="D2" s="264"/>
      <c r="E2" s="264"/>
      <c r="F2" s="264"/>
      <c r="G2" s="264"/>
      <c r="H2" s="264"/>
      <c r="I2" s="264"/>
      <c r="J2" s="264"/>
      <c r="K2" s="264"/>
      <c r="L2" s="264"/>
      <c r="M2" s="264"/>
      <c r="N2" s="264"/>
      <c r="O2" s="264"/>
      <c r="P2" s="264"/>
      <c r="Q2" s="264"/>
      <c r="R2" s="264"/>
      <c r="S2" s="264"/>
      <c r="T2" s="264"/>
      <c r="U2" s="264"/>
      <c r="V2" s="264"/>
      <c r="W2" s="264"/>
      <c r="X2" s="264"/>
      <c r="Y2" s="264"/>
      <c r="Z2" s="264"/>
      <c r="AA2" s="264"/>
      <c r="AB2" s="264"/>
      <c r="AC2" s="264"/>
      <c r="AD2" s="264"/>
    </row>
    <row r="3" spans="2:30" ht="15.75" thickBot="1" x14ac:dyDescent="0.3"/>
    <row r="4" spans="2:30" ht="15.75" thickBot="1" x14ac:dyDescent="0.3">
      <c r="B4" s="120" t="s">
        <v>324</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row>
    <row r="5" spans="2:30" ht="15.75" thickBot="1" x14ac:dyDescent="0.3"/>
    <row r="6" spans="2:30" ht="15" customHeight="1" x14ac:dyDescent="0.25">
      <c r="B6" s="282"/>
      <c r="C6" s="283"/>
      <c r="D6" s="283"/>
      <c r="E6" s="283"/>
      <c r="F6" s="283"/>
      <c r="G6" s="283"/>
      <c r="H6" s="283"/>
      <c r="I6" s="284"/>
      <c r="J6" s="277" t="s">
        <v>269</v>
      </c>
      <c r="K6" s="278"/>
      <c r="L6" s="281"/>
      <c r="M6" s="280" t="s">
        <v>268</v>
      </c>
      <c r="N6" s="278"/>
      <c r="O6" s="281"/>
      <c r="P6" s="280" t="s">
        <v>267</v>
      </c>
      <c r="Q6" s="278"/>
      <c r="R6" s="281"/>
      <c r="S6" s="280" t="s">
        <v>266</v>
      </c>
      <c r="T6" s="278"/>
      <c r="U6" s="281"/>
      <c r="V6" s="280" t="s">
        <v>265</v>
      </c>
      <c r="W6" s="278"/>
      <c r="X6" s="279"/>
      <c r="Y6" s="277" t="s">
        <v>264</v>
      </c>
      <c r="Z6" s="278"/>
      <c r="AA6" s="279"/>
      <c r="AB6" s="277" t="s">
        <v>263</v>
      </c>
      <c r="AC6" s="278"/>
      <c r="AD6" s="279"/>
    </row>
    <row r="7" spans="2:30" ht="22.9" customHeight="1" thickBot="1" x14ac:dyDescent="0.3">
      <c r="B7" s="285"/>
      <c r="C7" s="286"/>
      <c r="D7" s="286"/>
      <c r="E7" s="286"/>
      <c r="F7" s="286"/>
      <c r="G7" s="286"/>
      <c r="H7" s="286"/>
      <c r="I7" s="287"/>
      <c r="J7" s="182"/>
      <c r="K7" s="183"/>
      <c r="L7" s="184"/>
      <c r="M7" s="186"/>
      <c r="N7" s="183"/>
      <c r="O7" s="184"/>
      <c r="P7" s="186"/>
      <c r="Q7" s="183"/>
      <c r="R7" s="184"/>
      <c r="S7" s="186"/>
      <c r="T7" s="183"/>
      <c r="U7" s="184"/>
      <c r="V7" s="186"/>
      <c r="W7" s="183"/>
      <c r="X7" s="188"/>
      <c r="Y7" s="182"/>
      <c r="Z7" s="183"/>
      <c r="AA7" s="188"/>
      <c r="AB7" s="182"/>
      <c r="AC7" s="183"/>
      <c r="AD7" s="188"/>
    </row>
    <row r="8" spans="2:30" x14ac:dyDescent="0.25">
      <c r="B8" s="265" t="s">
        <v>262</v>
      </c>
      <c r="C8" s="266"/>
      <c r="D8" s="266"/>
      <c r="E8" s="266"/>
      <c r="F8" s="266"/>
      <c r="G8" s="266"/>
      <c r="H8" s="266"/>
      <c r="I8" s="266"/>
      <c r="J8" s="266"/>
      <c r="K8" s="266"/>
      <c r="L8" s="266"/>
      <c r="M8" s="266"/>
      <c r="N8" s="266"/>
      <c r="O8" s="266"/>
      <c r="P8" s="266"/>
      <c r="Q8" s="266"/>
      <c r="R8" s="266"/>
      <c r="S8" s="266"/>
      <c r="T8" s="266"/>
      <c r="U8" s="266"/>
      <c r="V8" s="266"/>
      <c r="W8" s="266"/>
      <c r="X8" s="266"/>
      <c r="Y8" s="266"/>
      <c r="Z8" s="266"/>
      <c r="AA8" s="266"/>
      <c r="AB8" s="266"/>
      <c r="AC8" s="266"/>
      <c r="AD8" s="267"/>
    </row>
    <row r="9" spans="2:30" x14ac:dyDescent="0.25">
      <c r="B9" s="225" t="s">
        <v>330</v>
      </c>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7"/>
    </row>
    <row r="10" spans="2:30" x14ac:dyDescent="0.25">
      <c r="B10" s="228" t="s">
        <v>104</v>
      </c>
      <c r="C10" s="229"/>
      <c r="D10" s="229"/>
      <c r="E10" s="229"/>
      <c r="F10" s="229"/>
      <c r="G10" s="229"/>
      <c r="H10" s="229"/>
      <c r="I10" s="230"/>
      <c r="J10" s="231"/>
      <c r="K10" s="232"/>
      <c r="L10" s="233"/>
      <c r="M10" s="234"/>
      <c r="N10" s="232"/>
      <c r="O10" s="233"/>
      <c r="P10" s="234"/>
      <c r="Q10" s="232"/>
      <c r="R10" s="233"/>
      <c r="S10" s="234"/>
      <c r="T10" s="232"/>
      <c r="U10" s="233"/>
      <c r="V10" s="234"/>
      <c r="W10" s="232"/>
      <c r="X10" s="235"/>
      <c r="Y10" s="236">
        <f>SUM(J10:X10)</f>
        <v>0</v>
      </c>
      <c r="Z10" s="237"/>
      <c r="AA10" s="238"/>
      <c r="AB10" s="239"/>
      <c r="AC10" s="240"/>
      <c r="AD10" s="241"/>
    </row>
    <row r="11" spans="2:30" x14ac:dyDescent="0.25">
      <c r="B11" s="228" t="s">
        <v>380</v>
      </c>
      <c r="C11" s="229"/>
      <c r="D11" s="229"/>
      <c r="E11" s="229"/>
      <c r="F11" s="229"/>
      <c r="G11" s="229"/>
      <c r="H11" s="229"/>
      <c r="I11" s="230"/>
      <c r="J11" s="231"/>
      <c r="K11" s="232"/>
      <c r="L11" s="233"/>
      <c r="M11" s="234"/>
      <c r="N11" s="232"/>
      <c r="O11" s="233"/>
      <c r="P11" s="234"/>
      <c r="Q11" s="232"/>
      <c r="R11" s="233"/>
      <c r="S11" s="234"/>
      <c r="T11" s="232"/>
      <c r="U11" s="233"/>
      <c r="V11" s="234"/>
      <c r="W11" s="232"/>
      <c r="X11" s="235"/>
      <c r="Y11" s="236">
        <f>SUM(J11:X11)</f>
        <v>0</v>
      </c>
      <c r="Z11" s="237"/>
      <c r="AA11" s="238"/>
      <c r="AB11" s="239"/>
      <c r="AC11" s="240"/>
      <c r="AD11" s="241"/>
    </row>
    <row r="12" spans="2:30" x14ac:dyDescent="0.25">
      <c r="B12" s="225" t="s">
        <v>331</v>
      </c>
      <c r="C12" s="226"/>
      <c r="D12" s="226"/>
      <c r="E12" s="226"/>
      <c r="F12" s="226"/>
      <c r="G12" s="226"/>
      <c r="H12" s="226"/>
      <c r="I12" s="226"/>
      <c r="J12" s="226"/>
      <c r="K12" s="226"/>
      <c r="L12" s="226"/>
      <c r="M12" s="226"/>
      <c r="N12" s="226"/>
      <c r="O12" s="226"/>
      <c r="P12" s="226"/>
      <c r="Q12" s="226"/>
      <c r="R12" s="226"/>
      <c r="S12" s="226"/>
      <c r="T12" s="226"/>
      <c r="U12" s="226"/>
      <c r="V12" s="226"/>
      <c r="W12" s="226"/>
      <c r="X12" s="226"/>
      <c r="Y12" s="226"/>
      <c r="Z12" s="226"/>
      <c r="AA12" s="226"/>
      <c r="AB12" s="226"/>
      <c r="AC12" s="226"/>
      <c r="AD12" s="227"/>
    </row>
    <row r="13" spans="2:30" x14ac:dyDescent="0.25">
      <c r="B13" s="228" t="s">
        <v>104</v>
      </c>
      <c r="C13" s="229"/>
      <c r="D13" s="229"/>
      <c r="E13" s="229"/>
      <c r="F13" s="229"/>
      <c r="G13" s="229"/>
      <c r="H13" s="229"/>
      <c r="I13" s="230"/>
      <c r="J13" s="231"/>
      <c r="K13" s="232"/>
      <c r="L13" s="233"/>
      <c r="M13" s="234"/>
      <c r="N13" s="232"/>
      <c r="O13" s="233"/>
      <c r="P13" s="234"/>
      <c r="Q13" s="232"/>
      <c r="R13" s="233"/>
      <c r="S13" s="234"/>
      <c r="T13" s="232"/>
      <c r="U13" s="233"/>
      <c r="V13" s="234"/>
      <c r="W13" s="232"/>
      <c r="X13" s="235"/>
      <c r="Y13" s="236">
        <f>SUM(J13:X13)</f>
        <v>0</v>
      </c>
      <c r="Z13" s="237"/>
      <c r="AA13" s="238"/>
      <c r="AB13" s="268"/>
      <c r="AC13" s="269"/>
      <c r="AD13" s="270"/>
    </row>
    <row r="14" spans="2:30" ht="15.75" thickBot="1" x14ac:dyDescent="0.3">
      <c r="B14" s="242" t="s">
        <v>380</v>
      </c>
      <c r="C14" s="243"/>
      <c r="D14" s="243"/>
      <c r="E14" s="243"/>
      <c r="F14" s="243"/>
      <c r="G14" s="243"/>
      <c r="H14" s="243"/>
      <c r="I14" s="244"/>
      <c r="J14" s="245"/>
      <c r="K14" s="246"/>
      <c r="L14" s="247"/>
      <c r="M14" s="248"/>
      <c r="N14" s="246"/>
      <c r="O14" s="247"/>
      <c r="P14" s="248"/>
      <c r="Q14" s="246"/>
      <c r="R14" s="247"/>
      <c r="S14" s="248"/>
      <c r="T14" s="246"/>
      <c r="U14" s="247"/>
      <c r="V14" s="248"/>
      <c r="W14" s="246"/>
      <c r="X14" s="249"/>
      <c r="Y14" s="261">
        <f>SUM(J14:X14)</f>
        <v>0</v>
      </c>
      <c r="Z14" s="262"/>
      <c r="AA14" s="263"/>
      <c r="AB14" s="250"/>
      <c r="AC14" s="251"/>
      <c r="AD14" s="252"/>
    </row>
    <row r="15" spans="2:30" ht="16.5" thickTop="1" thickBot="1" x14ac:dyDescent="0.3">
      <c r="B15" s="256" t="s">
        <v>108</v>
      </c>
      <c r="C15" s="257"/>
      <c r="D15" s="257"/>
      <c r="E15" s="257"/>
      <c r="F15" s="257"/>
      <c r="G15" s="257"/>
      <c r="H15" s="257"/>
      <c r="I15" s="258"/>
      <c r="J15" s="253">
        <f>SUM(J10:L11,J13:L14)</f>
        <v>0</v>
      </c>
      <c r="K15" s="254"/>
      <c r="L15" s="259"/>
      <c r="M15" s="260">
        <f>SUM(M10:O11,M13:O14)</f>
        <v>0</v>
      </c>
      <c r="N15" s="254"/>
      <c r="O15" s="259"/>
      <c r="P15" s="260">
        <f>SUM(P10:R11,P13:R14)</f>
        <v>0</v>
      </c>
      <c r="Q15" s="254"/>
      <c r="R15" s="259"/>
      <c r="S15" s="260">
        <f>SUM(S10:U11,S13:U14)</f>
        <v>0</v>
      </c>
      <c r="T15" s="254"/>
      <c r="U15" s="259"/>
      <c r="V15" s="260">
        <f>SUM(V10:X11,V13:X14)</f>
        <v>0</v>
      </c>
      <c r="W15" s="254"/>
      <c r="X15" s="255"/>
      <c r="Y15" s="253">
        <f>SUM(Y10:AA11,Y13:AA14)</f>
        <v>0</v>
      </c>
      <c r="Z15" s="254"/>
      <c r="AA15" s="255"/>
      <c r="AB15" s="253">
        <f>SUM(J15*M15*1,P15*2,S15*3,V15*4)</f>
        <v>0</v>
      </c>
      <c r="AC15" s="254"/>
      <c r="AD15" s="255"/>
    </row>
    <row r="16" spans="2:30" x14ac:dyDescent="0.25">
      <c r="B16" s="265" t="s">
        <v>261</v>
      </c>
      <c r="C16" s="266"/>
      <c r="D16" s="266"/>
      <c r="E16" s="266"/>
      <c r="F16" s="266"/>
      <c r="G16" s="266"/>
      <c r="H16" s="266"/>
      <c r="I16" s="266"/>
      <c r="J16" s="266"/>
      <c r="K16" s="266"/>
      <c r="L16" s="266"/>
      <c r="M16" s="266"/>
      <c r="N16" s="266"/>
      <c r="O16" s="266"/>
      <c r="P16" s="266"/>
      <c r="Q16" s="266"/>
      <c r="R16" s="266"/>
      <c r="S16" s="266"/>
      <c r="T16" s="266"/>
      <c r="U16" s="266"/>
      <c r="V16" s="266"/>
      <c r="W16" s="266"/>
      <c r="X16" s="266"/>
      <c r="Y16" s="266"/>
      <c r="Z16" s="266"/>
      <c r="AA16" s="266"/>
      <c r="AB16" s="266"/>
      <c r="AC16" s="266"/>
      <c r="AD16" s="267"/>
    </row>
    <row r="17" spans="2:30" x14ac:dyDescent="0.25">
      <c r="B17" s="225" t="s">
        <v>330</v>
      </c>
      <c r="C17" s="226"/>
      <c r="D17" s="226"/>
      <c r="E17" s="226"/>
      <c r="F17" s="226"/>
      <c r="G17" s="226"/>
      <c r="H17" s="226"/>
      <c r="I17" s="226"/>
      <c r="J17" s="226"/>
      <c r="K17" s="226"/>
      <c r="L17" s="226"/>
      <c r="M17" s="226"/>
      <c r="N17" s="226"/>
      <c r="O17" s="226"/>
      <c r="P17" s="226"/>
      <c r="Q17" s="226"/>
      <c r="R17" s="226"/>
      <c r="S17" s="226"/>
      <c r="T17" s="226"/>
      <c r="U17" s="226"/>
      <c r="V17" s="226"/>
      <c r="W17" s="226"/>
      <c r="X17" s="226"/>
      <c r="Y17" s="226"/>
      <c r="Z17" s="226"/>
      <c r="AA17" s="226"/>
      <c r="AB17" s="226"/>
      <c r="AC17" s="226"/>
      <c r="AD17" s="227"/>
    </row>
    <row r="18" spans="2:30" x14ac:dyDescent="0.25">
      <c r="B18" s="228" t="s">
        <v>104</v>
      </c>
      <c r="C18" s="229"/>
      <c r="D18" s="229"/>
      <c r="E18" s="229"/>
      <c r="F18" s="229"/>
      <c r="G18" s="229"/>
      <c r="H18" s="229"/>
      <c r="I18" s="230"/>
      <c r="J18" s="231"/>
      <c r="K18" s="232"/>
      <c r="L18" s="233"/>
      <c r="M18" s="234"/>
      <c r="N18" s="232"/>
      <c r="O18" s="233"/>
      <c r="P18" s="234"/>
      <c r="Q18" s="232"/>
      <c r="R18" s="233"/>
      <c r="S18" s="234"/>
      <c r="T18" s="232"/>
      <c r="U18" s="233"/>
      <c r="V18" s="234"/>
      <c r="W18" s="232"/>
      <c r="X18" s="235"/>
      <c r="Y18" s="236">
        <f>SUM(J18:X18)</f>
        <v>0</v>
      </c>
      <c r="Z18" s="237"/>
      <c r="AA18" s="238"/>
      <c r="AB18" s="239"/>
      <c r="AC18" s="240"/>
      <c r="AD18" s="241"/>
    </row>
    <row r="19" spans="2:30" x14ac:dyDescent="0.25">
      <c r="B19" s="228" t="s">
        <v>380</v>
      </c>
      <c r="C19" s="229"/>
      <c r="D19" s="229"/>
      <c r="E19" s="229"/>
      <c r="F19" s="229"/>
      <c r="G19" s="229"/>
      <c r="H19" s="229"/>
      <c r="I19" s="230"/>
      <c r="J19" s="231"/>
      <c r="K19" s="232"/>
      <c r="L19" s="233"/>
      <c r="M19" s="234"/>
      <c r="N19" s="232"/>
      <c r="O19" s="233"/>
      <c r="P19" s="234"/>
      <c r="Q19" s="232"/>
      <c r="R19" s="233"/>
      <c r="S19" s="234"/>
      <c r="T19" s="232"/>
      <c r="U19" s="233"/>
      <c r="V19" s="234"/>
      <c r="W19" s="232"/>
      <c r="X19" s="235"/>
      <c r="Y19" s="236">
        <f>SUM(J19:X19)</f>
        <v>0</v>
      </c>
      <c r="Z19" s="237"/>
      <c r="AA19" s="238"/>
      <c r="AB19" s="239"/>
      <c r="AC19" s="240"/>
      <c r="AD19" s="241"/>
    </row>
    <row r="20" spans="2:30" x14ac:dyDescent="0.25">
      <c r="B20" s="225" t="s">
        <v>331</v>
      </c>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7"/>
    </row>
    <row r="21" spans="2:30" x14ac:dyDescent="0.25">
      <c r="B21" s="228" t="s">
        <v>104</v>
      </c>
      <c r="C21" s="229"/>
      <c r="D21" s="229"/>
      <c r="E21" s="229"/>
      <c r="F21" s="229"/>
      <c r="G21" s="229"/>
      <c r="H21" s="229"/>
      <c r="I21" s="230"/>
      <c r="J21" s="231"/>
      <c r="K21" s="232"/>
      <c r="L21" s="233"/>
      <c r="M21" s="234"/>
      <c r="N21" s="232"/>
      <c r="O21" s="233"/>
      <c r="P21" s="234"/>
      <c r="Q21" s="232"/>
      <c r="R21" s="233"/>
      <c r="S21" s="234"/>
      <c r="T21" s="232"/>
      <c r="U21" s="233"/>
      <c r="V21" s="234"/>
      <c r="W21" s="232"/>
      <c r="X21" s="235"/>
      <c r="Y21" s="236">
        <f>SUM(J21:X21)</f>
        <v>0</v>
      </c>
      <c r="Z21" s="237"/>
      <c r="AA21" s="238"/>
      <c r="AB21" s="268"/>
      <c r="AC21" s="269"/>
      <c r="AD21" s="270"/>
    </row>
    <row r="22" spans="2:30" ht="15.75" thickBot="1" x14ac:dyDescent="0.3">
      <c r="B22" s="242" t="s">
        <v>380</v>
      </c>
      <c r="C22" s="243"/>
      <c r="D22" s="243"/>
      <c r="E22" s="243"/>
      <c r="F22" s="243"/>
      <c r="G22" s="243"/>
      <c r="H22" s="243"/>
      <c r="I22" s="244"/>
      <c r="J22" s="245"/>
      <c r="K22" s="246"/>
      <c r="L22" s="247"/>
      <c r="M22" s="248"/>
      <c r="N22" s="246"/>
      <c r="O22" s="247"/>
      <c r="P22" s="248"/>
      <c r="Q22" s="246"/>
      <c r="R22" s="247"/>
      <c r="S22" s="248"/>
      <c r="T22" s="246"/>
      <c r="U22" s="247"/>
      <c r="V22" s="248"/>
      <c r="W22" s="246"/>
      <c r="X22" s="249"/>
      <c r="Y22" s="261">
        <f>SUM(J22:X22)</f>
        <v>0</v>
      </c>
      <c r="Z22" s="262"/>
      <c r="AA22" s="263"/>
      <c r="AB22" s="250"/>
      <c r="AC22" s="251"/>
      <c r="AD22" s="252"/>
    </row>
    <row r="23" spans="2:30" ht="16.5" thickTop="1" thickBot="1" x14ac:dyDescent="0.3">
      <c r="B23" s="256" t="s">
        <v>108</v>
      </c>
      <c r="C23" s="257"/>
      <c r="D23" s="257"/>
      <c r="E23" s="257"/>
      <c r="F23" s="257"/>
      <c r="G23" s="257"/>
      <c r="H23" s="257"/>
      <c r="I23" s="258"/>
      <c r="J23" s="253">
        <f>SUM(J18:L19,J21:L22)</f>
        <v>0</v>
      </c>
      <c r="K23" s="254"/>
      <c r="L23" s="259"/>
      <c r="M23" s="260">
        <f>SUM(M18:O19,M21:O22)</f>
        <v>0</v>
      </c>
      <c r="N23" s="254"/>
      <c r="O23" s="259"/>
      <c r="P23" s="260">
        <f>SUM(P18:R19,P21:R22)</f>
        <v>0</v>
      </c>
      <c r="Q23" s="254"/>
      <c r="R23" s="259"/>
      <c r="S23" s="260">
        <f>SUM(S18:U19,S21:U22)</f>
        <v>0</v>
      </c>
      <c r="T23" s="254"/>
      <c r="U23" s="259"/>
      <c r="V23" s="260">
        <f>SUM(V18:X19,V21:X22)</f>
        <v>0</v>
      </c>
      <c r="W23" s="254"/>
      <c r="X23" s="255"/>
      <c r="Y23" s="253">
        <f>SUM(Y18:AA19,Y21:AA22)</f>
        <v>0</v>
      </c>
      <c r="Z23" s="254"/>
      <c r="AA23" s="255"/>
      <c r="AB23" s="253">
        <f>SUM(J23*M23*1,P23*2,S23*3,V23*4)</f>
        <v>0</v>
      </c>
      <c r="AC23" s="254"/>
      <c r="AD23" s="255"/>
    </row>
    <row r="24" spans="2:30" x14ac:dyDescent="0.25">
      <c r="B24" s="265" t="s">
        <v>260</v>
      </c>
      <c r="C24" s="266"/>
      <c r="D24" s="266"/>
      <c r="E24" s="266"/>
      <c r="F24" s="266"/>
      <c r="G24" s="266"/>
      <c r="H24" s="266"/>
      <c r="I24" s="266"/>
      <c r="J24" s="266"/>
      <c r="K24" s="266"/>
      <c r="L24" s="266"/>
      <c r="M24" s="266"/>
      <c r="N24" s="266"/>
      <c r="O24" s="266"/>
      <c r="P24" s="266"/>
      <c r="Q24" s="266"/>
      <c r="R24" s="266"/>
      <c r="S24" s="266"/>
      <c r="T24" s="266"/>
      <c r="U24" s="266"/>
      <c r="V24" s="266"/>
      <c r="W24" s="266"/>
      <c r="X24" s="266"/>
      <c r="Y24" s="266"/>
      <c r="Z24" s="266"/>
      <c r="AA24" s="266"/>
      <c r="AB24" s="266"/>
      <c r="AC24" s="266"/>
      <c r="AD24" s="267"/>
    </row>
    <row r="25" spans="2:30" x14ac:dyDescent="0.25">
      <c r="B25" s="225" t="s">
        <v>330</v>
      </c>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7"/>
    </row>
    <row r="26" spans="2:30" x14ac:dyDescent="0.25">
      <c r="B26" s="228" t="s">
        <v>104</v>
      </c>
      <c r="C26" s="229"/>
      <c r="D26" s="229"/>
      <c r="E26" s="229"/>
      <c r="F26" s="229"/>
      <c r="G26" s="229"/>
      <c r="H26" s="229"/>
      <c r="I26" s="230"/>
      <c r="J26" s="231"/>
      <c r="K26" s="232"/>
      <c r="L26" s="233"/>
      <c r="M26" s="234"/>
      <c r="N26" s="232"/>
      <c r="O26" s="233"/>
      <c r="P26" s="234"/>
      <c r="Q26" s="232"/>
      <c r="R26" s="233"/>
      <c r="S26" s="234"/>
      <c r="T26" s="232"/>
      <c r="U26" s="233"/>
      <c r="V26" s="234"/>
      <c r="W26" s="232"/>
      <c r="X26" s="235"/>
      <c r="Y26" s="236">
        <f>SUM(J26:X26)</f>
        <v>0</v>
      </c>
      <c r="Z26" s="237"/>
      <c r="AA26" s="238"/>
      <c r="AB26" s="239"/>
      <c r="AC26" s="240"/>
      <c r="AD26" s="241"/>
    </row>
    <row r="27" spans="2:30" x14ac:dyDescent="0.25">
      <c r="B27" s="228" t="s">
        <v>380</v>
      </c>
      <c r="C27" s="229"/>
      <c r="D27" s="229"/>
      <c r="E27" s="229"/>
      <c r="F27" s="229"/>
      <c r="G27" s="229"/>
      <c r="H27" s="229"/>
      <c r="I27" s="230"/>
      <c r="J27" s="231"/>
      <c r="K27" s="232"/>
      <c r="L27" s="233"/>
      <c r="M27" s="234"/>
      <c r="N27" s="232"/>
      <c r="O27" s="233"/>
      <c r="P27" s="234"/>
      <c r="Q27" s="232"/>
      <c r="R27" s="233"/>
      <c r="S27" s="234"/>
      <c r="T27" s="232"/>
      <c r="U27" s="233"/>
      <c r="V27" s="234"/>
      <c r="W27" s="232"/>
      <c r="X27" s="235"/>
      <c r="Y27" s="236">
        <f>SUM(J27:X27)</f>
        <v>0</v>
      </c>
      <c r="Z27" s="237"/>
      <c r="AA27" s="238"/>
      <c r="AB27" s="239"/>
      <c r="AC27" s="240"/>
      <c r="AD27" s="241"/>
    </row>
    <row r="28" spans="2:30" x14ac:dyDescent="0.25">
      <c r="B28" s="225" t="s">
        <v>331</v>
      </c>
      <c r="C28" s="226"/>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226"/>
      <c r="AC28" s="226"/>
      <c r="AD28" s="227"/>
    </row>
    <row r="29" spans="2:30" x14ac:dyDescent="0.25">
      <c r="B29" s="228" t="s">
        <v>104</v>
      </c>
      <c r="C29" s="229"/>
      <c r="D29" s="229"/>
      <c r="E29" s="229"/>
      <c r="F29" s="229"/>
      <c r="G29" s="229"/>
      <c r="H29" s="229"/>
      <c r="I29" s="230"/>
      <c r="J29" s="231"/>
      <c r="K29" s="232"/>
      <c r="L29" s="233"/>
      <c r="M29" s="234"/>
      <c r="N29" s="232"/>
      <c r="O29" s="233"/>
      <c r="P29" s="234"/>
      <c r="Q29" s="232"/>
      <c r="R29" s="233"/>
      <c r="S29" s="234"/>
      <c r="T29" s="232"/>
      <c r="U29" s="233"/>
      <c r="V29" s="234"/>
      <c r="W29" s="232"/>
      <c r="X29" s="235"/>
      <c r="Y29" s="236">
        <f>SUM(J29:X29)</f>
        <v>0</v>
      </c>
      <c r="Z29" s="237"/>
      <c r="AA29" s="238"/>
      <c r="AB29" s="268"/>
      <c r="AC29" s="269"/>
      <c r="AD29" s="270"/>
    </row>
    <row r="30" spans="2:30" ht="15.75" thickBot="1" x14ac:dyDescent="0.3">
      <c r="B30" s="242" t="s">
        <v>380</v>
      </c>
      <c r="C30" s="243"/>
      <c r="D30" s="243"/>
      <c r="E30" s="243"/>
      <c r="F30" s="243"/>
      <c r="G30" s="243"/>
      <c r="H30" s="243"/>
      <c r="I30" s="244"/>
      <c r="J30" s="245"/>
      <c r="K30" s="246"/>
      <c r="L30" s="247"/>
      <c r="M30" s="248"/>
      <c r="N30" s="246"/>
      <c r="O30" s="247"/>
      <c r="P30" s="248"/>
      <c r="Q30" s="246"/>
      <c r="R30" s="247"/>
      <c r="S30" s="248"/>
      <c r="T30" s="246"/>
      <c r="U30" s="247"/>
      <c r="V30" s="248"/>
      <c r="W30" s="246"/>
      <c r="X30" s="249"/>
      <c r="Y30" s="261">
        <f>SUM(J30:X30)</f>
        <v>0</v>
      </c>
      <c r="Z30" s="262"/>
      <c r="AA30" s="263"/>
      <c r="AB30" s="250"/>
      <c r="AC30" s="251"/>
      <c r="AD30" s="252"/>
    </row>
    <row r="31" spans="2:30" ht="16.5" thickTop="1" thickBot="1" x14ac:dyDescent="0.3">
      <c r="B31" s="256" t="s">
        <v>108</v>
      </c>
      <c r="C31" s="257"/>
      <c r="D31" s="257"/>
      <c r="E31" s="257"/>
      <c r="F31" s="257"/>
      <c r="G31" s="257"/>
      <c r="H31" s="257"/>
      <c r="I31" s="258"/>
      <c r="J31" s="253">
        <f>SUM(J26:L27,J29:L30)</f>
        <v>0</v>
      </c>
      <c r="K31" s="254"/>
      <c r="L31" s="259"/>
      <c r="M31" s="260">
        <f>SUM(M26:O27,M29:O30)</f>
        <v>0</v>
      </c>
      <c r="N31" s="254"/>
      <c r="O31" s="259"/>
      <c r="P31" s="260">
        <f>SUM(P26:R27,P29:R30)</f>
        <v>0</v>
      </c>
      <c r="Q31" s="254"/>
      <c r="R31" s="259"/>
      <c r="S31" s="260">
        <f>SUM(S26:U27,S29:U30)</f>
        <v>0</v>
      </c>
      <c r="T31" s="254"/>
      <c r="U31" s="259"/>
      <c r="V31" s="260">
        <f>SUM(V26:X27,V29:X30)</f>
        <v>0</v>
      </c>
      <c r="W31" s="254"/>
      <c r="X31" s="255"/>
      <c r="Y31" s="253">
        <f>SUM(Y26:AA27,Y29:AA30)</f>
        <v>0</v>
      </c>
      <c r="Z31" s="254"/>
      <c r="AA31" s="255"/>
      <c r="AB31" s="253">
        <f>SUM(J31*M31*1,P31*2,S31*3,V31*4)</f>
        <v>0</v>
      </c>
      <c r="AC31" s="254"/>
      <c r="AD31" s="255"/>
    </row>
    <row r="32" spans="2:30" x14ac:dyDescent="0.25">
      <c r="B32" s="265" t="s">
        <v>259</v>
      </c>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7"/>
    </row>
    <row r="33" spans="2:30" x14ac:dyDescent="0.25">
      <c r="B33" s="225" t="s">
        <v>330</v>
      </c>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7"/>
    </row>
    <row r="34" spans="2:30" x14ac:dyDescent="0.25">
      <c r="B34" s="228" t="s">
        <v>104</v>
      </c>
      <c r="C34" s="229"/>
      <c r="D34" s="229"/>
      <c r="E34" s="229"/>
      <c r="F34" s="229"/>
      <c r="G34" s="229"/>
      <c r="H34" s="229"/>
      <c r="I34" s="230"/>
      <c r="J34" s="231"/>
      <c r="K34" s="232"/>
      <c r="L34" s="233"/>
      <c r="M34" s="234"/>
      <c r="N34" s="232"/>
      <c r="O34" s="233"/>
      <c r="P34" s="234"/>
      <c r="Q34" s="232"/>
      <c r="R34" s="233"/>
      <c r="S34" s="234"/>
      <c r="T34" s="232"/>
      <c r="U34" s="233"/>
      <c r="V34" s="234"/>
      <c r="W34" s="232"/>
      <c r="X34" s="235"/>
      <c r="Y34" s="236">
        <f>SUM(J34:X34)</f>
        <v>0</v>
      </c>
      <c r="Z34" s="237"/>
      <c r="AA34" s="238"/>
      <c r="AB34" s="239"/>
      <c r="AC34" s="240"/>
      <c r="AD34" s="241"/>
    </row>
    <row r="35" spans="2:30" x14ac:dyDescent="0.25">
      <c r="B35" s="228" t="s">
        <v>380</v>
      </c>
      <c r="C35" s="229"/>
      <c r="D35" s="229"/>
      <c r="E35" s="229"/>
      <c r="F35" s="229"/>
      <c r="G35" s="229"/>
      <c r="H35" s="229"/>
      <c r="I35" s="230"/>
      <c r="J35" s="231"/>
      <c r="K35" s="232"/>
      <c r="L35" s="233"/>
      <c r="M35" s="234"/>
      <c r="N35" s="232"/>
      <c r="O35" s="233"/>
      <c r="P35" s="234"/>
      <c r="Q35" s="232"/>
      <c r="R35" s="233"/>
      <c r="S35" s="234"/>
      <c r="T35" s="232"/>
      <c r="U35" s="233"/>
      <c r="V35" s="234"/>
      <c r="W35" s="232"/>
      <c r="X35" s="235"/>
      <c r="Y35" s="236">
        <f>SUM(J35:X35)</f>
        <v>0</v>
      </c>
      <c r="Z35" s="237"/>
      <c r="AA35" s="238"/>
      <c r="AB35" s="239"/>
      <c r="AC35" s="240"/>
      <c r="AD35" s="241"/>
    </row>
    <row r="36" spans="2:30" x14ac:dyDescent="0.25">
      <c r="B36" s="225" t="s">
        <v>331</v>
      </c>
      <c r="C36" s="226"/>
      <c r="D36" s="226"/>
      <c r="E36" s="226"/>
      <c r="F36" s="226"/>
      <c r="G36" s="226"/>
      <c r="H36" s="226"/>
      <c r="I36" s="226"/>
      <c r="J36" s="226"/>
      <c r="K36" s="226"/>
      <c r="L36" s="226"/>
      <c r="M36" s="226"/>
      <c r="N36" s="226"/>
      <c r="O36" s="226"/>
      <c r="P36" s="226"/>
      <c r="Q36" s="226"/>
      <c r="R36" s="226"/>
      <c r="S36" s="226"/>
      <c r="T36" s="226"/>
      <c r="U36" s="226"/>
      <c r="V36" s="226"/>
      <c r="W36" s="226"/>
      <c r="X36" s="226"/>
      <c r="Y36" s="226"/>
      <c r="Z36" s="226"/>
      <c r="AA36" s="226"/>
      <c r="AB36" s="226"/>
      <c r="AC36" s="226"/>
      <c r="AD36" s="227"/>
    </row>
    <row r="37" spans="2:30" x14ac:dyDescent="0.25">
      <c r="B37" s="228" t="s">
        <v>104</v>
      </c>
      <c r="C37" s="229"/>
      <c r="D37" s="229"/>
      <c r="E37" s="229"/>
      <c r="F37" s="229"/>
      <c r="G37" s="229"/>
      <c r="H37" s="229"/>
      <c r="I37" s="230"/>
      <c r="J37" s="231"/>
      <c r="K37" s="232"/>
      <c r="L37" s="233"/>
      <c r="M37" s="234"/>
      <c r="N37" s="232"/>
      <c r="O37" s="233"/>
      <c r="P37" s="234"/>
      <c r="Q37" s="232"/>
      <c r="R37" s="233"/>
      <c r="S37" s="234"/>
      <c r="T37" s="232"/>
      <c r="U37" s="233"/>
      <c r="V37" s="234"/>
      <c r="W37" s="232"/>
      <c r="X37" s="235"/>
      <c r="Y37" s="236">
        <f>SUM(J37:X37)</f>
        <v>0</v>
      </c>
      <c r="Z37" s="237"/>
      <c r="AA37" s="238"/>
      <c r="AB37" s="268"/>
      <c r="AC37" s="269"/>
      <c r="AD37" s="270"/>
    </row>
    <row r="38" spans="2:30" ht="15.75" thickBot="1" x14ac:dyDescent="0.3">
      <c r="B38" s="242" t="s">
        <v>380</v>
      </c>
      <c r="C38" s="243"/>
      <c r="D38" s="243"/>
      <c r="E38" s="243"/>
      <c r="F38" s="243"/>
      <c r="G38" s="243"/>
      <c r="H38" s="243"/>
      <c r="I38" s="244"/>
      <c r="J38" s="245"/>
      <c r="K38" s="246"/>
      <c r="L38" s="247"/>
      <c r="M38" s="248"/>
      <c r="N38" s="246"/>
      <c r="O38" s="247"/>
      <c r="P38" s="248"/>
      <c r="Q38" s="246"/>
      <c r="R38" s="247"/>
      <c r="S38" s="248"/>
      <c r="T38" s="246"/>
      <c r="U38" s="247"/>
      <c r="V38" s="248"/>
      <c r="W38" s="246"/>
      <c r="X38" s="249"/>
      <c r="Y38" s="261">
        <f>SUM(J38:X38)</f>
        <v>0</v>
      </c>
      <c r="Z38" s="262"/>
      <c r="AA38" s="263"/>
      <c r="AB38" s="250"/>
      <c r="AC38" s="251"/>
      <c r="AD38" s="252"/>
    </row>
    <row r="39" spans="2:30" ht="16.5" thickTop="1" thickBot="1" x14ac:dyDescent="0.3">
      <c r="B39" s="256" t="s">
        <v>108</v>
      </c>
      <c r="C39" s="257"/>
      <c r="D39" s="257"/>
      <c r="E39" s="257"/>
      <c r="F39" s="257"/>
      <c r="G39" s="257"/>
      <c r="H39" s="257"/>
      <c r="I39" s="258"/>
      <c r="J39" s="253">
        <f>SUM(J34:L35,J37:L38)</f>
        <v>0</v>
      </c>
      <c r="K39" s="254"/>
      <c r="L39" s="259"/>
      <c r="M39" s="260">
        <f>SUM(M34:O35,M37:O38)</f>
        <v>0</v>
      </c>
      <c r="N39" s="254"/>
      <c r="O39" s="259"/>
      <c r="P39" s="260">
        <f>SUM(P34:R35,P37:R38)</f>
        <v>0</v>
      </c>
      <c r="Q39" s="254"/>
      <c r="R39" s="259"/>
      <c r="S39" s="260">
        <f>SUM(S34:U35,S37:U38)</f>
        <v>0</v>
      </c>
      <c r="T39" s="254"/>
      <c r="U39" s="259"/>
      <c r="V39" s="260">
        <f>SUM(V34:X35,V37:X38)</f>
        <v>0</v>
      </c>
      <c r="W39" s="254"/>
      <c r="X39" s="255"/>
      <c r="Y39" s="253">
        <f>SUM(Y34:AA35,Y37:AA38)</f>
        <v>0</v>
      </c>
      <c r="Z39" s="254"/>
      <c r="AA39" s="255"/>
      <c r="AB39" s="253">
        <f>SUM(J39*M39*1,P39*2,S39*3,V39*4)</f>
        <v>0</v>
      </c>
      <c r="AC39" s="254"/>
      <c r="AD39" s="255"/>
    </row>
    <row r="40" spans="2:30" x14ac:dyDescent="0.25">
      <c r="B40" s="265" t="s">
        <v>258</v>
      </c>
      <c r="C40" s="266"/>
      <c r="D40" s="266"/>
      <c r="E40" s="266"/>
      <c r="F40" s="266"/>
      <c r="G40" s="266"/>
      <c r="H40" s="266"/>
      <c r="I40" s="266"/>
      <c r="J40" s="266"/>
      <c r="K40" s="266"/>
      <c r="L40" s="266"/>
      <c r="M40" s="266"/>
      <c r="N40" s="266"/>
      <c r="O40" s="266"/>
      <c r="P40" s="266"/>
      <c r="Q40" s="266"/>
      <c r="R40" s="266"/>
      <c r="S40" s="266"/>
      <c r="T40" s="266"/>
      <c r="U40" s="266"/>
      <c r="V40" s="266"/>
      <c r="W40" s="266"/>
      <c r="X40" s="266"/>
      <c r="Y40" s="266"/>
      <c r="Z40" s="266"/>
      <c r="AA40" s="266"/>
      <c r="AB40" s="266"/>
      <c r="AC40" s="266"/>
      <c r="AD40" s="267"/>
    </row>
    <row r="41" spans="2:30" x14ac:dyDescent="0.25">
      <c r="B41" s="225" t="s">
        <v>330</v>
      </c>
      <c r="C41" s="226"/>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7"/>
    </row>
    <row r="42" spans="2:30" x14ac:dyDescent="0.25">
      <c r="B42" s="228" t="s">
        <v>104</v>
      </c>
      <c r="C42" s="229"/>
      <c r="D42" s="229"/>
      <c r="E42" s="229"/>
      <c r="F42" s="229"/>
      <c r="G42" s="229"/>
      <c r="H42" s="229"/>
      <c r="I42" s="230"/>
      <c r="J42" s="231"/>
      <c r="K42" s="232"/>
      <c r="L42" s="233"/>
      <c r="M42" s="234"/>
      <c r="N42" s="232"/>
      <c r="O42" s="233"/>
      <c r="P42" s="234"/>
      <c r="Q42" s="232"/>
      <c r="R42" s="233"/>
      <c r="S42" s="234"/>
      <c r="T42" s="232"/>
      <c r="U42" s="233"/>
      <c r="V42" s="234"/>
      <c r="W42" s="232"/>
      <c r="X42" s="235"/>
      <c r="Y42" s="236">
        <f>SUM(J42:X42)</f>
        <v>0</v>
      </c>
      <c r="Z42" s="237"/>
      <c r="AA42" s="238"/>
      <c r="AB42" s="239"/>
      <c r="AC42" s="240"/>
      <c r="AD42" s="241"/>
    </row>
    <row r="43" spans="2:30" x14ac:dyDescent="0.25">
      <c r="B43" s="228" t="s">
        <v>380</v>
      </c>
      <c r="C43" s="229"/>
      <c r="D43" s="229"/>
      <c r="E43" s="229"/>
      <c r="F43" s="229"/>
      <c r="G43" s="229"/>
      <c r="H43" s="229"/>
      <c r="I43" s="230"/>
      <c r="J43" s="231"/>
      <c r="K43" s="232"/>
      <c r="L43" s="233"/>
      <c r="M43" s="234"/>
      <c r="N43" s="232"/>
      <c r="O43" s="233"/>
      <c r="P43" s="234"/>
      <c r="Q43" s="232"/>
      <c r="R43" s="233"/>
      <c r="S43" s="234"/>
      <c r="T43" s="232"/>
      <c r="U43" s="233"/>
      <c r="V43" s="234"/>
      <c r="W43" s="232"/>
      <c r="X43" s="235"/>
      <c r="Y43" s="236">
        <f>SUM(J43:X43)</f>
        <v>0</v>
      </c>
      <c r="Z43" s="237"/>
      <c r="AA43" s="238"/>
      <c r="AB43" s="239"/>
      <c r="AC43" s="240"/>
      <c r="AD43" s="241"/>
    </row>
    <row r="44" spans="2:30" x14ac:dyDescent="0.25">
      <c r="B44" s="225" t="s">
        <v>331</v>
      </c>
      <c r="C44" s="226"/>
      <c r="D44" s="226"/>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7"/>
    </row>
    <row r="45" spans="2:30" x14ac:dyDescent="0.25">
      <c r="B45" s="228" t="s">
        <v>104</v>
      </c>
      <c r="C45" s="229"/>
      <c r="D45" s="229"/>
      <c r="E45" s="229"/>
      <c r="F45" s="229"/>
      <c r="G45" s="229"/>
      <c r="H45" s="229"/>
      <c r="I45" s="230"/>
      <c r="J45" s="231"/>
      <c r="K45" s="232"/>
      <c r="L45" s="233"/>
      <c r="M45" s="234"/>
      <c r="N45" s="232"/>
      <c r="O45" s="233"/>
      <c r="P45" s="234"/>
      <c r="Q45" s="232"/>
      <c r="R45" s="233"/>
      <c r="S45" s="234"/>
      <c r="T45" s="232"/>
      <c r="U45" s="233"/>
      <c r="V45" s="234"/>
      <c r="W45" s="232"/>
      <c r="X45" s="235"/>
      <c r="Y45" s="236">
        <f>SUM(J45:X45)</f>
        <v>0</v>
      </c>
      <c r="Z45" s="237"/>
      <c r="AA45" s="238"/>
      <c r="AB45" s="268"/>
      <c r="AC45" s="269"/>
      <c r="AD45" s="270"/>
    </row>
    <row r="46" spans="2:30" ht="15.75" thickBot="1" x14ac:dyDescent="0.3">
      <c r="B46" s="242" t="s">
        <v>380</v>
      </c>
      <c r="C46" s="243"/>
      <c r="D46" s="243"/>
      <c r="E46" s="243"/>
      <c r="F46" s="243"/>
      <c r="G46" s="243"/>
      <c r="H46" s="243"/>
      <c r="I46" s="244"/>
      <c r="J46" s="245"/>
      <c r="K46" s="246"/>
      <c r="L46" s="247"/>
      <c r="M46" s="248"/>
      <c r="N46" s="246"/>
      <c r="O46" s="247"/>
      <c r="P46" s="248"/>
      <c r="Q46" s="246"/>
      <c r="R46" s="247"/>
      <c r="S46" s="248"/>
      <c r="T46" s="246"/>
      <c r="U46" s="247"/>
      <c r="V46" s="248"/>
      <c r="W46" s="246"/>
      <c r="X46" s="249"/>
      <c r="Y46" s="261">
        <f>SUM(J46:X46)</f>
        <v>0</v>
      </c>
      <c r="Z46" s="262"/>
      <c r="AA46" s="263"/>
      <c r="AB46" s="250"/>
      <c r="AC46" s="251"/>
      <c r="AD46" s="252"/>
    </row>
    <row r="47" spans="2:30" ht="16.5" thickTop="1" thickBot="1" x14ac:dyDescent="0.3">
      <c r="B47" s="256" t="s">
        <v>108</v>
      </c>
      <c r="C47" s="257"/>
      <c r="D47" s="257"/>
      <c r="E47" s="257"/>
      <c r="F47" s="257"/>
      <c r="G47" s="257"/>
      <c r="H47" s="257"/>
      <c r="I47" s="258"/>
      <c r="J47" s="253">
        <f>SUM(J42:L43,J45:L46)</f>
        <v>0</v>
      </c>
      <c r="K47" s="254"/>
      <c r="L47" s="259"/>
      <c r="M47" s="260">
        <f>SUM(M42:O43,M45:O46)</f>
        <v>0</v>
      </c>
      <c r="N47" s="254"/>
      <c r="O47" s="259"/>
      <c r="P47" s="260">
        <f>SUM(P42:R43,P45:R46)</f>
        <v>0</v>
      </c>
      <c r="Q47" s="254"/>
      <c r="R47" s="259"/>
      <c r="S47" s="260">
        <f>SUM(S42:U43,S45:U46)</f>
        <v>0</v>
      </c>
      <c r="T47" s="254"/>
      <c r="U47" s="259"/>
      <c r="V47" s="260">
        <f>SUM(V42:X43,V45:X46)</f>
        <v>0</v>
      </c>
      <c r="W47" s="254"/>
      <c r="X47" s="255"/>
      <c r="Y47" s="253">
        <f>SUM(Y42:AA43,Y45:AA46)</f>
        <v>0</v>
      </c>
      <c r="Z47" s="254"/>
      <c r="AA47" s="255"/>
      <c r="AB47" s="253">
        <f>SUM(M47*1,P47*2,S47*3,V47*4)</f>
        <v>0</v>
      </c>
      <c r="AC47" s="254"/>
      <c r="AD47" s="255"/>
    </row>
    <row r="48" spans="2:30" ht="15.75" thickBot="1" x14ac:dyDescent="0.3"/>
    <row r="49" spans="2:30" ht="15.75" thickBot="1" x14ac:dyDescent="0.3">
      <c r="B49" s="120" t="s">
        <v>325</v>
      </c>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row>
    <row r="50" spans="2:30" ht="15.75" thickBot="1" x14ac:dyDescent="0.3"/>
    <row r="51" spans="2:30" ht="15" customHeight="1" x14ac:dyDescent="0.25">
      <c r="B51" s="274" t="s">
        <v>135</v>
      </c>
      <c r="C51" s="275"/>
      <c r="D51" s="275"/>
      <c r="E51" s="275"/>
      <c r="F51" s="275"/>
      <c r="G51" s="275"/>
      <c r="H51" s="275"/>
      <c r="I51" s="275"/>
      <c r="J51" s="275"/>
      <c r="K51" s="275"/>
      <c r="L51" s="275"/>
      <c r="M51" s="275"/>
      <c r="N51" s="275"/>
      <c r="O51" s="275"/>
      <c r="P51" s="276"/>
      <c r="Q51" s="30"/>
      <c r="R51" s="30"/>
    </row>
    <row r="52" spans="2:30" ht="15" customHeight="1" x14ac:dyDescent="0.25">
      <c r="B52" s="179" t="s">
        <v>370</v>
      </c>
      <c r="C52" s="180"/>
      <c r="D52" s="181"/>
      <c r="E52" s="185" t="s">
        <v>371</v>
      </c>
      <c r="F52" s="180"/>
      <c r="G52" s="181"/>
      <c r="H52" s="185" t="s">
        <v>895</v>
      </c>
      <c r="I52" s="180"/>
      <c r="J52" s="181"/>
      <c r="K52" s="185" t="s">
        <v>372</v>
      </c>
      <c r="L52" s="180"/>
      <c r="M52" s="181"/>
      <c r="N52" s="185" t="s">
        <v>111</v>
      </c>
      <c r="O52" s="180"/>
      <c r="P52" s="187"/>
      <c r="Q52" s="30"/>
      <c r="R52" s="30"/>
    </row>
    <row r="53" spans="2:30" ht="15.75" thickBot="1" x14ac:dyDescent="0.3">
      <c r="B53" s="182"/>
      <c r="C53" s="183"/>
      <c r="D53" s="184"/>
      <c r="E53" s="186"/>
      <c r="F53" s="183"/>
      <c r="G53" s="184"/>
      <c r="H53" s="186"/>
      <c r="I53" s="183"/>
      <c r="J53" s="184"/>
      <c r="K53" s="186"/>
      <c r="L53" s="183"/>
      <c r="M53" s="184"/>
      <c r="N53" s="186"/>
      <c r="O53" s="183"/>
      <c r="P53" s="188"/>
      <c r="Q53" s="30"/>
      <c r="R53" s="30"/>
    </row>
    <row r="54" spans="2:30" ht="15.75" thickBot="1" x14ac:dyDescent="0.3">
      <c r="B54" s="171">
        <f>SUM(Y10:AA11,Y18:AA19,Y26:AA27,Y34:AA35,Y42:AA43)</f>
        <v>0</v>
      </c>
      <c r="C54" s="172"/>
      <c r="D54" s="173"/>
      <c r="E54" s="174">
        <f>SUM(Y13:AA14,Y21:AA22,Y29:AA30,Y37:AA38,Y45:AA46)</f>
        <v>0</v>
      </c>
      <c r="F54" s="172"/>
      <c r="G54" s="173"/>
      <c r="H54" s="174">
        <f>SUM(Y11,Y14,Y19,Y22,Y27,Y30,Y35,Y38,Y43,Y46)</f>
        <v>0</v>
      </c>
      <c r="I54" s="172"/>
      <c r="J54" s="173"/>
      <c r="K54" s="174">
        <f>SUM(S15:X15,S23:X23,S31:X31,S39:X39,S47:X47)</f>
        <v>0</v>
      </c>
      <c r="L54" s="172"/>
      <c r="M54" s="173"/>
      <c r="N54" s="175">
        <f>SUM(B54:G54)</f>
        <v>0</v>
      </c>
      <c r="O54" s="176"/>
      <c r="P54" s="177"/>
      <c r="Q54" s="30"/>
      <c r="R54" s="30"/>
    </row>
    <row r="55" spans="2:30" ht="15.75" thickBot="1" x14ac:dyDescent="0.3"/>
    <row r="56" spans="2:30" ht="15.75" customHeight="1" thickBot="1" x14ac:dyDescent="0.3">
      <c r="B56" s="189" t="s">
        <v>332</v>
      </c>
      <c r="C56" s="190"/>
      <c r="D56" s="190"/>
      <c r="E56" s="190"/>
      <c r="F56" s="190"/>
      <c r="G56" s="190"/>
      <c r="H56" s="190"/>
      <c r="I56" s="190"/>
      <c r="J56" s="190"/>
      <c r="K56" s="190"/>
      <c r="L56" s="190"/>
      <c r="M56" s="191"/>
      <c r="N56" s="178">
        <f>SUM(AB15,AB23,AB31,AB39,AB47)</f>
        <v>0</v>
      </c>
      <c r="O56" s="176"/>
      <c r="P56" s="177"/>
    </row>
    <row r="57" spans="2:30" ht="15.75" thickBot="1" x14ac:dyDescent="0.3"/>
    <row r="58" spans="2:30" ht="15.75" thickBot="1" x14ac:dyDescent="0.3">
      <c r="B58" s="120" t="s">
        <v>326</v>
      </c>
      <c r="C58" s="120"/>
      <c r="D58" s="120"/>
      <c r="E58" s="120"/>
      <c r="F58" s="120"/>
      <c r="G58" s="120"/>
      <c r="H58" s="120"/>
      <c r="I58" s="120"/>
      <c r="J58" s="120"/>
      <c r="K58" s="120"/>
      <c r="L58" s="120"/>
      <c r="M58" s="120"/>
      <c r="N58" s="120"/>
      <c r="O58" s="120"/>
      <c r="P58" s="120"/>
      <c r="Q58" s="120"/>
      <c r="R58" s="120"/>
      <c r="S58" s="120"/>
      <c r="T58" s="120"/>
      <c r="U58" s="120"/>
      <c r="V58" s="120"/>
      <c r="W58" s="120"/>
      <c r="X58" s="120"/>
      <c r="Y58" s="120"/>
      <c r="Z58" s="120"/>
      <c r="AA58" s="120"/>
      <c r="AB58" s="120"/>
      <c r="AC58" s="120"/>
      <c r="AD58" s="120"/>
    </row>
    <row r="59" spans="2:30" x14ac:dyDescent="0.25"/>
    <row r="60" spans="2:30" x14ac:dyDescent="0.25">
      <c r="B60" s="194" t="s">
        <v>401</v>
      </c>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5"/>
      <c r="AB60" s="234"/>
      <c r="AC60" s="232"/>
      <c r="AD60" s="233"/>
    </row>
    <row r="61" spans="2:30" ht="15.75" thickBot="1" x14ac:dyDescent="0.3"/>
    <row r="62" spans="2:30" x14ac:dyDescent="0.25">
      <c r="B62" s="204"/>
      <c r="C62" s="205"/>
      <c r="D62" s="205"/>
      <c r="E62" s="205"/>
      <c r="F62" s="205"/>
      <c r="G62" s="205"/>
      <c r="H62" s="205"/>
      <c r="I62" s="205"/>
      <c r="J62" s="205"/>
      <c r="K62" s="205"/>
      <c r="L62" s="205"/>
      <c r="M62" s="205"/>
      <c r="N62" s="205"/>
      <c r="O62" s="206"/>
      <c r="P62" s="202" t="s">
        <v>329</v>
      </c>
      <c r="Q62" s="196"/>
      <c r="R62" s="196"/>
      <c r="S62" s="196"/>
      <c r="T62" s="196" t="s">
        <v>328</v>
      </c>
      <c r="U62" s="196"/>
      <c r="V62" s="196"/>
      <c r="W62" s="196"/>
      <c r="X62" s="196" t="s">
        <v>333</v>
      </c>
      <c r="Y62" s="196"/>
      <c r="Z62" s="196"/>
      <c r="AA62" s="200"/>
      <c r="AB62" s="196" t="s">
        <v>327</v>
      </c>
      <c r="AC62" s="196"/>
      <c r="AD62" s="197"/>
    </row>
    <row r="63" spans="2:30" ht="26.45" customHeight="1" thickBot="1" x14ac:dyDescent="0.3">
      <c r="B63" s="207"/>
      <c r="C63" s="208"/>
      <c r="D63" s="208"/>
      <c r="E63" s="208"/>
      <c r="F63" s="208"/>
      <c r="G63" s="208"/>
      <c r="H63" s="208"/>
      <c r="I63" s="208"/>
      <c r="J63" s="208"/>
      <c r="K63" s="208"/>
      <c r="L63" s="208"/>
      <c r="M63" s="208"/>
      <c r="N63" s="208"/>
      <c r="O63" s="209"/>
      <c r="P63" s="203"/>
      <c r="Q63" s="201"/>
      <c r="R63" s="201"/>
      <c r="S63" s="201"/>
      <c r="T63" s="201"/>
      <c r="U63" s="201"/>
      <c r="V63" s="201"/>
      <c r="W63" s="201"/>
      <c r="X63" s="201"/>
      <c r="Y63" s="201"/>
      <c r="Z63" s="201"/>
      <c r="AA63" s="185"/>
      <c r="AB63" s="198"/>
      <c r="AC63" s="198"/>
      <c r="AD63" s="199"/>
    </row>
    <row r="64" spans="2:30" ht="15" customHeight="1" x14ac:dyDescent="0.25">
      <c r="B64" s="210" t="s">
        <v>334</v>
      </c>
      <c r="C64" s="211"/>
      <c r="D64" s="211"/>
      <c r="E64" s="211"/>
      <c r="F64" s="211"/>
      <c r="G64" s="211"/>
      <c r="H64" s="211"/>
      <c r="I64" s="211"/>
      <c r="J64" s="211"/>
      <c r="K64" s="211"/>
      <c r="L64" s="211"/>
      <c r="M64" s="211"/>
      <c r="N64" s="211"/>
      <c r="O64" s="212"/>
      <c r="P64" s="216">
        <f>N54</f>
        <v>0</v>
      </c>
      <c r="Q64" s="217"/>
      <c r="R64" s="217"/>
      <c r="S64" s="217"/>
      <c r="T64" s="198" t="s">
        <v>335</v>
      </c>
      <c r="U64" s="198"/>
      <c r="V64" s="198"/>
      <c r="W64" s="198"/>
      <c r="X64" s="198"/>
      <c r="Y64" s="198"/>
      <c r="Z64" s="198"/>
      <c r="AA64" s="198"/>
      <c r="AB64" s="220" t="str">
        <f>IF(P64&gt;=12,"YES","NO")</f>
        <v>NO</v>
      </c>
      <c r="AC64" s="221"/>
      <c r="AD64" s="222"/>
    </row>
    <row r="65" spans="2:30" ht="15.75" thickBot="1" x14ac:dyDescent="0.3">
      <c r="B65" s="213"/>
      <c r="C65" s="214"/>
      <c r="D65" s="214"/>
      <c r="E65" s="214"/>
      <c r="F65" s="214"/>
      <c r="G65" s="214"/>
      <c r="H65" s="214"/>
      <c r="I65" s="214"/>
      <c r="J65" s="214"/>
      <c r="K65" s="214"/>
      <c r="L65" s="214"/>
      <c r="M65" s="214"/>
      <c r="N65" s="214"/>
      <c r="O65" s="215"/>
      <c r="P65" s="218"/>
      <c r="Q65" s="219"/>
      <c r="R65" s="219"/>
      <c r="S65" s="219"/>
      <c r="T65" s="224"/>
      <c r="U65" s="224"/>
      <c r="V65" s="224"/>
      <c r="W65" s="224"/>
      <c r="X65" s="224"/>
      <c r="Y65" s="224"/>
      <c r="Z65" s="224"/>
      <c r="AA65" s="224"/>
      <c r="AB65" s="218"/>
      <c r="AC65" s="219"/>
      <c r="AD65" s="223"/>
    </row>
    <row r="66" spans="2:30" x14ac:dyDescent="0.25"/>
    <row r="67" spans="2:30" x14ac:dyDescent="0.25">
      <c r="B67" s="192" t="s">
        <v>336</v>
      </c>
      <c r="C67" s="192"/>
      <c r="D67" s="192"/>
      <c r="E67" s="192"/>
      <c r="F67" s="192"/>
      <c r="G67" s="192"/>
      <c r="H67" s="192"/>
      <c r="I67" s="192"/>
      <c r="J67" s="192"/>
      <c r="K67" s="192"/>
      <c r="L67" s="192"/>
      <c r="M67" s="192"/>
      <c r="N67" s="192"/>
      <c r="O67" s="192"/>
      <c r="P67" s="192"/>
      <c r="Q67" s="192"/>
      <c r="R67" s="192"/>
      <c r="S67" s="192"/>
      <c r="T67" s="192"/>
      <c r="U67" s="192"/>
      <c r="V67" s="192"/>
      <c r="W67" s="192"/>
      <c r="X67" s="192"/>
      <c r="Y67" s="192"/>
      <c r="Z67" s="192"/>
      <c r="AA67" s="193"/>
      <c r="AB67" s="271"/>
      <c r="AC67" s="272"/>
      <c r="AD67" s="273"/>
    </row>
    <row r="68" spans="2:30" x14ac:dyDescent="0.25"/>
    <row r="69" spans="2:30" x14ac:dyDescent="0.25">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row>
    <row r="70" spans="2:30" x14ac:dyDescent="0.25"/>
    <row r="87" x14ac:dyDescent="0.25"/>
    <row r="88" x14ac:dyDescent="0.25"/>
    <row r="89" x14ac:dyDescent="0.25"/>
    <row r="90" x14ac:dyDescent="0.25"/>
    <row r="91" x14ac:dyDescent="0.25"/>
  </sheetData>
  <sheetProtection algorithmName="SHA-512" hashValue="sU/jFHwxt5QDLLFYEK0s6+mLDHGJXPD4/tn5LjVjr3RMjslnavnziXpsabhkrKS+pI2WjNDnvvszSgUH6cJ0Zw==" saltValue="S/kSF3aZD3L9wxUftJOO2A==" spinCount="100000" sheet="1" selectLockedCells="1"/>
  <mergeCells count="254">
    <mergeCell ref="S34:U34"/>
    <mergeCell ref="P34:R34"/>
    <mergeCell ref="M34:O34"/>
    <mergeCell ref="J34:L34"/>
    <mergeCell ref="B34:I34"/>
    <mergeCell ref="AB6:AD7"/>
    <mergeCell ref="Y6:AA7"/>
    <mergeCell ref="V6:X7"/>
    <mergeCell ref="S6:U7"/>
    <mergeCell ref="P6:R7"/>
    <mergeCell ref="M6:O7"/>
    <mergeCell ref="J6:L7"/>
    <mergeCell ref="B6:I7"/>
    <mergeCell ref="AB34:AD34"/>
    <mergeCell ref="Y34:AA34"/>
    <mergeCell ref="V34:X34"/>
    <mergeCell ref="B32:AD32"/>
    <mergeCell ref="S27:U27"/>
    <mergeCell ref="V27:X27"/>
    <mergeCell ref="B33:AD33"/>
    <mergeCell ref="Y30:AA30"/>
    <mergeCell ref="AB30:AD30"/>
    <mergeCell ref="B31:I31"/>
    <mergeCell ref="J31:L31"/>
    <mergeCell ref="AB43:AD43"/>
    <mergeCell ref="Y43:AA43"/>
    <mergeCell ref="V43:X43"/>
    <mergeCell ref="S43:U43"/>
    <mergeCell ref="P43:R43"/>
    <mergeCell ref="M43:O43"/>
    <mergeCell ref="J43:L43"/>
    <mergeCell ref="B43:I43"/>
    <mergeCell ref="AB42:AD42"/>
    <mergeCell ref="Y42:AA42"/>
    <mergeCell ref="V42:X42"/>
    <mergeCell ref="AB46:AD46"/>
    <mergeCell ref="Y46:AA46"/>
    <mergeCell ref="V46:X46"/>
    <mergeCell ref="S46:U46"/>
    <mergeCell ref="P46:R46"/>
    <mergeCell ref="M46:O46"/>
    <mergeCell ref="J46:L46"/>
    <mergeCell ref="B46:I46"/>
    <mergeCell ref="J45:L45"/>
    <mergeCell ref="B45:I45"/>
    <mergeCell ref="B51:P51"/>
    <mergeCell ref="B49:AD49"/>
    <mergeCell ref="AB47:AD47"/>
    <mergeCell ref="Y47:AA47"/>
    <mergeCell ref="V47:X47"/>
    <mergeCell ref="S47:U47"/>
    <mergeCell ref="P47:R47"/>
    <mergeCell ref="M47:O47"/>
    <mergeCell ref="J47:L47"/>
    <mergeCell ref="B47:I47"/>
    <mergeCell ref="B39:I39"/>
    <mergeCell ref="J39:L39"/>
    <mergeCell ref="M39:O39"/>
    <mergeCell ref="P39:R39"/>
    <mergeCell ref="S39:U39"/>
    <mergeCell ref="V39:X39"/>
    <mergeCell ref="M42:O42"/>
    <mergeCell ref="P42:R42"/>
    <mergeCell ref="S42:U42"/>
    <mergeCell ref="B41:AD41"/>
    <mergeCell ref="B42:I42"/>
    <mergeCell ref="J42:L42"/>
    <mergeCell ref="Y39:AA39"/>
    <mergeCell ref="AB39:AD39"/>
    <mergeCell ref="J37:L37"/>
    <mergeCell ref="AB35:AD35"/>
    <mergeCell ref="Y35:AA35"/>
    <mergeCell ref="V35:X35"/>
    <mergeCell ref="S35:U35"/>
    <mergeCell ref="P35:R35"/>
    <mergeCell ref="M35:O35"/>
    <mergeCell ref="J35:L35"/>
    <mergeCell ref="B35:I35"/>
    <mergeCell ref="B37:I37"/>
    <mergeCell ref="M37:O37"/>
    <mergeCell ref="P37:R37"/>
    <mergeCell ref="S37:U37"/>
    <mergeCell ref="V37:X37"/>
    <mergeCell ref="Y37:AA37"/>
    <mergeCell ref="AB37:AD37"/>
    <mergeCell ref="B69:AD69"/>
    <mergeCell ref="AB60:AD60"/>
    <mergeCell ref="B58:AD58"/>
    <mergeCell ref="AB67:AD67"/>
    <mergeCell ref="V30:X30"/>
    <mergeCell ref="Y27:AA27"/>
    <mergeCell ref="AB27:AD27"/>
    <mergeCell ref="M45:O45"/>
    <mergeCell ref="P45:R45"/>
    <mergeCell ref="S45:U45"/>
    <mergeCell ref="V45:X45"/>
    <mergeCell ref="B36:AD36"/>
    <mergeCell ref="B40:AD40"/>
    <mergeCell ref="Y45:AA45"/>
    <mergeCell ref="AB45:AD45"/>
    <mergeCell ref="B44:AD44"/>
    <mergeCell ref="B38:I38"/>
    <mergeCell ref="J38:L38"/>
    <mergeCell ref="M38:O38"/>
    <mergeCell ref="P38:R38"/>
    <mergeCell ref="S38:U38"/>
    <mergeCell ref="V38:X38"/>
    <mergeCell ref="Y38:AA38"/>
    <mergeCell ref="AB38:AD38"/>
    <mergeCell ref="M31:O31"/>
    <mergeCell ref="P31:R31"/>
    <mergeCell ref="S31:U31"/>
    <mergeCell ref="V31:X31"/>
    <mergeCell ref="Y31:AA31"/>
    <mergeCell ref="AB31:AD31"/>
    <mergeCell ref="B30:I30"/>
    <mergeCell ref="J30:L30"/>
    <mergeCell ref="M30:O30"/>
    <mergeCell ref="P30:R30"/>
    <mergeCell ref="S30:U30"/>
    <mergeCell ref="Y21:AA21"/>
    <mergeCell ref="AB21:AD21"/>
    <mergeCell ref="B24:AD24"/>
    <mergeCell ref="B29:I29"/>
    <mergeCell ref="J29:L29"/>
    <mergeCell ref="M29:O29"/>
    <mergeCell ref="P29:R29"/>
    <mergeCell ref="S29:U29"/>
    <mergeCell ref="V29:X29"/>
    <mergeCell ref="Y29:AA29"/>
    <mergeCell ref="AB29:AD29"/>
    <mergeCell ref="B26:I26"/>
    <mergeCell ref="J26:L26"/>
    <mergeCell ref="M26:O26"/>
    <mergeCell ref="P26:R26"/>
    <mergeCell ref="S26:U26"/>
    <mergeCell ref="V26:X26"/>
    <mergeCell ref="Y26:AA26"/>
    <mergeCell ref="AB26:AD26"/>
    <mergeCell ref="B28:AD28"/>
    <mergeCell ref="B27:I27"/>
    <mergeCell ref="J27:L27"/>
    <mergeCell ref="M27:O27"/>
    <mergeCell ref="P27:R27"/>
    <mergeCell ref="M11:O11"/>
    <mergeCell ref="P11:R11"/>
    <mergeCell ref="S11:U11"/>
    <mergeCell ref="P18:R18"/>
    <mergeCell ref="S18:U18"/>
    <mergeCell ref="V18:X18"/>
    <mergeCell ref="Y18:AA18"/>
    <mergeCell ref="AB18:AD18"/>
    <mergeCell ref="V11:X11"/>
    <mergeCell ref="B12:AD12"/>
    <mergeCell ref="J13:L13"/>
    <mergeCell ref="M13:O13"/>
    <mergeCell ref="P13:R13"/>
    <mergeCell ref="S13:U13"/>
    <mergeCell ref="V13:X13"/>
    <mergeCell ref="Y13:AA13"/>
    <mergeCell ref="AB13:AD13"/>
    <mergeCell ref="B16:AD16"/>
    <mergeCell ref="B15:I15"/>
    <mergeCell ref="B11:I11"/>
    <mergeCell ref="Y11:AA11"/>
    <mergeCell ref="AB11:AD11"/>
    <mergeCell ref="J11:L11"/>
    <mergeCell ref="J15:L15"/>
    <mergeCell ref="B2:AD2"/>
    <mergeCell ref="B8:AD8"/>
    <mergeCell ref="B10:I10"/>
    <mergeCell ref="J10:L10"/>
    <mergeCell ref="M10:O10"/>
    <mergeCell ref="P10:R10"/>
    <mergeCell ref="S10:U10"/>
    <mergeCell ref="V10:X10"/>
    <mergeCell ref="Y10:AA10"/>
    <mergeCell ref="AB10:AD10"/>
    <mergeCell ref="B9:AD9"/>
    <mergeCell ref="B4:AD4"/>
    <mergeCell ref="M15:O15"/>
    <mergeCell ref="P15:R15"/>
    <mergeCell ref="S15:U15"/>
    <mergeCell ref="V15:X15"/>
    <mergeCell ref="Y15:AA15"/>
    <mergeCell ref="AB15:AD15"/>
    <mergeCell ref="B13:I13"/>
    <mergeCell ref="B14:I14"/>
    <mergeCell ref="J14:L14"/>
    <mergeCell ref="M14:O14"/>
    <mergeCell ref="P14:R14"/>
    <mergeCell ref="S14:U14"/>
    <mergeCell ref="V14:X14"/>
    <mergeCell ref="Y14:AA14"/>
    <mergeCell ref="AB14:AD14"/>
    <mergeCell ref="B20:AD20"/>
    <mergeCell ref="B25:AD25"/>
    <mergeCell ref="B22:I22"/>
    <mergeCell ref="J22:L22"/>
    <mergeCell ref="M22:O22"/>
    <mergeCell ref="P22:R22"/>
    <mergeCell ref="S22:U22"/>
    <mergeCell ref="V22:X22"/>
    <mergeCell ref="AB22:AD22"/>
    <mergeCell ref="Y23:AA23"/>
    <mergeCell ref="AB23:AD23"/>
    <mergeCell ref="B23:I23"/>
    <mergeCell ref="J23:L23"/>
    <mergeCell ref="M23:O23"/>
    <mergeCell ref="P23:R23"/>
    <mergeCell ref="S23:U23"/>
    <mergeCell ref="V23:X23"/>
    <mergeCell ref="Y22:AA22"/>
    <mergeCell ref="B21:I21"/>
    <mergeCell ref="J21:L21"/>
    <mergeCell ref="M21:O21"/>
    <mergeCell ref="P21:R21"/>
    <mergeCell ref="S21:U21"/>
    <mergeCell ref="V21:X21"/>
    <mergeCell ref="B17:AD17"/>
    <mergeCell ref="B18:I18"/>
    <mergeCell ref="J18:L18"/>
    <mergeCell ref="M18:O18"/>
    <mergeCell ref="J19:L19"/>
    <mergeCell ref="M19:O19"/>
    <mergeCell ref="P19:R19"/>
    <mergeCell ref="S19:U19"/>
    <mergeCell ref="V19:X19"/>
    <mergeCell ref="Y19:AA19"/>
    <mergeCell ref="AB19:AD19"/>
    <mergeCell ref="B19:I19"/>
    <mergeCell ref="B67:AA67"/>
    <mergeCell ref="B60:AA60"/>
    <mergeCell ref="AB62:AD63"/>
    <mergeCell ref="X62:AA63"/>
    <mergeCell ref="T62:W63"/>
    <mergeCell ref="P62:S63"/>
    <mergeCell ref="B62:O63"/>
    <mergeCell ref="B64:O65"/>
    <mergeCell ref="P64:S65"/>
    <mergeCell ref="AB64:AD65"/>
    <mergeCell ref="T64:AA65"/>
    <mergeCell ref="B54:D54"/>
    <mergeCell ref="E54:G54"/>
    <mergeCell ref="H54:J54"/>
    <mergeCell ref="N54:P54"/>
    <mergeCell ref="N56:P56"/>
    <mergeCell ref="K54:M54"/>
    <mergeCell ref="B52:D53"/>
    <mergeCell ref="E52:G53"/>
    <mergeCell ref="H52:J53"/>
    <mergeCell ref="K52:M53"/>
    <mergeCell ref="N52:P53"/>
    <mergeCell ref="B56:M56"/>
  </mergeCells>
  <conditionalFormatting sqref="B67:AD67">
    <cfRule type="expression" dxfId="85" priority="1">
      <formula>$AB$64="YES"</formula>
    </cfRule>
  </conditionalFormatting>
  <conditionalFormatting sqref="AB64:AD65">
    <cfRule type="containsText" dxfId="84" priority="2" operator="containsText" text="YES">
      <formula>NOT(ISERROR(SEARCH("YES",AB64)))</formula>
    </cfRule>
  </conditionalFormatting>
  <pageMargins left="0.5" right="0.5" top="0.5" bottom="0.5" header="0.3" footer="0.3"/>
  <pageSetup scale="97" fitToHeight="0" orientation="portrait" r:id="rId1"/>
  <rowBreaks count="1" manualBreakCount="1">
    <brk id="48" max="3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Validation!$E$2:$E$3</xm:f>
          </x14:formula1>
          <xm:sqref>AB60:AD60 AB67:AD67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E73"/>
  <sheetViews>
    <sheetView showGridLines="0" showRowColHeaders="0" zoomScaleNormal="100" workbookViewId="0">
      <selection activeCell="I11" sqref="I11:L12"/>
    </sheetView>
  </sheetViews>
  <sheetFormatPr defaultColWidth="0" defaultRowHeight="15" customHeight="1" zeroHeight="1" x14ac:dyDescent="0.25"/>
  <cols>
    <col min="1" max="29" width="3.140625" style="16" customWidth="1"/>
    <col min="30" max="30" width="4.140625" style="16" customWidth="1"/>
    <col min="31" max="31" width="3.140625" style="16" customWidth="1"/>
    <col min="32" max="16384" width="9.140625" style="16" hidden="1"/>
  </cols>
  <sheetData>
    <row r="1" spans="2:30" ht="15" customHeight="1" x14ac:dyDescent="0.25"/>
    <row r="2" spans="2:30" ht="15" customHeight="1" x14ac:dyDescent="0.25">
      <c r="B2" s="132" t="s">
        <v>687</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2:30" ht="15" customHeight="1" thickBot="1" x14ac:dyDescent="0.3"/>
    <row r="4" spans="2:30" ht="15" customHeight="1" thickBot="1" x14ac:dyDescent="0.3">
      <c r="B4" s="120" t="s">
        <v>365</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row>
    <row r="5" spans="2:30" ht="15" customHeight="1" x14ac:dyDescent="0.25"/>
    <row r="6" spans="2:30" ht="15" customHeight="1" x14ac:dyDescent="0.25">
      <c r="B6" s="166" t="s">
        <v>700</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2:30" ht="15" customHeight="1" x14ac:dyDescent="0.25">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2:30" ht="15" customHeight="1" thickBot="1" x14ac:dyDescent="0.3"/>
    <row r="9" spans="2:30" ht="15" customHeight="1" x14ac:dyDescent="0.25">
      <c r="B9" s="383" t="s">
        <v>112</v>
      </c>
      <c r="C9" s="384"/>
      <c r="D9" s="384"/>
      <c r="E9" s="384"/>
      <c r="F9" s="384"/>
      <c r="G9" s="384"/>
      <c r="H9" s="385"/>
      <c r="I9" s="410" t="s">
        <v>103</v>
      </c>
      <c r="J9" s="411"/>
      <c r="K9" s="411"/>
      <c r="L9" s="411"/>
      <c r="M9" s="392" t="s">
        <v>130</v>
      </c>
      <c r="N9" s="393"/>
      <c r="O9" s="393"/>
      <c r="P9" s="393"/>
      <c r="Q9" s="393"/>
      <c r="R9" s="393"/>
      <c r="S9" s="393"/>
      <c r="T9" s="393"/>
      <c r="U9" s="393"/>
      <c r="V9" s="393"/>
      <c r="W9" s="393"/>
      <c r="X9" s="393"/>
      <c r="Y9" s="393"/>
      <c r="Z9" s="393"/>
      <c r="AA9" s="394"/>
      <c r="AB9" s="401" t="s">
        <v>271</v>
      </c>
      <c r="AC9" s="402"/>
      <c r="AD9" s="403"/>
    </row>
    <row r="10" spans="2:30" ht="15" customHeight="1" thickBot="1" x14ac:dyDescent="0.3">
      <c r="B10" s="386"/>
      <c r="C10" s="387"/>
      <c r="D10" s="387"/>
      <c r="E10" s="387"/>
      <c r="F10" s="387"/>
      <c r="G10" s="387"/>
      <c r="H10" s="388"/>
      <c r="I10" s="412"/>
      <c r="J10" s="413"/>
      <c r="K10" s="413"/>
      <c r="L10" s="413"/>
      <c r="M10" s="395"/>
      <c r="N10" s="396"/>
      <c r="O10" s="396"/>
      <c r="P10" s="396"/>
      <c r="Q10" s="396"/>
      <c r="R10" s="396"/>
      <c r="S10" s="396"/>
      <c r="T10" s="396"/>
      <c r="U10" s="396"/>
      <c r="V10" s="396"/>
      <c r="W10" s="396"/>
      <c r="X10" s="396"/>
      <c r="Y10" s="396"/>
      <c r="Z10" s="396"/>
      <c r="AA10" s="397"/>
      <c r="AB10" s="404"/>
      <c r="AC10" s="405"/>
      <c r="AD10" s="406"/>
    </row>
    <row r="11" spans="2:30" ht="15" customHeight="1" x14ac:dyDescent="0.25">
      <c r="B11" s="389" t="s">
        <v>113</v>
      </c>
      <c r="C11" s="390"/>
      <c r="D11" s="390"/>
      <c r="E11" s="390"/>
      <c r="F11" s="390"/>
      <c r="G11" s="390"/>
      <c r="H11" s="391"/>
      <c r="I11" s="414"/>
      <c r="J11" s="415"/>
      <c r="K11" s="415"/>
      <c r="L11" s="415"/>
      <c r="M11" s="398" t="s">
        <v>358</v>
      </c>
      <c r="N11" s="399"/>
      <c r="O11" s="399"/>
      <c r="P11" s="399"/>
      <c r="Q11" s="399"/>
      <c r="R11" s="399"/>
      <c r="S11" s="399"/>
      <c r="T11" s="399"/>
      <c r="U11" s="399"/>
      <c r="V11" s="399"/>
      <c r="W11" s="399"/>
      <c r="X11" s="399"/>
      <c r="Y11" s="399"/>
      <c r="Z11" s="399"/>
      <c r="AA11" s="400"/>
      <c r="AB11" s="407"/>
      <c r="AC11" s="408"/>
      <c r="AD11" s="409"/>
    </row>
    <row r="12" spans="2:30" ht="15" customHeight="1" x14ac:dyDescent="0.25">
      <c r="B12" s="328"/>
      <c r="C12" s="329"/>
      <c r="D12" s="329"/>
      <c r="E12" s="329"/>
      <c r="F12" s="329"/>
      <c r="G12" s="329"/>
      <c r="H12" s="330"/>
      <c r="I12" s="416"/>
      <c r="J12" s="417"/>
      <c r="K12" s="417"/>
      <c r="L12" s="417"/>
      <c r="M12" s="323"/>
      <c r="N12" s="324"/>
      <c r="O12" s="324"/>
      <c r="P12" s="324"/>
      <c r="Q12" s="324"/>
      <c r="R12" s="324"/>
      <c r="S12" s="324"/>
      <c r="T12" s="324"/>
      <c r="U12" s="324"/>
      <c r="V12" s="324"/>
      <c r="W12" s="324"/>
      <c r="X12" s="324"/>
      <c r="Y12" s="324"/>
      <c r="Z12" s="324"/>
      <c r="AA12" s="325"/>
      <c r="AB12" s="317"/>
      <c r="AC12" s="318"/>
      <c r="AD12" s="319"/>
    </row>
    <row r="13" spans="2:30" ht="15" customHeight="1" x14ac:dyDescent="0.25">
      <c r="B13" s="331" t="s">
        <v>114</v>
      </c>
      <c r="C13" s="332"/>
      <c r="D13" s="332"/>
      <c r="E13" s="332"/>
      <c r="F13" s="332"/>
      <c r="G13" s="332"/>
      <c r="H13" s="333"/>
      <c r="I13" s="416"/>
      <c r="J13" s="417"/>
      <c r="K13" s="417"/>
      <c r="L13" s="417"/>
      <c r="M13" s="418" t="s">
        <v>359</v>
      </c>
      <c r="N13" s="419"/>
      <c r="O13" s="419"/>
      <c r="P13" s="419"/>
      <c r="Q13" s="419"/>
      <c r="R13" s="419"/>
      <c r="S13" s="419"/>
      <c r="T13" s="419"/>
      <c r="U13" s="419"/>
      <c r="V13" s="419"/>
      <c r="W13" s="419"/>
      <c r="X13" s="419"/>
      <c r="Y13" s="419"/>
      <c r="Z13" s="419"/>
      <c r="AA13" s="420"/>
      <c r="AB13" s="314"/>
      <c r="AC13" s="315"/>
      <c r="AD13" s="316"/>
    </row>
    <row r="14" spans="2:30" ht="15" customHeight="1" x14ac:dyDescent="0.25">
      <c r="B14" s="331"/>
      <c r="C14" s="332"/>
      <c r="D14" s="332"/>
      <c r="E14" s="332"/>
      <c r="F14" s="332"/>
      <c r="G14" s="332"/>
      <c r="H14" s="333"/>
      <c r="I14" s="416"/>
      <c r="J14" s="417"/>
      <c r="K14" s="417"/>
      <c r="L14" s="417"/>
      <c r="M14" s="421"/>
      <c r="N14" s="422"/>
      <c r="O14" s="422"/>
      <c r="P14" s="422"/>
      <c r="Q14" s="422"/>
      <c r="R14" s="422"/>
      <c r="S14" s="422"/>
      <c r="T14" s="422"/>
      <c r="U14" s="422"/>
      <c r="V14" s="422"/>
      <c r="W14" s="422"/>
      <c r="X14" s="422"/>
      <c r="Y14" s="422"/>
      <c r="Z14" s="422"/>
      <c r="AA14" s="423"/>
      <c r="AB14" s="317"/>
      <c r="AC14" s="318"/>
      <c r="AD14" s="319"/>
    </row>
    <row r="15" spans="2:30" ht="15" customHeight="1" x14ac:dyDescent="0.25">
      <c r="B15" s="328" t="s">
        <v>115</v>
      </c>
      <c r="C15" s="329"/>
      <c r="D15" s="329"/>
      <c r="E15" s="329"/>
      <c r="F15" s="329"/>
      <c r="G15" s="329"/>
      <c r="H15" s="330"/>
      <c r="I15" s="416"/>
      <c r="J15" s="417"/>
      <c r="K15" s="417"/>
      <c r="L15" s="417"/>
      <c r="M15" s="320" t="s">
        <v>360</v>
      </c>
      <c r="N15" s="321"/>
      <c r="O15" s="321"/>
      <c r="P15" s="321"/>
      <c r="Q15" s="321"/>
      <c r="R15" s="321"/>
      <c r="S15" s="321"/>
      <c r="T15" s="321"/>
      <c r="U15" s="321"/>
      <c r="V15" s="321"/>
      <c r="W15" s="321"/>
      <c r="X15" s="321"/>
      <c r="Y15" s="321"/>
      <c r="Z15" s="321"/>
      <c r="AA15" s="322"/>
      <c r="AB15" s="314"/>
      <c r="AC15" s="315"/>
      <c r="AD15" s="316"/>
    </row>
    <row r="16" spans="2:30" ht="15" customHeight="1" x14ac:dyDescent="0.25">
      <c r="B16" s="328"/>
      <c r="C16" s="329"/>
      <c r="D16" s="329"/>
      <c r="E16" s="329"/>
      <c r="F16" s="329"/>
      <c r="G16" s="329"/>
      <c r="H16" s="330"/>
      <c r="I16" s="416"/>
      <c r="J16" s="417"/>
      <c r="K16" s="417"/>
      <c r="L16" s="417"/>
      <c r="M16" s="323"/>
      <c r="N16" s="324"/>
      <c r="O16" s="324"/>
      <c r="P16" s="324"/>
      <c r="Q16" s="324"/>
      <c r="R16" s="324"/>
      <c r="S16" s="324"/>
      <c r="T16" s="324"/>
      <c r="U16" s="324"/>
      <c r="V16" s="324"/>
      <c r="W16" s="324"/>
      <c r="X16" s="324"/>
      <c r="Y16" s="324"/>
      <c r="Z16" s="324"/>
      <c r="AA16" s="325"/>
      <c r="AB16" s="317"/>
      <c r="AC16" s="318"/>
      <c r="AD16" s="319"/>
    </row>
    <row r="17" spans="2:30" ht="15" customHeight="1" x14ac:dyDescent="0.25">
      <c r="B17" s="331" t="s">
        <v>105</v>
      </c>
      <c r="C17" s="332"/>
      <c r="D17" s="332"/>
      <c r="E17" s="332"/>
      <c r="F17" s="332"/>
      <c r="G17" s="332"/>
      <c r="H17" s="333"/>
      <c r="I17" s="416"/>
      <c r="J17" s="417"/>
      <c r="K17" s="417"/>
      <c r="L17" s="417"/>
      <c r="M17" s="297" t="s">
        <v>361</v>
      </c>
      <c r="N17" s="298"/>
      <c r="O17" s="298"/>
      <c r="P17" s="298"/>
      <c r="Q17" s="298"/>
      <c r="R17" s="298"/>
      <c r="S17" s="298"/>
      <c r="T17" s="298"/>
      <c r="U17" s="298"/>
      <c r="V17" s="298"/>
      <c r="W17" s="298"/>
      <c r="X17" s="298"/>
      <c r="Y17" s="298"/>
      <c r="Z17" s="298"/>
      <c r="AA17" s="299"/>
      <c r="AB17" s="305"/>
      <c r="AC17" s="306"/>
      <c r="AD17" s="307"/>
    </row>
    <row r="18" spans="2:30" ht="15" customHeight="1" x14ac:dyDescent="0.25">
      <c r="B18" s="331"/>
      <c r="C18" s="332"/>
      <c r="D18" s="332"/>
      <c r="E18" s="332"/>
      <c r="F18" s="332"/>
      <c r="G18" s="332"/>
      <c r="H18" s="333"/>
      <c r="I18" s="416"/>
      <c r="J18" s="417"/>
      <c r="K18" s="417"/>
      <c r="L18" s="417"/>
      <c r="M18" s="302"/>
      <c r="N18" s="303"/>
      <c r="O18" s="303"/>
      <c r="P18" s="303"/>
      <c r="Q18" s="303"/>
      <c r="R18" s="303"/>
      <c r="S18" s="303"/>
      <c r="T18" s="303"/>
      <c r="U18" s="303"/>
      <c r="V18" s="303"/>
      <c r="W18" s="303"/>
      <c r="X18" s="303"/>
      <c r="Y18" s="303"/>
      <c r="Z18" s="303"/>
      <c r="AA18" s="304"/>
      <c r="AB18" s="311"/>
      <c r="AC18" s="312"/>
      <c r="AD18" s="313"/>
    </row>
    <row r="19" spans="2:30" ht="15" customHeight="1" x14ac:dyDescent="0.25">
      <c r="B19" s="328" t="s">
        <v>116</v>
      </c>
      <c r="C19" s="329"/>
      <c r="D19" s="329"/>
      <c r="E19" s="329"/>
      <c r="F19" s="329"/>
      <c r="G19" s="329"/>
      <c r="H19" s="330"/>
      <c r="I19" s="416"/>
      <c r="J19" s="417"/>
      <c r="K19" s="417"/>
      <c r="L19" s="417"/>
      <c r="M19" s="288" t="s">
        <v>362</v>
      </c>
      <c r="N19" s="289"/>
      <c r="O19" s="289"/>
      <c r="P19" s="289"/>
      <c r="Q19" s="289"/>
      <c r="R19" s="289"/>
      <c r="S19" s="289"/>
      <c r="T19" s="289"/>
      <c r="U19" s="289"/>
      <c r="V19" s="289"/>
      <c r="W19" s="289"/>
      <c r="X19" s="289"/>
      <c r="Y19" s="289"/>
      <c r="Z19" s="289"/>
      <c r="AA19" s="290"/>
      <c r="AB19" s="305"/>
      <c r="AC19" s="306"/>
      <c r="AD19" s="307"/>
    </row>
    <row r="20" spans="2:30" ht="15" customHeight="1" x14ac:dyDescent="0.25">
      <c r="B20" s="328"/>
      <c r="C20" s="329"/>
      <c r="D20" s="329"/>
      <c r="E20" s="329"/>
      <c r="F20" s="329"/>
      <c r="G20" s="329"/>
      <c r="H20" s="330"/>
      <c r="I20" s="416"/>
      <c r="J20" s="417"/>
      <c r="K20" s="417"/>
      <c r="L20" s="417"/>
      <c r="M20" s="291"/>
      <c r="N20" s="292"/>
      <c r="O20" s="292"/>
      <c r="P20" s="292"/>
      <c r="Q20" s="292"/>
      <c r="R20" s="292"/>
      <c r="S20" s="292"/>
      <c r="T20" s="292"/>
      <c r="U20" s="292"/>
      <c r="V20" s="292"/>
      <c r="W20" s="292"/>
      <c r="X20" s="292"/>
      <c r="Y20" s="292"/>
      <c r="Z20" s="292"/>
      <c r="AA20" s="293"/>
      <c r="AB20" s="308"/>
      <c r="AC20" s="309"/>
      <c r="AD20" s="310"/>
    </row>
    <row r="21" spans="2:30" ht="15" customHeight="1" x14ac:dyDescent="0.25">
      <c r="B21" s="328"/>
      <c r="C21" s="329"/>
      <c r="D21" s="329"/>
      <c r="E21" s="329"/>
      <c r="F21" s="329"/>
      <c r="G21" s="329"/>
      <c r="H21" s="330"/>
      <c r="I21" s="416"/>
      <c r="J21" s="417"/>
      <c r="K21" s="417"/>
      <c r="L21" s="417"/>
      <c r="M21" s="294"/>
      <c r="N21" s="295"/>
      <c r="O21" s="295"/>
      <c r="P21" s="295"/>
      <c r="Q21" s="295"/>
      <c r="R21" s="295"/>
      <c r="S21" s="295"/>
      <c r="T21" s="295"/>
      <c r="U21" s="295"/>
      <c r="V21" s="295"/>
      <c r="W21" s="295"/>
      <c r="X21" s="295"/>
      <c r="Y21" s="295"/>
      <c r="Z21" s="295"/>
      <c r="AA21" s="296"/>
      <c r="AB21" s="311"/>
      <c r="AC21" s="312"/>
      <c r="AD21" s="313"/>
    </row>
    <row r="22" spans="2:30" ht="15" customHeight="1" x14ac:dyDescent="0.25">
      <c r="B22" s="424" t="s">
        <v>117</v>
      </c>
      <c r="C22" s="425"/>
      <c r="D22" s="425"/>
      <c r="E22" s="425"/>
      <c r="F22" s="425"/>
      <c r="G22" s="425"/>
      <c r="H22" s="426"/>
      <c r="I22" s="416"/>
      <c r="J22" s="417"/>
      <c r="K22" s="417"/>
      <c r="L22" s="417"/>
      <c r="M22" s="297" t="s">
        <v>127</v>
      </c>
      <c r="N22" s="298"/>
      <c r="O22" s="298"/>
      <c r="P22" s="298"/>
      <c r="Q22" s="298"/>
      <c r="R22" s="298"/>
      <c r="S22" s="298"/>
      <c r="T22" s="298"/>
      <c r="U22" s="298"/>
      <c r="V22" s="298"/>
      <c r="W22" s="298"/>
      <c r="X22" s="298"/>
      <c r="Y22" s="298"/>
      <c r="Z22" s="298"/>
      <c r="AA22" s="299"/>
      <c r="AB22" s="305"/>
      <c r="AC22" s="306"/>
      <c r="AD22" s="307"/>
    </row>
    <row r="23" spans="2:30" ht="15" customHeight="1" x14ac:dyDescent="0.25">
      <c r="B23" s="424"/>
      <c r="C23" s="425"/>
      <c r="D23" s="425"/>
      <c r="E23" s="425"/>
      <c r="F23" s="425"/>
      <c r="G23" s="425"/>
      <c r="H23" s="426"/>
      <c r="I23" s="416"/>
      <c r="J23" s="417"/>
      <c r="K23" s="417"/>
      <c r="L23" s="417"/>
      <c r="M23" s="300"/>
      <c r="N23" s="166"/>
      <c r="O23" s="166"/>
      <c r="P23" s="166"/>
      <c r="Q23" s="166"/>
      <c r="R23" s="166"/>
      <c r="S23" s="166"/>
      <c r="T23" s="166"/>
      <c r="U23" s="166"/>
      <c r="V23" s="166"/>
      <c r="W23" s="166"/>
      <c r="X23" s="166"/>
      <c r="Y23" s="166"/>
      <c r="Z23" s="166"/>
      <c r="AA23" s="301"/>
      <c r="AB23" s="308"/>
      <c r="AC23" s="309"/>
      <c r="AD23" s="310"/>
    </row>
    <row r="24" spans="2:30" ht="15" customHeight="1" x14ac:dyDescent="0.25">
      <c r="B24" s="424"/>
      <c r="C24" s="425"/>
      <c r="D24" s="425"/>
      <c r="E24" s="425"/>
      <c r="F24" s="425"/>
      <c r="G24" s="425"/>
      <c r="H24" s="426"/>
      <c r="I24" s="416"/>
      <c r="J24" s="417"/>
      <c r="K24" s="417"/>
      <c r="L24" s="417"/>
      <c r="M24" s="302"/>
      <c r="N24" s="303"/>
      <c r="O24" s="303"/>
      <c r="P24" s="303"/>
      <c r="Q24" s="303"/>
      <c r="R24" s="303"/>
      <c r="S24" s="303"/>
      <c r="T24" s="303"/>
      <c r="U24" s="303"/>
      <c r="V24" s="303"/>
      <c r="W24" s="303"/>
      <c r="X24" s="303"/>
      <c r="Y24" s="303"/>
      <c r="Z24" s="303"/>
      <c r="AA24" s="304"/>
      <c r="AB24" s="311"/>
      <c r="AC24" s="312"/>
      <c r="AD24" s="313"/>
    </row>
    <row r="25" spans="2:30" ht="15" customHeight="1" x14ac:dyDescent="0.25">
      <c r="B25" s="328" t="s">
        <v>118</v>
      </c>
      <c r="C25" s="329"/>
      <c r="D25" s="329"/>
      <c r="E25" s="329"/>
      <c r="F25" s="329"/>
      <c r="G25" s="329"/>
      <c r="H25" s="330"/>
      <c r="I25" s="416"/>
      <c r="J25" s="417"/>
      <c r="K25" s="417"/>
      <c r="L25" s="417"/>
      <c r="M25" s="320" t="s">
        <v>363</v>
      </c>
      <c r="N25" s="321"/>
      <c r="O25" s="321"/>
      <c r="P25" s="321"/>
      <c r="Q25" s="321"/>
      <c r="R25" s="321"/>
      <c r="S25" s="321"/>
      <c r="T25" s="321"/>
      <c r="U25" s="321"/>
      <c r="V25" s="321"/>
      <c r="W25" s="321"/>
      <c r="X25" s="321"/>
      <c r="Y25" s="321"/>
      <c r="Z25" s="321"/>
      <c r="AA25" s="322"/>
      <c r="AB25" s="314"/>
      <c r="AC25" s="315"/>
      <c r="AD25" s="316"/>
    </row>
    <row r="26" spans="2:30" ht="15" customHeight="1" x14ac:dyDescent="0.25">
      <c r="B26" s="328"/>
      <c r="C26" s="329"/>
      <c r="D26" s="329"/>
      <c r="E26" s="329"/>
      <c r="F26" s="329"/>
      <c r="G26" s="329"/>
      <c r="H26" s="330"/>
      <c r="I26" s="416"/>
      <c r="J26" s="417"/>
      <c r="K26" s="417"/>
      <c r="L26" s="417"/>
      <c r="M26" s="323"/>
      <c r="N26" s="324"/>
      <c r="O26" s="324"/>
      <c r="P26" s="324"/>
      <c r="Q26" s="324"/>
      <c r="R26" s="324"/>
      <c r="S26" s="324"/>
      <c r="T26" s="324"/>
      <c r="U26" s="324"/>
      <c r="V26" s="324"/>
      <c r="W26" s="324"/>
      <c r="X26" s="324"/>
      <c r="Y26" s="324"/>
      <c r="Z26" s="324"/>
      <c r="AA26" s="325"/>
      <c r="AB26" s="317"/>
      <c r="AC26" s="318"/>
      <c r="AD26" s="319"/>
    </row>
    <row r="27" spans="2:30" ht="15" customHeight="1" x14ac:dyDescent="0.25">
      <c r="B27" s="424" t="s">
        <v>119</v>
      </c>
      <c r="C27" s="425"/>
      <c r="D27" s="425"/>
      <c r="E27" s="425"/>
      <c r="F27" s="425"/>
      <c r="G27" s="425"/>
      <c r="H27" s="426"/>
      <c r="I27" s="416"/>
      <c r="J27" s="417"/>
      <c r="K27" s="417"/>
      <c r="L27" s="417"/>
      <c r="M27" s="297" t="s">
        <v>128</v>
      </c>
      <c r="N27" s="298"/>
      <c r="O27" s="298"/>
      <c r="P27" s="298"/>
      <c r="Q27" s="298"/>
      <c r="R27" s="298"/>
      <c r="S27" s="298"/>
      <c r="T27" s="298"/>
      <c r="U27" s="298"/>
      <c r="V27" s="298"/>
      <c r="W27" s="298"/>
      <c r="X27" s="298"/>
      <c r="Y27" s="298"/>
      <c r="Z27" s="298"/>
      <c r="AA27" s="299"/>
      <c r="AB27" s="305"/>
      <c r="AC27" s="306"/>
      <c r="AD27" s="307"/>
    </row>
    <row r="28" spans="2:30" ht="15" customHeight="1" x14ac:dyDescent="0.25">
      <c r="B28" s="424"/>
      <c r="C28" s="425"/>
      <c r="D28" s="425"/>
      <c r="E28" s="425"/>
      <c r="F28" s="425"/>
      <c r="G28" s="425"/>
      <c r="H28" s="426"/>
      <c r="I28" s="416"/>
      <c r="J28" s="417"/>
      <c r="K28" s="417"/>
      <c r="L28" s="417"/>
      <c r="M28" s="300"/>
      <c r="N28" s="166"/>
      <c r="O28" s="166"/>
      <c r="P28" s="166"/>
      <c r="Q28" s="166"/>
      <c r="R28" s="166"/>
      <c r="S28" s="166"/>
      <c r="T28" s="166"/>
      <c r="U28" s="166"/>
      <c r="V28" s="166"/>
      <c r="W28" s="166"/>
      <c r="X28" s="166"/>
      <c r="Y28" s="166"/>
      <c r="Z28" s="166"/>
      <c r="AA28" s="301"/>
      <c r="AB28" s="308"/>
      <c r="AC28" s="309"/>
      <c r="AD28" s="310"/>
    </row>
    <row r="29" spans="2:30" ht="15" customHeight="1" x14ac:dyDescent="0.25">
      <c r="B29" s="424"/>
      <c r="C29" s="425"/>
      <c r="D29" s="425"/>
      <c r="E29" s="425"/>
      <c r="F29" s="425"/>
      <c r="G29" s="425"/>
      <c r="H29" s="426"/>
      <c r="I29" s="416"/>
      <c r="J29" s="417"/>
      <c r="K29" s="417"/>
      <c r="L29" s="417"/>
      <c r="M29" s="302"/>
      <c r="N29" s="303"/>
      <c r="O29" s="303"/>
      <c r="P29" s="303"/>
      <c r="Q29" s="303"/>
      <c r="R29" s="303"/>
      <c r="S29" s="303"/>
      <c r="T29" s="303"/>
      <c r="U29" s="303"/>
      <c r="V29" s="303"/>
      <c r="W29" s="303"/>
      <c r="X29" s="303"/>
      <c r="Y29" s="303"/>
      <c r="Z29" s="303"/>
      <c r="AA29" s="304"/>
      <c r="AB29" s="311"/>
      <c r="AC29" s="312"/>
      <c r="AD29" s="313"/>
    </row>
    <row r="30" spans="2:30" ht="15" customHeight="1" x14ac:dyDescent="0.25">
      <c r="B30" s="439" t="s">
        <v>121</v>
      </c>
      <c r="C30" s="440"/>
      <c r="D30" s="440"/>
      <c r="E30" s="440"/>
      <c r="F30" s="440"/>
      <c r="G30" s="440"/>
      <c r="H30" s="441"/>
      <c r="I30" s="416"/>
      <c r="J30" s="417"/>
      <c r="K30" s="417"/>
      <c r="L30" s="417"/>
      <c r="M30" s="288" t="s">
        <v>660</v>
      </c>
      <c r="N30" s="289"/>
      <c r="O30" s="289"/>
      <c r="P30" s="289"/>
      <c r="Q30" s="289"/>
      <c r="R30" s="289"/>
      <c r="S30" s="289"/>
      <c r="T30" s="289"/>
      <c r="U30" s="289"/>
      <c r="V30" s="289"/>
      <c r="W30" s="289"/>
      <c r="X30" s="289"/>
      <c r="Y30" s="289"/>
      <c r="Z30" s="289"/>
      <c r="AA30" s="290"/>
      <c r="AB30" s="305"/>
      <c r="AC30" s="306"/>
      <c r="AD30" s="307"/>
    </row>
    <row r="31" spans="2:30" ht="27.6" customHeight="1" x14ac:dyDescent="0.25">
      <c r="B31" s="439"/>
      <c r="C31" s="440"/>
      <c r="D31" s="440"/>
      <c r="E31" s="440"/>
      <c r="F31" s="440"/>
      <c r="G31" s="440"/>
      <c r="H31" s="441"/>
      <c r="I31" s="416"/>
      <c r="J31" s="417"/>
      <c r="K31" s="417"/>
      <c r="L31" s="417"/>
      <c r="M31" s="294"/>
      <c r="N31" s="295"/>
      <c r="O31" s="295"/>
      <c r="P31" s="295"/>
      <c r="Q31" s="295"/>
      <c r="R31" s="295"/>
      <c r="S31" s="295"/>
      <c r="T31" s="295"/>
      <c r="U31" s="295"/>
      <c r="V31" s="295"/>
      <c r="W31" s="295"/>
      <c r="X31" s="295"/>
      <c r="Y31" s="295"/>
      <c r="Z31" s="295"/>
      <c r="AA31" s="296"/>
      <c r="AB31" s="311"/>
      <c r="AC31" s="312"/>
      <c r="AD31" s="313"/>
    </row>
    <row r="32" spans="2:30" ht="15" customHeight="1" x14ac:dyDescent="0.25">
      <c r="B32" s="424" t="s">
        <v>120</v>
      </c>
      <c r="C32" s="425"/>
      <c r="D32" s="425"/>
      <c r="E32" s="425"/>
      <c r="F32" s="425"/>
      <c r="G32" s="425"/>
      <c r="H32" s="426"/>
      <c r="I32" s="416"/>
      <c r="J32" s="417"/>
      <c r="K32" s="417"/>
      <c r="L32" s="417"/>
      <c r="M32" s="297" t="s">
        <v>660</v>
      </c>
      <c r="N32" s="298"/>
      <c r="O32" s="298"/>
      <c r="P32" s="298"/>
      <c r="Q32" s="298"/>
      <c r="R32" s="298"/>
      <c r="S32" s="298"/>
      <c r="T32" s="298"/>
      <c r="U32" s="298"/>
      <c r="V32" s="298"/>
      <c r="W32" s="298"/>
      <c r="X32" s="298"/>
      <c r="Y32" s="298"/>
      <c r="Z32" s="298"/>
      <c r="AA32" s="299"/>
      <c r="AB32" s="305"/>
      <c r="AC32" s="306"/>
      <c r="AD32" s="307"/>
    </row>
    <row r="33" spans="2:30" ht="15" customHeight="1" x14ac:dyDescent="0.25">
      <c r="B33" s="424"/>
      <c r="C33" s="425"/>
      <c r="D33" s="425"/>
      <c r="E33" s="425"/>
      <c r="F33" s="425"/>
      <c r="G33" s="425"/>
      <c r="H33" s="426"/>
      <c r="I33" s="416"/>
      <c r="J33" s="417"/>
      <c r="K33" s="417"/>
      <c r="L33" s="417"/>
      <c r="M33" s="302"/>
      <c r="N33" s="303"/>
      <c r="O33" s="303"/>
      <c r="P33" s="303"/>
      <c r="Q33" s="303"/>
      <c r="R33" s="303"/>
      <c r="S33" s="303"/>
      <c r="T33" s="303"/>
      <c r="U33" s="303"/>
      <c r="V33" s="303"/>
      <c r="W33" s="303"/>
      <c r="X33" s="303"/>
      <c r="Y33" s="303"/>
      <c r="Z33" s="303"/>
      <c r="AA33" s="304"/>
      <c r="AB33" s="311"/>
      <c r="AC33" s="312"/>
      <c r="AD33" s="313"/>
    </row>
    <row r="34" spans="2:30" ht="15" customHeight="1" x14ac:dyDescent="0.25">
      <c r="B34" s="328" t="s">
        <v>122</v>
      </c>
      <c r="C34" s="329"/>
      <c r="D34" s="329"/>
      <c r="E34" s="329"/>
      <c r="F34" s="329"/>
      <c r="G34" s="329"/>
      <c r="H34" s="330"/>
      <c r="I34" s="416"/>
      <c r="J34" s="417"/>
      <c r="K34" s="417"/>
      <c r="L34" s="417"/>
      <c r="M34" s="288" t="s">
        <v>661</v>
      </c>
      <c r="N34" s="289"/>
      <c r="O34" s="289"/>
      <c r="P34" s="289"/>
      <c r="Q34" s="289"/>
      <c r="R34" s="289"/>
      <c r="S34" s="289"/>
      <c r="T34" s="289"/>
      <c r="U34" s="289"/>
      <c r="V34" s="289"/>
      <c r="W34" s="289"/>
      <c r="X34" s="289"/>
      <c r="Y34" s="289"/>
      <c r="Z34" s="289"/>
      <c r="AA34" s="290"/>
      <c r="AB34" s="305"/>
      <c r="AC34" s="306"/>
      <c r="AD34" s="307"/>
    </row>
    <row r="35" spans="2:30" ht="15" customHeight="1" x14ac:dyDescent="0.25">
      <c r="B35" s="328"/>
      <c r="C35" s="329"/>
      <c r="D35" s="329"/>
      <c r="E35" s="329"/>
      <c r="F35" s="329"/>
      <c r="G35" s="329"/>
      <c r="H35" s="330"/>
      <c r="I35" s="416"/>
      <c r="J35" s="417"/>
      <c r="K35" s="417"/>
      <c r="L35" s="417"/>
      <c r="M35" s="291"/>
      <c r="N35" s="292"/>
      <c r="O35" s="292"/>
      <c r="P35" s="292"/>
      <c r="Q35" s="292"/>
      <c r="R35" s="292"/>
      <c r="S35" s="292"/>
      <c r="T35" s="292"/>
      <c r="U35" s="292"/>
      <c r="V35" s="292"/>
      <c r="W35" s="292"/>
      <c r="X35" s="292"/>
      <c r="Y35" s="292"/>
      <c r="Z35" s="292"/>
      <c r="AA35" s="293"/>
      <c r="AB35" s="308"/>
      <c r="AC35" s="309"/>
      <c r="AD35" s="310"/>
    </row>
    <row r="36" spans="2:30" ht="15" customHeight="1" x14ac:dyDescent="0.25">
      <c r="B36" s="328"/>
      <c r="C36" s="329"/>
      <c r="D36" s="329"/>
      <c r="E36" s="329"/>
      <c r="F36" s="329"/>
      <c r="G36" s="329"/>
      <c r="H36" s="330"/>
      <c r="I36" s="416"/>
      <c r="J36" s="417"/>
      <c r="K36" s="417"/>
      <c r="L36" s="417"/>
      <c r="M36" s="294"/>
      <c r="N36" s="295"/>
      <c r="O36" s="295"/>
      <c r="P36" s="295"/>
      <c r="Q36" s="295"/>
      <c r="R36" s="295"/>
      <c r="S36" s="295"/>
      <c r="T36" s="295"/>
      <c r="U36" s="295"/>
      <c r="V36" s="295"/>
      <c r="W36" s="295"/>
      <c r="X36" s="295"/>
      <c r="Y36" s="295"/>
      <c r="Z36" s="295"/>
      <c r="AA36" s="296"/>
      <c r="AB36" s="311"/>
      <c r="AC36" s="312"/>
      <c r="AD36" s="313"/>
    </row>
    <row r="37" spans="2:30" ht="15" customHeight="1" x14ac:dyDescent="0.25">
      <c r="B37" s="331" t="s">
        <v>123</v>
      </c>
      <c r="C37" s="332"/>
      <c r="D37" s="332"/>
      <c r="E37" s="332"/>
      <c r="F37" s="332"/>
      <c r="G37" s="332"/>
      <c r="H37" s="333"/>
      <c r="I37" s="416"/>
      <c r="J37" s="417"/>
      <c r="K37" s="417"/>
      <c r="L37" s="417"/>
      <c r="M37" s="297" t="s">
        <v>661</v>
      </c>
      <c r="N37" s="298"/>
      <c r="O37" s="298"/>
      <c r="P37" s="298"/>
      <c r="Q37" s="298"/>
      <c r="R37" s="298"/>
      <c r="S37" s="298"/>
      <c r="T37" s="298"/>
      <c r="U37" s="298"/>
      <c r="V37" s="298"/>
      <c r="W37" s="298"/>
      <c r="X37" s="298"/>
      <c r="Y37" s="298"/>
      <c r="Z37" s="298"/>
      <c r="AA37" s="299"/>
      <c r="AB37" s="305"/>
      <c r="AC37" s="306"/>
      <c r="AD37" s="307"/>
    </row>
    <row r="38" spans="2:30" ht="15" customHeight="1" x14ac:dyDescent="0.25">
      <c r="B38" s="331"/>
      <c r="C38" s="332"/>
      <c r="D38" s="332"/>
      <c r="E38" s="332"/>
      <c r="F38" s="332"/>
      <c r="G38" s="332"/>
      <c r="H38" s="333"/>
      <c r="I38" s="416"/>
      <c r="J38" s="417"/>
      <c r="K38" s="417"/>
      <c r="L38" s="417"/>
      <c r="M38" s="300"/>
      <c r="N38" s="166"/>
      <c r="O38" s="166"/>
      <c r="P38" s="166"/>
      <c r="Q38" s="166"/>
      <c r="R38" s="166"/>
      <c r="S38" s="166"/>
      <c r="T38" s="166"/>
      <c r="U38" s="166"/>
      <c r="V38" s="166"/>
      <c r="W38" s="166"/>
      <c r="X38" s="166"/>
      <c r="Y38" s="166"/>
      <c r="Z38" s="166"/>
      <c r="AA38" s="301"/>
      <c r="AB38" s="308"/>
      <c r="AC38" s="309"/>
      <c r="AD38" s="310"/>
    </row>
    <row r="39" spans="2:30" ht="15" customHeight="1" x14ac:dyDescent="0.25">
      <c r="B39" s="331"/>
      <c r="C39" s="332"/>
      <c r="D39" s="332"/>
      <c r="E39" s="332"/>
      <c r="F39" s="332"/>
      <c r="G39" s="332"/>
      <c r="H39" s="333"/>
      <c r="I39" s="416"/>
      <c r="J39" s="417"/>
      <c r="K39" s="417"/>
      <c r="L39" s="417"/>
      <c r="M39" s="302"/>
      <c r="N39" s="303"/>
      <c r="O39" s="303"/>
      <c r="P39" s="303"/>
      <c r="Q39" s="303"/>
      <c r="R39" s="303"/>
      <c r="S39" s="303"/>
      <c r="T39" s="303"/>
      <c r="U39" s="303"/>
      <c r="V39" s="303"/>
      <c r="W39" s="303"/>
      <c r="X39" s="303"/>
      <c r="Y39" s="303"/>
      <c r="Z39" s="303"/>
      <c r="AA39" s="304"/>
      <c r="AB39" s="311"/>
      <c r="AC39" s="312"/>
      <c r="AD39" s="313"/>
    </row>
    <row r="40" spans="2:30" ht="15" customHeight="1" x14ac:dyDescent="0.25">
      <c r="B40" s="328" t="s">
        <v>124</v>
      </c>
      <c r="C40" s="329"/>
      <c r="D40" s="329"/>
      <c r="E40" s="329"/>
      <c r="F40" s="329"/>
      <c r="G40" s="329"/>
      <c r="H40" s="330"/>
      <c r="I40" s="416"/>
      <c r="J40" s="417"/>
      <c r="K40" s="417"/>
      <c r="L40" s="417"/>
      <c r="M40" s="320" t="s">
        <v>129</v>
      </c>
      <c r="N40" s="321"/>
      <c r="O40" s="321"/>
      <c r="P40" s="321"/>
      <c r="Q40" s="321"/>
      <c r="R40" s="321"/>
      <c r="S40" s="321"/>
      <c r="T40" s="321"/>
      <c r="U40" s="321"/>
      <c r="V40" s="321"/>
      <c r="W40" s="321"/>
      <c r="X40" s="321"/>
      <c r="Y40" s="321"/>
      <c r="Z40" s="321"/>
      <c r="AA40" s="322"/>
      <c r="AB40" s="314"/>
      <c r="AC40" s="315"/>
      <c r="AD40" s="316"/>
    </row>
    <row r="41" spans="2:30" ht="15" customHeight="1" x14ac:dyDescent="0.25">
      <c r="B41" s="328"/>
      <c r="C41" s="329"/>
      <c r="D41" s="329"/>
      <c r="E41" s="329"/>
      <c r="F41" s="329"/>
      <c r="G41" s="329"/>
      <c r="H41" s="330"/>
      <c r="I41" s="416"/>
      <c r="J41" s="417"/>
      <c r="K41" s="417"/>
      <c r="L41" s="417"/>
      <c r="M41" s="323"/>
      <c r="N41" s="324"/>
      <c r="O41" s="324"/>
      <c r="P41" s="324"/>
      <c r="Q41" s="324"/>
      <c r="R41" s="324"/>
      <c r="S41" s="324"/>
      <c r="T41" s="324"/>
      <c r="U41" s="324"/>
      <c r="V41" s="324"/>
      <c r="W41" s="324"/>
      <c r="X41" s="324"/>
      <c r="Y41" s="324"/>
      <c r="Z41" s="324"/>
      <c r="AA41" s="325"/>
      <c r="AB41" s="317"/>
      <c r="AC41" s="318"/>
      <c r="AD41" s="319"/>
    </row>
    <row r="42" spans="2:30" ht="15" customHeight="1" x14ac:dyDescent="0.25">
      <c r="B42" s="331" t="s">
        <v>125</v>
      </c>
      <c r="C42" s="332"/>
      <c r="D42" s="332"/>
      <c r="E42" s="332"/>
      <c r="F42" s="332"/>
      <c r="G42" s="332"/>
      <c r="H42" s="333"/>
      <c r="I42" s="416"/>
      <c r="J42" s="417"/>
      <c r="K42" s="417"/>
      <c r="L42" s="417"/>
      <c r="M42" s="297" t="s">
        <v>364</v>
      </c>
      <c r="N42" s="298"/>
      <c r="O42" s="298"/>
      <c r="P42" s="298"/>
      <c r="Q42" s="298"/>
      <c r="R42" s="298"/>
      <c r="S42" s="298"/>
      <c r="T42" s="298"/>
      <c r="U42" s="298"/>
      <c r="V42" s="298"/>
      <c r="W42" s="298"/>
      <c r="X42" s="298"/>
      <c r="Y42" s="298"/>
      <c r="Z42" s="298"/>
      <c r="AA42" s="299"/>
      <c r="AB42" s="305"/>
      <c r="AC42" s="306"/>
      <c r="AD42" s="307"/>
    </row>
    <row r="43" spans="2:30" ht="15" customHeight="1" x14ac:dyDescent="0.25">
      <c r="B43" s="331"/>
      <c r="C43" s="332"/>
      <c r="D43" s="332"/>
      <c r="E43" s="332"/>
      <c r="F43" s="332"/>
      <c r="G43" s="332"/>
      <c r="H43" s="333"/>
      <c r="I43" s="416"/>
      <c r="J43" s="417"/>
      <c r="K43" s="417"/>
      <c r="L43" s="417"/>
      <c r="M43" s="300"/>
      <c r="N43" s="166"/>
      <c r="O43" s="166"/>
      <c r="P43" s="166"/>
      <c r="Q43" s="166"/>
      <c r="R43" s="166"/>
      <c r="S43" s="166"/>
      <c r="T43" s="166"/>
      <c r="U43" s="166"/>
      <c r="V43" s="166"/>
      <c r="W43" s="166"/>
      <c r="X43" s="166"/>
      <c r="Y43" s="166"/>
      <c r="Z43" s="166"/>
      <c r="AA43" s="301"/>
      <c r="AB43" s="308"/>
      <c r="AC43" s="309"/>
      <c r="AD43" s="310"/>
    </row>
    <row r="44" spans="2:30" ht="15" customHeight="1" x14ac:dyDescent="0.25">
      <c r="B44" s="331"/>
      <c r="C44" s="332"/>
      <c r="D44" s="332"/>
      <c r="E44" s="332"/>
      <c r="F44" s="332"/>
      <c r="G44" s="332"/>
      <c r="H44" s="333"/>
      <c r="I44" s="416"/>
      <c r="J44" s="417"/>
      <c r="K44" s="417"/>
      <c r="L44" s="417"/>
      <c r="M44" s="302"/>
      <c r="N44" s="303"/>
      <c r="O44" s="303"/>
      <c r="P44" s="303"/>
      <c r="Q44" s="303"/>
      <c r="R44" s="303"/>
      <c r="S44" s="303"/>
      <c r="T44" s="303"/>
      <c r="U44" s="303"/>
      <c r="V44" s="303"/>
      <c r="W44" s="303"/>
      <c r="X44" s="303"/>
      <c r="Y44" s="303"/>
      <c r="Z44" s="303"/>
      <c r="AA44" s="304"/>
      <c r="AB44" s="311"/>
      <c r="AC44" s="312"/>
      <c r="AD44" s="313"/>
    </row>
    <row r="45" spans="2:30" ht="15" customHeight="1" x14ac:dyDescent="0.25">
      <c r="B45" s="328" t="s">
        <v>126</v>
      </c>
      <c r="C45" s="329"/>
      <c r="D45" s="329"/>
      <c r="E45" s="329"/>
      <c r="F45" s="329"/>
      <c r="G45" s="329"/>
      <c r="H45" s="330"/>
      <c r="I45" s="416"/>
      <c r="J45" s="417"/>
      <c r="K45" s="417"/>
      <c r="L45" s="417"/>
      <c r="M45" s="288" t="s">
        <v>662</v>
      </c>
      <c r="N45" s="289"/>
      <c r="O45" s="289"/>
      <c r="P45" s="289"/>
      <c r="Q45" s="289"/>
      <c r="R45" s="289"/>
      <c r="S45" s="289"/>
      <c r="T45" s="289"/>
      <c r="U45" s="289"/>
      <c r="V45" s="289"/>
      <c r="W45" s="289"/>
      <c r="X45" s="289"/>
      <c r="Y45" s="289"/>
      <c r="Z45" s="289"/>
      <c r="AA45" s="290"/>
      <c r="AB45" s="305"/>
      <c r="AC45" s="306"/>
      <c r="AD45" s="307"/>
    </row>
    <row r="46" spans="2:30" ht="15" customHeight="1" x14ac:dyDescent="0.25">
      <c r="B46" s="328"/>
      <c r="C46" s="329"/>
      <c r="D46" s="329"/>
      <c r="E46" s="329"/>
      <c r="F46" s="329"/>
      <c r="G46" s="329"/>
      <c r="H46" s="330"/>
      <c r="I46" s="416"/>
      <c r="J46" s="417"/>
      <c r="K46" s="417"/>
      <c r="L46" s="417"/>
      <c r="M46" s="291"/>
      <c r="N46" s="292"/>
      <c r="O46" s="292"/>
      <c r="P46" s="292"/>
      <c r="Q46" s="292"/>
      <c r="R46" s="292"/>
      <c r="S46" s="292"/>
      <c r="T46" s="292"/>
      <c r="U46" s="292"/>
      <c r="V46" s="292"/>
      <c r="W46" s="292"/>
      <c r="X46" s="292"/>
      <c r="Y46" s="292"/>
      <c r="Z46" s="292"/>
      <c r="AA46" s="293"/>
      <c r="AB46" s="308"/>
      <c r="AC46" s="309"/>
      <c r="AD46" s="310"/>
    </row>
    <row r="47" spans="2:30" ht="15" customHeight="1" x14ac:dyDescent="0.25">
      <c r="B47" s="328"/>
      <c r="C47" s="329"/>
      <c r="D47" s="329"/>
      <c r="E47" s="329"/>
      <c r="F47" s="329"/>
      <c r="G47" s="329"/>
      <c r="H47" s="330"/>
      <c r="I47" s="416"/>
      <c r="J47" s="417"/>
      <c r="K47" s="417"/>
      <c r="L47" s="417"/>
      <c r="M47" s="291"/>
      <c r="N47" s="292"/>
      <c r="O47" s="292"/>
      <c r="P47" s="292"/>
      <c r="Q47" s="292"/>
      <c r="R47" s="292"/>
      <c r="S47" s="292"/>
      <c r="T47" s="292"/>
      <c r="U47" s="292"/>
      <c r="V47" s="292"/>
      <c r="W47" s="292"/>
      <c r="X47" s="292"/>
      <c r="Y47" s="292"/>
      <c r="Z47" s="292"/>
      <c r="AA47" s="293"/>
      <c r="AB47" s="308"/>
      <c r="AC47" s="309"/>
      <c r="AD47" s="310"/>
    </row>
    <row r="48" spans="2:30" ht="15" customHeight="1" x14ac:dyDescent="0.25">
      <c r="B48" s="328"/>
      <c r="C48" s="329"/>
      <c r="D48" s="329"/>
      <c r="E48" s="329"/>
      <c r="F48" s="329"/>
      <c r="G48" s="329"/>
      <c r="H48" s="330"/>
      <c r="I48" s="416"/>
      <c r="J48" s="417"/>
      <c r="K48" s="417"/>
      <c r="L48" s="417"/>
      <c r="M48" s="291"/>
      <c r="N48" s="292"/>
      <c r="O48" s="292"/>
      <c r="P48" s="292"/>
      <c r="Q48" s="292"/>
      <c r="R48" s="292"/>
      <c r="S48" s="292"/>
      <c r="T48" s="292"/>
      <c r="U48" s="292"/>
      <c r="V48" s="292"/>
      <c r="W48" s="292"/>
      <c r="X48" s="292"/>
      <c r="Y48" s="292"/>
      <c r="Z48" s="292"/>
      <c r="AA48" s="293"/>
      <c r="AB48" s="308"/>
      <c r="AC48" s="309"/>
      <c r="AD48" s="310"/>
    </row>
    <row r="49" spans="2:31" ht="15" customHeight="1" thickBot="1" x14ac:dyDescent="0.3">
      <c r="B49" s="362"/>
      <c r="C49" s="363"/>
      <c r="D49" s="363"/>
      <c r="E49" s="363"/>
      <c r="F49" s="363"/>
      <c r="G49" s="363"/>
      <c r="H49" s="364"/>
      <c r="I49" s="433"/>
      <c r="J49" s="434"/>
      <c r="K49" s="434"/>
      <c r="L49" s="434"/>
      <c r="M49" s="350"/>
      <c r="N49" s="351"/>
      <c r="O49" s="351"/>
      <c r="P49" s="351"/>
      <c r="Q49" s="351"/>
      <c r="R49" s="351"/>
      <c r="S49" s="351"/>
      <c r="T49" s="351"/>
      <c r="U49" s="351"/>
      <c r="V49" s="351"/>
      <c r="W49" s="351"/>
      <c r="X49" s="351"/>
      <c r="Y49" s="351"/>
      <c r="Z49" s="351"/>
      <c r="AA49" s="352"/>
      <c r="AB49" s="353"/>
      <c r="AC49" s="354"/>
      <c r="AD49" s="355"/>
    </row>
    <row r="50" spans="2:31" ht="15" customHeight="1" thickTop="1" x14ac:dyDescent="0.25">
      <c r="B50" s="365" t="s">
        <v>102</v>
      </c>
      <c r="C50" s="366"/>
      <c r="D50" s="366"/>
      <c r="E50" s="366"/>
      <c r="F50" s="366"/>
      <c r="G50" s="366"/>
      <c r="H50" s="367"/>
      <c r="I50" s="435">
        <f>SUM(I11:L49)</f>
        <v>0</v>
      </c>
      <c r="J50" s="436"/>
      <c r="K50" s="436"/>
      <c r="L50" s="436"/>
      <c r="M50" s="427"/>
      <c r="N50" s="428"/>
      <c r="O50" s="428"/>
      <c r="P50" s="428"/>
      <c r="Q50" s="428"/>
      <c r="R50" s="428"/>
      <c r="S50" s="428"/>
      <c r="T50" s="428"/>
      <c r="U50" s="428"/>
      <c r="V50" s="428"/>
      <c r="W50" s="428"/>
      <c r="X50" s="428"/>
      <c r="Y50" s="428"/>
      <c r="Z50" s="428"/>
      <c r="AA50" s="429"/>
      <c r="AB50" s="356" t="str">
        <f>IF(I50=0,"N/A",IF(AND(Validation!I3="YES",Validation!I4="YES",Validation!I5="YES"),"YES","NO"))</f>
        <v>N/A</v>
      </c>
      <c r="AC50" s="357"/>
      <c r="AD50" s="358"/>
    </row>
    <row r="51" spans="2:31" ht="15" customHeight="1" thickBot="1" x14ac:dyDescent="0.3">
      <c r="B51" s="368"/>
      <c r="C51" s="369"/>
      <c r="D51" s="369"/>
      <c r="E51" s="369"/>
      <c r="F51" s="369"/>
      <c r="G51" s="369"/>
      <c r="H51" s="370"/>
      <c r="I51" s="437"/>
      <c r="J51" s="438"/>
      <c r="K51" s="438"/>
      <c r="L51" s="438"/>
      <c r="M51" s="430"/>
      <c r="N51" s="431"/>
      <c r="O51" s="431"/>
      <c r="P51" s="431"/>
      <c r="Q51" s="431"/>
      <c r="R51" s="431"/>
      <c r="S51" s="431"/>
      <c r="T51" s="431"/>
      <c r="U51" s="431"/>
      <c r="V51" s="431"/>
      <c r="W51" s="431"/>
      <c r="X51" s="431"/>
      <c r="Y51" s="431"/>
      <c r="Z51" s="431"/>
      <c r="AA51" s="432"/>
      <c r="AB51" s="359"/>
      <c r="AC51" s="360"/>
      <c r="AD51" s="361"/>
    </row>
    <row r="52" spans="2:31" ht="15" customHeight="1" x14ac:dyDescent="0.25"/>
    <row r="53" spans="2:31" ht="15" customHeight="1" x14ac:dyDescent="0.25">
      <c r="B53" s="371" t="s">
        <v>701</v>
      </c>
      <c r="C53" s="371"/>
      <c r="D53" s="371"/>
      <c r="E53" s="371"/>
      <c r="F53" s="371"/>
      <c r="G53" s="371"/>
      <c r="H53" s="371"/>
      <c r="I53" s="371"/>
      <c r="J53" s="371"/>
      <c r="K53" s="371"/>
      <c r="L53" s="371"/>
      <c r="M53" s="371"/>
      <c r="N53" s="371"/>
      <c r="O53" s="371"/>
      <c r="P53" s="371"/>
      <c r="Q53" s="371"/>
      <c r="R53" s="371"/>
      <c r="S53" s="371"/>
      <c r="T53" s="371"/>
      <c r="U53" s="164" t="s">
        <v>61</v>
      </c>
      <c r="V53" s="164"/>
      <c r="W53" s="164"/>
      <c r="X53" s="164"/>
      <c r="Y53" s="164"/>
      <c r="Z53" s="164"/>
      <c r="AA53" s="164"/>
      <c r="AB53" s="85"/>
      <c r="AC53" s="86"/>
      <c r="AD53" s="87"/>
    </row>
    <row r="54" spans="2:31" ht="15" customHeight="1" x14ac:dyDescent="0.25">
      <c r="B54" s="371"/>
      <c r="C54" s="371"/>
      <c r="D54" s="371"/>
      <c r="E54" s="371"/>
      <c r="F54" s="371"/>
      <c r="G54" s="371"/>
      <c r="H54" s="371"/>
      <c r="I54" s="371"/>
      <c r="J54" s="371"/>
      <c r="K54" s="371"/>
      <c r="L54" s="371"/>
      <c r="M54" s="371"/>
      <c r="N54" s="371"/>
      <c r="O54" s="371"/>
      <c r="P54" s="371"/>
      <c r="Q54" s="371"/>
      <c r="R54" s="371"/>
      <c r="S54" s="371"/>
      <c r="T54" s="371"/>
      <c r="U54" s="53"/>
      <c r="V54" s="53"/>
      <c r="W54" s="53"/>
      <c r="X54" s="53"/>
      <c r="Y54" s="53"/>
      <c r="Z54" s="53"/>
      <c r="AA54" s="53"/>
      <c r="AB54" s="65"/>
      <c r="AC54" s="65"/>
      <c r="AD54" s="65"/>
    </row>
    <row r="55" spans="2:31" ht="15" customHeight="1" thickBot="1" x14ac:dyDescent="0.3"/>
    <row r="56" spans="2:31" ht="15" customHeight="1" thickBot="1" x14ac:dyDescent="0.3">
      <c r="B56" s="120" t="s">
        <v>366</v>
      </c>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row>
    <row r="57" spans="2:31" ht="15" customHeight="1" x14ac:dyDescent="0.25"/>
    <row r="58" spans="2:31" ht="15" customHeight="1" x14ac:dyDescent="0.25">
      <c r="B58" s="166" t="s">
        <v>403</v>
      </c>
      <c r="C58" s="166"/>
      <c r="D58" s="166"/>
      <c r="E58" s="166"/>
      <c r="F58" s="166"/>
      <c r="G58" s="166"/>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row>
    <row r="59" spans="2:31" ht="15" customHeight="1" x14ac:dyDescent="0.25">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row>
    <row r="60" spans="2:31" ht="15" customHeight="1" thickBot="1" x14ac:dyDescent="0.3"/>
    <row r="61" spans="2:31" ht="15" customHeight="1" thickBot="1" x14ac:dyDescent="0.3">
      <c r="B61" s="374"/>
      <c r="C61" s="375"/>
      <c r="D61" s="375"/>
      <c r="E61" s="375"/>
      <c r="F61" s="375"/>
      <c r="G61" s="375"/>
      <c r="H61" s="375"/>
      <c r="I61" s="375"/>
      <c r="J61" s="375"/>
      <c r="K61" s="375"/>
      <c r="L61" s="375"/>
      <c r="M61" s="375"/>
      <c r="N61" s="375"/>
      <c r="O61" s="375"/>
      <c r="P61" s="375"/>
      <c r="Q61" s="375"/>
      <c r="R61" s="375"/>
      <c r="S61" s="375"/>
      <c r="T61" s="375"/>
      <c r="U61" s="375"/>
      <c r="V61" s="375"/>
      <c r="W61" s="375"/>
      <c r="X61" s="375"/>
      <c r="Y61" s="375"/>
      <c r="Z61" s="376"/>
      <c r="AA61" s="155" t="s">
        <v>103</v>
      </c>
      <c r="AB61" s="156"/>
      <c r="AC61" s="156"/>
      <c r="AD61" s="157"/>
    </row>
    <row r="62" spans="2:31" ht="15" customHeight="1" x14ac:dyDescent="0.25">
      <c r="B62" s="377" t="s">
        <v>279</v>
      </c>
      <c r="C62" s="378"/>
      <c r="D62" s="378"/>
      <c r="E62" s="378"/>
      <c r="F62" s="378"/>
      <c r="G62" s="378"/>
      <c r="H62" s="378"/>
      <c r="I62" s="378"/>
      <c r="J62" s="378"/>
      <c r="K62" s="378"/>
      <c r="L62" s="378"/>
      <c r="M62" s="378"/>
      <c r="N62" s="378"/>
      <c r="O62" s="378"/>
      <c r="P62" s="378"/>
      <c r="Q62" s="378"/>
      <c r="R62" s="378"/>
      <c r="S62" s="378"/>
      <c r="T62" s="378"/>
      <c r="U62" s="378"/>
      <c r="V62" s="378"/>
      <c r="W62" s="378"/>
      <c r="X62" s="378"/>
      <c r="Y62" s="378"/>
      <c r="Z62" s="379"/>
      <c r="AA62" s="336"/>
      <c r="AB62" s="336"/>
      <c r="AC62" s="336"/>
      <c r="AD62" s="337"/>
      <c r="AE62" s="81"/>
    </row>
    <row r="63" spans="2:31" ht="15" customHeight="1" thickBot="1" x14ac:dyDescent="0.3">
      <c r="B63" s="380" t="s">
        <v>382</v>
      </c>
      <c r="C63" s="381"/>
      <c r="D63" s="381"/>
      <c r="E63" s="381"/>
      <c r="F63" s="381"/>
      <c r="G63" s="381"/>
      <c r="H63" s="381"/>
      <c r="I63" s="381"/>
      <c r="J63" s="381"/>
      <c r="K63" s="381"/>
      <c r="L63" s="381"/>
      <c r="M63" s="381"/>
      <c r="N63" s="381"/>
      <c r="O63" s="381"/>
      <c r="P63" s="381"/>
      <c r="Q63" s="381"/>
      <c r="R63" s="381"/>
      <c r="S63" s="381"/>
      <c r="T63" s="381"/>
      <c r="U63" s="381"/>
      <c r="V63" s="381"/>
      <c r="W63" s="381"/>
      <c r="X63" s="381"/>
      <c r="Y63" s="381"/>
      <c r="Z63" s="382"/>
      <c r="AA63" s="338"/>
      <c r="AB63" s="338"/>
      <c r="AC63" s="338"/>
      <c r="AD63" s="339"/>
      <c r="AE63" s="81"/>
    </row>
    <row r="64" spans="2:31" ht="15" customHeight="1" thickTop="1" thickBot="1" x14ac:dyDescent="0.3">
      <c r="B64" s="372" t="s">
        <v>108</v>
      </c>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40">
        <f>AA62-AA63</f>
        <v>0</v>
      </c>
      <c r="AB64" s="341"/>
      <c r="AC64" s="341"/>
      <c r="AD64" s="342"/>
    </row>
    <row r="65" spans="2:30" ht="15" customHeight="1" thickBot="1" x14ac:dyDescent="0.3">
      <c r="B65" s="348" t="s">
        <v>383</v>
      </c>
      <c r="C65" s="349"/>
      <c r="D65" s="349"/>
      <c r="E65" s="349"/>
      <c r="F65" s="349"/>
      <c r="G65" s="349"/>
      <c r="H65" s="349"/>
      <c r="I65" s="349"/>
      <c r="J65" s="349"/>
      <c r="K65" s="349"/>
      <c r="L65" s="349"/>
      <c r="M65" s="349"/>
      <c r="N65" s="349"/>
      <c r="O65" s="349"/>
      <c r="P65" s="349"/>
      <c r="Q65" s="349"/>
      <c r="R65" s="349"/>
      <c r="S65" s="349"/>
      <c r="T65" s="349"/>
      <c r="U65" s="349"/>
      <c r="V65" s="349"/>
      <c r="W65" s="349"/>
      <c r="X65" s="349"/>
      <c r="Y65" s="349"/>
      <c r="Z65" s="349"/>
      <c r="AA65" s="343">
        <f>AA64*0.25</f>
        <v>0</v>
      </c>
      <c r="AB65" s="343"/>
      <c r="AC65" s="343"/>
      <c r="AD65" s="344"/>
    </row>
    <row r="66" spans="2:30" ht="15" customHeight="1" thickBot="1" x14ac:dyDescent="0.3">
      <c r="B66" s="326" t="s">
        <v>280</v>
      </c>
      <c r="C66" s="327"/>
      <c r="D66" s="327"/>
      <c r="E66" s="327"/>
      <c r="F66" s="327"/>
      <c r="G66" s="327"/>
      <c r="H66" s="327"/>
      <c r="I66" s="327"/>
      <c r="J66" s="327"/>
      <c r="K66" s="327"/>
      <c r="L66" s="327"/>
      <c r="M66" s="327"/>
      <c r="N66" s="327"/>
      <c r="O66" s="327"/>
      <c r="P66" s="327"/>
      <c r="Q66" s="327"/>
      <c r="R66" s="327"/>
      <c r="S66" s="327"/>
      <c r="T66" s="327"/>
      <c r="U66" s="327"/>
      <c r="V66" s="327"/>
      <c r="W66" s="327"/>
      <c r="X66" s="327"/>
      <c r="Y66" s="327"/>
      <c r="Z66" s="327"/>
      <c r="AA66" s="345">
        <f>I50</f>
        <v>0</v>
      </c>
      <c r="AB66" s="346"/>
      <c r="AC66" s="346"/>
      <c r="AD66" s="347"/>
    </row>
    <row r="67" spans="2:30" ht="15" customHeight="1" thickBot="1" x14ac:dyDescent="0.3">
      <c r="B67" s="348" t="s">
        <v>384</v>
      </c>
      <c r="C67" s="349"/>
      <c r="D67" s="349"/>
      <c r="E67" s="349"/>
      <c r="F67" s="349"/>
      <c r="G67" s="349"/>
      <c r="H67" s="349"/>
      <c r="I67" s="349"/>
      <c r="J67" s="349"/>
      <c r="K67" s="349"/>
      <c r="L67" s="349"/>
      <c r="M67" s="349"/>
      <c r="N67" s="349"/>
      <c r="O67" s="349"/>
      <c r="P67" s="349"/>
      <c r="Q67" s="349"/>
      <c r="R67" s="349"/>
      <c r="S67" s="349"/>
      <c r="T67" s="349"/>
      <c r="U67" s="349"/>
      <c r="V67" s="349"/>
      <c r="W67" s="349"/>
      <c r="X67" s="349"/>
      <c r="Y67" s="349"/>
      <c r="Z67" s="349"/>
      <c r="AA67" s="334" t="str">
        <f>IF(AA66&gt;=AA65,"YES","NO")</f>
        <v>YES</v>
      </c>
      <c r="AB67" s="334"/>
      <c r="AC67" s="334"/>
      <c r="AD67" s="335"/>
    </row>
    <row r="68" spans="2:30" ht="15" customHeight="1" x14ac:dyDescent="0.25"/>
    <row r="69" spans="2:30" ht="15" customHeight="1" x14ac:dyDescent="0.25">
      <c r="B69" s="131"/>
      <c r="C69" s="131"/>
      <c r="D69" s="131"/>
      <c r="E69" s="131"/>
      <c r="F69" s="131"/>
      <c r="G69" s="131"/>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row>
    <row r="70" spans="2:30" ht="15" customHeight="1" x14ac:dyDescent="0.25"/>
    <row r="73" spans="2:30" ht="15" customHeight="1" x14ac:dyDescent="0.25"/>
  </sheetData>
  <sheetProtection algorithmName="SHA-512" hashValue="Rd5Z7178Yt5P8KpeExwQMKmYiLf1jlgiMcg8oDLo1nfBT3cKT1LhCKi4wO88euknwELB+q2lVYonAHEH5Mm5ng==" saltValue="CMsyLFb1YojSbSutUBGnAA==" spinCount="100000" sheet="1" selectLockedCells="1"/>
  <mergeCells count="91">
    <mergeCell ref="I27:L29"/>
    <mergeCell ref="B27:H29"/>
    <mergeCell ref="M50:AA51"/>
    <mergeCell ref="I45:L49"/>
    <mergeCell ref="I50:L51"/>
    <mergeCell ref="I32:L33"/>
    <mergeCell ref="I34:L36"/>
    <mergeCell ref="I37:L39"/>
    <mergeCell ref="I40:L41"/>
    <mergeCell ref="I42:L44"/>
    <mergeCell ref="M40:AA41"/>
    <mergeCell ref="M42:AA44"/>
    <mergeCell ref="B30:H31"/>
    <mergeCell ref="I30:L31"/>
    <mergeCell ref="M34:AA36"/>
    <mergeCell ref="B32:H33"/>
    <mergeCell ref="I15:L16"/>
    <mergeCell ref="B19:H21"/>
    <mergeCell ref="B22:H24"/>
    <mergeCell ref="I19:L21"/>
    <mergeCell ref="B25:H26"/>
    <mergeCell ref="B15:H16"/>
    <mergeCell ref="I17:L18"/>
    <mergeCell ref="B17:H18"/>
    <mergeCell ref="I22:L24"/>
    <mergeCell ref="I25:L26"/>
    <mergeCell ref="B9:H10"/>
    <mergeCell ref="B11:H12"/>
    <mergeCell ref="B13:H14"/>
    <mergeCell ref="B2:AD2"/>
    <mergeCell ref="M9:AA10"/>
    <mergeCell ref="M11:AA12"/>
    <mergeCell ref="AB9:AD10"/>
    <mergeCell ref="AB11:AD12"/>
    <mergeCell ref="I9:L10"/>
    <mergeCell ref="I11:L12"/>
    <mergeCell ref="B6:AD7"/>
    <mergeCell ref="M13:AA14"/>
    <mergeCell ref="I13:L14"/>
    <mergeCell ref="B4:AD4"/>
    <mergeCell ref="AB13:AD14"/>
    <mergeCell ref="B64:Z64"/>
    <mergeCell ref="B61:Z61"/>
    <mergeCell ref="B62:Z62"/>
    <mergeCell ref="B58:AD59"/>
    <mergeCell ref="B63:Z63"/>
    <mergeCell ref="AB50:AD51"/>
    <mergeCell ref="B56:AD56"/>
    <mergeCell ref="B45:H49"/>
    <mergeCell ref="B42:H44"/>
    <mergeCell ref="B50:H51"/>
    <mergeCell ref="B53:T54"/>
    <mergeCell ref="U53:AA53"/>
    <mergeCell ref="B40:H41"/>
    <mergeCell ref="B69:AD69"/>
    <mergeCell ref="AA61:AD61"/>
    <mergeCell ref="B37:H39"/>
    <mergeCell ref="B34:H36"/>
    <mergeCell ref="AB53:AD53"/>
    <mergeCell ref="AA67:AD67"/>
    <mergeCell ref="AA62:AD62"/>
    <mergeCell ref="AA63:AD63"/>
    <mergeCell ref="AA64:AD64"/>
    <mergeCell ref="AA65:AD65"/>
    <mergeCell ref="AA66:AD66"/>
    <mergeCell ref="B67:Z67"/>
    <mergeCell ref="M45:AA49"/>
    <mergeCell ref="AB45:AD49"/>
    <mergeCell ref="B65:Z65"/>
    <mergeCell ref="B66:Z66"/>
    <mergeCell ref="AB15:AD16"/>
    <mergeCell ref="AB17:AD18"/>
    <mergeCell ref="AB19:AD21"/>
    <mergeCell ref="AB22:AD24"/>
    <mergeCell ref="M37:AA39"/>
    <mergeCell ref="M30:AA31"/>
    <mergeCell ref="M32:AA33"/>
    <mergeCell ref="AB25:AD26"/>
    <mergeCell ref="AB27:AD29"/>
    <mergeCell ref="AB30:AD31"/>
    <mergeCell ref="AB32:AD33"/>
    <mergeCell ref="AB34:AD36"/>
    <mergeCell ref="AB37:AD39"/>
    <mergeCell ref="M15:AA16"/>
    <mergeCell ref="M17:AA18"/>
    <mergeCell ref="M19:AA21"/>
    <mergeCell ref="M22:AA24"/>
    <mergeCell ref="AB42:AD44"/>
    <mergeCell ref="AB40:AD41"/>
    <mergeCell ref="M25:AA26"/>
    <mergeCell ref="M27:AA29"/>
  </mergeCells>
  <conditionalFormatting sqref="AA62:AA63">
    <cfRule type="containsText" dxfId="83" priority="1" operator="containsText" text="NO">
      <formula>NOT(ISERROR(SEARCH("NO",AA62)))</formula>
    </cfRule>
    <cfRule type="containsText" dxfId="82" priority="2" operator="containsText" text="YES">
      <formula>NOT(ISERROR(SEARCH("YES",AA62)))</formula>
    </cfRule>
  </conditionalFormatting>
  <conditionalFormatting sqref="AA67:AD67">
    <cfRule type="expression" dxfId="81" priority="7">
      <formula>$AA$67="NO"</formula>
    </cfRule>
    <cfRule type="expression" dxfId="80" priority="8">
      <formula>$AA$67="YES"</formula>
    </cfRule>
  </conditionalFormatting>
  <conditionalFormatting sqref="AB11:AD51">
    <cfRule type="containsText" dxfId="79" priority="5" operator="containsText" text="NO">
      <formula>NOT(ISERROR(SEARCH("NO",AB11)))</formula>
    </cfRule>
    <cfRule type="containsText" dxfId="78" priority="6" operator="containsText" text="YES">
      <formula>NOT(ISERROR(SEARCH("YES",AB11)))</formula>
    </cfRule>
  </conditionalFormatting>
  <pageMargins left="0.5" right="0.5" top="0.5" bottom="0.5" header="0.3" footer="0.3"/>
  <pageSetup scale="99" fitToHeight="0" orientation="portrait" r:id="rId1"/>
  <rowBreaks count="1" manualBreakCount="1">
    <brk id="55" max="2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Validation!$E$2:$E$3</xm:f>
          </x14:formula1>
          <xm:sqref>AB11:AD49 AB53 AC53 AD53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E171"/>
  <sheetViews>
    <sheetView showGridLines="0" showRowColHeaders="0" zoomScaleNormal="100" workbookViewId="0">
      <selection activeCell="AA8" sqref="AA8:AC8"/>
    </sheetView>
  </sheetViews>
  <sheetFormatPr defaultColWidth="0" defaultRowHeight="0" customHeight="1" zeroHeight="1" x14ac:dyDescent="0.25"/>
  <cols>
    <col min="1" max="31" width="3.140625" style="16" customWidth="1"/>
    <col min="32" max="16384" width="9.140625" style="16" hidden="1"/>
  </cols>
  <sheetData>
    <row r="1" spans="2:30" ht="15" customHeight="1" x14ac:dyDescent="0.25"/>
    <row r="2" spans="2:30" ht="15" customHeight="1" x14ac:dyDescent="0.25">
      <c r="B2" s="132" t="s">
        <v>901</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2:30" ht="15" customHeight="1" thickBot="1" x14ac:dyDescent="0.3"/>
    <row r="4" spans="2:30" ht="15" customHeight="1" thickBot="1" x14ac:dyDescent="0.3">
      <c r="B4" s="120" t="s">
        <v>99</v>
      </c>
      <c r="C4" s="120"/>
      <c r="D4" s="120"/>
      <c r="E4" s="120"/>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row>
    <row r="5" spans="2:30" ht="15" customHeight="1" thickBot="1" x14ac:dyDescent="0.3"/>
    <row r="6" spans="2:30" ht="15" customHeight="1" thickTop="1" x14ac:dyDescent="0.25">
      <c r="B6" s="467" t="s">
        <v>340</v>
      </c>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9"/>
    </row>
    <row r="7" spans="2:30" ht="15" customHeight="1" x14ac:dyDescent="0.25">
      <c r="B7" s="32"/>
      <c r="AD7" s="33"/>
    </row>
    <row r="8" spans="2:30" ht="15" customHeight="1" x14ac:dyDescent="0.25">
      <c r="B8" s="32"/>
      <c r="C8" s="102" t="s">
        <v>450</v>
      </c>
      <c r="D8" s="102"/>
      <c r="E8" s="102"/>
      <c r="F8" s="102"/>
      <c r="G8" s="102"/>
      <c r="H8" s="102"/>
      <c r="I8" s="102"/>
      <c r="J8" s="102"/>
      <c r="K8" s="102"/>
      <c r="L8" s="102"/>
      <c r="M8" s="102"/>
      <c r="N8" s="102"/>
      <c r="O8" s="102"/>
      <c r="P8" s="102"/>
      <c r="Q8" s="102"/>
      <c r="R8" s="102"/>
      <c r="S8" s="102"/>
      <c r="T8" s="449" t="s">
        <v>61</v>
      </c>
      <c r="U8" s="449"/>
      <c r="V8" s="449"/>
      <c r="W8" s="449"/>
      <c r="X8" s="449"/>
      <c r="Y8" s="449"/>
      <c r="Z8" s="449"/>
      <c r="AA8" s="95"/>
      <c r="AB8" s="111"/>
      <c r="AC8" s="96"/>
      <c r="AD8" s="33"/>
    </row>
    <row r="9" spans="2:30" ht="15" customHeight="1" x14ac:dyDescent="0.25">
      <c r="B9" s="32"/>
      <c r="AD9" s="33"/>
    </row>
    <row r="10" spans="2:30" ht="15" customHeight="1" x14ac:dyDescent="0.25">
      <c r="B10" s="32"/>
      <c r="C10" s="448" t="s">
        <v>664</v>
      </c>
      <c r="D10" s="448"/>
      <c r="E10" s="448"/>
      <c r="F10" s="448"/>
      <c r="G10" s="448"/>
      <c r="H10" s="448"/>
      <c r="I10" s="448"/>
      <c r="J10" s="448"/>
      <c r="K10" s="448"/>
      <c r="L10" s="448"/>
      <c r="M10" s="448"/>
      <c r="N10" s="448"/>
      <c r="O10" s="448"/>
      <c r="P10" s="448"/>
      <c r="Q10" s="448"/>
      <c r="R10" s="448"/>
      <c r="S10" s="448"/>
      <c r="T10" s="59"/>
      <c r="U10" s="59"/>
      <c r="V10" s="59"/>
      <c r="W10" s="59"/>
      <c r="X10" s="59"/>
      <c r="Y10" s="59"/>
      <c r="Z10" s="59"/>
      <c r="AA10" s="59"/>
      <c r="AB10" s="59"/>
      <c r="AC10" s="59"/>
      <c r="AD10" s="37"/>
    </row>
    <row r="11" spans="2:30" ht="15" customHeight="1" x14ac:dyDescent="0.25">
      <c r="B11" s="32"/>
      <c r="C11" s="448"/>
      <c r="D11" s="448"/>
      <c r="E11" s="448"/>
      <c r="F11" s="448"/>
      <c r="G11" s="448"/>
      <c r="H11" s="448"/>
      <c r="I11" s="448"/>
      <c r="J11" s="448"/>
      <c r="K11" s="448"/>
      <c r="L11" s="448"/>
      <c r="M11" s="448"/>
      <c r="N11" s="448"/>
      <c r="O11" s="448"/>
      <c r="P11" s="448"/>
      <c r="Q11" s="448"/>
      <c r="R11" s="448"/>
      <c r="S11" s="448"/>
      <c r="T11" s="449" t="s">
        <v>61</v>
      </c>
      <c r="U11" s="449"/>
      <c r="V11" s="449"/>
      <c r="W11" s="449"/>
      <c r="X11" s="449"/>
      <c r="Y11" s="449"/>
      <c r="Z11" s="449"/>
      <c r="AA11" s="95"/>
      <c r="AB11" s="111"/>
      <c r="AC11" s="96"/>
      <c r="AD11" s="33"/>
    </row>
    <row r="12" spans="2:30" ht="15" customHeight="1" x14ac:dyDescent="0.25">
      <c r="B12" s="32"/>
      <c r="AD12" s="33"/>
    </row>
    <row r="13" spans="2:30" ht="15" customHeight="1" thickBot="1" x14ac:dyDescent="0.3">
      <c r="B13" s="34"/>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6"/>
    </row>
    <row r="14" spans="2:30" ht="15" customHeight="1" thickTop="1" x14ac:dyDescent="0.25"/>
    <row r="15" spans="2:30" ht="15" customHeight="1" x14ac:dyDescent="0.25">
      <c r="B15" s="371" t="s">
        <v>688</v>
      </c>
      <c r="C15" s="371"/>
      <c r="D15" s="371"/>
      <c r="E15" s="371"/>
      <c r="F15" s="371"/>
      <c r="G15" s="371"/>
      <c r="H15" s="371"/>
      <c r="I15" s="371"/>
      <c r="J15" s="371"/>
      <c r="K15" s="371"/>
      <c r="L15" s="371"/>
      <c r="M15" s="371"/>
      <c r="N15" s="371"/>
      <c r="O15" s="371"/>
      <c r="P15" s="371"/>
      <c r="Q15" s="371"/>
      <c r="R15" s="371"/>
      <c r="S15" s="371"/>
      <c r="T15" s="371"/>
      <c r="U15" s="170" t="s">
        <v>61</v>
      </c>
      <c r="V15" s="170"/>
      <c r="W15" s="170"/>
      <c r="X15" s="170"/>
      <c r="Y15" s="170"/>
      <c r="Z15" s="170"/>
      <c r="AA15" s="170"/>
      <c r="AB15" s="85"/>
      <c r="AC15" s="86"/>
      <c r="AD15" s="87"/>
    </row>
    <row r="16" spans="2:30" ht="15" customHeight="1" x14ac:dyDescent="0.25">
      <c r="B16" s="371"/>
      <c r="C16" s="371"/>
      <c r="D16" s="371"/>
      <c r="E16" s="371"/>
      <c r="F16" s="371"/>
      <c r="G16" s="371"/>
      <c r="H16" s="371"/>
      <c r="I16" s="371"/>
      <c r="J16" s="371"/>
      <c r="K16" s="371"/>
      <c r="L16" s="371"/>
      <c r="M16" s="371"/>
      <c r="N16" s="371"/>
      <c r="O16" s="371"/>
      <c r="P16" s="371"/>
      <c r="Q16" s="371"/>
      <c r="R16" s="371"/>
      <c r="S16" s="371"/>
      <c r="T16" s="371"/>
      <c r="U16" s="53"/>
      <c r="V16" s="53"/>
      <c r="W16" s="53"/>
      <c r="X16" s="53"/>
      <c r="Y16" s="53"/>
      <c r="Z16" s="53"/>
      <c r="AA16" s="53"/>
      <c r="AB16" s="60"/>
      <c r="AC16" s="60"/>
      <c r="AD16" s="60"/>
    </row>
    <row r="17" spans="1:31" ht="15" customHeight="1" x14ac:dyDescent="0.25">
      <c r="B17" s="39"/>
      <c r="C17" s="39"/>
      <c r="D17" s="39"/>
      <c r="E17" s="39"/>
      <c r="F17" s="39"/>
      <c r="G17" s="39"/>
      <c r="H17" s="39"/>
      <c r="I17" s="39"/>
      <c r="J17" s="39"/>
      <c r="K17" s="39"/>
      <c r="L17" s="39"/>
      <c r="M17" s="39"/>
      <c r="N17" s="39"/>
      <c r="O17" s="39"/>
      <c r="P17" s="39"/>
      <c r="Q17" s="39"/>
      <c r="R17" s="39"/>
      <c r="S17" s="39"/>
      <c r="T17" s="39"/>
      <c r="U17" s="40"/>
      <c r="V17" s="40"/>
      <c r="W17" s="40"/>
      <c r="X17" s="40"/>
      <c r="Y17" s="40"/>
      <c r="Z17" s="40"/>
      <c r="AA17" s="40"/>
      <c r="AB17" s="41"/>
      <c r="AC17" s="41"/>
      <c r="AD17" s="41"/>
    </row>
    <row r="18" spans="1:31" ht="15" customHeight="1" x14ac:dyDescent="0.25">
      <c r="A18" s="83"/>
      <c r="B18" s="371" t="s">
        <v>936</v>
      </c>
      <c r="C18" s="371"/>
      <c r="D18" s="371"/>
      <c r="E18" s="371"/>
      <c r="F18" s="371"/>
      <c r="G18" s="371"/>
      <c r="H18" s="371"/>
      <c r="I18" s="371"/>
      <c r="J18" s="371"/>
      <c r="K18" s="371"/>
      <c r="L18" s="371"/>
      <c r="M18" s="371"/>
      <c r="N18" s="371"/>
      <c r="O18" s="371"/>
      <c r="P18" s="371"/>
      <c r="Q18" s="371"/>
      <c r="R18" s="371"/>
      <c r="S18" s="371"/>
      <c r="T18" s="371"/>
      <c r="U18" s="170" t="s">
        <v>61</v>
      </c>
      <c r="V18" s="170"/>
      <c r="W18" s="170"/>
      <c r="X18" s="170"/>
      <c r="Y18" s="170"/>
      <c r="Z18" s="170"/>
      <c r="AA18" s="170"/>
      <c r="AB18" s="85"/>
      <c r="AC18" s="86"/>
      <c r="AD18" s="87"/>
      <c r="AE18" s="83"/>
    </row>
    <row r="19" spans="1:31" ht="15" customHeight="1" x14ac:dyDescent="0.25">
      <c r="A19" s="83"/>
      <c r="B19" s="371"/>
      <c r="C19" s="371"/>
      <c r="D19" s="371"/>
      <c r="E19" s="371"/>
      <c r="F19" s="371"/>
      <c r="G19" s="371"/>
      <c r="H19" s="371"/>
      <c r="I19" s="371"/>
      <c r="J19" s="371"/>
      <c r="K19" s="371"/>
      <c r="L19" s="371"/>
      <c r="M19" s="371"/>
      <c r="N19" s="371"/>
      <c r="O19" s="371"/>
      <c r="P19" s="371"/>
      <c r="Q19" s="371"/>
      <c r="R19" s="371"/>
      <c r="S19" s="371"/>
      <c r="T19" s="371"/>
      <c r="U19" s="53"/>
      <c r="V19" s="53"/>
      <c r="W19" s="53"/>
      <c r="X19" s="53"/>
      <c r="Y19" s="53"/>
      <c r="Z19" s="53"/>
      <c r="AA19" s="53"/>
      <c r="AB19" s="60"/>
      <c r="AC19" s="60"/>
      <c r="AD19" s="60"/>
      <c r="AE19" s="83"/>
    </row>
    <row r="20" spans="1:31" ht="15" customHeight="1" thickBot="1" x14ac:dyDescent="0.3">
      <c r="B20" s="39"/>
      <c r="C20" s="39"/>
      <c r="D20" s="39"/>
      <c r="E20" s="39"/>
      <c r="F20" s="39"/>
      <c r="G20" s="39"/>
      <c r="H20" s="39"/>
      <c r="I20" s="39"/>
      <c r="J20" s="39"/>
      <c r="K20" s="39"/>
      <c r="L20" s="39"/>
      <c r="M20" s="39"/>
      <c r="N20" s="39"/>
      <c r="O20" s="39"/>
      <c r="P20" s="39"/>
      <c r="Q20" s="39"/>
      <c r="R20" s="39"/>
      <c r="S20" s="39"/>
      <c r="T20" s="39"/>
      <c r="U20" s="40"/>
      <c r="V20" s="40"/>
      <c r="W20" s="40"/>
      <c r="X20" s="40"/>
      <c r="Y20" s="40"/>
      <c r="Z20" s="40"/>
      <c r="AA20" s="40"/>
      <c r="AB20" s="41"/>
      <c r="AC20" s="41"/>
      <c r="AD20" s="41"/>
    </row>
    <row r="21" spans="1:31" ht="15" customHeight="1" thickBot="1" x14ac:dyDescent="0.3">
      <c r="B21" s="120" t="s">
        <v>284</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row>
    <row r="22" spans="1:31" ht="15" customHeight="1" x14ac:dyDescent="0.25"/>
    <row r="23" spans="1:31" ht="15" customHeight="1" x14ac:dyDescent="0.25">
      <c r="B23" s="448" t="s">
        <v>458</v>
      </c>
      <c r="C23" s="448"/>
      <c r="D23" s="448"/>
      <c r="E23" s="448"/>
      <c r="F23" s="448"/>
      <c r="G23" s="448"/>
      <c r="H23" s="448"/>
      <c r="I23" s="448"/>
      <c r="J23" s="448"/>
      <c r="K23" s="448"/>
      <c r="L23" s="448"/>
      <c r="M23" s="448"/>
      <c r="N23" s="448"/>
      <c r="O23" s="448"/>
      <c r="P23" s="448"/>
      <c r="Q23" s="448"/>
      <c r="R23" s="448"/>
      <c r="S23" s="448"/>
      <c r="T23" s="448"/>
      <c r="U23" s="24"/>
      <c r="V23" s="24"/>
      <c r="W23" s="24"/>
      <c r="X23" s="24"/>
      <c r="Y23" s="24"/>
      <c r="Z23" s="24"/>
      <c r="AA23" s="24"/>
      <c r="AB23" s="24"/>
      <c r="AC23" s="24"/>
      <c r="AD23" s="24"/>
    </row>
    <row r="24" spans="1:31" ht="15" customHeight="1" x14ac:dyDescent="0.25">
      <c r="B24" s="448"/>
      <c r="C24" s="448"/>
      <c r="D24" s="448"/>
      <c r="E24" s="448"/>
      <c r="F24" s="448"/>
      <c r="G24" s="448"/>
      <c r="H24" s="448"/>
      <c r="I24" s="448"/>
      <c r="J24" s="448"/>
      <c r="K24" s="448"/>
      <c r="L24" s="448"/>
      <c r="M24" s="448"/>
      <c r="N24" s="448"/>
      <c r="O24" s="448"/>
      <c r="P24" s="448"/>
      <c r="Q24" s="448"/>
      <c r="R24" s="448"/>
      <c r="S24" s="448"/>
      <c r="T24" s="448"/>
      <c r="U24" s="449" t="s">
        <v>61</v>
      </c>
      <c r="V24" s="449"/>
      <c r="W24" s="449"/>
      <c r="X24" s="449"/>
      <c r="Y24" s="449"/>
      <c r="Z24" s="449"/>
      <c r="AA24" s="449"/>
      <c r="AB24" s="95"/>
      <c r="AC24" s="111"/>
      <c r="AD24" s="96"/>
    </row>
    <row r="25" spans="1:31" ht="15" customHeight="1" thickBot="1" x14ac:dyDescent="0.3"/>
    <row r="26" spans="1:31" ht="15" customHeight="1" thickBot="1" x14ac:dyDescent="0.3">
      <c r="B26" s="120" t="s">
        <v>396</v>
      </c>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row>
    <row r="27" spans="1:31" ht="15" customHeight="1" x14ac:dyDescent="0.25"/>
    <row r="28" spans="1:31" ht="15" customHeight="1" x14ac:dyDescent="0.25">
      <c r="B28" s="448" t="s">
        <v>456</v>
      </c>
      <c r="C28" s="448"/>
      <c r="D28" s="448"/>
      <c r="E28" s="448"/>
      <c r="F28" s="448"/>
      <c r="G28" s="448"/>
      <c r="H28" s="448"/>
      <c r="I28" s="448"/>
      <c r="J28" s="448"/>
      <c r="K28" s="448"/>
      <c r="L28" s="448"/>
      <c r="M28" s="448"/>
      <c r="N28" s="448"/>
      <c r="O28" s="448"/>
      <c r="P28" s="448"/>
      <c r="Q28" s="448"/>
      <c r="R28" s="448"/>
      <c r="S28" s="448"/>
      <c r="T28" s="448"/>
      <c r="U28" s="52"/>
      <c r="V28" s="52"/>
      <c r="W28" s="52"/>
      <c r="X28" s="52"/>
      <c r="Y28" s="52"/>
      <c r="Z28" s="52"/>
      <c r="AA28" s="52"/>
      <c r="AB28" s="52"/>
      <c r="AC28" s="52"/>
      <c r="AD28" s="52"/>
    </row>
    <row r="29" spans="1:31" ht="15" customHeight="1" x14ac:dyDescent="0.25">
      <c r="B29" s="448"/>
      <c r="C29" s="448"/>
      <c r="D29" s="448"/>
      <c r="E29" s="448"/>
      <c r="F29" s="448"/>
      <c r="G29" s="448"/>
      <c r="H29" s="448"/>
      <c r="I29" s="448"/>
      <c r="J29" s="448"/>
      <c r="K29" s="448"/>
      <c r="L29" s="448"/>
      <c r="M29" s="448"/>
      <c r="N29" s="448"/>
      <c r="O29" s="448"/>
      <c r="P29" s="448"/>
      <c r="Q29" s="448"/>
      <c r="R29" s="448"/>
      <c r="S29" s="448"/>
      <c r="T29" s="448"/>
      <c r="U29" s="449" t="s">
        <v>61</v>
      </c>
      <c r="V29" s="449"/>
      <c r="W29" s="449"/>
      <c r="X29" s="449"/>
      <c r="Y29" s="449"/>
      <c r="Z29" s="449"/>
      <c r="AA29" s="449"/>
      <c r="AB29" s="95"/>
      <c r="AC29" s="111"/>
      <c r="AD29" s="96"/>
    </row>
    <row r="30" spans="1:31" ht="15" customHeight="1" x14ac:dyDescent="0.25">
      <c r="C30" s="31"/>
      <c r="D30" s="31"/>
    </row>
    <row r="31" spans="1:31" ht="15" customHeight="1" x14ac:dyDescent="0.25">
      <c r="B31" s="447" t="s">
        <v>665</v>
      </c>
      <c r="C31" s="447"/>
      <c r="D31" s="447"/>
      <c r="E31" s="447"/>
      <c r="F31" s="447"/>
      <c r="G31" s="447"/>
      <c r="H31" s="447"/>
      <c r="I31" s="447"/>
      <c r="J31" s="447"/>
      <c r="K31" s="447"/>
      <c r="L31" s="447"/>
      <c r="M31" s="447"/>
      <c r="N31" s="447"/>
      <c r="O31" s="447"/>
      <c r="P31" s="447"/>
      <c r="Q31" s="447"/>
      <c r="R31" s="447"/>
      <c r="S31" s="447"/>
      <c r="T31" s="447"/>
      <c r="U31" s="449" t="s">
        <v>61</v>
      </c>
      <c r="V31" s="449"/>
      <c r="W31" s="449"/>
      <c r="X31" s="449"/>
      <c r="Y31" s="449"/>
      <c r="Z31" s="449"/>
      <c r="AA31" s="449"/>
      <c r="AB31" s="95"/>
      <c r="AC31" s="111"/>
      <c r="AD31" s="96"/>
    </row>
    <row r="32" spans="1:31" ht="15" customHeight="1" x14ac:dyDescent="0.25"/>
    <row r="33" spans="2:30" ht="15" customHeight="1" x14ac:dyDescent="0.25">
      <c r="B33" s="448" t="s">
        <v>457</v>
      </c>
      <c r="C33" s="448"/>
      <c r="D33" s="448"/>
      <c r="E33" s="448"/>
      <c r="F33" s="448"/>
      <c r="G33" s="448"/>
      <c r="H33" s="448"/>
      <c r="I33" s="448"/>
      <c r="J33" s="448"/>
      <c r="K33" s="448"/>
      <c r="L33" s="448"/>
      <c r="M33" s="448"/>
      <c r="N33" s="448"/>
      <c r="O33" s="448"/>
      <c r="P33" s="448"/>
      <c r="Q33" s="448"/>
      <c r="R33" s="448"/>
      <c r="S33" s="448"/>
      <c r="T33" s="448"/>
      <c r="U33" s="24"/>
      <c r="V33" s="24"/>
      <c r="W33" s="24"/>
      <c r="X33" s="24"/>
      <c r="Y33" s="24"/>
      <c r="Z33" s="24"/>
      <c r="AA33" s="24"/>
      <c r="AB33" s="24"/>
      <c r="AC33" s="24"/>
      <c r="AD33" s="24"/>
    </row>
    <row r="34" spans="2:30" ht="15" customHeight="1" x14ac:dyDescent="0.25">
      <c r="B34" s="448"/>
      <c r="C34" s="448"/>
      <c r="D34" s="448"/>
      <c r="E34" s="448"/>
      <c r="F34" s="448"/>
      <c r="G34" s="448"/>
      <c r="H34" s="448"/>
      <c r="I34" s="448"/>
      <c r="J34" s="448"/>
      <c r="K34" s="448"/>
      <c r="L34" s="448"/>
      <c r="M34" s="448"/>
      <c r="N34" s="448"/>
      <c r="O34" s="448"/>
      <c r="P34" s="448"/>
      <c r="Q34" s="448"/>
      <c r="R34" s="448"/>
      <c r="S34" s="448"/>
      <c r="T34" s="448"/>
      <c r="U34" s="449" t="s">
        <v>61</v>
      </c>
      <c r="V34" s="449"/>
      <c r="W34" s="449"/>
      <c r="X34" s="449"/>
      <c r="Y34" s="449"/>
      <c r="Z34" s="449"/>
      <c r="AA34" s="449"/>
      <c r="AB34" s="95"/>
      <c r="AC34" s="111"/>
      <c r="AD34" s="96"/>
    </row>
    <row r="35" spans="2:30" ht="15" customHeight="1" thickBot="1" x14ac:dyDescent="0.3"/>
    <row r="36" spans="2:30" ht="15" customHeight="1" thickBot="1" x14ac:dyDescent="0.3">
      <c r="B36" s="120" t="s">
        <v>338</v>
      </c>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row>
    <row r="37" spans="2:30" ht="15" customHeight="1" x14ac:dyDescent="0.25"/>
    <row r="38" spans="2:30" ht="15" customHeight="1" x14ac:dyDescent="0.25">
      <c r="B38" s="94" t="s">
        <v>339</v>
      </c>
      <c r="C38" s="94"/>
      <c r="D38" s="94"/>
      <c r="E38" s="94"/>
      <c r="F38" s="94"/>
      <c r="G38" s="94"/>
      <c r="H38" s="94"/>
      <c r="I38" s="94"/>
      <c r="J38" s="94"/>
      <c r="K38" s="94"/>
      <c r="L38" s="94"/>
      <c r="M38" s="94"/>
      <c r="N38" s="94"/>
      <c r="O38" s="94"/>
      <c r="P38" s="94"/>
      <c r="Q38" s="94"/>
      <c r="R38" s="94"/>
      <c r="S38" s="94"/>
      <c r="T38" s="94"/>
      <c r="U38" s="94"/>
      <c r="V38" s="94"/>
      <c r="W38" s="94"/>
      <c r="X38" s="94"/>
      <c r="Y38" s="94"/>
      <c r="Z38" s="94"/>
      <c r="AA38" s="103"/>
      <c r="AB38" s="85"/>
      <c r="AC38" s="86"/>
      <c r="AD38" s="87"/>
    </row>
    <row r="39" spans="2:30" ht="15" customHeight="1" x14ac:dyDescent="0.25"/>
    <row r="40" spans="2:30" ht="15" customHeight="1" x14ac:dyDescent="0.25">
      <c r="B40" s="94" t="s">
        <v>381</v>
      </c>
      <c r="C40" s="94"/>
      <c r="D40" s="94"/>
      <c r="E40" s="94"/>
      <c r="F40" s="94"/>
      <c r="G40" s="94"/>
      <c r="H40" s="94"/>
      <c r="I40" s="94"/>
      <c r="J40" s="94"/>
      <c r="K40" s="94"/>
      <c r="L40" s="94"/>
      <c r="M40" s="94"/>
      <c r="N40" s="94"/>
      <c r="O40" s="94"/>
      <c r="P40" s="94"/>
      <c r="Q40" s="94"/>
      <c r="R40" s="94"/>
      <c r="S40" s="94"/>
      <c r="T40" s="94"/>
      <c r="U40" s="94"/>
      <c r="V40" s="94"/>
      <c r="W40" s="94"/>
      <c r="X40" s="94"/>
      <c r="Y40" s="94"/>
      <c r="Z40" s="94"/>
      <c r="AA40" s="103"/>
      <c r="AB40" s="85"/>
      <c r="AC40" s="86"/>
      <c r="AD40" s="87"/>
    </row>
    <row r="41" spans="2:30" ht="15" customHeight="1" x14ac:dyDescent="0.25"/>
    <row r="42" spans="2:30" ht="15" customHeight="1" x14ac:dyDescent="0.25">
      <c r="C42" s="448" t="s">
        <v>455</v>
      </c>
      <c r="D42" s="448"/>
      <c r="E42" s="448"/>
      <c r="F42" s="448"/>
      <c r="G42" s="448"/>
      <c r="H42" s="448"/>
      <c r="I42" s="448"/>
      <c r="J42" s="448"/>
      <c r="K42" s="448"/>
      <c r="L42" s="448"/>
      <c r="M42" s="448"/>
      <c r="N42" s="448"/>
      <c r="O42" s="448"/>
      <c r="P42" s="448"/>
      <c r="Q42" s="448"/>
      <c r="R42" s="448"/>
      <c r="S42" s="448"/>
      <c r="T42" s="448"/>
      <c r="U42" s="24"/>
      <c r="V42" s="24"/>
      <c r="W42" s="24"/>
      <c r="X42" s="24"/>
      <c r="Y42" s="24"/>
      <c r="Z42" s="24"/>
      <c r="AA42" s="24"/>
      <c r="AB42" s="24"/>
      <c r="AC42" s="24"/>
      <c r="AD42" s="24"/>
    </row>
    <row r="43" spans="2:30" ht="15" customHeight="1" x14ac:dyDescent="0.25">
      <c r="C43" s="448"/>
      <c r="D43" s="448"/>
      <c r="E43" s="448"/>
      <c r="F43" s="448"/>
      <c r="G43" s="448"/>
      <c r="H43" s="448"/>
      <c r="I43" s="448"/>
      <c r="J43" s="448"/>
      <c r="K43" s="448"/>
      <c r="L43" s="448"/>
      <c r="M43" s="448"/>
      <c r="N43" s="448"/>
      <c r="O43" s="448"/>
      <c r="P43" s="448"/>
      <c r="Q43" s="448"/>
      <c r="R43" s="448"/>
      <c r="S43" s="448"/>
      <c r="T43" s="448"/>
      <c r="U43" s="449" t="s">
        <v>61</v>
      </c>
      <c r="V43" s="449"/>
      <c r="W43" s="449"/>
      <c r="X43" s="449"/>
      <c r="Y43" s="449"/>
      <c r="Z43" s="449"/>
      <c r="AA43" s="449"/>
      <c r="AB43" s="95"/>
      <c r="AC43" s="111"/>
      <c r="AD43" s="96"/>
    </row>
    <row r="44" spans="2:30" ht="15" customHeight="1" thickBot="1" x14ac:dyDescent="0.3"/>
    <row r="45" spans="2:30" ht="15" customHeight="1" thickBot="1" x14ac:dyDescent="0.3">
      <c r="B45" s="120" t="s">
        <v>352</v>
      </c>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row>
    <row r="46" spans="2:30" ht="15" customHeight="1" x14ac:dyDescent="0.25"/>
    <row r="47" spans="2:30" ht="15" customHeight="1" x14ac:dyDescent="0.25">
      <c r="B47" s="166" t="s">
        <v>702</v>
      </c>
      <c r="C47" s="166"/>
      <c r="D47" s="166"/>
      <c r="E47" s="166"/>
      <c r="F47" s="166"/>
      <c r="G47" s="166"/>
      <c r="H47" s="166"/>
      <c r="I47" s="166"/>
      <c r="J47" s="166"/>
      <c r="K47" s="166"/>
      <c r="L47" s="166"/>
      <c r="M47" s="166"/>
      <c r="N47" s="166"/>
      <c r="O47" s="166"/>
      <c r="P47" s="166"/>
      <c r="Q47" s="166"/>
      <c r="R47" s="166"/>
      <c r="S47" s="166"/>
      <c r="T47" s="166"/>
      <c r="U47" s="166"/>
      <c r="V47" s="166"/>
      <c r="W47" s="166"/>
      <c r="X47" s="166"/>
      <c r="Y47" s="166"/>
      <c r="Z47" s="166"/>
      <c r="AA47" s="166"/>
      <c r="AB47" s="166"/>
      <c r="AC47" s="166"/>
      <c r="AD47" s="166"/>
    </row>
    <row r="48" spans="2:30" ht="15" customHeight="1" x14ac:dyDescent="0.25">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row>
    <row r="49" spans="2:30" ht="15" customHeight="1" x14ac:dyDescent="0.25">
      <c r="B49" s="166"/>
      <c r="C49" s="166"/>
      <c r="D49" s="166"/>
      <c r="E49" s="166"/>
      <c r="F49" s="166"/>
      <c r="G49" s="166"/>
      <c r="H49" s="166"/>
      <c r="I49" s="166"/>
      <c r="J49" s="166"/>
      <c r="K49" s="166"/>
      <c r="L49" s="166"/>
      <c r="M49" s="166"/>
      <c r="N49" s="166"/>
      <c r="O49" s="166"/>
      <c r="P49" s="166"/>
      <c r="Q49" s="166"/>
      <c r="R49" s="166"/>
      <c r="S49" s="166"/>
      <c r="T49" s="166"/>
      <c r="U49" s="166"/>
      <c r="V49" s="166"/>
      <c r="W49" s="166"/>
      <c r="X49" s="166"/>
      <c r="Y49" s="166"/>
      <c r="Z49" s="166"/>
      <c r="AA49" s="166"/>
      <c r="AB49" s="166"/>
      <c r="AC49" s="166"/>
      <c r="AD49" s="166"/>
    </row>
    <row r="50" spans="2:30" ht="15" customHeight="1" x14ac:dyDescent="0.25"/>
    <row r="51" spans="2:30" ht="15" customHeight="1" x14ac:dyDescent="0.25">
      <c r="C51" s="94" t="s">
        <v>703</v>
      </c>
      <c r="D51" s="94"/>
      <c r="E51" s="94"/>
      <c r="F51" s="94"/>
      <c r="G51" s="94"/>
      <c r="H51" s="94"/>
      <c r="I51" s="94"/>
      <c r="J51" s="94"/>
      <c r="K51" s="94"/>
      <c r="L51" s="94"/>
      <c r="M51" s="94"/>
      <c r="N51" s="94"/>
      <c r="O51" s="94"/>
      <c r="P51" s="94"/>
      <c r="Q51" s="94"/>
      <c r="R51" s="94"/>
      <c r="S51" s="94"/>
      <c r="T51" s="94"/>
      <c r="U51" s="94"/>
      <c r="V51" s="94"/>
      <c r="W51" s="94"/>
      <c r="X51" s="94"/>
      <c r="Y51" s="94"/>
      <c r="Z51" s="94"/>
      <c r="AA51" s="103"/>
      <c r="AB51" s="85"/>
      <c r="AC51" s="86"/>
      <c r="AD51" s="87"/>
    </row>
    <row r="52" spans="2:30" ht="15" customHeight="1" x14ac:dyDescent="0.25"/>
    <row r="53" spans="2:30" ht="15" customHeight="1" x14ac:dyDescent="0.25">
      <c r="C53" s="166" t="s">
        <v>704</v>
      </c>
      <c r="D53" s="166"/>
      <c r="E53" s="166"/>
      <c r="F53" s="166"/>
      <c r="G53" s="166"/>
      <c r="H53" s="166"/>
      <c r="I53" s="166"/>
      <c r="J53" s="166"/>
      <c r="K53" s="166"/>
      <c r="L53" s="166"/>
      <c r="M53" s="166"/>
      <c r="N53" s="166"/>
      <c r="O53" s="166"/>
      <c r="P53" s="166"/>
      <c r="Q53" s="166"/>
      <c r="R53" s="166"/>
      <c r="S53" s="166"/>
      <c r="T53" s="166"/>
      <c r="U53" s="166"/>
      <c r="V53" s="166"/>
      <c r="W53" s="166"/>
      <c r="X53" s="166"/>
      <c r="Y53" s="166"/>
      <c r="Z53" s="166"/>
      <c r="AA53" s="166"/>
      <c r="AB53" s="18"/>
      <c r="AC53" s="18"/>
      <c r="AD53" s="18"/>
    </row>
    <row r="54" spans="2:30" ht="15" customHeight="1" x14ac:dyDescent="0.25">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85"/>
      <c r="AC54" s="86"/>
      <c r="AD54" s="87"/>
    </row>
    <row r="55" spans="2:30" ht="15" customHeight="1" x14ac:dyDescent="0.25"/>
    <row r="56" spans="2:30" ht="15" customHeight="1" x14ac:dyDescent="0.25">
      <c r="C56" s="166" t="s">
        <v>705</v>
      </c>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8"/>
      <c r="AC56" s="18"/>
      <c r="AD56" s="18"/>
    </row>
    <row r="57" spans="2:30" ht="15" customHeight="1" x14ac:dyDescent="0.25">
      <c r="C57" s="166"/>
      <c r="D57" s="166"/>
      <c r="E57" s="166"/>
      <c r="F57" s="166"/>
      <c r="G57" s="166"/>
      <c r="H57" s="166"/>
      <c r="I57" s="166"/>
      <c r="J57" s="166"/>
      <c r="K57" s="166"/>
      <c r="L57" s="166"/>
      <c r="M57" s="166"/>
      <c r="N57" s="166"/>
      <c r="O57" s="166"/>
      <c r="P57" s="166"/>
      <c r="Q57" s="166"/>
      <c r="R57" s="166"/>
      <c r="S57" s="166"/>
      <c r="T57" s="166"/>
      <c r="U57" s="166"/>
      <c r="V57" s="166"/>
      <c r="W57" s="166"/>
      <c r="X57" s="166"/>
      <c r="Y57" s="166"/>
      <c r="Z57" s="166"/>
      <c r="AA57" s="166"/>
      <c r="AB57" s="85"/>
      <c r="AC57" s="86"/>
      <c r="AD57" s="87"/>
    </row>
    <row r="58" spans="2:30" ht="15" customHeight="1" x14ac:dyDescent="0.25"/>
    <row r="59" spans="2:30" ht="15" customHeight="1" x14ac:dyDescent="0.25">
      <c r="C59" s="166" t="s">
        <v>896</v>
      </c>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8"/>
      <c r="AC59" s="18"/>
      <c r="AD59" s="18"/>
    </row>
    <row r="60" spans="2:30" ht="15" customHeight="1" x14ac:dyDescent="0.25">
      <c r="C60" s="166"/>
      <c r="D60" s="166"/>
      <c r="E60" s="166"/>
      <c r="F60" s="166"/>
      <c r="G60" s="166"/>
      <c r="H60" s="166"/>
      <c r="I60" s="166"/>
      <c r="J60" s="166"/>
      <c r="K60" s="166"/>
      <c r="L60" s="166"/>
      <c r="M60" s="166"/>
      <c r="N60" s="166"/>
      <c r="O60" s="166"/>
      <c r="P60" s="166"/>
      <c r="Q60" s="166"/>
      <c r="R60" s="166"/>
      <c r="S60" s="166"/>
      <c r="T60" s="166"/>
      <c r="U60" s="166"/>
      <c r="V60" s="166"/>
      <c r="W60" s="166"/>
      <c r="X60" s="166"/>
      <c r="Y60" s="166"/>
      <c r="Z60" s="166"/>
      <c r="AA60" s="166"/>
      <c r="AB60" s="85"/>
      <c r="AC60" s="86"/>
      <c r="AD60" s="87"/>
    </row>
    <row r="61" spans="2:30" ht="15" customHeight="1" x14ac:dyDescent="0.25"/>
    <row r="62" spans="2:30" ht="15" customHeight="1" x14ac:dyDescent="0.25">
      <c r="C62" s="94" t="s">
        <v>897</v>
      </c>
      <c r="D62" s="94"/>
      <c r="E62" s="94"/>
      <c r="F62" s="94"/>
      <c r="G62" s="94"/>
      <c r="H62" s="94"/>
      <c r="I62" s="94"/>
      <c r="J62" s="94"/>
      <c r="K62" s="94"/>
      <c r="L62" s="94"/>
      <c r="M62" s="94"/>
      <c r="N62" s="94"/>
      <c r="O62" s="94"/>
      <c r="P62" s="94"/>
      <c r="Q62" s="94"/>
      <c r="R62" s="94"/>
      <c r="S62" s="94"/>
      <c r="T62" s="94"/>
      <c r="U62" s="94"/>
      <c r="V62" s="94"/>
      <c r="W62" s="94"/>
      <c r="X62" s="94"/>
      <c r="Y62" s="94"/>
      <c r="Z62" s="94"/>
      <c r="AA62" s="103"/>
      <c r="AB62" s="85"/>
      <c r="AC62" s="86"/>
      <c r="AD62" s="87"/>
    </row>
    <row r="63" spans="2:30" ht="15" customHeight="1" x14ac:dyDescent="0.25"/>
    <row r="64" spans="2:30" ht="15" customHeight="1" x14ac:dyDescent="0.25">
      <c r="C64" s="94" t="s">
        <v>898</v>
      </c>
      <c r="D64" s="94"/>
      <c r="E64" s="94"/>
      <c r="F64" s="94"/>
      <c r="G64" s="94"/>
      <c r="H64" s="94"/>
      <c r="I64" s="94"/>
      <c r="J64" s="94"/>
      <c r="K64" s="94"/>
      <c r="L64" s="94"/>
      <c r="M64" s="94"/>
      <c r="N64" s="94"/>
      <c r="O64" s="94"/>
      <c r="P64" s="94"/>
      <c r="Q64" s="94"/>
      <c r="R64" s="94"/>
      <c r="S64" s="94"/>
      <c r="T64" s="94"/>
      <c r="U64" s="94"/>
      <c r="V64" s="94"/>
      <c r="W64" s="94"/>
      <c r="X64" s="94"/>
      <c r="Y64" s="94"/>
      <c r="Z64" s="94"/>
      <c r="AA64" s="103"/>
      <c r="AB64" s="85"/>
      <c r="AC64" s="86"/>
      <c r="AD64" s="87"/>
    </row>
    <row r="65" spans="2:30" ht="15" customHeight="1" x14ac:dyDescent="0.25"/>
    <row r="66" spans="2:30" ht="15" customHeight="1" x14ac:dyDescent="0.25">
      <c r="B66" s="371" t="s">
        <v>899</v>
      </c>
      <c r="C66" s="371"/>
      <c r="D66" s="371"/>
      <c r="E66" s="371"/>
      <c r="F66" s="371"/>
      <c r="G66" s="371"/>
      <c r="H66" s="371"/>
      <c r="I66" s="371"/>
      <c r="J66" s="371"/>
      <c r="K66" s="371"/>
      <c r="L66" s="371"/>
      <c r="M66" s="371"/>
      <c r="N66" s="371"/>
      <c r="O66" s="371"/>
      <c r="P66" s="371"/>
      <c r="Q66" s="371"/>
      <c r="R66" s="371"/>
      <c r="S66" s="371"/>
      <c r="T66" s="371"/>
      <c r="U66" s="164" t="s">
        <v>61</v>
      </c>
      <c r="V66" s="164"/>
      <c r="W66" s="164"/>
      <c r="X66" s="164"/>
      <c r="Y66" s="164"/>
      <c r="Z66" s="164"/>
      <c r="AA66" s="164"/>
      <c r="AB66" s="85"/>
      <c r="AC66" s="86"/>
      <c r="AD66" s="87"/>
    </row>
    <row r="67" spans="2:30" ht="15" customHeight="1" x14ac:dyDescent="0.25"/>
    <row r="68" spans="2:30" ht="15" customHeight="1" x14ac:dyDescent="0.25">
      <c r="B68" s="453" t="s">
        <v>900</v>
      </c>
      <c r="C68" s="453"/>
      <c r="D68" s="453"/>
      <c r="E68" s="453"/>
      <c r="F68" s="453"/>
      <c r="G68" s="453"/>
      <c r="H68" s="453"/>
      <c r="I68" s="453"/>
      <c r="J68" s="453"/>
      <c r="K68" s="453"/>
      <c r="L68" s="453"/>
      <c r="M68" s="453"/>
      <c r="N68" s="453"/>
      <c r="O68" s="453"/>
      <c r="P68" s="453"/>
      <c r="Q68" s="453"/>
      <c r="R68" s="453"/>
      <c r="S68" s="453"/>
      <c r="T68" s="453"/>
      <c r="U68" s="164" t="s">
        <v>61</v>
      </c>
      <c r="V68" s="164"/>
      <c r="W68" s="164"/>
      <c r="X68" s="164"/>
      <c r="Y68" s="164"/>
      <c r="Z68" s="164"/>
      <c r="AA68" s="164"/>
      <c r="AB68" s="85"/>
      <c r="AC68" s="86"/>
      <c r="AD68" s="87"/>
    </row>
    <row r="69" spans="2:30" ht="15" customHeight="1" thickBot="1" x14ac:dyDescent="0.3"/>
    <row r="70" spans="2:30" ht="15" customHeight="1" thickBot="1" x14ac:dyDescent="0.3">
      <c r="B70" s="120" t="s">
        <v>353</v>
      </c>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c r="AD70" s="120"/>
    </row>
    <row r="71" spans="2:30" ht="15" customHeight="1" x14ac:dyDescent="0.25"/>
    <row r="72" spans="2:30" ht="15" customHeight="1" x14ac:dyDescent="0.25">
      <c r="B72" s="166" t="s">
        <v>689</v>
      </c>
      <c r="C72" s="166"/>
      <c r="D72" s="166"/>
      <c r="E72" s="166"/>
      <c r="F72" s="166"/>
      <c r="G72" s="166"/>
      <c r="H72" s="166"/>
      <c r="I72" s="166"/>
      <c r="J72" s="166"/>
      <c r="K72" s="166"/>
      <c r="L72" s="166"/>
      <c r="M72" s="166"/>
      <c r="N72" s="166"/>
      <c r="O72" s="166"/>
      <c r="P72" s="166"/>
      <c r="Q72" s="85"/>
      <c r="R72" s="86"/>
      <c r="S72" s="86"/>
      <c r="T72" s="86"/>
      <c r="U72" s="86"/>
      <c r="V72" s="86"/>
      <c r="W72" s="86"/>
      <c r="X72" s="86"/>
      <c r="Y72" s="86"/>
      <c r="Z72" s="86"/>
      <c r="AA72" s="86"/>
      <c r="AB72" s="86"/>
      <c r="AC72" s="86"/>
      <c r="AD72" s="87"/>
    </row>
    <row r="73" spans="2:30" ht="54.6" customHeight="1" x14ac:dyDescent="0.25">
      <c r="B73" s="166"/>
      <c r="C73" s="166"/>
      <c r="D73" s="166"/>
      <c r="E73" s="166"/>
      <c r="F73" s="166"/>
      <c r="G73" s="166"/>
      <c r="H73" s="166"/>
      <c r="I73" s="166"/>
      <c r="J73" s="166"/>
      <c r="K73" s="166"/>
      <c r="L73" s="166"/>
      <c r="M73" s="166"/>
      <c r="N73" s="166"/>
      <c r="O73" s="166"/>
      <c r="P73" s="166"/>
      <c r="Q73" s="18"/>
      <c r="R73" s="18"/>
      <c r="S73" s="18"/>
      <c r="T73" s="18"/>
      <c r="U73" s="18"/>
      <c r="V73" s="18"/>
      <c r="W73" s="18"/>
      <c r="X73" s="18"/>
      <c r="Y73" s="18"/>
      <c r="Z73" s="18"/>
      <c r="AA73" s="18"/>
      <c r="AB73" s="18"/>
      <c r="AC73" s="18"/>
      <c r="AD73" s="18"/>
    </row>
    <row r="74" spans="2:30" ht="15" customHeight="1" x14ac:dyDescent="0.25"/>
    <row r="75" spans="2:30" ht="15" customHeight="1" x14ac:dyDescent="0.25">
      <c r="B75" s="94" t="s">
        <v>337</v>
      </c>
      <c r="C75" s="94"/>
      <c r="D75" s="94"/>
      <c r="E75" s="94"/>
      <c r="F75" s="94"/>
      <c r="G75" s="94"/>
      <c r="H75" s="94"/>
      <c r="I75" s="94"/>
      <c r="J75" s="94"/>
      <c r="K75" s="94"/>
      <c r="L75" s="94"/>
      <c r="M75" s="94"/>
      <c r="N75" s="94"/>
      <c r="O75" s="94"/>
      <c r="P75" s="94"/>
      <c r="Q75" s="94"/>
      <c r="R75" s="94"/>
      <c r="S75" s="94"/>
      <c r="T75" s="94"/>
      <c r="U75" s="94"/>
      <c r="V75" s="94"/>
      <c r="W75" s="94"/>
      <c r="X75" s="94"/>
      <c r="Y75" s="94"/>
      <c r="Z75" s="94"/>
      <c r="AA75" s="94"/>
      <c r="AB75" s="94"/>
      <c r="AC75" s="94"/>
      <c r="AD75" s="94"/>
    </row>
    <row r="76" spans="2:30" ht="15" customHeight="1" thickBot="1" x14ac:dyDescent="0.3"/>
    <row r="77" spans="2:30" ht="15" customHeight="1" thickBot="1" x14ac:dyDescent="0.3">
      <c r="B77" s="450" t="s">
        <v>72</v>
      </c>
      <c r="C77" s="451"/>
      <c r="D77" s="451"/>
      <c r="E77" s="451"/>
      <c r="F77" s="451"/>
      <c r="G77" s="451"/>
      <c r="H77" s="451"/>
      <c r="I77" s="451"/>
      <c r="J77" s="451"/>
      <c r="K77" s="451"/>
      <c r="L77" s="451"/>
      <c r="M77" s="451"/>
      <c r="N77" s="451"/>
      <c r="O77" s="451"/>
      <c r="P77" s="451"/>
      <c r="Q77" s="451"/>
      <c r="R77" s="451"/>
      <c r="S77" s="451"/>
      <c r="T77" s="451"/>
      <c r="U77" s="451"/>
      <c r="V77" s="451"/>
      <c r="W77" s="451"/>
      <c r="X77" s="451"/>
      <c r="Y77" s="451"/>
      <c r="Z77" s="452"/>
      <c r="AA77" s="483" t="s">
        <v>73</v>
      </c>
      <c r="AB77" s="484"/>
      <c r="AC77" s="484"/>
      <c r="AD77" s="485"/>
    </row>
    <row r="78" spans="2:30" ht="15" customHeight="1" x14ac:dyDescent="0.25">
      <c r="B78" s="464" t="s">
        <v>275</v>
      </c>
      <c r="C78" s="465"/>
      <c r="D78" s="465"/>
      <c r="E78" s="465"/>
      <c r="F78" s="465"/>
      <c r="G78" s="465"/>
      <c r="H78" s="465"/>
      <c r="I78" s="465"/>
      <c r="J78" s="465"/>
      <c r="K78" s="465"/>
      <c r="L78" s="465"/>
      <c r="M78" s="465"/>
      <c r="N78" s="465"/>
      <c r="O78" s="465"/>
      <c r="P78" s="465"/>
      <c r="Q78" s="465"/>
      <c r="R78" s="465"/>
      <c r="S78" s="465"/>
      <c r="T78" s="465"/>
      <c r="U78" s="465"/>
      <c r="V78" s="465"/>
      <c r="W78" s="465"/>
      <c r="X78" s="465"/>
      <c r="Y78" s="465"/>
      <c r="Z78" s="466"/>
      <c r="AA78" s="486"/>
      <c r="AB78" s="459"/>
      <c r="AC78" s="459"/>
      <c r="AD78" s="460"/>
    </row>
    <row r="79" spans="2:30" ht="45.75" customHeight="1" x14ac:dyDescent="0.25">
      <c r="B79" s="148" t="s">
        <v>276</v>
      </c>
      <c r="C79" s="149"/>
      <c r="D79" s="149"/>
      <c r="E79" s="149"/>
      <c r="F79" s="149"/>
      <c r="G79" s="149"/>
      <c r="H79" s="149"/>
      <c r="I79" s="149"/>
      <c r="J79" s="149"/>
      <c r="K79" s="149"/>
      <c r="L79" s="149"/>
      <c r="M79" s="149"/>
      <c r="N79" s="149"/>
      <c r="O79" s="149"/>
      <c r="P79" s="149"/>
      <c r="Q79" s="149"/>
      <c r="R79" s="149"/>
      <c r="S79" s="149"/>
      <c r="T79" s="149"/>
      <c r="U79" s="149"/>
      <c r="V79" s="149"/>
      <c r="W79" s="149"/>
      <c r="X79" s="149"/>
      <c r="Y79" s="149"/>
      <c r="Z79" s="463"/>
      <c r="AA79" s="445"/>
      <c r="AB79" s="118"/>
      <c r="AC79" s="118"/>
      <c r="AD79" s="446"/>
    </row>
    <row r="80" spans="2:30" ht="15" customHeight="1" x14ac:dyDescent="0.25">
      <c r="B80" s="474" t="s">
        <v>277</v>
      </c>
      <c r="C80" s="475"/>
      <c r="D80" s="475"/>
      <c r="E80" s="475"/>
      <c r="F80" s="475"/>
      <c r="G80" s="475"/>
      <c r="H80" s="475"/>
      <c r="I80" s="475"/>
      <c r="J80" s="475"/>
      <c r="K80" s="475"/>
      <c r="L80" s="475"/>
      <c r="M80" s="475"/>
      <c r="N80" s="475"/>
      <c r="O80" s="475"/>
      <c r="P80" s="475"/>
      <c r="Q80" s="475"/>
      <c r="R80" s="475"/>
      <c r="S80" s="475"/>
      <c r="T80" s="475"/>
      <c r="U80" s="475"/>
      <c r="V80" s="475"/>
      <c r="W80" s="475"/>
      <c r="X80" s="475"/>
      <c r="Y80" s="475"/>
      <c r="Z80" s="476"/>
      <c r="AA80" s="445"/>
      <c r="AB80" s="118"/>
      <c r="AC80" s="118"/>
      <c r="AD80" s="446"/>
    </row>
    <row r="81" spans="1:31" ht="15" customHeight="1" thickBot="1" x14ac:dyDescent="0.3">
      <c r="B81" s="480" t="s">
        <v>278</v>
      </c>
      <c r="C81" s="481"/>
      <c r="D81" s="481"/>
      <c r="E81" s="481"/>
      <c r="F81" s="481"/>
      <c r="G81" s="481"/>
      <c r="H81" s="481"/>
      <c r="I81" s="481"/>
      <c r="J81" s="481"/>
      <c r="K81" s="481"/>
      <c r="L81" s="481"/>
      <c r="M81" s="481"/>
      <c r="N81" s="481"/>
      <c r="O81" s="481"/>
      <c r="P81" s="481"/>
      <c r="Q81" s="481"/>
      <c r="R81" s="481"/>
      <c r="S81" s="481"/>
      <c r="T81" s="481"/>
      <c r="U81" s="481"/>
      <c r="V81" s="481"/>
      <c r="W81" s="481"/>
      <c r="X81" s="481"/>
      <c r="Y81" s="481"/>
      <c r="Z81" s="482"/>
      <c r="AA81" s="442"/>
      <c r="AB81" s="443"/>
      <c r="AC81" s="443"/>
      <c r="AD81" s="444"/>
    </row>
    <row r="82" spans="1:31" ht="1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1:31" ht="15" customHeight="1" x14ac:dyDescent="0.25">
      <c r="A83" s="3"/>
      <c r="B83" s="166" t="s">
        <v>706</v>
      </c>
      <c r="C83" s="166"/>
      <c r="D83" s="166"/>
      <c r="E83" s="166"/>
      <c r="F83" s="166"/>
      <c r="G83" s="166"/>
      <c r="H83" s="166"/>
      <c r="I83" s="166"/>
      <c r="J83" s="166"/>
      <c r="K83" s="166"/>
      <c r="L83" s="166"/>
      <c r="M83" s="166"/>
      <c r="N83" s="166"/>
      <c r="O83" s="166"/>
      <c r="P83" s="166"/>
      <c r="Q83" s="166"/>
      <c r="R83" s="166"/>
      <c r="S83" s="166"/>
      <c r="T83" s="166"/>
      <c r="U83" s="170" t="s">
        <v>61</v>
      </c>
      <c r="V83" s="170"/>
      <c r="W83" s="170"/>
      <c r="X83" s="170"/>
      <c r="Y83" s="170"/>
      <c r="Z83" s="170"/>
      <c r="AA83" s="170"/>
      <c r="AB83" s="85"/>
      <c r="AC83" s="86"/>
      <c r="AD83" s="87"/>
      <c r="AE83" s="3"/>
    </row>
    <row r="84" spans="1:31" ht="15" customHeight="1" x14ac:dyDescent="0.25">
      <c r="A84" s="3"/>
      <c r="B84" s="166"/>
      <c r="C84" s="166"/>
      <c r="D84" s="166"/>
      <c r="E84" s="166"/>
      <c r="F84" s="166"/>
      <c r="G84" s="166"/>
      <c r="H84" s="166"/>
      <c r="I84" s="166"/>
      <c r="J84" s="166"/>
      <c r="K84" s="166"/>
      <c r="L84" s="166"/>
      <c r="M84" s="166"/>
      <c r="N84" s="166"/>
      <c r="O84" s="166"/>
      <c r="P84" s="166"/>
      <c r="Q84" s="166"/>
      <c r="R84" s="166"/>
      <c r="S84" s="166"/>
      <c r="T84" s="166"/>
      <c r="U84" s="53"/>
      <c r="V84" s="53"/>
      <c r="W84" s="53"/>
      <c r="X84" s="53"/>
      <c r="Y84" s="53"/>
      <c r="Z84" s="53"/>
      <c r="AA84" s="53"/>
      <c r="AB84" s="65"/>
      <c r="AC84" s="65"/>
      <c r="AD84" s="65"/>
      <c r="AE84" s="3"/>
    </row>
    <row r="85" spans="1:31" ht="15" customHeight="1" x14ac:dyDescent="0.25">
      <c r="A85" s="3"/>
      <c r="AB85" s="3"/>
      <c r="AC85" s="3"/>
      <c r="AD85" s="3"/>
      <c r="AE85" s="3"/>
    </row>
    <row r="86" spans="1:31" ht="15" customHeight="1" x14ac:dyDescent="0.25">
      <c r="A86" s="3"/>
      <c r="B86" s="166" t="s">
        <v>707</v>
      </c>
      <c r="C86" s="166"/>
      <c r="D86" s="166"/>
      <c r="E86" s="166"/>
      <c r="F86" s="166"/>
      <c r="G86" s="166"/>
      <c r="H86" s="166"/>
      <c r="I86" s="166"/>
      <c r="J86" s="166"/>
      <c r="K86" s="166"/>
      <c r="L86" s="166"/>
      <c r="M86" s="166"/>
      <c r="N86" s="166"/>
      <c r="O86" s="166"/>
      <c r="P86" s="166"/>
      <c r="Q86" s="166"/>
      <c r="R86" s="166"/>
      <c r="S86" s="166"/>
      <c r="T86" s="166"/>
      <c r="U86" s="18"/>
      <c r="V86" s="18"/>
      <c r="W86" s="18"/>
      <c r="X86" s="18"/>
      <c r="Y86" s="18"/>
      <c r="Z86" s="18"/>
      <c r="AA86" s="18"/>
      <c r="AB86" s="14"/>
      <c r="AC86" s="14"/>
      <c r="AD86" s="14"/>
      <c r="AE86" s="3"/>
    </row>
    <row r="87" spans="1:31" ht="30" customHeight="1" x14ac:dyDescent="0.25">
      <c r="A87" s="3"/>
      <c r="B87" s="166"/>
      <c r="C87" s="166"/>
      <c r="D87" s="166"/>
      <c r="E87" s="166"/>
      <c r="F87" s="166"/>
      <c r="G87" s="166"/>
      <c r="H87" s="166"/>
      <c r="I87" s="166"/>
      <c r="J87" s="166"/>
      <c r="K87" s="166"/>
      <c r="L87" s="166"/>
      <c r="M87" s="166"/>
      <c r="N87" s="166"/>
      <c r="O87" s="166"/>
      <c r="P87" s="166"/>
      <c r="Q87" s="166"/>
      <c r="R87" s="166"/>
      <c r="S87" s="166"/>
      <c r="T87" s="166"/>
      <c r="U87" s="170" t="s">
        <v>61</v>
      </c>
      <c r="V87" s="170"/>
      <c r="W87" s="170"/>
      <c r="X87" s="170"/>
      <c r="Y87" s="170"/>
      <c r="Z87" s="170"/>
      <c r="AA87" s="170"/>
      <c r="AB87" s="85"/>
      <c r="AC87" s="86"/>
      <c r="AD87" s="87"/>
      <c r="AE87" s="3"/>
    </row>
    <row r="88" spans="1:31" s="3" customFormat="1" ht="15" hidden="1" x14ac:dyDescent="0.25">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spans="1:31" s="3" customFormat="1" ht="14.45" customHeight="1" x14ac:dyDescent="0.25">
      <c r="B89" s="166" t="s">
        <v>708</v>
      </c>
      <c r="C89" s="166"/>
      <c r="D89" s="166"/>
      <c r="E89" s="166"/>
      <c r="F89" s="166"/>
      <c r="G89" s="166"/>
      <c r="H89" s="166"/>
      <c r="I89" s="166"/>
      <c r="J89" s="166"/>
      <c r="K89" s="166"/>
      <c r="L89" s="166"/>
      <c r="M89" s="166"/>
      <c r="N89" s="166"/>
      <c r="O89" s="166"/>
      <c r="P89" s="166"/>
      <c r="Q89" s="166"/>
      <c r="R89" s="166"/>
      <c r="S89" s="166"/>
      <c r="T89" s="166"/>
      <c r="U89" s="18"/>
      <c r="V89" s="18"/>
      <c r="W89" s="18"/>
      <c r="X89" s="18"/>
      <c r="Y89" s="18"/>
      <c r="Z89" s="18"/>
      <c r="AA89" s="18"/>
      <c r="AB89" s="14"/>
      <c r="AC89" s="14"/>
      <c r="AD89" s="14"/>
    </row>
    <row r="90" spans="1:31" s="3" customFormat="1" ht="15" hidden="1" x14ac:dyDescent="0.25">
      <c r="B90" s="166"/>
      <c r="C90" s="166"/>
      <c r="D90" s="166"/>
      <c r="E90" s="166"/>
      <c r="F90" s="166"/>
      <c r="G90" s="166"/>
      <c r="H90" s="166"/>
      <c r="I90" s="166"/>
      <c r="J90" s="166"/>
      <c r="K90" s="166"/>
      <c r="L90" s="166"/>
      <c r="M90" s="166"/>
      <c r="N90" s="166"/>
      <c r="O90" s="166"/>
      <c r="P90" s="166"/>
      <c r="Q90" s="166"/>
      <c r="R90" s="166"/>
      <c r="S90" s="166"/>
      <c r="T90" s="166"/>
      <c r="U90" s="18"/>
      <c r="V90" s="18"/>
      <c r="W90" s="18"/>
      <c r="X90" s="18"/>
      <c r="Y90" s="18"/>
      <c r="Z90" s="18"/>
      <c r="AA90" s="18"/>
      <c r="AB90" s="14"/>
      <c r="AC90" s="14"/>
      <c r="AD90" s="14"/>
    </row>
    <row r="91" spans="1:31" s="3" customFormat="1" ht="15" hidden="1" x14ac:dyDescent="0.25">
      <c r="B91" s="166"/>
      <c r="C91" s="166"/>
      <c r="D91" s="166"/>
      <c r="E91" s="166"/>
      <c r="F91" s="166"/>
      <c r="G91" s="166"/>
      <c r="H91" s="166"/>
      <c r="I91" s="166"/>
      <c r="J91" s="166"/>
      <c r="K91" s="166"/>
      <c r="L91" s="166"/>
      <c r="M91" s="166"/>
      <c r="N91" s="166"/>
      <c r="O91" s="166"/>
      <c r="P91" s="166"/>
      <c r="Q91" s="166"/>
      <c r="R91" s="166"/>
      <c r="S91" s="166"/>
      <c r="T91" s="166"/>
      <c r="U91" s="18"/>
      <c r="V91" s="18"/>
      <c r="W91" s="18"/>
      <c r="X91" s="18"/>
      <c r="Y91" s="18"/>
      <c r="Z91" s="18"/>
      <c r="AA91" s="18"/>
      <c r="AB91" s="14"/>
      <c r="AC91" s="14"/>
      <c r="AD91" s="14"/>
    </row>
    <row r="92" spans="1:31" s="3" customFormat="1" ht="59.1" customHeight="1" x14ac:dyDescent="0.25">
      <c r="B92" s="166"/>
      <c r="C92" s="166"/>
      <c r="D92" s="166"/>
      <c r="E92" s="166"/>
      <c r="F92" s="166"/>
      <c r="G92" s="166"/>
      <c r="H92" s="166"/>
      <c r="I92" s="166"/>
      <c r="J92" s="166"/>
      <c r="K92" s="166"/>
      <c r="L92" s="166"/>
      <c r="M92" s="166"/>
      <c r="N92" s="166"/>
      <c r="O92" s="166"/>
      <c r="P92" s="166"/>
      <c r="Q92" s="166"/>
      <c r="R92" s="166"/>
      <c r="S92" s="166"/>
      <c r="T92" s="166"/>
      <c r="U92" s="170" t="s">
        <v>61</v>
      </c>
      <c r="V92" s="170"/>
      <c r="W92" s="170"/>
      <c r="X92" s="170"/>
      <c r="Y92" s="170"/>
      <c r="Z92" s="170"/>
      <c r="AA92" s="170"/>
      <c r="AB92" s="85"/>
      <c r="AC92" s="86"/>
      <c r="AD92" s="87"/>
    </row>
    <row r="93" spans="1:31" s="3" customFormat="1" ht="16.149999999999999" customHeight="1" thickBot="1" x14ac:dyDescent="0.3">
      <c r="B93" s="31"/>
      <c r="C93" s="31"/>
      <c r="D93" s="31"/>
      <c r="E93" s="31"/>
      <c r="F93" s="31"/>
      <c r="G93" s="31"/>
      <c r="H93" s="31"/>
      <c r="I93" s="31"/>
      <c r="J93" s="31"/>
      <c r="K93" s="31"/>
      <c r="L93" s="31"/>
      <c r="M93" s="31"/>
      <c r="N93" s="31"/>
      <c r="O93" s="31"/>
      <c r="P93" s="31"/>
      <c r="Q93" s="31"/>
      <c r="R93" s="31"/>
      <c r="S93" s="31"/>
      <c r="T93" s="31"/>
      <c r="U93" s="16"/>
      <c r="V93" s="16"/>
      <c r="W93" s="16"/>
      <c r="X93" s="16"/>
      <c r="Y93" s="16"/>
      <c r="Z93" s="16"/>
      <c r="AA93" s="16"/>
    </row>
    <row r="94" spans="1:31" s="3" customFormat="1" ht="15.75" thickBot="1" x14ac:dyDescent="0.3">
      <c r="A94" s="16"/>
      <c r="B94" s="120" t="s">
        <v>354</v>
      </c>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c r="AD94" s="120"/>
      <c r="AE94" s="16"/>
    </row>
    <row r="95" spans="1:31" s="3" customFormat="1" ht="14.45" customHeight="1"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row>
    <row r="96" spans="1:31" s="3" customFormat="1" ht="15" x14ac:dyDescent="0.25">
      <c r="A96" s="16"/>
      <c r="B96" s="453" t="s">
        <v>709</v>
      </c>
      <c r="C96" s="453"/>
      <c r="D96" s="453"/>
      <c r="E96" s="453"/>
      <c r="F96" s="453"/>
      <c r="G96" s="453"/>
      <c r="H96" s="453"/>
      <c r="I96" s="453"/>
      <c r="J96" s="453"/>
      <c r="K96" s="453"/>
      <c r="L96" s="453"/>
      <c r="M96" s="453"/>
      <c r="N96" s="453"/>
      <c r="O96" s="453"/>
      <c r="P96" s="453"/>
      <c r="Q96" s="453"/>
      <c r="R96" s="453"/>
      <c r="S96" s="453"/>
      <c r="T96" s="453"/>
      <c r="U96" s="170" t="s">
        <v>61</v>
      </c>
      <c r="V96" s="170"/>
      <c r="W96" s="170"/>
      <c r="X96" s="170"/>
      <c r="Y96" s="170"/>
      <c r="Z96" s="170"/>
      <c r="AA96" s="170"/>
      <c r="AB96" s="85"/>
      <c r="AC96" s="86"/>
      <c r="AD96" s="87"/>
      <c r="AE96" s="16"/>
    </row>
    <row r="97" spans="1:31" s="3" customFormat="1" ht="15"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row>
    <row r="98" spans="1:31" s="3" customFormat="1" ht="15" x14ac:dyDescent="0.25">
      <c r="A98" s="16"/>
      <c r="B98" s="166" t="s">
        <v>710</v>
      </c>
      <c r="C98" s="166"/>
      <c r="D98" s="166"/>
      <c r="E98" s="166"/>
      <c r="F98" s="166"/>
      <c r="G98" s="166"/>
      <c r="H98" s="166"/>
      <c r="I98" s="166"/>
      <c r="J98" s="166"/>
      <c r="K98" s="166"/>
      <c r="L98" s="166"/>
      <c r="M98" s="166"/>
      <c r="N98" s="166"/>
      <c r="O98" s="166"/>
      <c r="P98" s="166"/>
      <c r="Q98" s="166"/>
      <c r="R98" s="166"/>
      <c r="S98" s="166"/>
      <c r="T98" s="166"/>
      <c r="U98" s="170" t="s">
        <v>61</v>
      </c>
      <c r="V98" s="170"/>
      <c r="W98" s="170"/>
      <c r="X98" s="170"/>
      <c r="Y98" s="170"/>
      <c r="Z98" s="170"/>
      <c r="AA98" s="170"/>
      <c r="AB98" s="85"/>
      <c r="AC98" s="86"/>
      <c r="AD98" s="87"/>
      <c r="AE98" s="16"/>
    </row>
    <row r="99" spans="1:31" s="3" customFormat="1" ht="15" x14ac:dyDescent="0.25">
      <c r="A99" s="16"/>
      <c r="B99" s="166"/>
      <c r="C99" s="166"/>
      <c r="D99" s="166"/>
      <c r="E99" s="166"/>
      <c r="F99" s="166"/>
      <c r="G99" s="166"/>
      <c r="H99" s="166"/>
      <c r="I99" s="166"/>
      <c r="J99" s="166"/>
      <c r="K99" s="166"/>
      <c r="L99" s="166"/>
      <c r="M99" s="166"/>
      <c r="N99" s="166"/>
      <c r="O99" s="166"/>
      <c r="P99" s="166"/>
      <c r="Q99" s="166"/>
      <c r="R99" s="166"/>
      <c r="S99" s="166"/>
      <c r="T99" s="166"/>
      <c r="U99" s="53"/>
      <c r="V99" s="53"/>
      <c r="W99" s="53"/>
      <c r="X99" s="53"/>
      <c r="Y99" s="53"/>
      <c r="Z99" s="53"/>
      <c r="AA99" s="53"/>
      <c r="AB99" s="65"/>
      <c r="AC99" s="65"/>
      <c r="AD99" s="65"/>
      <c r="AE99" s="16"/>
    </row>
    <row r="100" spans="1:31" ht="15" customHeight="1" x14ac:dyDescent="0.25">
      <c r="B100" s="470" t="s">
        <v>74</v>
      </c>
      <c r="C100" s="470"/>
      <c r="D100" s="470"/>
      <c r="E100" s="470"/>
      <c r="F100" s="470"/>
      <c r="G100" s="470"/>
      <c r="H100" s="470"/>
      <c r="I100" s="470"/>
      <c r="J100" s="470"/>
      <c r="K100" s="470"/>
      <c r="L100" s="470"/>
      <c r="M100" s="470"/>
      <c r="N100" s="470"/>
      <c r="O100" s="470"/>
      <c r="P100" s="470"/>
      <c r="Q100" s="470"/>
      <c r="R100" s="470"/>
      <c r="S100" s="470"/>
      <c r="T100" s="470"/>
      <c r="U100" s="470"/>
      <c r="V100" s="470"/>
      <c r="W100" s="470"/>
      <c r="X100" s="470"/>
      <c r="Y100" s="470"/>
      <c r="Z100" s="470"/>
      <c r="AA100" s="470"/>
      <c r="AB100" s="470"/>
      <c r="AC100" s="470"/>
      <c r="AD100" s="470"/>
    </row>
    <row r="101" spans="1:31" ht="15" customHeight="1" x14ac:dyDescent="0.25"/>
    <row r="102" spans="1:31" ht="15" customHeight="1" x14ac:dyDescent="0.25">
      <c r="B102" s="94" t="s">
        <v>690</v>
      </c>
      <c r="C102" s="94"/>
      <c r="D102" s="94"/>
      <c r="E102" s="94"/>
      <c r="F102" s="94"/>
      <c r="G102" s="94"/>
      <c r="H102" s="94"/>
      <c r="I102" s="94"/>
      <c r="J102" s="94"/>
      <c r="K102" s="94"/>
      <c r="L102" s="94"/>
      <c r="M102" s="94"/>
      <c r="N102" s="94"/>
      <c r="O102" s="94"/>
      <c r="P102" s="94"/>
      <c r="Q102" s="94"/>
      <c r="R102" s="94"/>
      <c r="S102" s="94"/>
      <c r="T102" s="94"/>
      <c r="U102" s="94"/>
      <c r="V102" s="94"/>
      <c r="W102" s="94"/>
      <c r="X102" s="94"/>
      <c r="Y102" s="94"/>
      <c r="Z102" s="94"/>
      <c r="AA102" s="103"/>
      <c r="AB102" s="85"/>
      <c r="AC102" s="86"/>
      <c r="AD102" s="87"/>
    </row>
    <row r="103" spans="1:31" ht="15" customHeight="1" x14ac:dyDescent="0.25"/>
    <row r="104" spans="1:31" ht="15" customHeight="1" x14ac:dyDescent="0.25">
      <c r="C104" s="102" t="s">
        <v>75</v>
      </c>
      <c r="D104" s="102"/>
      <c r="E104" s="102"/>
      <c r="F104" s="102"/>
      <c r="G104" s="102"/>
      <c r="H104" s="102"/>
      <c r="I104" s="102"/>
      <c r="J104" s="102"/>
      <c r="K104" s="102"/>
      <c r="L104" s="102"/>
      <c r="M104" s="102"/>
      <c r="N104" s="102"/>
      <c r="O104" s="102"/>
      <c r="P104" s="102"/>
      <c r="Q104" s="102"/>
      <c r="R104" s="102"/>
      <c r="S104" s="102"/>
      <c r="T104" s="102"/>
      <c r="U104" s="102"/>
      <c r="V104" s="102"/>
      <c r="W104" s="102"/>
      <c r="X104" s="102"/>
      <c r="Y104" s="102"/>
      <c r="Z104" s="462"/>
      <c r="AA104" s="461"/>
      <c r="AB104" s="111"/>
      <c r="AC104" s="111"/>
      <c r="AD104" s="96"/>
    </row>
    <row r="105" spans="1:31" ht="15" customHeight="1" x14ac:dyDescent="0.25">
      <c r="D105" s="21"/>
    </row>
    <row r="106" spans="1:31" ht="15" customHeight="1" x14ac:dyDescent="0.25">
      <c r="C106" s="102" t="s">
        <v>98</v>
      </c>
      <c r="D106" s="102"/>
      <c r="E106" s="102"/>
      <c r="F106" s="102"/>
      <c r="G106" s="102"/>
      <c r="H106" s="102"/>
      <c r="I106" s="102"/>
      <c r="J106" s="102"/>
      <c r="K106" s="102"/>
      <c r="L106" s="102"/>
      <c r="M106" s="102"/>
      <c r="N106" s="102"/>
      <c r="O106" s="102"/>
      <c r="P106" s="102"/>
      <c r="Q106" s="102"/>
      <c r="R106" s="102"/>
      <c r="S106" s="102"/>
      <c r="T106" s="102"/>
      <c r="U106" s="102"/>
      <c r="V106" s="102"/>
      <c r="W106" s="102"/>
      <c r="X106" s="102"/>
      <c r="Y106" s="102"/>
      <c r="Z106" s="102"/>
      <c r="AA106" s="462"/>
      <c r="AB106" s="95"/>
      <c r="AC106" s="111"/>
      <c r="AD106" s="96"/>
    </row>
    <row r="107" spans="1:31" ht="15" customHeight="1" x14ac:dyDescent="0.25"/>
    <row r="108" spans="1:31" ht="15" customHeight="1" x14ac:dyDescent="0.25">
      <c r="B108" s="102" t="s">
        <v>76</v>
      </c>
      <c r="C108" s="102"/>
      <c r="D108" s="102"/>
      <c r="E108" s="102"/>
      <c r="F108" s="102"/>
      <c r="G108" s="102"/>
      <c r="H108" s="102"/>
      <c r="I108" s="102"/>
      <c r="J108" s="102"/>
      <c r="K108" s="102"/>
      <c r="L108" s="102"/>
      <c r="M108" s="102"/>
      <c r="N108" s="102"/>
      <c r="O108" s="102"/>
      <c r="P108" s="102"/>
      <c r="Q108" s="102"/>
      <c r="R108" s="102"/>
      <c r="S108" s="102"/>
      <c r="T108" s="102"/>
      <c r="U108" s="102"/>
      <c r="V108" s="102"/>
      <c r="W108" s="102"/>
      <c r="X108" s="102"/>
      <c r="Y108" s="102"/>
      <c r="Z108" s="102"/>
      <c r="AA108" s="462"/>
      <c r="AB108" s="461"/>
      <c r="AC108" s="111"/>
      <c r="AD108" s="96"/>
    </row>
    <row r="109" spans="1:31" ht="15" customHeight="1" x14ac:dyDescent="0.25"/>
    <row r="110" spans="1:31" ht="15" customHeight="1" x14ac:dyDescent="0.25">
      <c r="C110" s="102" t="s">
        <v>77</v>
      </c>
      <c r="D110" s="102"/>
      <c r="E110" s="102"/>
      <c r="F110" s="102"/>
      <c r="G110" s="102"/>
      <c r="H110" s="102"/>
      <c r="I110" s="102"/>
      <c r="J110" s="102"/>
      <c r="K110" s="102"/>
      <c r="L110" s="102"/>
      <c r="M110" s="102"/>
      <c r="N110" s="102"/>
      <c r="O110" s="102"/>
      <c r="P110" s="102"/>
      <c r="Q110" s="102"/>
      <c r="R110" s="102"/>
      <c r="S110" s="102"/>
      <c r="T110" s="102"/>
      <c r="U110" s="102"/>
      <c r="V110" s="102"/>
      <c r="W110" s="102"/>
      <c r="X110" s="102"/>
      <c r="Y110" s="102"/>
      <c r="Z110" s="462"/>
      <c r="AA110" s="461"/>
      <c r="AB110" s="111"/>
      <c r="AC110" s="111"/>
      <c r="AD110" s="96"/>
    </row>
    <row r="111" spans="1:31" ht="15" customHeight="1" x14ac:dyDescent="0.25"/>
    <row r="112" spans="1:31" ht="15" customHeight="1" thickBot="1" x14ac:dyDescent="0.3"/>
    <row r="113" spans="2:30" ht="15" customHeight="1" thickBot="1" x14ac:dyDescent="0.3">
      <c r="B113" s="120" t="s">
        <v>357</v>
      </c>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c r="AD113" s="120"/>
    </row>
    <row r="114" spans="2:30" ht="15" customHeight="1" x14ac:dyDescent="0.25"/>
    <row r="115" spans="2:30" ht="15" customHeight="1" x14ac:dyDescent="0.25">
      <c r="B115" s="166" t="s">
        <v>355</v>
      </c>
      <c r="C115" s="166"/>
      <c r="D115" s="166"/>
      <c r="E115" s="166"/>
      <c r="F115" s="166"/>
      <c r="G115" s="166"/>
      <c r="H115" s="166"/>
      <c r="I115" s="166"/>
      <c r="J115" s="166"/>
      <c r="K115" s="166"/>
      <c r="L115" s="166"/>
      <c r="M115" s="166"/>
      <c r="N115" s="166"/>
      <c r="O115" s="166"/>
      <c r="P115" s="166"/>
      <c r="Q115" s="166"/>
      <c r="R115" s="166"/>
      <c r="S115" s="166"/>
      <c r="T115" s="166"/>
      <c r="U115" s="166"/>
      <c r="V115" s="166"/>
      <c r="W115" s="166"/>
      <c r="X115" s="166"/>
      <c r="Y115" s="166"/>
      <c r="Z115" s="166"/>
      <c r="AA115" s="166"/>
      <c r="AB115" s="166"/>
      <c r="AC115" s="166"/>
      <c r="AD115" s="166"/>
    </row>
    <row r="116" spans="2:30" ht="15" customHeight="1" x14ac:dyDescent="0.25">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row>
    <row r="117" spans="2:30" ht="15" customHeight="1" thickBot="1" x14ac:dyDescent="0.3"/>
    <row r="118" spans="2:30" ht="15" customHeight="1" thickBot="1" x14ac:dyDescent="0.3">
      <c r="B118" s="471"/>
      <c r="C118" s="472"/>
      <c r="D118" s="472"/>
      <c r="E118" s="472"/>
      <c r="F118" s="472"/>
      <c r="G118" s="472"/>
      <c r="H118" s="472"/>
      <c r="I118" s="472"/>
      <c r="J118" s="472"/>
      <c r="K118" s="472"/>
      <c r="L118" s="472"/>
      <c r="M118" s="472"/>
      <c r="N118" s="472"/>
      <c r="O118" s="472"/>
      <c r="P118" s="472"/>
      <c r="Q118" s="472"/>
      <c r="R118" s="472"/>
      <c r="S118" s="472"/>
      <c r="T118" s="472"/>
      <c r="U118" s="472"/>
      <c r="V118" s="472"/>
      <c r="W118" s="472"/>
      <c r="X118" s="472"/>
      <c r="Y118" s="472"/>
      <c r="Z118" s="472"/>
      <c r="AA118" s="473"/>
      <c r="AB118" s="456" t="s">
        <v>356</v>
      </c>
      <c r="AC118" s="393"/>
      <c r="AD118" s="457"/>
    </row>
    <row r="119" spans="2:30" ht="15" customHeight="1" x14ac:dyDescent="0.25">
      <c r="B119" s="464" t="s">
        <v>663</v>
      </c>
      <c r="C119" s="465"/>
      <c r="D119" s="465"/>
      <c r="E119" s="465"/>
      <c r="F119" s="465"/>
      <c r="G119" s="465"/>
      <c r="H119" s="465"/>
      <c r="I119" s="465"/>
      <c r="J119" s="465"/>
      <c r="K119" s="465"/>
      <c r="L119" s="465"/>
      <c r="M119" s="465"/>
      <c r="N119" s="465"/>
      <c r="O119" s="465"/>
      <c r="P119" s="465"/>
      <c r="Q119" s="465"/>
      <c r="R119" s="465"/>
      <c r="S119" s="465"/>
      <c r="T119" s="465"/>
      <c r="U119" s="465"/>
      <c r="V119" s="465"/>
      <c r="W119" s="465"/>
      <c r="X119" s="465"/>
      <c r="Y119" s="465"/>
      <c r="Z119" s="465"/>
      <c r="AA119" s="466"/>
      <c r="AB119" s="458"/>
      <c r="AC119" s="459"/>
      <c r="AD119" s="460"/>
    </row>
    <row r="120" spans="2:30" ht="15" customHeight="1" x14ac:dyDescent="0.25">
      <c r="B120" s="148" t="s">
        <v>341</v>
      </c>
      <c r="C120" s="149"/>
      <c r="D120" s="149"/>
      <c r="E120" s="149"/>
      <c r="F120" s="149"/>
      <c r="G120" s="149"/>
      <c r="H120" s="149"/>
      <c r="I120" s="149"/>
      <c r="J120" s="149"/>
      <c r="K120" s="149"/>
      <c r="L120" s="149"/>
      <c r="M120" s="149"/>
      <c r="N120" s="149"/>
      <c r="O120" s="149"/>
      <c r="P120" s="149"/>
      <c r="Q120" s="149"/>
      <c r="R120" s="149"/>
      <c r="S120" s="149"/>
      <c r="T120" s="149"/>
      <c r="U120" s="149"/>
      <c r="V120" s="149"/>
      <c r="W120" s="149"/>
      <c r="X120" s="149"/>
      <c r="Y120" s="149"/>
      <c r="Z120" s="149"/>
      <c r="AA120" s="463"/>
      <c r="AB120" s="454"/>
      <c r="AC120" s="118"/>
      <c r="AD120" s="446"/>
    </row>
    <row r="121" spans="2:30" ht="15" customHeight="1" x14ac:dyDescent="0.25">
      <c r="B121" s="474" t="s">
        <v>342</v>
      </c>
      <c r="C121" s="475"/>
      <c r="D121" s="475"/>
      <c r="E121" s="475"/>
      <c r="F121" s="475"/>
      <c r="G121" s="475"/>
      <c r="H121" s="475"/>
      <c r="I121" s="475"/>
      <c r="J121" s="475"/>
      <c r="K121" s="475"/>
      <c r="L121" s="475"/>
      <c r="M121" s="475"/>
      <c r="N121" s="475"/>
      <c r="O121" s="475"/>
      <c r="P121" s="475"/>
      <c r="Q121" s="475"/>
      <c r="R121" s="475"/>
      <c r="S121" s="475"/>
      <c r="T121" s="475"/>
      <c r="U121" s="475"/>
      <c r="V121" s="475"/>
      <c r="W121" s="475"/>
      <c r="X121" s="475"/>
      <c r="Y121" s="475"/>
      <c r="Z121" s="475"/>
      <c r="AA121" s="476"/>
      <c r="AB121" s="454"/>
      <c r="AC121" s="118"/>
      <c r="AD121" s="446"/>
    </row>
    <row r="122" spans="2:30" ht="15" customHeight="1" x14ac:dyDescent="0.25">
      <c r="B122" s="148" t="s">
        <v>343</v>
      </c>
      <c r="C122" s="149"/>
      <c r="D122" s="149"/>
      <c r="E122" s="149"/>
      <c r="F122" s="149"/>
      <c r="G122" s="149"/>
      <c r="H122" s="149"/>
      <c r="I122" s="149"/>
      <c r="J122" s="149"/>
      <c r="K122" s="149"/>
      <c r="L122" s="149"/>
      <c r="M122" s="149"/>
      <c r="N122" s="149"/>
      <c r="O122" s="149"/>
      <c r="P122" s="149"/>
      <c r="Q122" s="149"/>
      <c r="R122" s="149"/>
      <c r="S122" s="149"/>
      <c r="T122" s="149"/>
      <c r="U122" s="149"/>
      <c r="V122" s="149"/>
      <c r="W122" s="149"/>
      <c r="X122" s="149"/>
      <c r="Y122" s="149"/>
      <c r="Z122" s="149"/>
      <c r="AA122" s="463"/>
      <c r="AB122" s="454"/>
      <c r="AC122" s="118"/>
      <c r="AD122" s="446"/>
    </row>
    <row r="123" spans="2:30" ht="15" customHeight="1" x14ac:dyDescent="0.25">
      <c r="B123" s="474" t="s">
        <v>344</v>
      </c>
      <c r="C123" s="475"/>
      <c r="D123" s="475"/>
      <c r="E123" s="475"/>
      <c r="F123" s="475"/>
      <c r="G123" s="475"/>
      <c r="H123" s="475"/>
      <c r="I123" s="475"/>
      <c r="J123" s="475"/>
      <c r="K123" s="475"/>
      <c r="L123" s="475"/>
      <c r="M123" s="475"/>
      <c r="N123" s="475"/>
      <c r="O123" s="475"/>
      <c r="P123" s="475"/>
      <c r="Q123" s="475"/>
      <c r="R123" s="475"/>
      <c r="S123" s="475"/>
      <c r="T123" s="475"/>
      <c r="U123" s="475"/>
      <c r="V123" s="475"/>
      <c r="W123" s="475"/>
      <c r="X123" s="475"/>
      <c r="Y123" s="475"/>
      <c r="Z123" s="475"/>
      <c r="AA123" s="476"/>
      <c r="AB123" s="454"/>
      <c r="AC123" s="118"/>
      <c r="AD123" s="446"/>
    </row>
    <row r="124" spans="2:30" ht="15" customHeight="1" x14ac:dyDescent="0.25">
      <c r="B124" s="148" t="s">
        <v>345</v>
      </c>
      <c r="C124" s="149"/>
      <c r="D124" s="149"/>
      <c r="E124" s="149"/>
      <c r="F124" s="149"/>
      <c r="G124" s="149"/>
      <c r="H124" s="149"/>
      <c r="I124" s="149"/>
      <c r="J124" s="149"/>
      <c r="K124" s="149"/>
      <c r="L124" s="149"/>
      <c r="M124" s="149"/>
      <c r="N124" s="149"/>
      <c r="O124" s="149"/>
      <c r="P124" s="149"/>
      <c r="Q124" s="149"/>
      <c r="R124" s="149"/>
      <c r="S124" s="149"/>
      <c r="T124" s="149"/>
      <c r="U124" s="149"/>
      <c r="V124" s="149"/>
      <c r="W124" s="149"/>
      <c r="X124" s="149"/>
      <c r="Y124" s="149"/>
      <c r="Z124" s="149"/>
      <c r="AA124" s="463"/>
      <c r="AB124" s="454"/>
      <c r="AC124" s="118"/>
      <c r="AD124" s="446"/>
    </row>
    <row r="125" spans="2:30" ht="28.9" customHeight="1" x14ac:dyDescent="0.25">
      <c r="B125" s="477" t="s">
        <v>346</v>
      </c>
      <c r="C125" s="478"/>
      <c r="D125" s="478"/>
      <c r="E125" s="478"/>
      <c r="F125" s="478"/>
      <c r="G125" s="478"/>
      <c r="H125" s="478"/>
      <c r="I125" s="478"/>
      <c r="J125" s="478"/>
      <c r="K125" s="478"/>
      <c r="L125" s="478"/>
      <c r="M125" s="478"/>
      <c r="N125" s="478"/>
      <c r="O125" s="478"/>
      <c r="P125" s="478"/>
      <c r="Q125" s="478"/>
      <c r="R125" s="478"/>
      <c r="S125" s="478"/>
      <c r="T125" s="478"/>
      <c r="U125" s="478"/>
      <c r="V125" s="478"/>
      <c r="W125" s="478"/>
      <c r="X125" s="478"/>
      <c r="Y125" s="478"/>
      <c r="Z125" s="478"/>
      <c r="AA125" s="479"/>
      <c r="AB125" s="454"/>
      <c r="AC125" s="118"/>
      <c r="AD125" s="446"/>
    </row>
    <row r="126" spans="2:30" ht="15" customHeight="1" x14ac:dyDescent="0.25">
      <c r="B126" s="148" t="s">
        <v>347</v>
      </c>
      <c r="C126" s="149"/>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49"/>
      <c r="AA126" s="463"/>
      <c r="AB126" s="454"/>
      <c r="AC126" s="118"/>
      <c r="AD126" s="446"/>
    </row>
    <row r="127" spans="2:30" ht="15" customHeight="1" x14ac:dyDescent="0.25">
      <c r="B127" s="474" t="s">
        <v>348</v>
      </c>
      <c r="C127" s="475"/>
      <c r="D127" s="475"/>
      <c r="E127" s="475"/>
      <c r="F127" s="475"/>
      <c r="G127" s="475"/>
      <c r="H127" s="475"/>
      <c r="I127" s="475"/>
      <c r="J127" s="475"/>
      <c r="K127" s="475"/>
      <c r="L127" s="475"/>
      <c r="M127" s="475"/>
      <c r="N127" s="475"/>
      <c r="O127" s="475"/>
      <c r="P127" s="475"/>
      <c r="Q127" s="475"/>
      <c r="R127" s="475"/>
      <c r="S127" s="475"/>
      <c r="T127" s="475"/>
      <c r="U127" s="475"/>
      <c r="V127" s="475"/>
      <c r="W127" s="475"/>
      <c r="X127" s="475"/>
      <c r="Y127" s="475"/>
      <c r="Z127" s="475"/>
      <c r="AA127" s="476"/>
      <c r="AB127" s="454"/>
      <c r="AC127" s="118"/>
      <c r="AD127" s="446"/>
    </row>
    <row r="128" spans="2:30" ht="15" customHeight="1" x14ac:dyDescent="0.25">
      <c r="B128" s="148" t="s">
        <v>349</v>
      </c>
      <c r="C128" s="149"/>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463"/>
      <c r="AB128" s="454"/>
      <c r="AC128" s="118"/>
      <c r="AD128" s="446"/>
    </row>
    <row r="129" spans="2:30" ht="15" customHeight="1" x14ac:dyDescent="0.25">
      <c r="B129" s="474" t="s">
        <v>350</v>
      </c>
      <c r="C129" s="475"/>
      <c r="D129" s="475"/>
      <c r="E129" s="475"/>
      <c r="F129" s="475"/>
      <c r="G129" s="475"/>
      <c r="H129" s="475"/>
      <c r="I129" s="475"/>
      <c r="J129" s="475"/>
      <c r="K129" s="475"/>
      <c r="L129" s="475"/>
      <c r="M129" s="475"/>
      <c r="N129" s="475"/>
      <c r="O129" s="475"/>
      <c r="P129" s="475"/>
      <c r="Q129" s="475"/>
      <c r="R129" s="475"/>
      <c r="S129" s="475"/>
      <c r="T129" s="475"/>
      <c r="U129" s="475"/>
      <c r="V129" s="475"/>
      <c r="W129" s="475"/>
      <c r="X129" s="475"/>
      <c r="Y129" s="475"/>
      <c r="Z129" s="475"/>
      <c r="AA129" s="476"/>
      <c r="AB129" s="454"/>
      <c r="AC129" s="118"/>
      <c r="AD129" s="446"/>
    </row>
    <row r="130" spans="2:30" ht="15" customHeight="1" thickBot="1" x14ac:dyDescent="0.3">
      <c r="B130" s="480" t="s">
        <v>351</v>
      </c>
      <c r="C130" s="481"/>
      <c r="D130" s="481"/>
      <c r="E130" s="481"/>
      <c r="F130" s="481"/>
      <c r="G130" s="481"/>
      <c r="H130" s="481"/>
      <c r="I130" s="481"/>
      <c r="J130" s="481"/>
      <c r="K130" s="481"/>
      <c r="L130" s="481"/>
      <c r="M130" s="481"/>
      <c r="N130" s="481"/>
      <c r="O130" s="481"/>
      <c r="P130" s="481"/>
      <c r="Q130" s="481"/>
      <c r="R130" s="481"/>
      <c r="S130" s="481"/>
      <c r="T130" s="481"/>
      <c r="U130" s="481"/>
      <c r="V130" s="481"/>
      <c r="W130" s="481"/>
      <c r="X130" s="481"/>
      <c r="Y130" s="481"/>
      <c r="Z130" s="481"/>
      <c r="AA130" s="482"/>
      <c r="AB130" s="455"/>
      <c r="AC130" s="443"/>
      <c r="AD130" s="444"/>
    </row>
    <row r="131" spans="2:30" ht="15" customHeight="1" x14ac:dyDescent="0.25"/>
    <row r="132" spans="2:30" ht="15" customHeight="1" x14ac:dyDescent="0.25">
      <c r="B132" s="131"/>
      <c r="C132" s="131"/>
      <c r="D132" s="131"/>
      <c r="E132" s="131"/>
      <c r="F132" s="131"/>
      <c r="G132" s="131"/>
      <c r="H132" s="131"/>
      <c r="I132" s="131"/>
      <c r="J132" s="131"/>
      <c r="K132" s="131"/>
      <c r="L132" s="131"/>
      <c r="M132" s="131"/>
      <c r="N132" s="131"/>
      <c r="O132" s="131"/>
      <c r="P132" s="131"/>
      <c r="Q132" s="131"/>
      <c r="R132" s="131"/>
      <c r="S132" s="131"/>
      <c r="T132" s="131"/>
      <c r="U132" s="131"/>
      <c r="V132" s="131"/>
      <c r="W132" s="131"/>
      <c r="X132" s="131"/>
      <c r="Y132" s="131"/>
      <c r="Z132" s="131"/>
      <c r="AA132" s="131"/>
      <c r="AB132" s="131"/>
      <c r="AC132" s="131"/>
      <c r="AD132" s="131"/>
    </row>
    <row r="133" spans="2:30" ht="15" customHeight="1" x14ac:dyDescent="0.25"/>
    <row r="134" spans="2:30" ht="15" customHeight="1" x14ac:dyDescent="0.25"/>
    <row r="135" spans="2:30" ht="15" customHeight="1" x14ac:dyDescent="0.25"/>
    <row r="136" spans="2:30" ht="15" customHeight="1" x14ac:dyDescent="0.25"/>
    <row r="137" spans="2:30" ht="15" customHeight="1" x14ac:dyDescent="0.25"/>
    <row r="138" spans="2:30" ht="15" customHeight="1" x14ac:dyDescent="0.25"/>
    <row r="139" spans="2:30" ht="15" customHeight="1" x14ac:dyDescent="0.25"/>
    <row r="140" spans="2:30" ht="15" hidden="1" customHeight="1" x14ac:dyDescent="0.25"/>
    <row r="141" spans="2:30" ht="15" hidden="1" customHeight="1" x14ac:dyDescent="0.25"/>
    <row r="142" spans="2:30" ht="15" hidden="1" customHeight="1" x14ac:dyDescent="0.25"/>
    <row r="143" spans="2:30" ht="15" hidden="1" customHeight="1" x14ac:dyDescent="0.25"/>
    <row r="144" spans="2:30" ht="15" hidden="1" customHeight="1" x14ac:dyDescent="0.25"/>
    <row r="145" ht="15" hidden="1" customHeight="1" x14ac:dyDescent="0.25"/>
    <row r="146" ht="15" hidden="1" customHeight="1" x14ac:dyDescent="0.25"/>
    <row r="147" ht="15" hidden="1" customHeight="1" x14ac:dyDescent="0.25"/>
    <row r="148" ht="15" hidden="1" customHeight="1" x14ac:dyDescent="0.25"/>
    <row r="149" ht="15" hidden="1" customHeight="1" x14ac:dyDescent="0.25"/>
    <row r="150" ht="15" hidden="1" customHeight="1" x14ac:dyDescent="0.25"/>
    <row r="151" ht="15" hidden="1" customHeight="1" x14ac:dyDescent="0.25"/>
    <row r="152" ht="15" hidden="1" customHeight="1" x14ac:dyDescent="0.25"/>
    <row r="153" ht="15" hidden="1" customHeight="1" x14ac:dyDescent="0.25"/>
    <row r="154" ht="15" hidden="1" customHeight="1" x14ac:dyDescent="0.25"/>
    <row r="155" ht="15" hidden="1" customHeight="1" x14ac:dyDescent="0.25"/>
    <row r="156" ht="15" hidden="1" customHeight="1" x14ac:dyDescent="0.25"/>
    <row r="157" ht="15" hidden="1" customHeight="1" x14ac:dyDescent="0.25"/>
    <row r="158" ht="15" hidden="1" customHeight="1" x14ac:dyDescent="0.25"/>
    <row r="159" ht="15" hidden="1" customHeight="1" x14ac:dyDescent="0.25"/>
    <row r="160" ht="15" hidden="1" customHeight="1" x14ac:dyDescent="0.25"/>
    <row r="161" ht="15" hidden="1" customHeight="1" x14ac:dyDescent="0.25"/>
    <row r="162" ht="15" hidden="1" customHeight="1" x14ac:dyDescent="0.25"/>
    <row r="163" ht="15" hidden="1" customHeight="1" x14ac:dyDescent="0.25"/>
    <row r="164" ht="15" hidden="1" customHeight="1" x14ac:dyDescent="0.25"/>
    <row r="165" ht="15" hidden="1" customHeight="1" x14ac:dyDescent="0.25"/>
    <row r="166" ht="15" hidden="1" customHeight="1" x14ac:dyDescent="0.25"/>
    <row r="167" ht="15" customHeight="1" x14ac:dyDescent="0.25"/>
    <row r="168" ht="15" customHeight="1" x14ac:dyDescent="0.25"/>
    <row r="169" ht="15" customHeight="1" x14ac:dyDescent="0.25"/>
    <row r="170" ht="15" customHeight="1" x14ac:dyDescent="0.25"/>
    <row r="171" ht="15" customHeight="1" x14ac:dyDescent="0.25"/>
  </sheetData>
  <sheetProtection algorithmName="SHA-512" hashValue="Tq2SbmZrmD507Qn5WfscI/OSoFdBFgnBvWbwJBHjhzo7kA2CnhnM7o7JLONWlu/9Wk7FtkhT/lrolExuJq4mUw==" saltValue="MWlQsiBMevtgeq9QTVXKjA==" spinCount="100000" sheet="1" selectLockedCells="1"/>
  <mergeCells count="127">
    <mergeCell ref="AB18:AD18"/>
    <mergeCell ref="U43:AA43"/>
    <mergeCell ref="AB43:AD43"/>
    <mergeCell ref="B45:AD45"/>
    <mergeCell ref="U66:AA66"/>
    <mergeCell ref="C42:T43"/>
    <mergeCell ref="AB66:AD66"/>
    <mergeCell ref="U68:AA68"/>
    <mergeCell ref="AB68:AD68"/>
    <mergeCell ref="B47:AD49"/>
    <mergeCell ref="AB54:AD54"/>
    <mergeCell ref="AB51:AD51"/>
    <mergeCell ref="AB57:AD57"/>
    <mergeCell ref="C53:AA54"/>
    <mergeCell ref="C56:AA57"/>
    <mergeCell ref="C59:AA60"/>
    <mergeCell ref="AB60:AD60"/>
    <mergeCell ref="C62:AA62"/>
    <mergeCell ref="AB62:AD62"/>
    <mergeCell ref="C64:AA64"/>
    <mergeCell ref="AB64:AD64"/>
    <mergeCell ref="B28:T29"/>
    <mergeCell ref="B132:AD132"/>
    <mergeCell ref="Q72:AD72"/>
    <mergeCell ref="B72:P73"/>
    <mergeCell ref="B100:AD100"/>
    <mergeCell ref="B118:AA118"/>
    <mergeCell ref="B119:AA119"/>
    <mergeCell ref="B120:AA120"/>
    <mergeCell ref="B121:AA121"/>
    <mergeCell ref="B122:AA122"/>
    <mergeCell ref="B123:AA123"/>
    <mergeCell ref="B124:AA124"/>
    <mergeCell ref="B125:AA125"/>
    <mergeCell ref="B126:AA126"/>
    <mergeCell ref="B127:AA127"/>
    <mergeCell ref="B128:AA128"/>
    <mergeCell ref="B129:AA129"/>
    <mergeCell ref="B130:AA130"/>
    <mergeCell ref="B115:AD116"/>
    <mergeCell ref="B80:Z80"/>
    <mergeCell ref="B81:Z81"/>
    <mergeCell ref="AB127:AD127"/>
    <mergeCell ref="AA77:AD77"/>
    <mergeCell ref="AA78:AD78"/>
    <mergeCell ref="AA79:AD79"/>
    <mergeCell ref="B83:T84"/>
    <mergeCell ref="B79:Z79"/>
    <mergeCell ref="B78:Z78"/>
    <mergeCell ref="U96:AA96"/>
    <mergeCell ref="AB96:AD96"/>
    <mergeCell ref="B2:AD2"/>
    <mergeCell ref="B4:AD4"/>
    <mergeCell ref="T8:Z8"/>
    <mergeCell ref="AA8:AC8"/>
    <mergeCell ref="U15:AA15"/>
    <mergeCell ref="AB15:AD15"/>
    <mergeCell ref="U24:AA24"/>
    <mergeCell ref="AB24:AD24"/>
    <mergeCell ref="B23:T24"/>
    <mergeCell ref="B21:AD21"/>
    <mergeCell ref="T11:Z11"/>
    <mergeCell ref="AA11:AC11"/>
    <mergeCell ref="B6:AD6"/>
    <mergeCell ref="C10:S11"/>
    <mergeCell ref="C8:S8"/>
    <mergeCell ref="B15:T16"/>
    <mergeCell ref="B26:AD26"/>
    <mergeCell ref="B18:T19"/>
    <mergeCell ref="U18:AA18"/>
    <mergeCell ref="AB87:AD87"/>
    <mergeCell ref="AA104:AD104"/>
    <mergeCell ref="B96:T96"/>
    <mergeCell ref="C104:Z104"/>
    <mergeCell ref="B102:AA102"/>
    <mergeCell ref="B108:AA108"/>
    <mergeCell ref="C110:Z110"/>
    <mergeCell ref="C106:AA106"/>
    <mergeCell ref="B98:T99"/>
    <mergeCell ref="B70:AD70"/>
    <mergeCell ref="B68:T68"/>
    <mergeCell ref="AB128:AD128"/>
    <mergeCell ref="AB129:AD129"/>
    <mergeCell ref="AB130:AD130"/>
    <mergeCell ref="AB118:AD118"/>
    <mergeCell ref="AB119:AD119"/>
    <mergeCell ref="AB120:AD120"/>
    <mergeCell ref="AB121:AD121"/>
    <mergeCell ref="AB122:AD122"/>
    <mergeCell ref="AB123:AD123"/>
    <mergeCell ref="AB124:AD124"/>
    <mergeCell ref="AB125:AD125"/>
    <mergeCell ref="AB126:AD126"/>
    <mergeCell ref="B113:AD113"/>
    <mergeCell ref="B86:T87"/>
    <mergeCell ref="AA110:AD110"/>
    <mergeCell ref="AB108:AD108"/>
    <mergeCell ref="U98:AA98"/>
    <mergeCell ref="AB98:AD98"/>
    <mergeCell ref="AB106:AD106"/>
    <mergeCell ref="AB102:AD102"/>
    <mergeCell ref="B94:AD94"/>
    <mergeCell ref="U87:AA87"/>
    <mergeCell ref="AA81:AD81"/>
    <mergeCell ref="AA80:AD80"/>
    <mergeCell ref="U83:AA83"/>
    <mergeCell ref="B89:T92"/>
    <mergeCell ref="U92:AA92"/>
    <mergeCell ref="B31:T31"/>
    <mergeCell ref="B33:T34"/>
    <mergeCell ref="B66:T66"/>
    <mergeCell ref="U29:AA29"/>
    <mergeCell ref="AB29:AD29"/>
    <mergeCell ref="U31:AA31"/>
    <mergeCell ref="AB31:AD31"/>
    <mergeCell ref="U34:AA34"/>
    <mergeCell ref="AB34:AD34"/>
    <mergeCell ref="B36:AD36"/>
    <mergeCell ref="AB38:AD38"/>
    <mergeCell ref="B38:AA38"/>
    <mergeCell ref="B40:AA40"/>
    <mergeCell ref="AB40:AD40"/>
    <mergeCell ref="B75:AD75"/>
    <mergeCell ref="C51:AA51"/>
    <mergeCell ref="AB83:AD83"/>
    <mergeCell ref="AB92:AD92"/>
    <mergeCell ref="B77:Z77"/>
  </mergeCells>
  <conditionalFormatting sqref="C42:AD43">
    <cfRule type="expression" dxfId="73" priority="31">
      <formula>$AB$40="YES"</formula>
    </cfRule>
  </conditionalFormatting>
  <conditionalFormatting sqref="C104:AD104 C106:AD106">
    <cfRule type="expression" dxfId="72" priority="30">
      <formula>$AB$102="YES"</formula>
    </cfRule>
  </conditionalFormatting>
  <conditionalFormatting sqref="AA8:AC8 AA11:AC11 AB24:AD24 AB29:AD29 AB31:AD31 AB34:AD34 AB43:AD43 AB66:AD66 AB68:AD68 AB83:AD84 AB87:AD87 AB92:AD92 AB96:AD96 AB98:AD99">
    <cfRule type="containsText" dxfId="70" priority="26" operator="containsText" text="NO">
      <formula>NOT(ISERROR(SEARCH("NO",AA8)))</formula>
    </cfRule>
    <cfRule type="containsText" dxfId="69" priority="27" operator="containsText" text="YES">
      <formula>NOT(ISERROR(SEARCH("YES",AA8)))</formula>
    </cfRule>
  </conditionalFormatting>
  <conditionalFormatting sqref="AB15:AD20">
    <cfRule type="containsText" dxfId="68" priority="7" operator="containsText" text="NO">
      <formula>NOT(ISERROR(SEARCH("NO",AB15)))</formula>
    </cfRule>
    <cfRule type="containsText" dxfId="67" priority="8" operator="containsText" text="YES">
      <formula>NOT(ISERROR(SEARCH("YES",AB15)))</formula>
    </cfRule>
  </conditionalFormatting>
  <conditionalFormatting sqref="AB51:AD51">
    <cfRule type="containsText" dxfId="66" priority="19" operator="containsText" text="NO">
      <formula>NOT(ISERROR(SEARCH("NO",AB51)))</formula>
    </cfRule>
    <cfRule type="containsText" dxfId="65" priority="20" operator="containsText" text="YES">
      <formula>NOT(ISERROR(SEARCH("YES",AB51)))</formula>
    </cfRule>
  </conditionalFormatting>
  <conditionalFormatting sqref="AB54:AD54">
    <cfRule type="containsText" dxfId="64" priority="17" operator="containsText" text="NO">
      <formula>NOT(ISERROR(SEARCH("NO",AB54)))</formula>
    </cfRule>
    <cfRule type="containsText" dxfId="63" priority="18" operator="containsText" text="YES">
      <formula>NOT(ISERROR(SEARCH("YES",AB54)))</formula>
    </cfRule>
  </conditionalFormatting>
  <conditionalFormatting sqref="AB57:AD57">
    <cfRule type="containsText" dxfId="62" priority="15" operator="containsText" text="NO">
      <formula>NOT(ISERROR(SEARCH("NO",AB57)))</formula>
    </cfRule>
    <cfRule type="containsText" dxfId="61" priority="16" operator="containsText" text="YES">
      <formula>NOT(ISERROR(SEARCH("YES",AB57)))</formula>
    </cfRule>
  </conditionalFormatting>
  <conditionalFormatting sqref="AB60:AD60">
    <cfRule type="containsText" dxfId="60" priority="5" operator="containsText" text="NO">
      <formula>NOT(ISERROR(SEARCH("NO",AB60)))</formula>
    </cfRule>
    <cfRule type="containsText" dxfId="59" priority="6" operator="containsText" text="YES">
      <formula>NOT(ISERROR(SEARCH("YES",AB60)))</formula>
    </cfRule>
  </conditionalFormatting>
  <conditionalFormatting sqref="AB62:AD62">
    <cfRule type="containsText" dxfId="58" priority="3" operator="containsText" text="NO">
      <formula>NOT(ISERROR(SEARCH("NO",AB62)))</formula>
    </cfRule>
    <cfRule type="containsText" dxfId="57" priority="4" operator="containsText" text="YES">
      <formula>NOT(ISERROR(SEARCH("YES",AB62)))</formula>
    </cfRule>
  </conditionalFormatting>
  <conditionalFormatting sqref="AB64:AD64">
    <cfRule type="containsText" dxfId="56" priority="1" operator="containsText" text="NO">
      <formula>NOT(ISERROR(SEARCH("NO",AB64)))</formula>
    </cfRule>
    <cfRule type="containsText" dxfId="55" priority="2" operator="containsText" text="YES">
      <formula>NOT(ISERROR(SEARCH("YES",AB64)))</formula>
    </cfRule>
  </conditionalFormatting>
  <pageMargins left="0.5" right="0.5" top="0.5" bottom="0.5" header="0.3" footer="0.3"/>
  <pageSetup scale="97" fitToHeight="0" orientation="portrait" r:id="rId1"/>
  <rowBreaks count="4" manualBreakCount="4">
    <brk id="25" max="30" man="1"/>
    <brk id="44" max="30" man="1"/>
    <brk id="93" max="30" man="1"/>
    <brk id="112" max="30" man="1"/>
  </rowBreaks>
  <colBreaks count="1" manualBreakCount="1">
    <brk id="1" max="198" man="1"/>
  </colBreaks>
  <extLst>
    <ext xmlns:x14="http://schemas.microsoft.com/office/spreadsheetml/2009/9/main" uri="{78C0D931-6437-407d-A8EE-F0AAD7539E65}">
      <x14:conditionalFormattings>
        <x14:conditionalFormatting xmlns:xm="http://schemas.microsoft.com/office/excel/2006/main">
          <x14:cfRule type="expression" priority="34" id="{588C9C9F-D896-4FAC-98EB-3A49974AED4A}">
            <xm:f>'T1-Application Cover Page'!$AB$42="YES"</xm:f>
            <x14:dxf>
              <fill>
                <patternFill patternType="solid"/>
              </fill>
            </x14:dxf>
          </x14:cfRule>
          <xm:sqref>B23:AD24</xm:sqref>
        </x14:conditionalFormatting>
        <x14:conditionalFormatting xmlns:xm="http://schemas.microsoft.com/office/excel/2006/main">
          <x14:cfRule type="expression" priority="23" id="{F69467F0-BAC3-46AE-845B-F4C7B6B8F900}">
            <xm:f>'T1-Application Cover Page'!$AB$69="YES"</xm:f>
            <x14:dxf>
              <fill>
                <patternFill patternType="solid"/>
              </fill>
            </x14:dxf>
          </x14:cfRule>
          <xm:sqref>B28:AD28 U29:AD29 B31:AD31 B33:AD34</xm:sqref>
        </x14:conditionalFormatting>
        <x14:conditionalFormatting xmlns:xm="http://schemas.microsoft.com/office/excel/2006/main">
          <x14:cfRule type="expression" priority="53" id="{C0A3D3EA-4E18-46EA-BD22-E89199E6D54B}">
            <xm:f>SUM('T4-Units'!$B$54,'T4-Units'!#REF!)&gt;0</xm:f>
            <x14:dxf>
              <fill>
                <patternFill patternType="solid"/>
              </fill>
            </x14:dxf>
          </x14:cfRule>
          <xm:sqref>B108:AD108</xm:sqref>
        </x14:conditionalFormatting>
        <x14:conditionalFormatting xmlns:xm="http://schemas.microsoft.com/office/excel/2006/main">
          <x14:cfRule type="expression" priority="35" id="{1F56142F-336E-47A8-ACB0-7DBD75BAE826}">
            <xm:f>'T1-Application Cover Page'!$U$7="Not-For-Profit"</xm:f>
            <x14:dxf>
              <fill>
                <patternFill patternType="solid"/>
              </fill>
            </x14:dxf>
          </x14:cfRule>
          <xm:sqref>C8:AC8 C10:AC11</xm:sqref>
        </x14:conditionalFormatting>
        <x14:conditionalFormatting xmlns:xm="http://schemas.microsoft.com/office/excel/2006/main">
          <x14:cfRule type="expression" priority="51" id="{8FF4DE68-0FB4-45AB-AA7F-13827B53B284}">
            <xm:f>AND(SUM('T4-Units'!$B$54,'T4-Units'!#REF!)&gt;0,$AB$108="YES")</xm:f>
            <x14:dxf>
              <fill>
                <patternFill patternType="solid"/>
              </fill>
            </x14:dxf>
          </x14:cfRule>
          <xm:sqref>C110:AD110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Validation!$E$2:$E$3</xm:f>
          </x14:formula1>
          <xm:sqref>AA8:AC8 AB24:AD24 AB43:AD43 AA11:AC11 AB66:AD66 AB68:AD68 AB96:AD96 AB102:AD102 AB106:AD106 AB108:AD108 AB29:AD29 AB31:AD31 AB34:AD34 AB92:AD92 AB87:AD87 AB38:AD38 AB119:AD130 AB40:AD40 AB51:AD51 AB54:AD54 AB57:AD57 AB83:AD83 AB98:AD98 AB15:AD20 AB60:AD60 AB62:AD62 AB64:AD64 AB112:AD112</xm:sqref>
        </x14:dataValidation>
        <x14:dataValidation type="list" allowBlank="1" showInputMessage="1" showErrorMessage="1" xr:uid="{00000000-0002-0000-0500-000001000000}">
          <x14:formula1>
            <xm:f>Validation!$A$12:$A$15</xm:f>
          </x14:formula1>
          <xm:sqref>Q72:AD72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E69"/>
  <sheetViews>
    <sheetView showGridLines="0" showRowColHeaders="0" zoomScaleNormal="100" workbookViewId="0">
      <selection activeCell="S7" sqref="S7:X8"/>
    </sheetView>
  </sheetViews>
  <sheetFormatPr defaultColWidth="0" defaultRowHeight="0" customHeight="1" zeroHeight="1" x14ac:dyDescent="0.25"/>
  <cols>
    <col min="1" max="31" width="3.140625" style="16" customWidth="1"/>
    <col min="32" max="16384" width="9.140625" style="16" hidden="1"/>
  </cols>
  <sheetData>
    <row r="1" spans="2:30" ht="15" customHeight="1" x14ac:dyDescent="0.25"/>
    <row r="2" spans="2:30" ht="15" customHeight="1" x14ac:dyDescent="0.25">
      <c r="B2" s="132" t="s">
        <v>270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row>
    <row r="3" spans="2:30" ht="15" customHeight="1" x14ac:dyDescent="0.25">
      <c r="B3" s="543" t="s">
        <v>902</v>
      </c>
      <c r="C3" s="543"/>
      <c r="D3" s="543"/>
      <c r="E3" s="543"/>
      <c r="F3" s="543"/>
      <c r="G3" s="543"/>
      <c r="H3" s="543"/>
      <c r="I3" s="543"/>
      <c r="J3" s="543"/>
      <c r="K3" s="543"/>
      <c r="L3" s="543"/>
      <c r="M3" s="543"/>
      <c r="N3" s="543"/>
      <c r="O3" s="543"/>
      <c r="P3" s="543"/>
      <c r="Q3" s="543"/>
      <c r="R3" s="543"/>
      <c r="S3" s="543"/>
      <c r="T3" s="543"/>
      <c r="U3" s="543"/>
      <c r="V3" s="543"/>
      <c r="W3" s="543"/>
      <c r="X3" s="543"/>
      <c r="Y3" s="543"/>
      <c r="Z3" s="543"/>
      <c r="AA3" s="543"/>
      <c r="AB3" s="543"/>
      <c r="AC3" s="543"/>
      <c r="AD3" s="543"/>
    </row>
    <row r="4" spans="2:30" ht="15" customHeight="1" thickBot="1" x14ac:dyDescent="0.3">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c r="AB4" s="544"/>
      <c r="AC4" s="544"/>
      <c r="AD4" s="544"/>
    </row>
    <row r="5" spans="2:30" s="31" customFormat="1" ht="15" customHeight="1" x14ac:dyDescent="0.25">
      <c r="B5" s="383" t="s">
        <v>80</v>
      </c>
      <c r="C5" s="532"/>
      <c r="D5" s="410" t="s">
        <v>81</v>
      </c>
      <c r="E5" s="411"/>
      <c r="F5" s="411"/>
      <c r="G5" s="411"/>
      <c r="H5" s="411"/>
      <c r="I5" s="411"/>
      <c r="J5" s="411"/>
      <c r="K5" s="411"/>
      <c r="L5" s="411"/>
      <c r="M5" s="411" t="s">
        <v>89</v>
      </c>
      <c r="N5" s="411"/>
      <c r="O5" s="411"/>
      <c r="P5" s="411" t="s">
        <v>90</v>
      </c>
      <c r="Q5" s="411"/>
      <c r="R5" s="411"/>
      <c r="S5" s="411" t="s">
        <v>91</v>
      </c>
      <c r="T5" s="411"/>
      <c r="U5" s="411"/>
      <c r="V5" s="411"/>
      <c r="W5" s="411"/>
      <c r="X5" s="411"/>
      <c r="Y5" s="411" t="s">
        <v>92</v>
      </c>
      <c r="Z5" s="411"/>
      <c r="AA5" s="411"/>
      <c r="AB5" s="411"/>
      <c r="AC5" s="411"/>
      <c r="AD5" s="532"/>
    </row>
    <row r="6" spans="2:30" s="31" customFormat="1" ht="34.9" customHeight="1" thickBot="1" x14ac:dyDescent="0.3">
      <c r="B6" s="533"/>
      <c r="C6" s="534"/>
      <c r="D6" s="412"/>
      <c r="E6" s="413"/>
      <c r="F6" s="413"/>
      <c r="G6" s="413"/>
      <c r="H6" s="413"/>
      <c r="I6" s="413"/>
      <c r="J6" s="413"/>
      <c r="K6" s="413"/>
      <c r="L6" s="413"/>
      <c r="M6" s="413"/>
      <c r="N6" s="413"/>
      <c r="O6" s="413"/>
      <c r="P6" s="413"/>
      <c r="Q6" s="413"/>
      <c r="R6" s="413"/>
      <c r="S6" s="413"/>
      <c r="T6" s="413"/>
      <c r="U6" s="413"/>
      <c r="V6" s="413"/>
      <c r="W6" s="413"/>
      <c r="X6" s="413"/>
      <c r="Y6" s="413"/>
      <c r="Z6" s="413"/>
      <c r="AA6" s="413"/>
      <c r="AB6" s="413"/>
      <c r="AC6" s="413"/>
      <c r="AD6" s="534"/>
    </row>
    <row r="7" spans="2:30" s="38" customFormat="1" ht="15" customHeight="1" x14ac:dyDescent="0.25">
      <c r="B7" s="535" t="s">
        <v>82</v>
      </c>
      <c r="C7" s="536"/>
      <c r="D7" s="296" t="s">
        <v>442</v>
      </c>
      <c r="E7" s="537"/>
      <c r="F7" s="537"/>
      <c r="G7" s="537"/>
      <c r="H7" s="537"/>
      <c r="I7" s="537"/>
      <c r="J7" s="537"/>
      <c r="K7" s="537"/>
      <c r="L7" s="537"/>
      <c r="M7" s="538" t="str">
        <f>IF('T1-Application Cover Page'!AB36="YES","YES","NO")</f>
        <v>NO</v>
      </c>
      <c r="N7" s="538"/>
      <c r="O7" s="538"/>
      <c r="P7" s="539"/>
      <c r="Q7" s="539"/>
      <c r="R7" s="539"/>
      <c r="S7" s="540"/>
      <c r="T7" s="540"/>
      <c r="U7" s="540"/>
      <c r="V7" s="540"/>
      <c r="W7" s="540"/>
      <c r="X7" s="540"/>
      <c r="Y7" s="541"/>
      <c r="Z7" s="541"/>
      <c r="AA7" s="541"/>
      <c r="AB7" s="541"/>
      <c r="AC7" s="541"/>
      <c r="AD7" s="542"/>
    </row>
    <row r="8" spans="2:30" s="38" customFormat="1" ht="15" customHeight="1" x14ac:dyDescent="0.25">
      <c r="B8" s="506"/>
      <c r="C8" s="507"/>
      <c r="D8" s="508"/>
      <c r="E8" s="440"/>
      <c r="F8" s="440"/>
      <c r="G8" s="440"/>
      <c r="H8" s="440"/>
      <c r="I8" s="440"/>
      <c r="J8" s="440"/>
      <c r="K8" s="440"/>
      <c r="L8" s="440"/>
      <c r="M8" s="490"/>
      <c r="N8" s="490"/>
      <c r="O8" s="490"/>
      <c r="P8" s="491"/>
      <c r="Q8" s="491"/>
      <c r="R8" s="491"/>
      <c r="S8" s="492"/>
      <c r="T8" s="492"/>
      <c r="U8" s="492"/>
      <c r="V8" s="492"/>
      <c r="W8" s="492"/>
      <c r="X8" s="492"/>
      <c r="Y8" s="493"/>
      <c r="Z8" s="493"/>
      <c r="AA8" s="493"/>
      <c r="AB8" s="493"/>
      <c r="AC8" s="493"/>
      <c r="AD8" s="494"/>
    </row>
    <row r="9" spans="2:30" s="38" customFormat="1" ht="15" customHeight="1" x14ac:dyDescent="0.25">
      <c r="B9" s="506" t="s">
        <v>83</v>
      </c>
      <c r="C9" s="507"/>
      <c r="D9" s="508" t="s">
        <v>367</v>
      </c>
      <c r="E9" s="440"/>
      <c r="F9" s="440"/>
      <c r="G9" s="440"/>
      <c r="H9" s="440"/>
      <c r="I9" s="440"/>
      <c r="J9" s="440"/>
      <c r="K9" s="440"/>
      <c r="L9" s="440"/>
      <c r="M9" s="490" t="str">
        <f>IF('T3-Narratives'!AB93="YES","YES","NO")</f>
        <v>NO</v>
      </c>
      <c r="N9" s="490"/>
      <c r="O9" s="490"/>
      <c r="P9" s="491"/>
      <c r="Q9" s="491"/>
      <c r="R9" s="491"/>
      <c r="S9" s="492"/>
      <c r="T9" s="492"/>
      <c r="U9" s="492"/>
      <c r="V9" s="492"/>
      <c r="W9" s="492"/>
      <c r="X9" s="492"/>
      <c r="Y9" s="493"/>
      <c r="Z9" s="493"/>
      <c r="AA9" s="493"/>
      <c r="AB9" s="493"/>
      <c r="AC9" s="493"/>
      <c r="AD9" s="494"/>
    </row>
    <row r="10" spans="2:30" s="38" customFormat="1" ht="15" customHeight="1" x14ac:dyDescent="0.25">
      <c r="B10" s="506"/>
      <c r="C10" s="507"/>
      <c r="D10" s="508"/>
      <c r="E10" s="440"/>
      <c r="F10" s="440"/>
      <c r="G10" s="440"/>
      <c r="H10" s="440"/>
      <c r="I10" s="440"/>
      <c r="J10" s="440"/>
      <c r="K10" s="440"/>
      <c r="L10" s="440"/>
      <c r="M10" s="490"/>
      <c r="N10" s="490"/>
      <c r="O10" s="490"/>
      <c r="P10" s="491"/>
      <c r="Q10" s="491"/>
      <c r="R10" s="491"/>
      <c r="S10" s="492"/>
      <c r="T10" s="492"/>
      <c r="U10" s="492"/>
      <c r="V10" s="492"/>
      <c r="W10" s="492"/>
      <c r="X10" s="492"/>
      <c r="Y10" s="493"/>
      <c r="Z10" s="493"/>
      <c r="AA10" s="493"/>
      <c r="AB10" s="493"/>
      <c r="AC10" s="493"/>
      <c r="AD10" s="494"/>
    </row>
    <row r="11" spans="2:30" s="38" customFormat="1" ht="15" customHeight="1" x14ac:dyDescent="0.25">
      <c r="B11" s="495" t="s">
        <v>84</v>
      </c>
      <c r="C11" s="496"/>
      <c r="D11" s="489" t="s">
        <v>444</v>
      </c>
      <c r="E11" s="425"/>
      <c r="F11" s="425"/>
      <c r="G11" s="425"/>
      <c r="H11" s="425"/>
      <c r="I11" s="425"/>
      <c r="J11" s="425"/>
      <c r="K11" s="425"/>
      <c r="L11" s="425"/>
      <c r="M11" s="490" t="str">
        <f>IF('T3-Narratives'!AB100="YES","YES","NO")</f>
        <v>NO</v>
      </c>
      <c r="N11" s="490"/>
      <c r="O11" s="490"/>
      <c r="P11" s="491"/>
      <c r="Q11" s="491"/>
      <c r="R11" s="491"/>
      <c r="S11" s="492"/>
      <c r="T11" s="492"/>
      <c r="U11" s="492"/>
      <c r="V11" s="492"/>
      <c r="W11" s="492"/>
      <c r="X11" s="492"/>
      <c r="Y11" s="493"/>
      <c r="Z11" s="493"/>
      <c r="AA11" s="493"/>
      <c r="AB11" s="493"/>
      <c r="AC11" s="493"/>
      <c r="AD11" s="494"/>
    </row>
    <row r="12" spans="2:30" s="38" customFormat="1" ht="15" customHeight="1" x14ac:dyDescent="0.25">
      <c r="B12" s="495"/>
      <c r="C12" s="496"/>
      <c r="D12" s="489"/>
      <c r="E12" s="425"/>
      <c r="F12" s="425"/>
      <c r="G12" s="425"/>
      <c r="H12" s="425"/>
      <c r="I12" s="425"/>
      <c r="J12" s="425"/>
      <c r="K12" s="425"/>
      <c r="L12" s="425"/>
      <c r="M12" s="490"/>
      <c r="N12" s="490"/>
      <c r="O12" s="490"/>
      <c r="P12" s="491"/>
      <c r="Q12" s="491"/>
      <c r="R12" s="491"/>
      <c r="S12" s="492"/>
      <c r="T12" s="492"/>
      <c r="U12" s="492"/>
      <c r="V12" s="492"/>
      <c r="W12" s="492"/>
      <c r="X12" s="492"/>
      <c r="Y12" s="493"/>
      <c r="Z12" s="493"/>
      <c r="AA12" s="493"/>
      <c r="AB12" s="493"/>
      <c r="AC12" s="493"/>
      <c r="AD12" s="494"/>
    </row>
    <row r="13" spans="2:30" s="38" customFormat="1" ht="15" customHeight="1" x14ac:dyDescent="0.25">
      <c r="B13" s="545"/>
      <c r="C13" s="546"/>
      <c r="D13" s="508" t="s">
        <v>446</v>
      </c>
      <c r="E13" s="440"/>
      <c r="F13" s="440"/>
      <c r="G13" s="440"/>
      <c r="H13" s="440"/>
      <c r="I13" s="440"/>
      <c r="J13" s="440"/>
      <c r="K13" s="440"/>
      <c r="L13" s="440"/>
      <c r="M13" s="490" t="str">
        <f>IF('T4-Units'!AB60="YES","YES","NO")</f>
        <v>NO</v>
      </c>
      <c r="N13" s="490"/>
      <c r="O13" s="490"/>
      <c r="P13" s="491"/>
      <c r="Q13" s="491"/>
      <c r="R13" s="491"/>
      <c r="S13" s="492"/>
      <c r="T13" s="492"/>
      <c r="U13" s="492"/>
      <c r="V13" s="492"/>
      <c r="W13" s="492"/>
      <c r="X13" s="492"/>
      <c r="Y13" s="493"/>
      <c r="Z13" s="493"/>
      <c r="AA13" s="493"/>
      <c r="AB13" s="493"/>
      <c r="AC13" s="493"/>
      <c r="AD13" s="494"/>
    </row>
    <row r="14" spans="2:30" s="38" customFormat="1" ht="15" customHeight="1" x14ac:dyDescent="0.25">
      <c r="B14" s="545"/>
      <c r="C14" s="546"/>
      <c r="D14" s="508"/>
      <c r="E14" s="440"/>
      <c r="F14" s="440"/>
      <c r="G14" s="440"/>
      <c r="H14" s="440"/>
      <c r="I14" s="440"/>
      <c r="J14" s="440"/>
      <c r="K14" s="440"/>
      <c r="L14" s="440"/>
      <c r="M14" s="490"/>
      <c r="N14" s="490"/>
      <c r="O14" s="490"/>
      <c r="P14" s="491"/>
      <c r="Q14" s="491"/>
      <c r="R14" s="491"/>
      <c r="S14" s="492"/>
      <c r="T14" s="492"/>
      <c r="U14" s="492"/>
      <c r="V14" s="492"/>
      <c r="W14" s="492"/>
      <c r="X14" s="492"/>
      <c r="Y14" s="493"/>
      <c r="Z14" s="493"/>
      <c r="AA14" s="493"/>
      <c r="AB14" s="493"/>
      <c r="AC14" s="493"/>
      <c r="AD14" s="494"/>
    </row>
    <row r="15" spans="2:30" s="38" customFormat="1" ht="15" customHeight="1" x14ac:dyDescent="0.25">
      <c r="B15" s="495" t="s">
        <v>85</v>
      </c>
      <c r="C15" s="496"/>
      <c r="D15" s="489" t="s">
        <v>447</v>
      </c>
      <c r="E15" s="425"/>
      <c r="F15" s="425"/>
      <c r="G15" s="425"/>
      <c r="H15" s="425"/>
      <c r="I15" s="425"/>
      <c r="J15" s="425"/>
      <c r="K15" s="425"/>
      <c r="L15" s="425"/>
      <c r="M15" s="490" t="str">
        <f>IF('T1-Application Cover Page'!U7="Not-For-Profit",IF('T6-Application Summary'!AA8="YES","YES","NO"),"N/A")</f>
        <v>N/A</v>
      </c>
      <c r="N15" s="490"/>
      <c r="O15" s="490"/>
      <c r="P15" s="491"/>
      <c r="Q15" s="491"/>
      <c r="R15" s="491"/>
      <c r="S15" s="492"/>
      <c r="T15" s="492"/>
      <c r="U15" s="492"/>
      <c r="V15" s="492"/>
      <c r="W15" s="492"/>
      <c r="X15" s="492"/>
      <c r="Y15" s="493"/>
      <c r="Z15" s="493"/>
      <c r="AA15" s="493"/>
      <c r="AB15" s="493"/>
      <c r="AC15" s="493"/>
      <c r="AD15" s="494"/>
    </row>
    <row r="16" spans="2:30" s="38" customFormat="1" ht="15" customHeight="1" x14ac:dyDescent="0.25">
      <c r="B16" s="495"/>
      <c r="C16" s="496"/>
      <c r="D16" s="489"/>
      <c r="E16" s="425"/>
      <c r="F16" s="425"/>
      <c r="G16" s="425"/>
      <c r="H16" s="425"/>
      <c r="I16" s="425"/>
      <c r="J16" s="425"/>
      <c r="K16" s="425"/>
      <c r="L16" s="425"/>
      <c r="M16" s="490"/>
      <c r="N16" s="490"/>
      <c r="O16" s="490"/>
      <c r="P16" s="491"/>
      <c r="Q16" s="491"/>
      <c r="R16" s="491"/>
      <c r="S16" s="492"/>
      <c r="T16" s="492"/>
      <c r="U16" s="492"/>
      <c r="V16" s="492"/>
      <c r="W16" s="492"/>
      <c r="X16" s="492"/>
      <c r="Y16" s="493"/>
      <c r="Z16" s="493"/>
      <c r="AA16" s="493"/>
      <c r="AB16" s="493"/>
      <c r="AC16" s="493"/>
      <c r="AD16" s="494"/>
    </row>
    <row r="17" spans="2:30" s="38" customFormat="1" ht="15" customHeight="1" x14ac:dyDescent="0.25">
      <c r="B17" s="495"/>
      <c r="C17" s="496"/>
      <c r="D17" s="489"/>
      <c r="E17" s="425"/>
      <c r="F17" s="425"/>
      <c r="G17" s="425"/>
      <c r="H17" s="425"/>
      <c r="I17" s="425"/>
      <c r="J17" s="425"/>
      <c r="K17" s="425"/>
      <c r="L17" s="425"/>
      <c r="M17" s="490"/>
      <c r="N17" s="490"/>
      <c r="O17" s="490"/>
      <c r="P17" s="491"/>
      <c r="Q17" s="491"/>
      <c r="R17" s="491"/>
      <c r="S17" s="492"/>
      <c r="T17" s="492"/>
      <c r="U17" s="492"/>
      <c r="V17" s="492"/>
      <c r="W17" s="492"/>
      <c r="X17" s="492"/>
      <c r="Y17" s="493"/>
      <c r="Z17" s="493"/>
      <c r="AA17" s="493"/>
      <c r="AB17" s="493"/>
      <c r="AC17" s="493"/>
      <c r="AD17" s="494"/>
    </row>
    <row r="18" spans="2:30" s="38" customFormat="1" ht="15" customHeight="1" x14ac:dyDescent="0.25">
      <c r="B18" s="506" t="s">
        <v>85</v>
      </c>
      <c r="C18" s="507"/>
      <c r="D18" s="508" t="s">
        <v>448</v>
      </c>
      <c r="E18" s="440"/>
      <c r="F18" s="440"/>
      <c r="G18" s="440"/>
      <c r="H18" s="440"/>
      <c r="I18" s="440"/>
      <c r="J18" s="440"/>
      <c r="K18" s="440"/>
      <c r="L18" s="440"/>
      <c r="M18" s="490" t="str">
        <f>IF('T1-Application Cover Page'!U7="Not-For-Profit",IF('T6-Application Summary'!AA11="YES","YES","NO"),"N/A")</f>
        <v>N/A</v>
      </c>
      <c r="N18" s="490"/>
      <c r="O18" s="490"/>
      <c r="P18" s="491"/>
      <c r="Q18" s="491"/>
      <c r="R18" s="491"/>
      <c r="S18" s="492"/>
      <c r="T18" s="492"/>
      <c r="U18" s="492"/>
      <c r="V18" s="492"/>
      <c r="W18" s="492"/>
      <c r="X18" s="492"/>
      <c r="Y18" s="493"/>
      <c r="Z18" s="493"/>
      <c r="AA18" s="493"/>
      <c r="AB18" s="493"/>
      <c r="AC18" s="493"/>
      <c r="AD18" s="494"/>
    </row>
    <row r="19" spans="2:30" s="38" customFormat="1" ht="15" customHeight="1" x14ac:dyDescent="0.25">
      <c r="B19" s="506"/>
      <c r="C19" s="507"/>
      <c r="D19" s="508"/>
      <c r="E19" s="440"/>
      <c r="F19" s="440"/>
      <c r="G19" s="440"/>
      <c r="H19" s="440"/>
      <c r="I19" s="440"/>
      <c r="J19" s="440"/>
      <c r="K19" s="440"/>
      <c r="L19" s="440"/>
      <c r="M19" s="490"/>
      <c r="N19" s="490"/>
      <c r="O19" s="490"/>
      <c r="P19" s="491"/>
      <c r="Q19" s="491"/>
      <c r="R19" s="491"/>
      <c r="S19" s="492"/>
      <c r="T19" s="492"/>
      <c r="U19" s="492"/>
      <c r="V19" s="492"/>
      <c r="W19" s="492"/>
      <c r="X19" s="492"/>
      <c r="Y19" s="493"/>
      <c r="Z19" s="493"/>
      <c r="AA19" s="493"/>
      <c r="AB19" s="493"/>
      <c r="AC19" s="493"/>
      <c r="AD19" s="494"/>
    </row>
    <row r="20" spans="2:30" s="38" customFormat="1" ht="15" customHeight="1" x14ac:dyDescent="0.25">
      <c r="B20" s="506"/>
      <c r="C20" s="507"/>
      <c r="D20" s="508"/>
      <c r="E20" s="440"/>
      <c r="F20" s="440"/>
      <c r="G20" s="440"/>
      <c r="H20" s="440"/>
      <c r="I20" s="440"/>
      <c r="J20" s="440"/>
      <c r="K20" s="440"/>
      <c r="L20" s="440"/>
      <c r="M20" s="490"/>
      <c r="N20" s="490"/>
      <c r="O20" s="490"/>
      <c r="P20" s="491"/>
      <c r="Q20" s="491"/>
      <c r="R20" s="491"/>
      <c r="S20" s="492"/>
      <c r="T20" s="492"/>
      <c r="U20" s="492"/>
      <c r="V20" s="492"/>
      <c r="W20" s="492"/>
      <c r="X20" s="492"/>
      <c r="Y20" s="493"/>
      <c r="Z20" s="493"/>
      <c r="AA20" s="493"/>
      <c r="AB20" s="493"/>
      <c r="AC20" s="493"/>
      <c r="AD20" s="494"/>
    </row>
    <row r="21" spans="2:30" s="38" customFormat="1" ht="15" customHeight="1" x14ac:dyDescent="0.25">
      <c r="B21" s="495" t="s">
        <v>86</v>
      </c>
      <c r="C21" s="496"/>
      <c r="D21" s="489" t="s">
        <v>449</v>
      </c>
      <c r="E21" s="425"/>
      <c r="F21" s="425"/>
      <c r="G21" s="425"/>
      <c r="H21" s="425"/>
      <c r="I21" s="425"/>
      <c r="J21" s="425"/>
      <c r="K21" s="425"/>
      <c r="L21" s="425"/>
      <c r="M21" s="490" t="str">
        <f>IF('T6-Application Summary'!AB15="YES","YES","NO")</f>
        <v>NO</v>
      </c>
      <c r="N21" s="490"/>
      <c r="O21" s="490"/>
      <c r="P21" s="491"/>
      <c r="Q21" s="491"/>
      <c r="R21" s="491"/>
      <c r="S21" s="492"/>
      <c r="T21" s="492"/>
      <c r="U21" s="492"/>
      <c r="V21" s="492"/>
      <c r="W21" s="492"/>
      <c r="X21" s="492"/>
      <c r="Y21" s="493"/>
      <c r="Z21" s="493"/>
      <c r="AA21" s="493"/>
      <c r="AB21" s="493"/>
      <c r="AC21" s="493"/>
      <c r="AD21" s="494"/>
    </row>
    <row r="22" spans="2:30" s="38" customFormat="1" ht="15" customHeight="1" x14ac:dyDescent="0.25">
      <c r="B22" s="495"/>
      <c r="C22" s="496"/>
      <c r="D22" s="489"/>
      <c r="E22" s="425"/>
      <c r="F22" s="425"/>
      <c r="G22" s="425"/>
      <c r="H22" s="425"/>
      <c r="I22" s="425"/>
      <c r="J22" s="425"/>
      <c r="K22" s="425"/>
      <c r="L22" s="425"/>
      <c r="M22" s="490"/>
      <c r="N22" s="490"/>
      <c r="O22" s="490"/>
      <c r="P22" s="491"/>
      <c r="Q22" s="491"/>
      <c r="R22" s="491"/>
      <c r="S22" s="492"/>
      <c r="T22" s="492"/>
      <c r="U22" s="492"/>
      <c r="V22" s="492"/>
      <c r="W22" s="492"/>
      <c r="X22" s="492"/>
      <c r="Y22" s="493"/>
      <c r="Z22" s="493"/>
      <c r="AA22" s="493"/>
      <c r="AB22" s="493"/>
      <c r="AC22" s="493"/>
      <c r="AD22" s="494"/>
    </row>
    <row r="23" spans="2:30" s="38" customFormat="1" ht="15" customHeight="1" x14ac:dyDescent="0.25">
      <c r="B23" s="495" t="s">
        <v>86</v>
      </c>
      <c r="C23" s="496"/>
      <c r="D23" s="489" t="s">
        <v>699</v>
      </c>
      <c r="E23" s="425"/>
      <c r="F23" s="425"/>
      <c r="G23" s="425"/>
      <c r="H23" s="425"/>
      <c r="I23" s="425"/>
      <c r="J23" s="425"/>
      <c r="K23" s="425"/>
      <c r="L23" s="425"/>
      <c r="M23" s="490" t="str">
        <f>IF('T6-Application Summary'!AB18="YES","YES","NO")</f>
        <v>NO</v>
      </c>
      <c r="N23" s="490"/>
      <c r="O23" s="490"/>
      <c r="P23" s="491"/>
      <c r="Q23" s="491"/>
      <c r="R23" s="491"/>
      <c r="S23" s="492"/>
      <c r="T23" s="492"/>
      <c r="U23" s="492"/>
      <c r="V23" s="492"/>
      <c r="W23" s="492"/>
      <c r="X23" s="492"/>
      <c r="Y23" s="493"/>
      <c r="Z23" s="493"/>
      <c r="AA23" s="493"/>
      <c r="AB23" s="493"/>
      <c r="AC23" s="493"/>
      <c r="AD23" s="494"/>
    </row>
    <row r="24" spans="2:30" s="38" customFormat="1" ht="15" customHeight="1" x14ac:dyDescent="0.25">
      <c r="B24" s="495"/>
      <c r="C24" s="496"/>
      <c r="D24" s="489"/>
      <c r="E24" s="425"/>
      <c r="F24" s="425"/>
      <c r="G24" s="425"/>
      <c r="H24" s="425"/>
      <c r="I24" s="425"/>
      <c r="J24" s="425"/>
      <c r="K24" s="425"/>
      <c r="L24" s="425"/>
      <c r="M24" s="490"/>
      <c r="N24" s="490"/>
      <c r="O24" s="490"/>
      <c r="P24" s="491"/>
      <c r="Q24" s="491"/>
      <c r="R24" s="491"/>
      <c r="S24" s="492"/>
      <c r="T24" s="492"/>
      <c r="U24" s="492"/>
      <c r="V24" s="492"/>
      <c r="W24" s="492"/>
      <c r="X24" s="492"/>
      <c r="Y24" s="493"/>
      <c r="Z24" s="493"/>
      <c r="AA24" s="493"/>
      <c r="AB24" s="493"/>
      <c r="AC24" s="493"/>
      <c r="AD24" s="494"/>
    </row>
    <row r="25" spans="2:30" s="38" customFormat="1" ht="15" customHeight="1" x14ac:dyDescent="0.25">
      <c r="B25" s="506" t="s">
        <v>87</v>
      </c>
      <c r="C25" s="507"/>
      <c r="D25" s="508" t="s">
        <v>691</v>
      </c>
      <c r="E25" s="440"/>
      <c r="F25" s="440"/>
      <c r="G25" s="440"/>
      <c r="H25" s="440"/>
      <c r="I25" s="440"/>
      <c r="J25" s="440"/>
      <c r="K25" s="440"/>
      <c r="L25" s="440"/>
      <c r="M25" s="490" t="s">
        <v>94</v>
      </c>
      <c r="N25" s="490"/>
      <c r="O25" s="490"/>
      <c r="P25" s="491"/>
      <c r="Q25" s="491"/>
      <c r="R25" s="491"/>
      <c r="S25" s="492"/>
      <c r="T25" s="492"/>
      <c r="U25" s="492"/>
      <c r="V25" s="492"/>
      <c r="W25" s="492"/>
      <c r="X25" s="492"/>
      <c r="Y25" s="493"/>
      <c r="Z25" s="493"/>
      <c r="AA25" s="493"/>
      <c r="AB25" s="493"/>
      <c r="AC25" s="493"/>
      <c r="AD25" s="494"/>
    </row>
    <row r="26" spans="2:30" s="38" customFormat="1" ht="15" customHeight="1" x14ac:dyDescent="0.25">
      <c r="B26" s="506"/>
      <c r="C26" s="507"/>
      <c r="D26" s="508"/>
      <c r="E26" s="440"/>
      <c r="F26" s="440"/>
      <c r="G26" s="440"/>
      <c r="H26" s="440"/>
      <c r="I26" s="440"/>
      <c r="J26" s="440"/>
      <c r="K26" s="440"/>
      <c r="L26" s="440"/>
      <c r="M26" s="490"/>
      <c r="N26" s="490"/>
      <c r="O26" s="490"/>
      <c r="P26" s="491"/>
      <c r="Q26" s="491"/>
      <c r="R26" s="491"/>
      <c r="S26" s="492"/>
      <c r="T26" s="492"/>
      <c r="U26" s="492"/>
      <c r="V26" s="492"/>
      <c r="W26" s="492"/>
      <c r="X26" s="492"/>
      <c r="Y26" s="493"/>
      <c r="Z26" s="493"/>
      <c r="AA26" s="493"/>
      <c r="AB26" s="493"/>
      <c r="AC26" s="493"/>
      <c r="AD26" s="494"/>
    </row>
    <row r="27" spans="2:30" s="38" customFormat="1" ht="15" customHeight="1" x14ac:dyDescent="0.25">
      <c r="B27" s="495" t="s">
        <v>88</v>
      </c>
      <c r="C27" s="496"/>
      <c r="D27" s="489" t="s">
        <v>451</v>
      </c>
      <c r="E27" s="425"/>
      <c r="F27" s="425"/>
      <c r="G27" s="425"/>
      <c r="H27" s="425"/>
      <c r="I27" s="425"/>
      <c r="J27" s="425"/>
      <c r="K27" s="425"/>
      <c r="L27" s="425"/>
      <c r="M27" s="490" t="str">
        <f>IF('T1-Application Cover Page'!AB42="YES",IF('T6-Application Summary'!AB24="YES","YES","NO"),"N/A")</f>
        <v>N/A</v>
      </c>
      <c r="N27" s="490"/>
      <c r="O27" s="490"/>
      <c r="P27" s="491"/>
      <c r="Q27" s="491"/>
      <c r="R27" s="491"/>
      <c r="S27" s="492"/>
      <c r="T27" s="492"/>
      <c r="U27" s="492"/>
      <c r="V27" s="492"/>
      <c r="W27" s="492"/>
      <c r="X27" s="492"/>
      <c r="Y27" s="493"/>
      <c r="Z27" s="493"/>
      <c r="AA27" s="493"/>
      <c r="AB27" s="493"/>
      <c r="AC27" s="493"/>
      <c r="AD27" s="494"/>
    </row>
    <row r="28" spans="2:30" s="38" customFormat="1" ht="15" customHeight="1" x14ac:dyDescent="0.25">
      <c r="B28" s="495"/>
      <c r="C28" s="496"/>
      <c r="D28" s="489"/>
      <c r="E28" s="425"/>
      <c r="F28" s="425"/>
      <c r="G28" s="425"/>
      <c r="H28" s="425"/>
      <c r="I28" s="425"/>
      <c r="J28" s="425"/>
      <c r="K28" s="425"/>
      <c r="L28" s="425"/>
      <c r="M28" s="490"/>
      <c r="N28" s="490"/>
      <c r="O28" s="490"/>
      <c r="P28" s="491"/>
      <c r="Q28" s="491"/>
      <c r="R28" s="491"/>
      <c r="S28" s="492"/>
      <c r="T28" s="492"/>
      <c r="U28" s="492"/>
      <c r="V28" s="492"/>
      <c r="W28" s="492"/>
      <c r="X28" s="492"/>
      <c r="Y28" s="493"/>
      <c r="Z28" s="493"/>
      <c r="AA28" s="493"/>
      <c r="AB28" s="493"/>
      <c r="AC28" s="493"/>
      <c r="AD28" s="494"/>
    </row>
    <row r="29" spans="2:30" s="38" customFormat="1" ht="15" customHeight="1" x14ac:dyDescent="0.25">
      <c r="B29" s="495" t="s">
        <v>88</v>
      </c>
      <c r="C29" s="509"/>
      <c r="D29" s="530" t="s">
        <v>454</v>
      </c>
      <c r="E29" s="298"/>
      <c r="F29" s="298"/>
      <c r="G29" s="298"/>
      <c r="H29" s="298"/>
      <c r="I29" s="298"/>
      <c r="J29" s="298"/>
      <c r="K29" s="298"/>
      <c r="L29" s="299"/>
      <c r="M29" s="490" t="str">
        <f>IF('T6-Application Summary'!AB40="YES",IF('T6-Application Summary'!AB43="YES","YES","NO"),"N/A")</f>
        <v>N/A</v>
      </c>
      <c r="N29" s="490"/>
      <c r="O29" s="490"/>
      <c r="P29" s="524"/>
      <c r="Q29" s="525"/>
      <c r="R29" s="526"/>
      <c r="S29" s="518"/>
      <c r="T29" s="519"/>
      <c r="U29" s="519"/>
      <c r="V29" s="519"/>
      <c r="W29" s="519"/>
      <c r="X29" s="520"/>
      <c r="Y29" s="512"/>
      <c r="Z29" s="513"/>
      <c r="AA29" s="513"/>
      <c r="AB29" s="513"/>
      <c r="AC29" s="513"/>
      <c r="AD29" s="514"/>
    </row>
    <row r="30" spans="2:30" s="38" customFormat="1" ht="15" customHeight="1" x14ac:dyDescent="0.25">
      <c r="B30" s="510"/>
      <c r="C30" s="511"/>
      <c r="D30" s="531"/>
      <c r="E30" s="303"/>
      <c r="F30" s="303"/>
      <c r="G30" s="303"/>
      <c r="H30" s="303"/>
      <c r="I30" s="303"/>
      <c r="J30" s="303"/>
      <c r="K30" s="303"/>
      <c r="L30" s="304"/>
      <c r="M30" s="490"/>
      <c r="N30" s="490"/>
      <c r="O30" s="490"/>
      <c r="P30" s="527"/>
      <c r="Q30" s="528"/>
      <c r="R30" s="529"/>
      <c r="S30" s="521"/>
      <c r="T30" s="522"/>
      <c r="U30" s="522"/>
      <c r="V30" s="522"/>
      <c r="W30" s="522"/>
      <c r="X30" s="523"/>
      <c r="Y30" s="515"/>
      <c r="Z30" s="516"/>
      <c r="AA30" s="516"/>
      <c r="AB30" s="516"/>
      <c r="AC30" s="516"/>
      <c r="AD30" s="517"/>
    </row>
    <row r="31" spans="2:30" s="38" customFormat="1" ht="15" customHeight="1" x14ac:dyDescent="0.25">
      <c r="B31" s="506" t="s">
        <v>452</v>
      </c>
      <c r="C31" s="507"/>
      <c r="D31" s="508" t="s">
        <v>453</v>
      </c>
      <c r="E31" s="440"/>
      <c r="F31" s="440"/>
      <c r="G31" s="440"/>
      <c r="H31" s="440"/>
      <c r="I31" s="440"/>
      <c r="J31" s="440"/>
      <c r="K31" s="440"/>
      <c r="L31" s="440"/>
      <c r="M31" s="490" t="str">
        <f>IF('T1-Application Cover Page'!AB69="YES",IF(AND('T6-Application Summary'!AB29="YES",'T6-Application Summary'!AB31="YES",'T6-Application Summary'!AB34="YES"),"YES","NO"),"N/A")</f>
        <v>N/A</v>
      </c>
      <c r="N31" s="490"/>
      <c r="O31" s="490"/>
      <c r="P31" s="491"/>
      <c r="Q31" s="491"/>
      <c r="R31" s="491"/>
      <c r="S31" s="492"/>
      <c r="T31" s="492"/>
      <c r="U31" s="492"/>
      <c r="V31" s="492"/>
      <c r="W31" s="492"/>
      <c r="X31" s="492"/>
      <c r="Y31" s="493"/>
      <c r="Z31" s="493"/>
      <c r="AA31" s="493"/>
      <c r="AB31" s="493"/>
      <c r="AC31" s="493"/>
      <c r="AD31" s="494"/>
    </row>
    <row r="32" spans="2:30" s="38" customFormat="1" ht="15" customHeight="1" x14ac:dyDescent="0.25">
      <c r="B32" s="506"/>
      <c r="C32" s="507"/>
      <c r="D32" s="508"/>
      <c r="E32" s="440"/>
      <c r="F32" s="440"/>
      <c r="G32" s="440"/>
      <c r="H32" s="440"/>
      <c r="I32" s="440"/>
      <c r="J32" s="440"/>
      <c r="K32" s="440"/>
      <c r="L32" s="440"/>
      <c r="M32" s="490"/>
      <c r="N32" s="490"/>
      <c r="O32" s="490"/>
      <c r="P32" s="491"/>
      <c r="Q32" s="491"/>
      <c r="R32" s="491"/>
      <c r="S32" s="492"/>
      <c r="T32" s="492"/>
      <c r="U32" s="492"/>
      <c r="V32" s="492"/>
      <c r="W32" s="492"/>
      <c r="X32" s="492"/>
      <c r="Y32" s="493"/>
      <c r="Z32" s="493"/>
      <c r="AA32" s="493"/>
      <c r="AB32" s="493"/>
      <c r="AC32" s="493"/>
      <c r="AD32" s="494"/>
    </row>
    <row r="33" spans="2:30" s="38" customFormat="1" ht="15" customHeight="1" x14ac:dyDescent="0.25">
      <c r="B33" s="506" t="s">
        <v>368</v>
      </c>
      <c r="C33" s="507"/>
      <c r="D33" s="508" t="s">
        <v>460</v>
      </c>
      <c r="E33" s="440"/>
      <c r="F33" s="440"/>
      <c r="G33" s="440"/>
      <c r="H33" s="440"/>
      <c r="I33" s="440"/>
      <c r="J33" s="440"/>
      <c r="K33" s="440"/>
      <c r="L33" s="440"/>
      <c r="M33" s="490" t="str">
        <f>IF('T6-Application Summary'!AB66="YES","YES","NO")</f>
        <v>NO</v>
      </c>
      <c r="N33" s="490"/>
      <c r="O33" s="490"/>
      <c r="P33" s="491"/>
      <c r="Q33" s="491"/>
      <c r="R33" s="491"/>
      <c r="S33" s="492"/>
      <c r="T33" s="492"/>
      <c r="U33" s="492"/>
      <c r="V33" s="492"/>
      <c r="W33" s="492"/>
      <c r="X33" s="492"/>
      <c r="Y33" s="493"/>
      <c r="Z33" s="493"/>
      <c r="AA33" s="493"/>
      <c r="AB33" s="493"/>
      <c r="AC33" s="493"/>
      <c r="AD33" s="494"/>
    </row>
    <row r="34" spans="2:30" s="38" customFormat="1" ht="15" customHeight="1" x14ac:dyDescent="0.25">
      <c r="B34" s="506"/>
      <c r="C34" s="507"/>
      <c r="D34" s="508"/>
      <c r="E34" s="440"/>
      <c r="F34" s="440"/>
      <c r="G34" s="440"/>
      <c r="H34" s="440"/>
      <c r="I34" s="440"/>
      <c r="J34" s="440"/>
      <c r="K34" s="440"/>
      <c r="L34" s="440"/>
      <c r="M34" s="490"/>
      <c r="N34" s="490"/>
      <c r="O34" s="490"/>
      <c r="P34" s="491"/>
      <c r="Q34" s="491"/>
      <c r="R34" s="491"/>
      <c r="S34" s="492"/>
      <c r="T34" s="492"/>
      <c r="U34" s="492"/>
      <c r="V34" s="492"/>
      <c r="W34" s="492"/>
      <c r="X34" s="492"/>
      <c r="Y34" s="493"/>
      <c r="Z34" s="493"/>
      <c r="AA34" s="493"/>
      <c r="AB34" s="493"/>
      <c r="AC34" s="493"/>
      <c r="AD34" s="494"/>
    </row>
    <row r="35" spans="2:30" s="38" customFormat="1" ht="15" customHeight="1" x14ac:dyDescent="0.25">
      <c r="B35" s="487"/>
      <c r="C35" s="488"/>
      <c r="D35" s="489" t="s">
        <v>666</v>
      </c>
      <c r="E35" s="425"/>
      <c r="F35" s="425"/>
      <c r="G35" s="425"/>
      <c r="H35" s="425"/>
      <c r="I35" s="425"/>
      <c r="J35" s="425"/>
      <c r="K35" s="425"/>
      <c r="L35" s="425"/>
      <c r="M35" s="490" t="str">
        <f>IF(AND('T6-Application Summary'!AB51="YES",'T6-Application Summary'!AB54="YES",'T6-Application Summary'!AB57="YES"),"YES","NO")</f>
        <v>NO</v>
      </c>
      <c r="N35" s="490"/>
      <c r="O35" s="490"/>
      <c r="P35" s="491"/>
      <c r="Q35" s="491"/>
      <c r="R35" s="491"/>
      <c r="S35" s="492"/>
      <c r="T35" s="492"/>
      <c r="U35" s="492"/>
      <c r="V35" s="492"/>
      <c r="W35" s="492"/>
      <c r="X35" s="492"/>
      <c r="Y35" s="493"/>
      <c r="Z35" s="493"/>
      <c r="AA35" s="493"/>
      <c r="AB35" s="493"/>
      <c r="AC35" s="493"/>
      <c r="AD35" s="494"/>
    </row>
    <row r="36" spans="2:30" s="38" customFormat="1" ht="15" customHeight="1" x14ac:dyDescent="0.25">
      <c r="B36" s="487"/>
      <c r="C36" s="488"/>
      <c r="D36" s="489"/>
      <c r="E36" s="425"/>
      <c r="F36" s="425"/>
      <c r="G36" s="425"/>
      <c r="H36" s="425"/>
      <c r="I36" s="425"/>
      <c r="J36" s="425"/>
      <c r="K36" s="425"/>
      <c r="L36" s="425"/>
      <c r="M36" s="490"/>
      <c r="N36" s="490"/>
      <c r="O36" s="490"/>
      <c r="P36" s="491"/>
      <c r="Q36" s="491"/>
      <c r="R36" s="491"/>
      <c r="S36" s="492"/>
      <c r="T36" s="492"/>
      <c r="U36" s="492"/>
      <c r="V36" s="492"/>
      <c r="W36" s="492"/>
      <c r="X36" s="492"/>
      <c r="Y36" s="493"/>
      <c r="Z36" s="493"/>
      <c r="AA36" s="493"/>
      <c r="AB36" s="493"/>
      <c r="AC36" s="493"/>
      <c r="AD36" s="494"/>
    </row>
    <row r="37" spans="2:30" s="38" customFormat="1" ht="15" customHeight="1" x14ac:dyDescent="0.25">
      <c r="B37" s="495" t="s">
        <v>459</v>
      </c>
      <c r="C37" s="496"/>
      <c r="D37" s="489" t="s">
        <v>696</v>
      </c>
      <c r="E37" s="425"/>
      <c r="F37" s="425"/>
      <c r="G37" s="425"/>
      <c r="H37" s="425"/>
      <c r="I37" s="425"/>
      <c r="J37" s="425"/>
      <c r="K37" s="425"/>
      <c r="L37" s="425"/>
      <c r="M37" s="490" t="str">
        <f>IF('T6-Application Summary'!AB66="YES","YES","NO")</f>
        <v>NO</v>
      </c>
      <c r="N37" s="490"/>
      <c r="O37" s="490"/>
      <c r="P37" s="491"/>
      <c r="Q37" s="491"/>
      <c r="R37" s="491"/>
      <c r="S37" s="492"/>
      <c r="T37" s="492"/>
      <c r="U37" s="492"/>
      <c r="V37" s="492"/>
      <c r="W37" s="492"/>
      <c r="X37" s="492"/>
      <c r="Y37" s="493"/>
      <c r="Z37" s="493"/>
      <c r="AA37" s="493"/>
      <c r="AB37" s="493"/>
      <c r="AC37" s="493"/>
      <c r="AD37" s="494"/>
    </row>
    <row r="38" spans="2:30" s="38" customFormat="1" ht="15" customHeight="1" x14ac:dyDescent="0.25">
      <c r="B38" s="495"/>
      <c r="C38" s="496"/>
      <c r="D38" s="489"/>
      <c r="E38" s="425"/>
      <c r="F38" s="425"/>
      <c r="G38" s="425"/>
      <c r="H38" s="425"/>
      <c r="I38" s="425"/>
      <c r="J38" s="425"/>
      <c r="K38" s="425"/>
      <c r="L38" s="425"/>
      <c r="M38" s="490"/>
      <c r="N38" s="490"/>
      <c r="O38" s="490"/>
      <c r="P38" s="491"/>
      <c r="Q38" s="491"/>
      <c r="R38" s="491"/>
      <c r="S38" s="492"/>
      <c r="T38" s="492"/>
      <c r="U38" s="492"/>
      <c r="V38" s="492"/>
      <c r="W38" s="492"/>
      <c r="X38" s="492"/>
      <c r="Y38" s="493"/>
      <c r="Z38" s="493"/>
      <c r="AA38" s="493"/>
      <c r="AB38" s="493"/>
      <c r="AC38" s="493"/>
      <c r="AD38" s="494"/>
    </row>
    <row r="39" spans="2:30" s="38" customFormat="1" ht="15" customHeight="1" x14ac:dyDescent="0.25">
      <c r="B39" s="495" t="s">
        <v>459</v>
      </c>
      <c r="C39" s="496"/>
      <c r="D39" s="489" t="s">
        <v>462</v>
      </c>
      <c r="E39" s="425"/>
      <c r="F39" s="425"/>
      <c r="G39" s="425"/>
      <c r="H39" s="425"/>
      <c r="I39" s="425"/>
      <c r="J39" s="425"/>
      <c r="K39" s="425"/>
      <c r="L39" s="425"/>
      <c r="M39" s="490" t="str">
        <f>IF('T6-Application Summary'!AB68="YES","YES","NO")</f>
        <v>NO</v>
      </c>
      <c r="N39" s="490"/>
      <c r="O39" s="490"/>
      <c r="P39" s="491"/>
      <c r="Q39" s="491"/>
      <c r="R39" s="491"/>
      <c r="S39" s="492"/>
      <c r="T39" s="492"/>
      <c r="U39" s="492"/>
      <c r="V39" s="492"/>
      <c r="W39" s="492"/>
      <c r="X39" s="492"/>
      <c r="Y39" s="493"/>
      <c r="Z39" s="493"/>
      <c r="AA39" s="493"/>
      <c r="AB39" s="493"/>
      <c r="AC39" s="493"/>
      <c r="AD39" s="494"/>
    </row>
    <row r="40" spans="2:30" s="38" customFormat="1" ht="15" customHeight="1" x14ac:dyDescent="0.25">
      <c r="B40" s="495"/>
      <c r="C40" s="496"/>
      <c r="D40" s="489"/>
      <c r="E40" s="425"/>
      <c r="F40" s="425"/>
      <c r="G40" s="425"/>
      <c r="H40" s="425"/>
      <c r="I40" s="425"/>
      <c r="J40" s="425"/>
      <c r="K40" s="425"/>
      <c r="L40" s="425"/>
      <c r="M40" s="490"/>
      <c r="N40" s="490"/>
      <c r="O40" s="490"/>
      <c r="P40" s="491"/>
      <c r="Q40" s="491"/>
      <c r="R40" s="491"/>
      <c r="S40" s="492"/>
      <c r="T40" s="492"/>
      <c r="U40" s="492"/>
      <c r="V40" s="492"/>
      <c r="W40" s="492"/>
      <c r="X40" s="492"/>
      <c r="Y40" s="493"/>
      <c r="Z40" s="493"/>
      <c r="AA40" s="493"/>
      <c r="AB40" s="493"/>
      <c r="AC40" s="493"/>
      <c r="AD40" s="494"/>
    </row>
    <row r="41" spans="2:30" s="38" customFormat="1" ht="15" customHeight="1" x14ac:dyDescent="0.25">
      <c r="B41" s="506" t="s">
        <v>459</v>
      </c>
      <c r="C41" s="507"/>
      <c r="D41" s="508" t="s">
        <v>463</v>
      </c>
      <c r="E41" s="440"/>
      <c r="F41" s="440"/>
      <c r="G41" s="440"/>
      <c r="H41" s="440"/>
      <c r="I41" s="440"/>
      <c r="J41" s="440"/>
      <c r="K41" s="440"/>
      <c r="L41" s="440"/>
      <c r="M41" s="490" t="str">
        <f>IF('T6-Application Summary'!AB83="YES","YES","NO")</f>
        <v>NO</v>
      </c>
      <c r="N41" s="490"/>
      <c r="O41" s="490"/>
      <c r="P41" s="491"/>
      <c r="Q41" s="491"/>
      <c r="R41" s="491"/>
      <c r="S41" s="492"/>
      <c r="T41" s="492"/>
      <c r="U41" s="492"/>
      <c r="V41" s="492"/>
      <c r="W41" s="492"/>
      <c r="X41" s="492"/>
      <c r="Y41" s="493"/>
      <c r="Z41" s="493"/>
      <c r="AA41" s="493"/>
      <c r="AB41" s="493"/>
      <c r="AC41" s="493"/>
      <c r="AD41" s="494"/>
    </row>
    <row r="42" spans="2:30" s="38" customFormat="1" ht="15" customHeight="1" x14ac:dyDescent="0.25">
      <c r="B42" s="506"/>
      <c r="C42" s="507"/>
      <c r="D42" s="508"/>
      <c r="E42" s="440"/>
      <c r="F42" s="440"/>
      <c r="G42" s="440"/>
      <c r="H42" s="440"/>
      <c r="I42" s="440"/>
      <c r="J42" s="440"/>
      <c r="K42" s="440"/>
      <c r="L42" s="440"/>
      <c r="M42" s="490"/>
      <c r="N42" s="490"/>
      <c r="O42" s="490"/>
      <c r="P42" s="491"/>
      <c r="Q42" s="491"/>
      <c r="R42" s="491"/>
      <c r="S42" s="492"/>
      <c r="T42" s="492"/>
      <c r="U42" s="492"/>
      <c r="V42" s="492"/>
      <c r="W42" s="492"/>
      <c r="X42" s="492"/>
      <c r="Y42" s="493"/>
      <c r="Z42" s="493"/>
      <c r="AA42" s="493"/>
      <c r="AB42" s="493"/>
      <c r="AC42" s="493"/>
      <c r="AD42" s="494"/>
    </row>
    <row r="43" spans="2:30" s="38" customFormat="1" ht="15" customHeight="1" x14ac:dyDescent="0.25">
      <c r="B43" s="495" t="s">
        <v>459</v>
      </c>
      <c r="C43" s="496"/>
      <c r="D43" s="489" t="s">
        <v>464</v>
      </c>
      <c r="E43" s="425"/>
      <c r="F43" s="425"/>
      <c r="G43" s="425"/>
      <c r="H43" s="425"/>
      <c r="I43" s="425"/>
      <c r="J43" s="425"/>
      <c r="K43" s="425"/>
      <c r="L43" s="425"/>
      <c r="M43" s="490" t="str">
        <f>IF('T6-Application Summary'!AB87="YES","YES","NO")</f>
        <v>NO</v>
      </c>
      <c r="N43" s="490"/>
      <c r="O43" s="490"/>
      <c r="P43" s="491"/>
      <c r="Q43" s="491"/>
      <c r="R43" s="491"/>
      <c r="S43" s="492"/>
      <c r="T43" s="492"/>
      <c r="U43" s="492"/>
      <c r="V43" s="492"/>
      <c r="W43" s="492"/>
      <c r="X43" s="492"/>
      <c r="Y43" s="493"/>
      <c r="Z43" s="493"/>
      <c r="AA43" s="493"/>
      <c r="AB43" s="493"/>
      <c r="AC43" s="493"/>
      <c r="AD43" s="494"/>
    </row>
    <row r="44" spans="2:30" s="38" customFormat="1" ht="15" customHeight="1" x14ac:dyDescent="0.25">
      <c r="B44" s="495"/>
      <c r="C44" s="496"/>
      <c r="D44" s="489"/>
      <c r="E44" s="425"/>
      <c r="F44" s="425"/>
      <c r="G44" s="425"/>
      <c r="H44" s="425"/>
      <c r="I44" s="425"/>
      <c r="J44" s="425"/>
      <c r="K44" s="425"/>
      <c r="L44" s="425"/>
      <c r="M44" s="490"/>
      <c r="N44" s="490"/>
      <c r="O44" s="490"/>
      <c r="P44" s="491"/>
      <c r="Q44" s="491"/>
      <c r="R44" s="491"/>
      <c r="S44" s="492"/>
      <c r="T44" s="492"/>
      <c r="U44" s="492"/>
      <c r="V44" s="492"/>
      <c r="W44" s="492"/>
      <c r="X44" s="492"/>
      <c r="Y44" s="493"/>
      <c r="Z44" s="493"/>
      <c r="AA44" s="493"/>
      <c r="AB44" s="493"/>
      <c r="AC44" s="493"/>
      <c r="AD44" s="494"/>
    </row>
    <row r="45" spans="2:30" s="38" customFormat="1" ht="15" customHeight="1" x14ac:dyDescent="0.25">
      <c r="B45" s="506" t="s">
        <v>459</v>
      </c>
      <c r="C45" s="507"/>
      <c r="D45" s="508" t="s">
        <v>465</v>
      </c>
      <c r="E45" s="440"/>
      <c r="F45" s="440"/>
      <c r="G45" s="440"/>
      <c r="H45" s="440"/>
      <c r="I45" s="440"/>
      <c r="J45" s="440"/>
      <c r="K45" s="440"/>
      <c r="L45" s="440"/>
      <c r="M45" s="490" t="str">
        <f>IF('T6-Application Summary'!AB92="YES","YES","NO")</f>
        <v>NO</v>
      </c>
      <c r="N45" s="490"/>
      <c r="O45" s="490"/>
      <c r="P45" s="491"/>
      <c r="Q45" s="491"/>
      <c r="R45" s="491"/>
      <c r="S45" s="492"/>
      <c r="T45" s="492"/>
      <c r="U45" s="492"/>
      <c r="V45" s="492"/>
      <c r="W45" s="492"/>
      <c r="X45" s="492"/>
      <c r="Y45" s="493"/>
      <c r="Z45" s="493"/>
      <c r="AA45" s="493"/>
      <c r="AB45" s="493"/>
      <c r="AC45" s="493"/>
      <c r="AD45" s="494"/>
    </row>
    <row r="46" spans="2:30" s="38" customFormat="1" ht="15" customHeight="1" x14ac:dyDescent="0.25">
      <c r="B46" s="506"/>
      <c r="C46" s="507"/>
      <c r="D46" s="508"/>
      <c r="E46" s="440"/>
      <c r="F46" s="440"/>
      <c r="G46" s="440"/>
      <c r="H46" s="440"/>
      <c r="I46" s="440"/>
      <c r="J46" s="440"/>
      <c r="K46" s="440"/>
      <c r="L46" s="440"/>
      <c r="M46" s="490"/>
      <c r="N46" s="490"/>
      <c r="O46" s="490"/>
      <c r="P46" s="491"/>
      <c r="Q46" s="491"/>
      <c r="R46" s="491"/>
      <c r="S46" s="492"/>
      <c r="T46" s="492"/>
      <c r="U46" s="492"/>
      <c r="V46" s="492"/>
      <c r="W46" s="492"/>
      <c r="X46" s="492"/>
      <c r="Y46" s="493"/>
      <c r="Z46" s="493"/>
      <c r="AA46" s="493"/>
      <c r="AB46" s="493"/>
      <c r="AC46" s="493"/>
      <c r="AD46" s="494"/>
    </row>
    <row r="47" spans="2:30" s="38" customFormat="1" ht="15" customHeight="1" x14ac:dyDescent="0.25">
      <c r="B47" s="495" t="s">
        <v>461</v>
      </c>
      <c r="C47" s="496"/>
      <c r="D47" s="489" t="s">
        <v>467</v>
      </c>
      <c r="E47" s="425"/>
      <c r="F47" s="425"/>
      <c r="G47" s="425"/>
      <c r="H47" s="425"/>
      <c r="I47" s="425"/>
      <c r="J47" s="425"/>
      <c r="K47" s="425"/>
      <c r="L47" s="425"/>
      <c r="M47" s="490" t="str">
        <f>IF('T6-Application Summary'!AB96="YES","YES","NO")</f>
        <v>NO</v>
      </c>
      <c r="N47" s="490"/>
      <c r="O47" s="490"/>
      <c r="P47" s="491"/>
      <c r="Q47" s="491"/>
      <c r="R47" s="491"/>
      <c r="S47" s="492"/>
      <c r="T47" s="492"/>
      <c r="U47" s="492"/>
      <c r="V47" s="492"/>
      <c r="W47" s="492"/>
      <c r="X47" s="492"/>
      <c r="Y47" s="493"/>
      <c r="Z47" s="493"/>
      <c r="AA47" s="493"/>
      <c r="AB47" s="493"/>
      <c r="AC47" s="493"/>
      <c r="AD47" s="494"/>
    </row>
    <row r="48" spans="2:30" s="38" customFormat="1" ht="29.25" customHeight="1" x14ac:dyDescent="0.25">
      <c r="B48" s="495"/>
      <c r="C48" s="496"/>
      <c r="D48" s="489"/>
      <c r="E48" s="425"/>
      <c r="F48" s="425"/>
      <c r="G48" s="425"/>
      <c r="H48" s="425"/>
      <c r="I48" s="425"/>
      <c r="J48" s="425"/>
      <c r="K48" s="425"/>
      <c r="L48" s="425"/>
      <c r="M48" s="490"/>
      <c r="N48" s="490"/>
      <c r="O48" s="490"/>
      <c r="P48" s="491"/>
      <c r="Q48" s="491"/>
      <c r="R48" s="491"/>
      <c r="S48" s="492"/>
      <c r="T48" s="492"/>
      <c r="U48" s="492"/>
      <c r="V48" s="492"/>
      <c r="W48" s="492"/>
      <c r="X48" s="492"/>
      <c r="Y48" s="493"/>
      <c r="Z48" s="493"/>
      <c r="AA48" s="493"/>
      <c r="AB48" s="493"/>
      <c r="AC48" s="493"/>
      <c r="AD48" s="494"/>
    </row>
    <row r="49" spans="2:30" s="38" customFormat="1" ht="15" customHeight="1" x14ac:dyDescent="0.25">
      <c r="B49" s="506" t="s">
        <v>461</v>
      </c>
      <c r="C49" s="507"/>
      <c r="D49" s="508" t="s">
        <v>468</v>
      </c>
      <c r="E49" s="440"/>
      <c r="F49" s="440"/>
      <c r="G49" s="440"/>
      <c r="H49" s="440"/>
      <c r="I49" s="440"/>
      <c r="J49" s="440"/>
      <c r="K49" s="440"/>
      <c r="L49" s="440"/>
      <c r="M49" s="490" t="str">
        <f>IF('T6-Application Summary'!AB98="YES","YES","NO")</f>
        <v>NO</v>
      </c>
      <c r="N49" s="490"/>
      <c r="O49" s="490"/>
      <c r="P49" s="491"/>
      <c r="Q49" s="491"/>
      <c r="R49" s="491"/>
      <c r="S49" s="492"/>
      <c r="T49" s="492"/>
      <c r="U49" s="492"/>
      <c r="V49" s="492"/>
      <c r="W49" s="492"/>
      <c r="X49" s="492"/>
      <c r="Y49" s="493"/>
      <c r="Z49" s="493"/>
      <c r="AA49" s="493"/>
      <c r="AB49" s="493"/>
      <c r="AC49" s="493"/>
      <c r="AD49" s="494"/>
    </row>
    <row r="50" spans="2:30" s="38" customFormat="1" ht="15" customHeight="1" x14ac:dyDescent="0.25">
      <c r="B50" s="506"/>
      <c r="C50" s="507"/>
      <c r="D50" s="508"/>
      <c r="E50" s="440"/>
      <c r="F50" s="440"/>
      <c r="G50" s="440"/>
      <c r="H50" s="440"/>
      <c r="I50" s="440"/>
      <c r="J50" s="440"/>
      <c r="K50" s="440"/>
      <c r="L50" s="440"/>
      <c r="M50" s="490"/>
      <c r="N50" s="490"/>
      <c r="O50" s="490"/>
      <c r="P50" s="491"/>
      <c r="Q50" s="491"/>
      <c r="R50" s="491"/>
      <c r="S50" s="492"/>
      <c r="T50" s="492"/>
      <c r="U50" s="492"/>
      <c r="V50" s="492"/>
      <c r="W50" s="492"/>
      <c r="X50" s="492"/>
      <c r="Y50" s="493"/>
      <c r="Z50" s="493"/>
      <c r="AA50" s="493"/>
      <c r="AB50" s="493"/>
      <c r="AC50" s="493"/>
      <c r="AD50" s="494"/>
    </row>
    <row r="51" spans="2:30" s="38" customFormat="1" ht="15" customHeight="1" x14ac:dyDescent="0.25">
      <c r="B51" s="545"/>
      <c r="C51" s="546"/>
      <c r="D51" s="508" t="s">
        <v>469</v>
      </c>
      <c r="E51" s="440"/>
      <c r="F51" s="440"/>
      <c r="G51" s="440"/>
      <c r="H51" s="440"/>
      <c r="I51" s="440"/>
      <c r="J51" s="440"/>
      <c r="K51" s="440"/>
      <c r="L51" s="440"/>
      <c r="M51" s="490" t="s">
        <v>692</v>
      </c>
      <c r="N51" s="490"/>
      <c r="O51" s="490"/>
      <c r="P51" s="491"/>
      <c r="Q51" s="491"/>
      <c r="R51" s="491"/>
      <c r="S51" s="492"/>
      <c r="T51" s="492"/>
      <c r="U51" s="492"/>
      <c r="V51" s="492"/>
      <c r="W51" s="492"/>
      <c r="X51" s="492"/>
      <c r="Y51" s="493"/>
      <c r="Z51" s="493"/>
      <c r="AA51" s="493"/>
      <c r="AB51" s="493"/>
      <c r="AC51" s="493"/>
      <c r="AD51" s="494"/>
    </row>
    <row r="52" spans="2:30" s="38" customFormat="1" ht="26.25" customHeight="1" x14ac:dyDescent="0.25">
      <c r="B52" s="545"/>
      <c r="C52" s="546"/>
      <c r="D52" s="508"/>
      <c r="E52" s="440"/>
      <c r="F52" s="440"/>
      <c r="G52" s="440"/>
      <c r="H52" s="440"/>
      <c r="I52" s="440"/>
      <c r="J52" s="440"/>
      <c r="K52" s="440"/>
      <c r="L52" s="440"/>
      <c r="M52" s="490"/>
      <c r="N52" s="490"/>
      <c r="O52" s="490"/>
      <c r="P52" s="491"/>
      <c r="Q52" s="491"/>
      <c r="R52" s="491"/>
      <c r="S52" s="492"/>
      <c r="T52" s="492"/>
      <c r="U52" s="492"/>
      <c r="V52" s="492"/>
      <c r="W52" s="492"/>
      <c r="X52" s="492"/>
      <c r="Y52" s="493"/>
      <c r="Z52" s="493"/>
      <c r="AA52" s="493"/>
      <c r="AB52" s="493"/>
      <c r="AC52" s="493"/>
      <c r="AD52" s="494"/>
    </row>
    <row r="53" spans="2:30" s="38" customFormat="1" ht="15" customHeight="1" x14ac:dyDescent="0.25">
      <c r="B53" s="495" t="s">
        <v>466</v>
      </c>
      <c r="C53" s="496"/>
      <c r="D53" s="489" t="s">
        <v>470</v>
      </c>
      <c r="E53" s="425"/>
      <c r="F53" s="425"/>
      <c r="G53" s="425"/>
      <c r="H53" s="425"/>
      <c r="I53" s="425"/>
      <c r="J53" s="425"/>
      <c r="K53" s="425"/>
      <c r="L53" s="425"/>
      <c r="M53" s="490" t="s">
        <v>692</v>
      </c>
      <c r="N53" s="490"/>
      <c r="O53" s="490"/>
      <c r="P53" s="491"/>
      <c r="Q53" s="491"/>
      <c r="R53" s="491"/>
      <c r="S53" s="492"/>
      <c r="T53" s="492"/>
      <c r="U53" s="492"/>
      <c r="V53" s="492"/>
      <c r="W53" s="492"/>
      <c r="X53" s="492"/>
      <c r="Y53" s="493"/>
      <c r="Z53" s="493"/>
      <c r="AA53" s="493"/>
      <c r="AB53" s="493"/>
      <c r="AC53" s="493"/>
      <c r="AD53" s="494"/>
    </row>
    <row r="54" spans="2:30" s="38" customFormat="1" ht="15" customHeight="1" x14ac:dyDescent="0.25">
      <c r="B54" s="495"/>
      <c r="C54" s="496"/>
      <c r="D54" s="489"/>
      <c r="E54" s="425"/>
      <c r="F54" s="425"/>
      <c r="G54" s="425"/>
      <c r="H54" s="425"/>
      <c r="I54" s="425"/>
      <c r="J54" s="425"/>
      <c r="K54" s="425"/>
      <c r="L54" s="425"/>
      <c r="M54" s="490"/>
      <c r="N54" s="490"/>
      <c r="O54" s="490"/>
      <c r="P54" s="491"/>
      <c r="Q54" s="491"/>
      <c r="R54" s="491"/>
      <c r="S54" s="492"/>
      <c r="T54" s="492"/>
      <c r="U54" s="492"/>
      <c r="V54" s="492"/>
      <c r="W54" s="492"/>
      <c r="X54" s="492"/>
      <c r="Y54" s="493"/>
      <c r="Z54" s="493"/>
      <c r="AA54" s="493"/>
      <c r="AB54" s="493"/>
      <c r="AC54" s="493"/>
      <c r="AD54" s="494"/>
    </row>
    <row r="55" spans="2:30" s="38" customFormat="1" ht="15" customHeight="1" x14ac:dyDescent="0.25">
      <c r="B55" s="506" t="s">
        <v>466</v>
      </c>
      <c r="C55" s="507"/>
      <c r="D55" s="508" t="s">
        <v>471</v>
      </c>
      <c r="E55" s="440"/>
      <c r="F55" s="440"/>
      <c r="G55" s="440"/>
      <c r="H55" s="440"/>
      <c r="I55" s="440"/>
      <c r="J55" s="440"/>
      <c r="K55" s="440"/>
      <c r="L55" s="440"/>
      <c r="M55" s="490" t="s">
        <v>692</v>
      </c>
      <c r="N55" s="490"/>
      <c r="O55" s="490"/>
      <c r="P55" s="491"/>
      <c r="Q55" s="491"/>
      <c r="R55" s="491"/>
      <c r="S55" s="492"/>
      <c r="T55" s="492"/>
      <c r="U55" s="492"/>
      <c r="V55" s="492"/>
      <c r="W55" s="492"/>
      <c r="X55" s="492"/>
      <c r="Y55" s="493"/>
      <c r="Z55" s="493"/>
      <c r="AA55" s="493"/>
      <c r="AB55" s="493"/>
      <c r="AC55" s="493"/>
      <c r="AD55" s="494"/>
    </row>
    <row r="56" spans="2:30" s="38" customFormat="1" ht="15" customHeight="1" x14ac:dyDescent="0.25">
      <c r="B56" s="506"/>
      <c r="C56" s="507"/>
      <c r="D56" s="508"/>
      <c r="E56" s="440"/>
      <c r="F56" s="440"/>
      <c r="G56" s="440"/>
      <c r="H56" s="440"/>
      <c r="I56" s="440"/>
      <c r="J56" s="440"/>
      <c r="K56" s="440"/>
      <c r="L56" s="440"/>
      <c r="M56" s="490"/>
      <c r="N56" s="490"/>
      <c r="O56" s="490"/>
      <c r="P56" s="491"/>
      <c r="Q56" s="491"/>
      <c r="R56" s="491"/>
      <c r="S56" s="492"/>
      <c r="T56" s="492"/>
      <c r="U56" s="492"/>
      <c r="V56" s="492"/>
      <c r="W56" s="492"/>
      <c r="X56" s="492"/>
      <c r="Y56" s="493"/>
      <c r="Z56" s="493"/>
      <c r="AA56" s="493"/>
      <c r="AB56" s="493"/>
      <c r="AC56" s="493"/>
      <c r="AD56" s="494"/>
    </row>
    <row r="57" spans="2:30" s="38" customFormat="1" ht="15" customHeight="1" x14ac:dyDescent="0.25">
      <c r="B57" s="495" t="s">
        <v>466</v>
      </c>
      <c r="C57" s="496"/>
      <c r="D57" s="489" t="s">
        <v>476</v>
      </c>
      <c r="E57" s="425"/>
      <c r="F57" s="425"/>
      <c r="G57" s="425"/>
      <c r="H57" s="425"/>
      <c r="I57" s="425"/>
      <c r="J57" s="425"/>
      <c r="K57" s="425"/>
      <c r="L57" s="425"/>
      <c r="M57" s="490" t="s">
        <v>692</v>
      </c>
      <c r="N57" s="490"/>
      <c r="O57" s="490"/>
      <c r="P57" s="491"/>
      <c r="Q57" s="491"/>
      <c r="R57" s="491"/>
      <c r="S57" s="492"/>
      <c r="T57" s="492"/>
      <c r="U57" s="492"/>
      <c r="V57" s="492"/>
      <c r="W57" s="492"/>
      <c r="X57" s="492"/>
      <c r="Y57" s="493"/>
      <c r="Z57" s="493"/>
      <c r="AA57" s="493"/>
      <c r="AB57" s="493"/>
      <c r="AC57" s="493"/>
      <c r="AD57" s="494"/>
    </row>
    <row r="58" spans="2:30" s="38" customFormat="1" ht="15" customHeight="1" x14ac:dyDescent="0.25">
      <c r="B58" s="495"/>
      <c r="C58" s="496"/>
      <c r="D58" s="489"/>
      <c r="E58" s="425"/>
      <c r="F58" s="425"/>
      <c r="G58" s="425"/>
      <c r="H58" s="425"/>
      <c r="I58" s="425"/>
      <c r="J58" s="425"/>
      <c r="K58" s="425"/>
      <c r="L58" s="425"/>
      <c r="M58" s="490"/>
      <c r="N58" s="490"/>
      <c r="O58" s="490"/>
      <c r="P58" s="491"/>
      <c r="Q58" s="491"/>
      <c r="R58" s="491"/>
      <c r="S58" s="492"/>
      <c r="T58" s="492"/>
      <c r="U58" s="492"/>
      <c r="V58" s="492"/>
      <c r="W58" s="492"/>
      <c r="X58" s="492"/>
      <c r="Y58" s="493"/>
      <c r="Z58" s="493"/>
      <c r="AA58" s="493"/>
      <c r="AB58" s="493"/>
      <c r="AC58" s="493"/>
      <c r="AD58" s="494"/>
    </row>
    <row r="59" spans="2:30" s="38" customFormat="1" ht="15" customHeight="1" x14ac:dyDescent="0.25">
      <c r="B59" s="506" t="s">
        <v>466</v>
      </c>
      <c r="C59" s="507"/>
      <c r="D59" s="508" t="s">
        <v>472</v>
      </c>
      <c r="E59" s="440"/>
      <c r="F59" s="440"/>
      <c r="G59" s="440"/>
      <c r="H59" s="440"/>
      <c r="I59" s="440"/>
      <c r="J59" s="440"/>
      <c r="K59" s="440"/>
      <c r="L59" s="440"/>
      <c r="M59" s="490" t="s">
        <v>692</v>
      </c>
      <c r="N59" s="490"/>
      <c r="O59" s="490"/>
      <c r="P59" s="491"/>
      <c r="Q59" s="491"/>
      <c r="R59" s="491"/>
      <c r="S59" s="492"/>
      <c r="T59" s="492"/>
      <c r="U59" s="492"/>
      <c r="V59" s="492"/>
      <c r="W59" s="492"/>
      <c r="X59" s="492"/>
      <c r="Y59" s="493"/>
      <c r="Z59" s="493"/>
      <c r="AA59" s="493"/>
      <c r="AB59" s="493"/>
      <c r="AC59" s="493"/>
      <c r="AD59" s="494"/>
    </row>
    <row r="60" spans="2:30" s="38" customFormat="1" ht="15" customHeight="1" x14ac:dyDescent="0.25">
      <c r="B60" s="506"/>
      <c r="C60" s="507"/>
      <c r="D60" s="508"/>
      <c r="E60" s="440"/>
      <c r="F60" s="440"/>
      <c r="G60" s="440"/>
      <c r="H60" s="440"/>
      <c r="I60" s="440"/>
      <c r="J60" s="440"/>
      <c r="K60" s="440"/>
      <c r="L60" s="440"/>
      <c r="M60" s="490"/>
      <c r="N60" s="490"/>
      <c r="O60" s="490"/>
      <c r="P60" s="491"/>
      <c r="Q60" s="491"/>
      <c r="R60" s="491"/>
      <c r="S60" s="492"/>
      <c r="T60" s="492"/>
      <c r="U60" s="492"/>
      <c r="V60" s="492"/>
      <c r="W60" s="492"/>
      <c r="X60" s="492"/>
      <c r="Y60" s="493"/>
      <c r="Z60" s="493"/>
      <c r="AA60" s="493"/>
      <c r="AB60" s="493"/>
      <c r="AC60" s="493"/>
      <c r="AD60" s="494"/>
    </row>
    <row r="61" spans="2:30" s="38" customFormat="1" ht="15" customHeight="1" x14ac:dyDescent="0.25">
      <c r="B61" s="506" t="s">
        <v>466</v>
      </c>
      <c r="C61" s="507"/>
      <c r="D61" s="508" t="s">
        <v>697</v>
      </c>
      <c r="E61" s="440"/>
      <c r="F61" s="440"/>
      <c r="G61" s="440"/>
      <c r="H61" s="440"/>
      <c r="I61" s="440"/>
      <c r="J61" s="440"/>
      <c r="K61" s="440"/>
      <c r="L61" s="440"/>
      <c r="M61" s="490" t="s">
        <v>692</v>
      </c>
      <c r="N61" s="490"/>
      <c r="O61" s="490"/>
      <c r="P61" s="491"/>
      <c r="Q61" s="491"/>
      <c r="R61" s="491"/>
      <c r="S61" s="492"/>
      <c r="T61" s="492"/>
      <c r="U61" s="492"/>
      <c r="V61" s="492"/>
      <c r="W61" s="492"/>
      <c r="X61" s="492"/>
      <c r="Y61" s="493"/>
      <c r="Z61" s="493"/>
      <c r="AA61" s="493"/>
      <c r="AB61" s="493"/>
      <c r="AC61" s="493"/>
      <c r="AD61" s="494"/>
    </row>
    <row r="62" spans="2:30" s="38" customFormat="1" ht="15" customHeight="1" x14ac:dyDescent="0.25">
      <c r="B62" s="506"/>
      <c r="C62" s="507"/>
      <c r="D62" s="508"/>
      <c r="E62" s="440"/>
      <c r="F62" s="440"/>
      <c r="G62" s="440"/>
      <c r="H62" s="440"/>
      <c r="I62" s="440"/>
      <c r="J62" s="440"/>
      <c r="K62" s="440"/>
      <c r="L62" s="440"/>
      <c r="M62" s="490"/>
      <c r="N62" s="490"/>
      <c r="O62" s="490"/>
      <c r="P62" s="491"/>
      <c r="Q62" s="491"/>
      <c r="R62" s="491"/>
      <c r="S62" s="492"/>
      <c r="T62" s="492"/>
      <c r="U62" s="492"/>
      <c r="V62" s="492"/>
      <c r="W62" s="492"/>
      <c r="X62" s="492"/>
      <c r="Y62" s="493"/>
      <c r="Z62" s="493"/>
      <c r="AA62" s="493"/>
      <c r="AB62" s="493"/>
      <c r="AC62" s="493"/>
      <c r="AD62" s="494"/>
    </row>
    <row r="63" spans="2:30" s="38" customFormat="1" ht="15" customHeight="1" x14ac:dyDescent="0.25">
      <c r="B63" s="487"/>
      <c r="C63" s="488"/>
      <c r="D63" s="489" t="s">
        <v>473</v>
      </c>
      <c r="E63" s="425"/>
      <c r="F63" s="425"/>
      <c r="G63" s="425"/>
      <c r="H63" s="425"/>
      <c r="I63" s="425"/>
      <c r="J63" s="425"/>
      <c r="K63" s="425"/>
      <c r="L63" s="425"/>
      <c r="M63" s="490" t="str">
        <f>IF('D1-CHDO Operating Supplement'!Y45&gt;0,"YES","N/A")</f>
        <v>N/A</v>
      </c>
      <c r="N63" s="490"/>
      <c r="O63" s="490"/>
      <c r="P63" s="491"/>
      <c r="Q63" s="491"/>
      <c r="R63" s="491"/>
      <c r="S63" s="492"/>
      <c r="T63" s="492"/>
      <c r="U63" s="492"/>
      <c r="V63" s="492"/>
      <c r="W63" s="492"/>
      <c r="X63" s="492"/>
      <c r="Y63" s="493"/>
      <c r="Z63" s="493"/>
      <c r="AA63" s="493"/>
      <c r="AB63" s="493"/>
      <c r="AC63" s="493"/>
      <c r="AD63" s="494"/>
    </row>
    <row r="64" spans="2:30" s="38" customFormat="1" ht="15" customHeight="1" x14ac:dyDescent="0.25">
      <c r="B64" s="487"/>
      <c r="C64" s="488"/>
      <c r="D64" s="489"/>
      <c r="E64" s="425"/>
      <c r="F64" s="425"/>
      <c r="G64" s="425"/>
      <c r="H64" s="425"/>
      <c r="I64" s="425"/>
      <c r="J64" s="425"/>
      <c r="K64" s="425"/>
      <c r="L64" s="425"/>
      <c r="M64" s="490"/>
      <c r="N64" s="490"/>
      <c r="O64" s="490"/>
      <c r="P64" s="491"/>
      <c r="Q64" s="491"/>
      <c r="R64" s="491"/>
      <c r="S64" s="492"/>
      <c r="T64" s="492"/>
      <c r="U64" s="492"/>
      <c r="V64" s="492"/>
      <c r="W64" s="492"/>
      <c r="X64" s="492"/>
      <c r="Y64" s="493"/>
      <c r="Z64" s="493"/>
      <c r="AA64" s="493"/>
      <c r="AB64" s="493"/>
      <c r="AC64" s="493"/>
      <c r="AD64" s="494"/>
    </row>
    <row r="65" spans="2:30" s="38" customFormat="1" ht="15" customHeight="1" x14ac:dyDescent="0.25">
      <c r="B65" s="506" t="s">
        <v>466</v>
      </c>
      <c r="C65" s="507"/>
      <c r="D65" s="508" t="s">
        <v>474</v>
      </c>
      <c r="E65" s="440"/>
      <c r="F65" s="440"/>
      <c r="G65" s="440"/>
      <c r="H65" s="440"/>
      <c r="I65" s="440"/>
      <c r="J65" s="440"/>
      <c r="K65" s="440"/>
      <c r="L65" s="440"/>
      <c r="M65" s="490" t="str">
        <f>IF('T5-Match'!AB53="YES","YES","NO")</f>
        <v>NO</v>
      </c>
      <c r="N65" s="490"/>
      <c r="O65" s="490"/>
      <c r="P65" s="491"/>
      <c r="Q65" s="491"/>
      <c r="R65" s="491"/>
      <c r="S65" s="492"/>
      <c r="T65" s="492"/>
      <c r="U65" s="492"/>
      <c r="V65" s="492"/>
      <c r="W65" s="492"/>
      <c r="X65" s="492"/>
      <c r="Y65" s="493"/>
      <c r="Z65" s="493"/>
      <c r="AA65" s="493"/>
      <c r="AB65" s="493"/>
      <c r="AC65" s="493"/>
      <c r="AD65" s="494"/>
    </row>
    <row r="66" spans="2:30" s="38" customFormat="1" ht="15" customHeight="1" x14ac:dyDescent="0.25">
      <c r="B66" s="506"/>
      <c r="C66" s="507"/>
      <c r="D66" s="508"/>
      <c r="E66" s="440"/>
      <c r="F66" s="440"/>
      <c r="G66" s="440"/>
      <c r="H66" s="440"/>
      <c r="I66" s="440"/>
      <c r="J66" s="440"/>
      <c r="K66" s="440"/>
      <c r="L66" s="440"/>
      <c r="M66" s="490"/>
      <c r="N66" s="490"/>
      <c r="O66" s="490"/>
      <c r="P66" s="491"/>
      <c r="Q66" s="491"/>
      <c r="R66" s="491"/>
      <c r="S66" s="492"/>
      <c r="T66" s="492"/>
      <c r="U66" s="492"/>
      <c r="V66" s="492"/>
      <c r="W66" s="492"/>
      <c r="X66" s="492"/>
      <c r="Y66" s="493"/>
      <c r="Z66" s="493"/>
      <c r="AA66" s="493"/>
      <c r="AB66" s="493"/>
      <c r="AC66" s="493"/>
      <c r="AD66" s="494"/>
    </row>
    <row r="67" spans="2:30" ht="15" customHeight="1" x14ac:dyDescent="0.25">
      <c r="B67" s="495" t="s">
        <v>698</v>
      </c>
      <c r="C67" s="496"/>
      <c r="D67" s="489" t="s">
        <v>475</v>
      </c>
      <c r="E67" s="425"/>
      <c r="F67" s="425"/>
      <c r="G67" s="425"/>
      <c r="H67" s="425"/>
      <c r="I67" s="425"/>
      <c r="J67" s="425"/>
      <c r="K67" s="425"/>
      <c r="L67" s="425"/>
      <c r="M67" s="490" t="str">
        <f>'T5-Match'!AB50</f>
        <v>N/A</v>
      </c>
      <c r="N67" s="490"/>
      <c r="O67" s="490"/>
      <c r="P67" s="491"/>
      <c r="Q67" s="491"/>
      <c r="R67" s="491"/>
      <c r="S67" s="492"/>
      <c r="T67" s="492"/>
      <c r="U67" s="492"/>
      <c r="V67" s="492"/>
      <c r="W67" s="492"/>
      <c r="X67" s="492"/>
      <c r="Y67" s="493"/>
      <c r="Z67" s="493"/>
      <c r="AA67" s="493"/>
      <c r="AB67" s="493"/>
      <c r="AC67" s="493"/>
      <c r="AD67" s="494"/>
    </row>
    <row r="68" spans="2:30" ht="15" customHeight="1" thickBot="1" x14ac:dyDescent="0.3">
      <c r="B68" s="497"/>
      <c r="C68" s="498"/>
      <c r="D68" s="499"/>
      <c r="E68" s="500"/>
      <c r="F68" s="500"/>
      <c r="G68" s="500"/>
      <c r="H68" s="500"/>
      <c r="I68" s="500"/>
      <c r="J68" s="500"/>
      <c r="K68" s="500"/>
      <c r="L68" s="500"/>
      <c r="M68" s="501"/>
      <c r="N68" s="501"/>
      <c r="O68" s="501"/>
      <c r="P68" s="502"/>
      <c r="Q68" s="502"/>
      <c r="R68" s="502"/>
      <c r="S68" s="503"/>
      <c r="T68" s="503"/>
      <c r="U68" s="503"/>
      <c r="V68" s="503"/>
      <c r="W68" s="503"/>
      <c r="X68" s="503"/>
      <c r="Y68" s="504"/>
      <c r="Z68" s="504"/>
      <c r="AA68" s="504"/>
      <c r="AB68" s="504"/>
      <c r="AC68" s="504"/>
      <c r="AD68" s="505"/>
    </row>
    <row r="69" spans="2:30" ht="15" customHeight="1" x14ac:dyDescent="0.25"/>
  </sheetData>
  <sheetProtection algorithmName="SHA-512" hashValue="aAjCU6PMJOyhGuqqbXF21tWlcr2eaH4NCcdt2QtKEEakzUbt7eGSOqXjWWX1OeEG4Kq2wfJnTCJMQ64H8J66Cg==" saltValue="Lx5ghYBisghwFPKiZFmonA==" spinCount="100000" sheet="1" selectLockedCells="1"/>
  <mergeCells count="188">
    <mergeCell ref="B61:C62"/>
    <mergeCell ref="D61:L62"/>
    <mergeCell ref="M61:O62"/>
    <mergeCell ref="P61:R62"/>
    <mergeCell ref="S61:X62"/>
    <mergeCell ref="Y61:AD62"/>
    <mergeCell ref="B47:C48"/>
    <mergeCell ref="D47:L48"/>
    <mergeCell ref="M47:O48"/>
    <mergeCell ref="P47:R48"/>
    <mergeCell ref="S47:X48"/>
    <mergeCell ref="Y47:AD48"/>
    <mergeCell ref="B51:C52"/>
    <mergeCell ref="D51:L52"/>
    <mergeCell ref="M51:O52"/>
    <mergeCell ref="P51:R52"/>
    <mergeCell ref="S51:X52"/>
    <mergeCell ref="Y51:AD52"/>
    <mergeCell ref="B53:C54"/>
    <mergeCell ref="D53:L54"/>
    <mergeCell ref="M53:O54"/>
    <mergeCell ref="P53:R54"/>
    <mergeCell ref="S53:X54"/>
    <mergeCell ref="Y53:AD54"/>
    <mergeCell ref="B9:C10"/>
    <mergeCell ref="D9:L10"/>
    <mergeCell ref="M9:O10"/>
    <mergeCell ref="P9:R10"/>
    <mergeCell ref="S9:X10"/>
    <mergeCell ref="Y9:AD10"/>
    <mergeCell ref="B13:C14"/>
    <mergeCell ref="D13:L14"/>
    <mergeCell ref="M13:O14"/>
    <mergeCell ref="P13:R14"/>
    <mergeCell ref="S13:X14"/>
    <mergeCell ref="Y13:AD14"/>
    <mergeCell ref="Y11:AD12"/>
    <mergeCell ref="B11:C12"/>
    <mergeCell ref="D11:L12"/>
    <mergeCell ref="M11:O12"/>
    <mergeCell ref="P11:R12"/>
    <mergeCell ref="P23:R24"/>
    <mergeCell ref="S23:X24"/>
    <mergeCell ref="Y23:AD24"/>
    <mergeCell ref="P18:R20"/>
    <mergeCell ref="S18:X20"/>
    <mergeCell ref="Y18:AD20"/>
    <mergeCell ref="B21:C22"/>
    <mergeCell ref="D21:L22"/>
    <mergeCell ref="M21:O22"/>
    <mergeCell ref="Y21:AD22"/>
    <mergeCell ref="B43:C44"/>
    <mergeCell ref="D43:L44"/>
    <mergeCell ref="M43:O44"/>
    <mergeCell ref="P43:R44"/>
    <mergeCell ref="S43:X44"/>
    <mergeCell ref="Y43:AD44"/>
    <mergeCell ref="B45:C46"/>
    <mergeCell ref="D25:L26"/>
    <mergeCell ref="B2:AD2"/>
    <mergeCell ref="B5:C6"/>
    <mergeCell ref="D5:L6"/>
    <mergeCell ref="M5:O6"/>
    <mergeCell ref="P5:R6"/>
    <mergeCell ref="S5:X6"/>
    <mergeCell ref="Y5:AD6"/>
    <mergeCell ref="B7:C8"/>
    <mergeCell ref="D7:L8"/>
    <mergeCell ref="M7:O8"/>
    <mergeCell ref="P7:R8"/>
    <mergeCell ref="S7:X8"/>
    <mergeCell ref="Y7:AD8"/>
    <mergeCell ref="B3:AD4"/>
    <mergeCell ref="B18:C20"/>
    <mergeCell ref="D18:L20"/>
    <mergeCell ref="D45:L46"/>
    <mergeCell ref="M45:O46"/>
    <mergeCell ref="P45:R46"/>
    <mergeCell ref="S45:X46"/>
    <mergeCell ref="Y45:AD46"/>
    <mergeCell ref="Y29:AD30"/>
    <mergeCell ref="S29:X30"/>
    <mergeCell ref="P29:R30"/>
    <mergeCell ref="D29:L30"/>
    <mergeCell ref="M29:O30"/>
    <mergeCell ref="Y41:AD42"/>
    <mergeCell ref="B25:C26"/>
    <mergeCell ref="M25:O26"/>
    <mergeCell ref="P25:R26"/>
    <mergeCell ref="S25:X26"/>
    <mergeCell ref="P21:R22"/>
    <mergeCell ref="S21:X22"/>
    <mergeCell ref="S11:X12"/>
    <mergeCell ref="Y25:AD26"/>
    <mergeCell ref="B27:C28"/>
    <mergeCell ref="M27:O28"/>
    <mergeCell ref="P27:R28"/>
    <mergeCell ref="S27:X28"/>
    <mergeCell ref="Y27:AD28"/>
    <mergeCell ref="D27:L28"/>
    <mergeCell ref="B15:C17"/>
    <mergeCell ref="D15:L17"/>
    <mergeCell ref="M15:O17"/>
    <mergeCell ref="P15:R17"/>
    <mergeCell ref="S15:X17"/>
    <mergeCell ref="Y15:AD17"/>
    <mergeCell ref="M18:O20"/>
    <mergeCell ref="B23:C24"/>
    <mergeCell ref="D23:L24"/>
    <mergeCell ref="M23:O24"/>
    <mergeCell ref="B35:C36"/>
    <mergeCell ref="D35:L36"/>
    <mergeCell ref="M35:O36"/>
    <mergeCell ref="P35:R36"/>
    <mergeCell ref="S35:X36"/>
    <mergeCell ref="Y35:AD36"/>
    <mergeCell ref="B33:C34"/>
    <mergeCell ref="D33:L34"/>
    <mergeCell ref="B31:C32"/>
    <mergeCell ref="D31:L32"/>
    <mergeCell ref="M31:O32"/>
    <mergeCell ref="P31:R32"/>
    <mergeCell ref="S31:X32"/>
    <mergeCell ref="Y31:AD32"/>
    <mergeCell ref="M33:O34"/>
    <mergeCell ref="P33:R34"/>
    <mergeCell ref="S33:X34"/>
    <mergeCell ref="Y33:AD34"/>
    <mergeCell ref="B29:C30"/>
    <mergeCell ref="M37:O38"/>
    <mergeCell ref="P37:R38"/>
    <mergeCell ref="S37:X38"/>
    <mergeCell ref="Y37:AD38"/>
    <mergeCell ref="B37:C38"/>
    <mergeCell ref="D37:L38"/>
    <mergeCell ref="D49:L50"/>
    <mergeCell ref="B49:C50"/>
    <mergeCell ref="M49:O50"/>
    <mergeCell ref="P49:R50"/>
    <mergeCell ref="S49:X50"/>
    <mergeCell ref="Y49:AD50"/>
    <mergeCell ref="B39:C40"/>
    <mergeCell ref="D39:L40"/>
    <mergeCell ref="M39:O40"/>
    <mergeCell ref="P39:R40"/>
    <mergeCell ref="S39:X40"/>
    <mergeCell ref="Y39:AD40"/>
    <mergeCell ref="B41:C42"/>
    <mergeCell ref="D41:L42"/>
    <mergeCell ref="M41:O42"/>
    <mergeCell ref="P41:R42"/>
    <mergeCell ref="S41:X42"/>
    <mergeCell ref="B55:C56"/>
    <mergeCell ref="D55:L56"/>
    <mergeCell ref="M55:O56"/>
    <mergeCell ref="P55:R56"/>
    <mergeCell ref="S55:X56"/>
    <mergeCell ref="Y55:AD56"/>
    <mergeCell ref="B59:C60"/>
    <mergeCell ref="D59:L60"/>
    <mergeCell ref="M59:O60"/>
    <mergeCell ref="P59:R60"/>
    <mergeCell ref="S59:X60"/>
    <mergeCell ref="Y59:AD60"/>
    <mergeCell ref="B57:C58"/>
    <mergeCell ref="D57:L58"/>
    <mergeCell ref="M57:O58"/>
    <mergeCell ref="P57:R58"/>
    <mergeCell ref="S57:X58"/>
    <mergeCell ref="Y57:AD58"/>
    <mergeCell ref="B63:C64"/>
    <mergeCell ref="D63:L64"/>
    <mergeCell ref="M63:O64"/>
    <mergeCell ref="P63:R64"/>
    <mergeCell ref="S63:X64"/>
    <mergeCell ref="Y63:AD64"/>
    <mergeCell ref="B67:C68"/>
    <mergeCell ref="D67:L68"/>
    <mergeCell ref="M67:O68"/>
    <mergeCell ref="P67:R68"/>
    <mergeCell ref="S67:X68"/>
    <mergeCell ref="Y67:AD68"/>
    <mergeCell ref="B65:C66"/>
    <mergeCell ref="D65:L66"/>
    <mergeCell ref="M65:O66"/>
    <mergeCell ref="P65:R66"/>
    <mergeCell ref="S65:X66"/>
    <mergeCell ref="Y65:AD66"/>
  </mergeCells>
  <conditionalFormatting sqref="M7:O68">
    <cfRule type="containsText" dxfId="54" priority="4" operator="containsText" text="N/A">
      <formula>NOT(ISERROR(SEARCH("N/A",M7)))</formula>
    </cfRule>
    <cfRule type="containsText" dxfId="53" priority="5" operator="containsText" text="NO">
      <formula>NOT(ISERROR(SEARCH("NO",M7)))</formula>
    </cfRule>
    <cfRule type="containsText" dxfId="52" priority="6" operator="containsText" text="YES">
      <formula>NOT(ISERROR(SEARCH("YES",M7)))</formula>
    </cfRule>
  </conditionalFormatting>
  <pageMargins left="0.5" right="0.5" top="0.5" bottom="0.5" header="0.3" footer="0.3"/>
  <pageSetup scale="9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Validation!$E$2:$E$3</xm:f>
          </x14:formula1>
          <xm:sqref>P7:R68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7E978-BCD5-4C9A-8D92-D1BC2A2F03B5}">
  <sheetPr codeName="Sheet9">
    <pageSetUpPr fitToPage="1"/>
  </sheetPr>
  <dimension ref="A1:AE147"/>
  <sheetViews>
    <sheetView showGridLines="0" showRowColHeaders="0" workbookViewId="0">
      <selection activeCell="M11" sqref="M11:O13"/>
    </sheetView>
  </sheetViews>
  <sheetFormatPr defaultColWidth="0" defaultRowHeight="0" customHeight="1" zeroHeight="1" x14ac:dyDescent="0.25"/>
  <cols>
    <col min="1" max="31" width="3.28515625" style="16" customWidth="1"/>
    <col min="32" max="16384" width="9.140625" style="16" hidden="1"/>
  </cols>
  <sheetData>
    <row r="1" spans="2:30" ht="15" customHeight="1" x14ac:dyDescent="0.25"/>
    <row r="2" spans="2:30" ht="15" customHeight="1" x14ac:dyDescent="0.25">
      <c r="B2" s="547" t="s">
        <v>726</v>
      </c>
      <c r="C2" s="547"/>
      <c r="D2" s="547"/>
      <c r="E2" s="547"/>
      <c r="F2" s="547"/>
      <c r="G2" s="547"/>
      <c r="H2" s="547"/>
      <c r="I2" s="547"/>
      <c r="J2" s="547"/>
      <c r="K2" s="547"/>
      <c r="L2" s="547"/>
      <c r="M2" s="547"/>
      <c r="N2" s="547"/>
      <c r="O2" s="547"/>
      <c r="P2" s="547"/>
      <c r="Q2" s="547"/>
      <c r="R2" s="547"/>
      <c r="S2" s="547"/>
      <c r="T2" s="547"/>
      <c r="U2" s="547"/>
      <c r="V2" s="547" t="s">
        <v>727</v>
      </c>
      <c r="W2" s="547"/>
      <c r="X2" s="547"/>
      <c r="Y2" s="547"/>
      <c r="Z2" s="547"/>
      <c r="AA2" s="547"/>
      <c r="AB2" s="547"/>
      <c r="AC2" s="547"/>
      <c r="AD2" s="67">
        <f>SUM(AD4,AD16,AD39,AD73)</f>
        <v>26</v>
      </c>
    </row>
    <row r="3" spans="2:30" ht="15" customHeight="1" thickBot="1" x14ac:dyDescent="0.3"/>
    <row r="4" spans="2:30" ht="15" customHeight="1" thickBot="1" x14ac:dyDescent="0.3">
      <c r="B4" s="120" t="s">
        <v>728</v>
      </c>
      <c r="C4" s="120"/>
      <c r="D4" s="120"/>
      <c r="E4" s="120"/>
      <c r="F4" s="120"/>
      <c r="G4" s="120"/>
      <c r="H4" s="120"/>
      <c r="I4" s="120"/>
      <c r="J4" s="120"/>
      <c r="K4" s="120"/>
      <c r="L4" s="120"/>
      <c r="M4" s="120"/>
      <c r="N4" s="120"/>
      <c r="O4" s="120"/>
      <c r="P4" s="120"/>
      <c r="Q4" s="120"/>
      <c r="R4" s="120"/>
      <c r="S4" s="120"/>
      <c r="T4" s="120"/>
      <c r="U4" s="120"/>
      <c r="V4" s="548" t="s">
        <v>727</v>
      </c>
      <c r="W4" s="548"/>
      <c r="X4" s="548"/>
      <c r="Y4" s="548"/>
      <c r="Z4" s="548"/>
      <c r="AA4" s="548"/>
      <c r="AB4" s="548"/>
      <c r="AC4" s="548"/>
      <c r="AD4" s="68">
        <f>Y14</f>
        <v>4</v>
      </c>
    </row>
    <row r="5" spans="2:30" ht="15" customHeight="1" x14ac:dyDescent="0.25"/>
    <row r="6" spans="2:30" ht="27" customHeight="1" x14ac:dyDescent="0.25">
      <c r="B6" s="166" t="s">
        <v>729</v>
      </c>
      <c r="C6" s="166"/>
      <c r="D6" s="166"/>
      <c r="E6" s="166"/>
      <c r="F6" s="166"/>
      <c r="G6" s="166"/>
      <c r="H6" s="166"/>
      <c r="I6" s="166"/>
      <c r="J6" s="166"/>
      <c r="K6" s="166"/>
      <c r="L6" s="166"/>
      <c r="M6" s="166"/>
      <c r="N6" s="166"/>
      <c r="O6" s="166"/>
      <c r="P6" s="166"/>
      <c r="Q6" s="166"/>
      <c r="R6" s="166"/>
      <c r="S6" s="166"/>
      <c r="T6" s="166"/>
      <c r="U6" s="166"/>
      <c r="V6" s="166"/>
      <c r="W6" s="166"/>
      <c r="X6" s="166"/>
      <c r="Y6" s="166"/>
      <c r="Z6" s="166"/>
      <c r="AA6" s="166"/>
      <c r="AB6" s="166"/>
      <c r="AC6" s="166"/>
      <c r="AD6" s="166"/>
    </row>
    <row r="7" spans="2:30" ht="15" customHeight="1" x14ac:dyDescent="0.25">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2:30" ht="15" customHeight="1" thickBot="1" x14ac:dyDescent="0.3">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row>
    <row r="9" spans="2:30" ht="15" customHeight="1" x14ac:dyDescent="0.25">
      <c r="B9" s="456" t="s">
        <v>730</v>
      </c>
      <c r="C9" s="393"/>
      <c r="D9" s="393"/>
      <c r="E9" s="393"/>
      <c r="F9" s="393"/>
      <c r="G9" s="393"/>
      <c r="H9" s="393"/>
      <c r="I9" s="393"/>
      <c r="J9" s="393"/>
      <c r="K9" s="393"/>
      <c r="L9" s="457"/>
      <c r="M9" s="402" t="s">
        <v>731</v>
      </c>
      <c r="N9" s="402"/>
      <c r="O9" s="551"/>
      <c r="P9" s="401" t="s">
        <v>732</v>
      </c>
      <c r="Q9" s="402"/>
      <c r="R9" s="551"/>
      <c r="S9" s="401" t="s">
        <v>733</v>
      </c>
      <c r="T9" s="402"/>
      <c r="U9" s="551"/>
      <c r="V9" s="401" t="s">
        <v>271</v>
      </c>
      <c r="W9" s="402"/>
      <c r="X9" s="551"/>
      <c r="Y9" s="401" t="s">
        <v>734</v>
      </c>
      <c r="Z9" s="402"/>
      <c r="AA9" s="551"/>
      <c r="AB9" s="401" t="s">
        <v>735</v>
      </c>
      <c r="AC9" s="402"/>
      <c r="AD9" s="403"/>
    </row>
    <row r="10" spans="2:30" ht="15" customHeight="1" thickBot="1" x14ac:dyDescent="0.3">
      <c r="B10" s="549"/>
      <c r="C10" s="396"/>
      <c r="D10" s="396"/>
      <c r="E10" s="396"/>
      <c r="F10" s="396"/>
      <c r="G10" s="396"/>
      <c r="H10" s="396"/>
      <c r="I10" s="396"/>
      <c r="J10" s="396"/>
      <c r="K10" s="396"/>
      <c r="L10" s="550"/>
      <c r="M10" s="405"/>
      <c r="N10" s="405"/>
      <c r="O10" s="552"/>
      <c r="P10" s="404"/>
      <c r="Q10" s="405"/>
      <c r="R10" s="552"/>
      <c r="S10" s="404"/>
      <c r="T10" s="405"/>
      <c r="U10" s="552"/>
      <c r="V10" s="404"/>
      <c r="W10" s="405"/>
      <c r="X10" s="552"/>
      <c r="Y10" s="404"/>
      <c r="Z10" s="405"/>
      <c r="AA10" s="552"/>
      <c r="AB10" s="404"/>
      <c r="AC10" s="405"/>
      <c r="AD10" s="406"/>
    </row>
    <row r="11" spans="2:30" ht="15" customHeight="1" x14ac:dyDescent="0.25">
      <c r="B11" s="553" t="s">
        <v>736</v>
      </c>
      <c r="C11" s="554"/>
      <c r="D11" s="554"/>
      <c r="E11" s="554"/>
      <c r="F11" s="554"/>
      <c r="G11" s="554"/>
      <c r="H11" s="554"/>
      <c r="I11" s="554"/>
      <c r="J11" s="554"/>
      <c r="K11" s="554"/>
      <c r="L11" s="555"/>
      <c r="M11" s="562"/>
      <c r="N11" s="336"/>
      <c r="O11" s="336"/>
      <c r="P11" s="459"/>
      <c r="Q11" s="459"/>
      <c r="R11" s="459"/>
      <c r="S11" s="567">
        <f>IF(AND(M11&gt;0,P11&gt;0),M11/P11,0)</f>
        <v>0</v>
      </c>
      <c r="T11" s="567"/>
      <c r="U11" s="567"/>
      <c r="V11" s="459"/>
      <c r="W11" s="459"/>
      <c r="X11" s="459"/>
      <c r="Y11" s="570">
        <v>4</v>
      </c>
      <c r="Z11" s="570"/>
      <c r="AA11" s="570"/>
      <c r="AB11" s="573">
        <f>IF(AND(S11&gt;=0.25,V11="YES"),Y11,0)</f>
        <v>0</v>
      </c>
      <c r="AC11" s="573"/>
      <c r="AD11" s="573"/>
    </row>
    <row r="12" spans="2:30" ht="15" customHeight="1" x14ac:dyDescent="0.25">
      <c r="B12" s="556"/>
      <c r="C12" s="557"/>
      <c r="D12" s="557"/>
      <c r="E12" s="557"/>
      <c r="F12" s="557"/>
      <c r="G12" s="557"/>
      <c r="H12" s="557"/>
      <c r="I12" s="557"/>
      <c r="J12" s="557"/>
      <c r="K12" s="557"/>
      <c r="L12" s="558"/>
      <c r="M12" s="563"/>
      <c r="N12" s="564"/>
      <c r="O12" s="564"/>
      <c r="P12" s="118"/>
      <c r="Q12" s="118"/>
      <c r="R12" s="118"/>
      <c r="S12" s="568"/>
      <c r="T12" s="568"/>
      <c r="U12" s="568"/>
      <c r="V12" s="118"/>
      <c r="W12" s="118"/>
      <c r="X12" s="118"/>
      <c r="Y12" s="571"/>
      <c r="Z12" s="571"/>
      <c r="AA12" s="571"/>
      <c r="AB12" s="574"/>
      <c r="AC12" s="574"/>
      <c r="AD12" s="574"/>
    </row>
    <row r="13" spans="2:30" ht="15" customHeight="1" thickBot="1" x14ac:dyDescent="0.3">
      <c r="B13" s="559"/>
      <c r="C13" s="560"/>
      <c r="D13" s="560"/>
      <c r="E13" s="560"/>
      <c r="F13" s="560"/>
      <c r="G13" s="560"/>
      <c r="H13" s="560"/>
      <c r="I13" s="560"/>
      <c r="J13" s="560"/>
      <c r="K13" s="560"/>
      <c r="L13" s="561"/>
      <c r="M13" s="565"/>
      <c r="N13" s="338"/>
      <c r="O13" s="338"/>
      <c r="P13" s="566"/>
      <c r="Q13" s="566"/>
      <c r="R13" s="566"/>
      <c r="S13" s="569"/>
      <c r="T13" s="569"/>
      <c r="U13" s="569"/>
      <c r="V13" s="566"/>
      <c r="W13" s="566"/>
      <c r="X13" s="566"/>
      <c r="Y13" s="572"/>
      <c r="Z13" s="572"/>
      <c r="AA13" s="572"/>
      <c r="AB13" s="575"/>
      <c r="AC13" s="575"/>
      <c r="AD13" s="575"/>
    </row>
    <row r="14" spans="2:30" ht="15" customHeight="1" thickTop="1" thickBot="1" x14ac:dyDescent="0.3">
      <c r="B14" s="581" t="s">
        <v>102</v>
      </c>
      <c r="C14" s="582"/>
      <c r="D14" s="582"/>
      <c r="E14" s="582"/>
      <c r="F14" s="582"/>
      <c r="G14" s="582"/>
      <c r="H14" s="582"/>
      <c r="I14" s="582"/>
      <c r="J14" s="582"/>
      <c r="K14" s="582"/>
      <c r="L14" s="583"/>
      <c r="M14" s="432"/>
      <c r="N14" s="584"/>
      <c r="O14" s="584"/>
      <c r="P14" s="584"/>
      <c r="Q14" s="584"/>
      <c r="R14" s="584"/>
      <c r="S14" s="584"/>
      <c r="T14" s="584"/>
      <c r="U14" s="584"/>
      <c r="V14" s="430"/>
      <c r="W14" s="431"/>
      <c r="X14" s="432"/>
      <c r="Y14" s="576">
        <v>4</v>
      </c>
      <c r="Z14" s="576"/>
      <c r="AA14" s="576"/>
      <c r="AB14" s="576">
        <f>MAX(AB11)</f>
        <v>0</v>
      </c>
      <c r="AC14" s="576"/>
      <c r="AD14" s="577"/>
    </row>
    <row r="15" spans="2:30" ht="15" customHeight="1" thickBot="1" x14ac:dyDescent="0.3"/>
    <row r="16" spans="2:30" ht="15" customHeight="1" thickBot="1" x14ac:dyDescent="0.3">
      <c r="B16" s="120" t="s">
        <v>737</v>
      </c>
      <c r="C16" s="120"/>
      <c r="D16" s="120"/>
      <c r="E16" s="120"/>
      <c r="F16" s="120"/>
      <c r="G16" s="120"/>
      <c r="H16" s="120"/>
      <c r="I16" s="120"/>
      <c r="J16" s="120"/>
      <c r="K16" s="120"/>
      <c r="L16" s="120"/>
      <c r="M16" s="120"/>
      <c r="N16" s="120"/>
      <c r="O16" s="120"/>
      <c r="P16" s="120"/>
      <c r="Q16" s="120"/>
      <c r="R16" s="120"/>
      <c r="S16" s="120"/>
      <c r="T16" s="120"/>
      <c r="U16" s="120"/>
      <c r="V16" s="548" t="s">
        <v>727</v>
      </c>
      <c r="W16" s="548"/>
      <c r="X16" s="548"/>
      <c r="Y16" s="548"/>
      <c r="Z16" s="548"/>
      <c r="AA16" s="548"/>
      <c r="AB16" s="548"/>
      <c r="AC16" s="548"/>
      <c r="AD16" s="68">
        <f>10</f>
        <v>10</v>
      </c>
    </row>
    <row r="17" spans="2:30" ht="15" customHeight="1" x14ac:dyDescent="0.25"/>
    <row r="18" spans="2:30" ht="15" customHeight="1" x14ac:dyDescent="0.25">
      <c r="B18" s="453" t="s">
        <v>878</v>
      </c>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row>
    <row r="19" spans="2:30" ht="15" customHeight="1" thickBot="1" x14ac:dyDescent="0.3"/>
    <row r="20" spans="2:30" ht="15" customHeight="1" x14ac:dyDescent="0.25">
      <c r="B20" s="578" t="s">
        <v>738</v>
      </c>
      <c r="C20" s="384"/>
      <c r="D20" s="384"/>
      <c r="E20" s="384"/>
      <c r="F20" s="384"/>
      <c r="G20" s="384"/>
      <c r="H20" s="384"/>
      <c r="I20" s="384"/>
      <c r="J20" s="384"/>
      <c r="K20" s="384"/>
      <c r="L20" s="384"/>
      <c r="M20" s="384"/>
      <c r="N20" s="384"/>
      <c r="O20" s="384"/>
      <c r="P20" s="384"/>
      <c r="Q20" s="384"/>
      <c r="R20" s="579"/>
      <c r="S20" s="383" t="s">
        <v>739</v>
      </c>
      <c r="T20" s="411"/>
      <c r="U20" s="411"/>
      <c r="V20" s="411" t="s">
        <v>271</v>
      </c>
      <c r="W20" s="411"/>
      <c r="X20" s="411"/>
      <c r="Y20" s="411" t="s">
        <v>734</v>
      </c>
      <c r="Z20" s="411"/>
      <c r="AA20" s="532"/>
      <c r="AB20" s="410" t="s">
        <v>735</v>
      </c>
      <c r="AC20" s="411"/>
      <c r="AD20" s="532"/>
    </row>
    <row r="21" spans="2:30" ht="15" customHeight="1" thickBot="1" x14ac:dyDescent="0.3">
      <c r="B21" s="386"/>
      <c r="C21" s="387"/>
      <c r="D21" s="387"/>
      <c r="E21" s="387"/>
      <c r="F21" s="387"/>
      <c r="G21" s="387"/>
      <c r="H21" s="387"/>
      <c r="I21" s="387"/>
      <c r="J21" s="387"/>
      <c r="K21" s="387"/>
      <c r="L21" s="387"/>
      <c r="M21" s="387"/>
      <c r="N21" s="387"/>
      <c r="O21" s="387"/>
      <c r="P21" s="387"/>
      <c r="Q21" s="387"/>
      <c r="R21" s="580"/>
      <c r="S21" s="533"/>
      <c r="T21" s="413"/>
      <c r="U21" s="413"/>
      <c r="V21" s="413"/>
      <c r="W21" s="413"/>
      <c r="X21" s="413"/>
      <c r="Y21" s="413"/>
      <c r="Z21" s="413"/>
      <c r="AA21" s="534"/>
      <c r="AB21" s="412"/>
      <c r="AC21" s="413"/>
      <c r="AD21" s="534"/>
    </row>
    <row r="22" spans="2:30" ht="15" customHeight="1" x14ac:dyDescent="0.25">
      <c r="B22" s="439" t="s">
        <v>740</v>
      </c>
      <c r="C22" s="440"/>
      <c r="D22" s="440"/>
      <c r="E22" s="440"/>
      <c r="F22" s="440"/>
      <c r="G22" s="440"/>
      <c r="H22" s="440"/>
      <c r="I22" s="440"/>
      <c r="J22" s="440"/>
      <c r="K22" s="440"/>
      <c r="L22" s="440"/>
      <c r="M22" s="440"/>
      <c r="N22" s="440"/>
      <c r="O22" s="440"/>
      <c r="P22" s="440"/>
      <c r="Q22" s="440"/>
      <c r="R22" s="585"/>
      <c r="S22" s="454"/>
      <c r="T22" s="118"/>
      <c r="U22" s="85"/>
      <c r="V22" s="586"/>
      <c r="W22" s="587"/>
      <c r="X22" s="588"/>
      <c r="Y22" s="591">
        <v>2</v>
      </c>
      <c r="Z22" s="571"/>
      <c r="AA22" s="592"/>
      <c r="AB22" s="593">
        <f>IF(AND(S22="YES",V22="YES"),Y22,0)</f>
        <v>0</v>
      </c>
      <c r="AC22" s="574"/>
      <c r="AD22" s="594"/>
    </row>
    <row r="23" spans="2:30" ht="15" customHeight="1" x14ac:dyDescent="0.25">
      <c r="B23" s="439"/>
      <c r="C23" s="440"/>
      <c r="D23" s="440"/>
      <c r="E23" s="440"/>
      <c r="F23" s="440"/>
      <c r="G23" s="440"/>
      <c r="H23" s="440"/>
      <c r="I23" s="440"/>
      <c r="J23" s="440"/>
      <c r="K23" s="440"/>
      <c r="L23" s="440"/>
      <c r="M23" s="440"/>
      <c r="N23" s="440"/>
      <c r="O23" s="440"/>
      <c r="P23" s="440"/>
      <c r="Q23" s="440"/>
      <c r="R23" s="585"/>
      <c r="S23" s="454"/>
      <c r="T23" s="118"/>
      <c r="U23" s="85"/>
      <c r="V23" s="589"/>
      <c r="W23" s="153"/>
      <c r="X23" s="590"/>
      <c r="Y23" s="591"/>
      <c r="Z23" s="571"/>
      <c r="AA23" s="592"/>
      <c r="AB23" s="593"/>
      <c r="AC23" s="574"/>
      <c r="AD23" s="594"/>
    </row>
    <row r="24" spans="2:30" ht="15" customHeight="1" x14ac:dyDescent="0.25">
      <c r="B24" s="424" t="s">
        <v>741</v>
      </c>
      <c r="C24" s="425"/>
      <c r="D24" s="425"/>
      <c r="E24" s="425"/>
      <c r="F24" s="425"/>
      <c r="G24" s="425"/>
      <c r="H24" s="425"/>
      <c r="I24" s="425"/>
      <c r="J24" s="425"/>
      <c r="K24" s="425"/>
      <c r="L24" s="425"/>
      <c r="M24" s="425"/>
      <c r="N24" s="425"/>
      <c r="O24" s="425"/>
      <c r="P24" s="425"/>
      <c r="Q24" s="425"/>
      <c r="R24" s="595"/>
      <c r="S24" s="454"/>
      <c r="T24" s="118"/>
      <c r="U24" s="85"/>
      <c r="V24" s="118"/>
      <c r="W24" s="118"/>
      <c r="X24" s="118"/>
      <c r="Y24" s="596">
        <v>2</v>
      </c>
      <c r="Z24" s="596"/>
      <c r="AA24" s="597"/>
      <c r="AB24" s="593">
        <f>IF(AND(S24="YES",V24="YES"),Y24,0)</f>
        <v>0</v>
      </c>
      <c r="AC24" s="574"/>
      <c r="AD24" s="594"/>
    </row>
    <row r="25" spans="2:30" ht="23.25" customHeight="1" x14ac:dyDescent="0.25">
      <c r="B25" s="424"/>
      <c r="C25" s="425"/>
      <c r="D25" s="425"/>
      <c r="E25" s="425"/>
      <c r="F25" s="425"/>
      <c r="G25" s="425"/>
      <c r="H25" s="425"/>
      <c r="I25" s="425"/>
      <c r="J25" s="425"/>
      <c r="K25" s="425"/>
      <c r="L25" s="425"/>
      <c r="M25" s="425"/>
      <c r="N25" s="425"/>
      <c r="O25" s="425"/>
      <c r="P25" s="425"/>
      <c r="Q25" s="425"/>
      <c r="R25" s="595"/>
      <c r="S25" s="454"/>
      <c r="T25" s="118"/>
      <c r="U25" s="85"/>
      <c r="V25" s="118"/>
      <c r="W25" s="118"/>
      <c r="X25" s="118"/>
      <c r="Y25" s="596"/>
      <c r="Z25" s="596"/>
      <c r="AA25" s="597"/>
      <c r="AB25" s="593"/>
      <c r="AC25" s="574"/>
      <c r="AD25" s="594"/>
    </row>
    <row r="26" spans="2:30" ht="15" customHeight="1" x14ac:dyDescent="0.25">
      <c r="B26" s="598" t="s">
        <v>742</v>
      </c>
      <c r="C26" s="289"/>
      <c r="D26" s="289"/>
      <c r="E26" s="289"/>
      <c r="F26" s="289"/>
      <c r="G26" s="289"/>
      <c r="H26" s="289"/>
      <c r="I26" s="289"/>
      <c r="J26" s="289"/>
      <c r="K26" s="289"/>
      <c r="L26" s="289"/>
      <c r="M26" s="289"/>
      <c r="N26" s="289"/>
      <c r="O26" s="289"/>
      <c r="P26" s="289"/>
      <c r="Q26" s="289"/>
      <c r="R26" s="599"/>
      <c r="S26" s="454"/>
      <c r="T26" s="118"/>
      <c r="U26" s="118"/>
      <c r="V26" s="604"/>
      <c r="W26" s="604"/>
      <c r="X26" s="604"/>
      <c r="Y26" s="571">
        <v>2</v>
      </c>
      <c r="Z26" s="571"/>
      <c r="AA26" s="592"/>
      <c r="AB26" s="593">
        <f>IF(S26="YES",Y26,0)</f>
        <v>0</v>
      </c>
      <c r="AC26" s="574"/>
      <c r="AD26" s="594"/>
    </row>
    <row r="27" spans="2:30" ht="15" customHeight="1" x14ac:dyDescent="0.25">
      <c r="B27" s="600"/>
      <c r="C27" s="292"/>
      <c r="D27" s="292"/>
      <c r="E27" s="292"/>
      <c r="F27" s="292"/>
      <c r="G27" s="292"/>
      <c r="H27" s="292"/>
      <c r="I27" s="292"/>
      <c r="J27" s="292"/>
      <c r="K27" s="292"/>
      <c r="L27" s="292"/>
      <c r="M27" s="292"/>
      <c r="N27" s="292"/>
      <c r="O27" s="292"/>
      <c r="P27" s="292"/>
      <c r="Q27" s="292"/>
      <c r="R27" s="601"/>
      <c r="S27" s="454"/>
      <c r="T27" s="118"/>
      <c r="U27" s="118"/>
      <c r="V27" s="604"/>
      <c r="W27" s="604"/>
      <c r="X27" s="604"/>
      <c r="Y27" s="571"/>
      <c r="Z27" s="571"/>
      <c r="AA27" s="592"/>
      <c r="AB27" s="593"/>
      <c r="AC27" s="574"/>
      <c r="AD27" s="594"/>
    </row>
    <row r="28" spans="2:30" ht="5.25" customHeight="1" x14ac:dyDescent="0.25">
      <c r="B28" s="602"/>
      <c r="C28" s="295"/>
      <c r="D28" s="295"/>
      <c r="E28" s="295"/>
      <c r="F28" s="295"/>
      <c r="G28" s="295"/>
      <c r="H28" s="295"/>
      <c r="I28" s="295"/>
      <c r="J28" s="295"/>
      <c r="K28" s="295"/>
      <c r="L28" s="295"/>
      <c r="M28" s="295"/>
      <c r="N28" s="295"/>
      <c r="O28" s="295"/>
      <c r="P28" s="295"/>
      <c r="Q28" s="295"/>
      <c r="R28" s="603"/>
      <c r="S28" s="454"/>
      <c r="T28" s="118"/>
      <c r="U28" s="118"/>
      <c r="V28" s="604"/>
      <c r="W28" s="604"/>
      <c r="X28" s="604"/>
      <c r="Y28" s="571"/>
      <c r="Z28" s="571"/>
      <c r="AA28" s="592"/>
      <c r="AB28" s="593"/>
      <c r="AC28" s="574"/>
      <c r="AD28" s="594"/>
    </row>
    <row r="29" spans="2:30" ht="15" customHeight="1" x14ac:dyDescent="0.25">
      <c r="B29" s="424" t="s">
        <v>743</v>
      </c>
      <c r="C29" s="425"/>
      <c r="D29" s="425"/>
      <c r="E29" s="425"/>
      <c r="F29" s="425"/>
      <c r="G29" s="425"/>
      <c r="H29" s="425"/>
      <c r="I29" s="425"/>
      <c r="J29" s="425"/>
      <c r="K29" s="425"/>
      <c r="L29" s="425"/>
      <c r="M29" s="425"/>
      <c r="N29" s="425"/>
      <c r="O29" s="425"/>
      <c r="P29" s="425"/>
      <c r="Q29" s="425"/>
      <c r="R29" s="595"/>
      <c r="S29" s="454"/>
      <c r="T29" s="118"/>
      <c r="U29" s="118"/>
      <c r="V29" s="604"/>
      <c r="W29" s="604"/>
      <c r="X29" s="604"/>
      <c r="Y29" s="596">
        <v>2</v>
      </c>
      <c r="Z29" s="596"/>
      <c r="AA29" s="597"/>
      <c r="AB29" s="593">
        <f>IF(S29="YES",Y29,0)</f>
        <v>0</v>
      </c>
      <c r="AC29" s="574"/>
      <c r="AD29" s="594"/>
    </row>
    <row r="30" spans="2:30" ht="15" customHeight="1" x14ac:dyDescent="0.25">
      <c r="B30" s="424"/>
      <c r="C30" s="425"/>
      <c r="D30" s="425"/>
      <c r="E30" s="425"/>
      <c r="F30" s="425"/>
      <c r="G30" s="425"/>
      <c r="H30" s="425"/>
      <c r="I30" s="425"/>
      <c r="J30" s="425"/>
      <c r="K30" s="425"/>
      <c r="L30" s="425"/>
      <c r="M30" s="425"/>
      <c r="N30" s="425"/>
      <c r="O30" s="425"/>
      <c r="P30" s="425"/>
      <c r="Q30" s="425"/>
      <c r="R30" s="595"/>
      <c r="S30" s="454"/>
      <c r="T30" s="118"/>
      <c r="U30" s="118"/>
      <c r="V30" s="604"/>
      <c r="W30" s="604"/>
      <c r="X30" s="604"/>
      <c r="Y30" s="596"/>
      <c r="Z30" s="596"/>
      <c r="AA30" s="597"/>
      <c r="AB30" s="593"/>
      <c r="AC30" s="574"/>
      <c r="AD30" s="594"/>
    </row>
    <row r="31" spans="2:30" ht="15" customHeight="1" x14ac:dyDescent="0.25">
      <c r="B31" s="439" t="s">
        <v>744</v>
      </c>
      <c r="C31" s="440"/>
      <c r="D31" s="440"/>
      <c r="E31" s="440"/>
      <c r="F31" s="440"/>
      <c r="G31" s="440"/>
      <c r="H31" s="440"/>
      <c r="I31" s="440"/>
      <c r="J31" s="440"/>
      <c r="K31" s="440"/>
      <c r="L31" s="440"/>
      <c r="M31" s="440"/>
      <c r="N31" s="440"/>
      <c r="O31" s="440"/>
      <c r="P31" s="440"/>
      <c r="Q31" s="440"/>
      <c r="R31" s="585"/>
      <c r="S31" s="454"/>
      <c r="T31" s="118"/>
      <c r="U31" s="118"/>
      <c r="V31" s="604"/>
      <c r="W31" s="604"/>
      <c r="X31" s="604"/>
      <c r="Y31" s="571">
        <v>2</v>
      </c>
      <c r="Z31" s="571"/>
      <c r="AA31" s="592"/>
      <c r="AB31" s="593">
        <f>IF(S31="YES",Y31,0)</f>
        <v>0</v>
      </c>
      <c r="AC31" s="574"/>
      <c r="AD31" s="594"/>
    </row>
    <row r="32" spans="2:30" ht="15" customHeight="1" x14ac:dyDescent="0.25">
      <c r="B32" s="439"/>
      <c r="C32" s="440"/>
      <c r="D32" s="440"/>
      <c r="E32" s="440"/>
      <c r="F32" s="440"/>
      <c r="G32" s="440"/>
      <c r="H32" s="440"/>
      <c r="I32" s="440"/>
      <c r="J32" s="440"/>
      <c r="K32" s="440"/>
      <c r="L32" s="440"/>
      <c r="M32" s="440"/>
      <c r="N32" s="440"/>
      <c r="O32" s="440"/>
      <c r="P32" s="440"/>
      <c r="Q32" s="440"/>
      <c r="R32" s="585"/>
      <c r="S32" s="454"/>
      <c r="T32" s="118"/>
      <c r="U32" s="118"/>
      <c r="V32" s="604"/>
      <c r="W32" s="604"/>
      <c r="X32" s="604"/>
      <c r="Y32" s="571"/>
      <c r="Z32" s="571"/>
      <c r="AA32" s="592"/>
      <c r="AB32" s="593"/>
      <c r="AC32" s="574"/>
      <c r="AD32" s="594"/>
    </row>
    <row r="33" spans="2:30" ht="15" customHeight="1" x14ac:dyDescent="0.25">
      <c r="B33" s="424" t="s">
        <v>745</v>
      </c>
      <c r="C33" s="425"/>
      <c r="D33" s="425"/>
      <c r="E33" s="425"/>
      <c r="F33" s="425"/>
      <c r="G33" s="425"/>
      <c r="H33" s="425"/>
      <c r="I33" s="425"/>
      <c r="J33" s="425"/>
      <c r="K33" s="425"/>
      <c r="L33" s="425"/>
      <c r="M33" s="425"/>
      <c r="N33" s="425"/>
      <c r="O33" s="425"/>
      <c r="P33" s="425"/>
      <c r="Q33" s="425"/>
      <c r="R33" s="595"/>
      <c r="S33" s="454"/>
      <c r="T33" s="118"/>
      <c r="U33" s="118"/>
      <c r="V33" s="604"/>
      <c r="W33" s="604"/>
      <c r="X33" s="604"/>
      <c r="Y33" s="596">
        <v>2</v>
      </c>
      <c r="Z33" s="596"/>
      <c r="AA33" s="597"/>
      <c r="AB33" s="593">
        <f>IF(S33="YES",Y33,0)</f>
        <v>0</v>
      </c>
      <c r="AC33" s="574"/>
      <c r="AD33" s="594"/>
    </row>
    <row r="34" spans="2:30" ht="15" customHeight="1" x14ac:dyDescent="0.25">
      <c r="B34" s="424"/>
      <c r="C34" s="425"/>
      <c r="D34" s="425"/>
      <c r="E34" s="425"/>
      <c r="F34" s="425"/>
      <c r="G34" s="425"/>
      <c r="H34" s="425"/>
      <c r="I34" s="425"/>
      <c r="J34" s="425"/>
      <c r="K34" s="425"/>
      <c r="L34" s="425"/>
      <c r="M34" s="425"/>
      <c r="N34" s="425"/>
      <c r="O34" s="425"/>
      <c r="P34" s="425"/>
      <c r="Q34" s="425"/>
      <c r="R34" s="595"/>
      <c r="S34" s="454"/>
      <c r="T34" s="118"/>
      <c r="U34" s="118"/>
      <c r="V34" s="604"/>
      <c r="W34" s="604"/>
      <c r="X34" s="604"/>
      <c r="Y34" s="596"/>
      <c r="Z34" s="596"/>
      <c r="AA34" s="597"/>
      <c r="AB34" s="593"/>
      <c r="AC34" s="574"/>
      <c r="AD34" s="594"/>
    </row>
    <row r="35" spans="2:30" ht="15" customHeight="1" x14ac:dyDescent="0.25">
      <c r="B35" s="607" t="s">
        <v>746</v>
      </c>
      <c r="C35" s="537"/>
      <c r="D35" s="537"/>
      <c r="E35" s="537"/>
      <c r="F35" s="537"/>
      <c r="G35" s="537"/>
      <c r="H35" s="537"/>
      <c r="I35" s="537"/>
      <c r="J35" s="537"/>
      <c r="K35" s="537"/>
      <c r="L35" s="537"/>
      <c r="M35" s="537"/>
      <c r="N35" s="537"/>
      <c r="O35" s="537"/>
      <c r="P35" s="537"/>
      <c r="Q35" s="537"/>
      <c r="R35" s="294"/>
      <c r="S35" s="611"/>
      <c r="T35" s="612"/>
      <c r="U35" s="612"/>
      <c r="V35" s="614"/>
      <c r="W35" s="614"/>
      <c r="X35" s="614"/>
      <c r="Y35" s="616">
        <v>2</v>
      </c>
      <c r="Z35" s="616"/>
      <c r="AA35" s="617"/>
      <c r="AB35" s="619">
        <f>IF(S35="Upper",2,IF(S35="Middle",1,IF(S35="Moderate",0.5,0)))</f>
        <v>0</v>
      </c>
      <c r="AC35" s="436"/>
      <c r="AD35" s="620"/>
    </row>
    <row r="36" spans="2:30" ht="15" customHeight="1" thickBot="1" x14ac:dyDescent="0.3">
      <c r="B36" s="608"/>
      <c r="C36" s="609"/>
      <c r="D36" s="609"/>
      <c r="E36" s="609"/>
      <c r="F36" s="609"/>
      <c r="G36" s="609"/>
      <c r="H36" s="609"/>
      <c r="I36" s="609"/>
      <c r="J36" s="609"/>
      <c r="K36" s="609"/>
      <c r="L36" s="609"/>
      <c r="M36" s="609"/>
      <c r="N36" s="609"/>
      <c r="O36" s="609"/>
      <c r="P36" s="609"/>
      <c r="Q36" s="609"/>
      <c r="R36" s="610"/>
      <c r="S36" s="613"/>
      <c r="T36" s="566"/>
      <c r="U36" s="566"/>
      <c r="V36" s="615"/>
      <c r="W36" s="615"/>
      <c r="X36" s="615"/>
      <c r="Y36" s="572"/>
      <c r="Z36" s="572"/>
      <c r="AA36" s="618"/>
      <c r="AB36" s="621"/>
      <c r="AC36" s="575"/>
      <c r="AD36" s="622"/>
    </row>
    <row r="37" spans="2:30" ht="15" customHeight="1" thickTop="1" thickBot="1" x14ac:dyDescent="0.3">
      <c r="B37" s="623" t="s">
        <v>102</v>
      </c>
      <c r="C37" s="624"/>
      <c r="D37" s="624"/>
      <c r="E37" s="624"/>
      <c r="F37" s="624"/>
      <c r="G37" s="624"/>
      <c r="H37" s="624"/>
      <c r="I37" s="624"/>
      <c r="J37" s="624"/>
      <c r="K37" s="624"/>
      <c r="L37" s="624"/>
      <c r="M37" s="624"/>
      <c r="N37" s="624"/>
      <c r="O37" s="624"/>
      <c r="P37" s="624"/>
      <c r="Q37" s="624"/>
      <c r="R37" s="625"/>
      <c r="S37" s="626"/>
      <c r="T37" s="584"/>
      <c r="U37" s="584"/>
      <c r="V37" s="584"/>
      <c r="W37" s="584"/>
      <c r="X37" s="584"/>
      <c r="Y37" s="576">
        <v>10</v>
      </c>
      <c r="Z37" s="576"/>
      <c r="AA37" s="577"/>
      <c r="AB37" s="627">
        <f>IF(SUM(AB22:AD36)&gt;Y37,Y37,SUM(AB22:AD36))</f>
        <v>0</v>
      </c>
      <c r="AC37" s="576"/>
      <c r="AD37" s="577"/>
    </row>
    <row r="38" spans="2:30" ht="15" customHeight="1" thickBot="1" x14ac:dyDescent="0.3">
      <c r="B38" s="21"/>
      <c r="C38" s="21"/>
      <c r="D38" s="21"/>
      <c r="E38" s="21"/>
      <c r="F38" s="21"/>
      <c r="G38" s="21"/>
      <c r="H38" s="21"/>
      <c r="I38" s="21"/>
      <c r="J38" s="21"/>
      <c r="K38" s="21"/>
      <c r="L38" s="21"/>
      <c r="M38" s="21"/>
      <c r="N38" s="21"/>
      <c r="O38" s="21"/>
      <c r="P38" s="21"/>
      <c r="Q38" s="21"/>
      <c r="R38" s="21"/>
      <c r="S38" s="22"/>
      <c r="T38" s="22"/>
      <c r="U38" s="22"/>
      <c r="V38" s="22"/>
      <c r="W38" s="22"/>
      <c r="X38" s="22"/>
      <c r="Y38" s="22"/>
      <c r="Z38" s="22"/>
      <c r="AA38" s="22"/>
      <c r="AB38" s="22"/>
      <c r="AC38" s="22"/>
      <c r="AD38" s="22"/>
    </row>
    <row r="39" spans="2:30" ht="15" customHeight="1" thickBot="1" x14ac:dyDescent="0.3">
      <c r="B39" s="605" t="s">
        <v>747</v>
      </c>
      <c r="C39" s="605"/>
      <c r="D39" s="605"/>
      <c r="E39" s="605"/>
      <c r="F39" s="605"/>
      <c r="G39" s="605"/>
      <c r="H39" s="605"/>
      <c r="I39" s="605"/>
      <c r="J39" s="605"/>
      <c r="K39" s="605"/>
      <c r="L39" s="605"/>
      <c r="M39" s="605"/>
      <c r="N39" s="605"/>
      <c r="O39" s="605"/>
      <c r="P39" s="605"/>
      <c r="Q39" s="605"/>
      <c r="R39" s="605"/>
      <c r="S39" s="605"/>
      <c r="T39" s="605"/>
      <c r="U39" s="605"/>
      <c r="V39" s="606" t="s">
        <v>727</v>
      </c>
      <c r="W39" s="606"/>
      <c r="X39" s="606"/>
      <c r="Y39" s="606"/>
      <c r="Z39" s="606"/>
      <c r="AA39" s="606"/>
      <c r="AB39" s="606"/>
      <c r="AC39" s="606"/>
      <c r="AD39" s="69">
        <f>10</f>
        <v>10</v>
      </c>
    </row>
    <row r="40" spans="2:30" ht="15" customHeight="1" x14ac:dyDescent="0.25"/>
    <row r="41" spans="2:30" ht="15" customHeight="1" x14ac:dyDescent="0.25">
      <c r="B41" s="453" t="s">
        <v>878</v>
      </c>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row>
    <row r="42" spans="2:30" ht="15" customHeight="1" thickBot="1" x14ac:dyDescent="0.3"/>
    <row r="43" spans="2:30" ht="15" customHeight="1" x14ac:dyDescent="0.25">
      <c r="B43" s="578" t="s">
        <v>748</v>
      </c>
      <c r="C43" s="384"/>
      <c r="D43" s="384"/>
      <c r="E43" s="384"/>
      <c r="F43" s="384"/>
      <c r="G43" s="384"/>
      <c r="H43" s="384"/>
      <c r="I43" s="384"/>
      <c r="J43" s="384"/>
      <c r="K43" s="384"/>
      <c r="L43" s="384"/>
      <c r="M43" s="384"/>
      <c r="N43" s="384"/>
      <c r="O43" s="384"/>
      <c r="P43" s="384"/>
      <c r="Q43" s="384"/>
      <c r="R43" s="385"/>
      <c r="S43" s="410" t="s">
        <v>749</v>
      </c>
      <c r="T43" s="411"/>
      <c r="U43" s="411"/>
      <c r="V43" s="411" t="s">
        <v>271</v>
      </c>
      <c r="W43" s="411"/>
      <c r="X43" s="411"/>
      <c r="Y43" s="411" t="s">
        <v>734</v>
      </c>
      <c r="Z43" s="411"/>
      <c r="AA43" s="532"/>
      <c r="AB43" s="410" t="s">
        <v>735</v>
      </c>
      <c r="AC43" s="411"/>
      <c r="AD43" s="532"/>
    </row>
    <row r="44" spans="2:30" ht="15" customHeight="1" thickBot="1" x14ac:dyDescent="0.3">
      <c r="B44" s="386"/>
      <c r="C44" s="387"/>
      <c r="D44" s="387"/>
      <c r="E44" s="387"/>
      <c r="F44" s="387"/>
      <c r="G44" s="387"/>
      <c r="H44" s="387"/>
      <c r="I44" s="387"/>
      <c r="J44" s="387"/>
      <c r="K44" s="387"/>
      <c r="L44" s="387"/>
      <c r="M44" s="387"/>
      <c r="N44" s="387"/>
      <c r="O44" s="387"/>
      <c r="P44" s="387"/>
      <c r="Q44" s="387"/>
      <c r="R44" s="388"/>
      <c r="S44" s="412"/>
      <c r="T44" s="413"/>
      <c r="U44" s="413"/>
      <c r="V44" s="413"/>
      <c r="W44" s="413"/>
      <c r="X44" s="413"/>
      <c r="Y44" s="413"/>
      <c r="Z44" s="413"/>
      <c r="AA44" s="534"/>
      <c r="AB44" s="412"/>
      <c r="AC44" s="413"/>
      <c r="AD44" s="534"/>
    </row>
    <row r="45" spans="2:30" ht="15" customHeight="1" x14ac:dyDescent="0.25">
      <c r="B45" s="439" t="s">
        <v>750</v>
      </c>
      <c r="C45" s="440"/>
      <c r="D45" s="440"/>
      <c r="E45" s="440"/>
      <c r="F45" s="440"/>
      <c r="G45" s="440"/>
      <c r="H45" s="440"/>
      <c r="I45" s="440"/>
      <c r="J45" s="440"/>
      <c r="K45" s="440"/>
      <c r="L45" s="440"/>
      <c r="M45" s="440"/>
      <c r="N45" s="440"/>
      <c r="O45" s="440"/>
      <c r="P45" s="440"/>
      <c r="Q45" s="440"/>
      <c r="R45" s="441"/>
      <c r="S45" s="87"/>
      <c r="T45" s="118"/>
      <c r="U45" s="118"/>
      <c r="V45" s="639"/>
      <c r="W45" s="639"/>
      <c r="X45" s="639"/>
      <c r="Y45" s="571">
        <v>2</v>
      </c>
      <c r="Z45" s="571"/>
      <c r="AA45" s="592"/>
      <c r="AB45" s="593">
        <f>IF(S45="YES",Y45,0)</f>
        <v>0</v>
      </c>
      <c r="AC45" s="574"/>
      <c r="AD45" s="594"/>
    </row>
    <row r="46" spans="2:30" ht="15" customHeight="1" x14ac:dyDescent="0.25">
      <c r="B46" s="439"/>
      <c r="C46" s="440"/>
      <c r="D46" s="440"/>
      <c r="E46" s="440"/>
      <c r="F46" s="440"/>
      <c r="G46" s="440"/>
      <c r="H46" s="440"/>
      <c r="I46" s="440"/>
      <c r="J46" s="440"/>
      <c r="K46" s="440"/>
      <c r="L46" s="440"/>
      <c r="M46" s="440"/>
      <c r="N46" s="440"/>
      <c r="O46" s="440"/>
      <c r="P46" s="440"/>
      <c r="Q46" s="440"/>
      <c r="R46" s="441"/>
      <c r="S46" s="87"/>
      <c r="T46" s="118"/>
      <c r="U46" s="118"/>
      <c r="V46" s="639"/>
      <c r="W46" s="639"/>
      <c r="X46" s="639"/>
      <c r="Y46" s="571"/>
      <c r="Z46" s="571"/>
      <c r="AA46" s="592"/>
      <c r="AB46" s="593"/>
      <c r="AC46" s="574"/>
      <c r="AD46" s="594"/>
    </row>
    <row r="47" spans="2:30" ht="15" customHeight="1" x14ac:dyDescent="0.25">
      <c r="B47" s="439"/>
      <c r="C47" s="440"/>
      <c r="D47" s="440"/>
      <c r="E47" s="440"/>
      <c r="F47" s="440"/>
      <c r="G47" s="440"/>
      <c r="H47" s="440"/>
      <c r="I47" s="440"/>
      <c r="J47" s="440"/>
      <c r="K47" s="440"/>
      <c r="L47" s="440"/>
      <c r="M47" s="440"/>
      <c r="N47" s="440"/>
      <c r="O47" s="440"/>
      <c r="P47" s="440"/>
      <c r="Q47" s="440"/>
      <c r="R47" s="441"/>
      <c r="S47" s="87"/>
      <c r="T47" s="118"/>
      <c r="U47" s="118"/>
      <c r="V47" s="639"/>
      <c r="W47" s="639"/>
      <c r="X47" s="639"/>
      <c r="Y47" s="571"/>
      <c r="Z47" s="571"/>
      <c r="AA47" s="592"/>
      <c r="AB47" s="593"/>
      <c r="AC47" s="574"/>
      <c r="AD47" s="594"/>
    </row>
    <row r="48" spans="2:30" ht="15" customHeight="1" x14ac:dyDescent="0.25">
      <c r="B48" s="424" t="s">
        <v>903</v>
      </c>
      <c r="C48" s="425"/>
      <c r="D48" s="425"/>
      <c r="E48" s="425"/>
      <c r="F48" s="425"/>
      <c r="G48" s="425"/>
      <c r="H48" s="425"/>
      <c r="I48" s="425"/>
      <c r="J48" s="425"/>
      <c r="K48" s="425"/>
      <c r="L48" s="425"/>
      <c r="M48" s="425"/>
      <c r="N48" s="425"/>
      <c r="O48" s="425"/>
      <c r="P48" s="425"/>
      <c r="Q48" s="425"/>
      <c r="R48" s="426"/>
      <c r="S48" s="87"/>
      <c r="T48" s="118"/>
      <c r="U48" s="118"/>
      <c r="V48" s="639"/>
      <c r="W48" s="639"/>
      <c r="X48" s="639"/>
      <c r="Y48" s="596">
        <v>2</v>
      </c>
      <c r="Z48" s="596"/>
      <c r="AA48" s="597"/>
      <c r="AB48" s="593">
        <f>IF(S48="YES",Y48,0)</f>
        <v>0</v>
      </c>
      <c r="AC48" s="574"/>
      <c r="AD48" s="594"/>
    </row>
    <row r="49" spans="2:30" ht="15" customHeight="1" x14ac:dyDescent="0.25">
      <c r="B49" s="424"/>
      <c r="C49" s="425"/>
      <c r="D49" s="425"/>
      <c r="E49" s="425"/>
      <c r="F49" s="425"/>
      <c r="G49" s="425"/>
      <c r="H49" s="425"/>
      <c r="I49" s="425"/>
      <c r="J49" s="425"/>
      <c r="K49" s="425"/>
      <c r="L49" s="425"/>
      <c r="M49" s="425"/>
      <c r="N49" s="425"/>
      <c r="O49" s="425"/>
      <c r="P49" s="425"/>
      <c r="Q49" s="425"/>
      <c r="R49" s="426"/>
      <c r="S49" s="87"/>
      <c r="T49" s="118"/>
      <c r="U49" s="118"/>
      <c r="V49" s="639"/>
      <c r="W49" s="639"/>
      <c r="X49" s="639"/>
      <c r="Y49" s="596"/>
      <c r="Z49" s="596"/>
      <c r="AA49" s="597"/>
      <c r="AB49" s="593"/>
      <c r="AC49" s="574"/>
      <c r="AD49" s="594"/>
    </row>
    <row r="50" spans="2:30" ht="15" customHeight="1" x14ac:dyDescent="0.25">
      <c r="B50" s="652"/>
      <c r="C50" s="653"/>
      <c r="D50" s="653"/>
      <c r="E50" s="653"/>
      <c r="F50" s="653"/>
      <c r="G50" s="653"/>
      <c r="H50" s="653"/>
      <c r="I50" s="653"/>
      <c r="J50" s="653"/>
      <c r="K50" s="653"/>
      <c r="L50" s="653"/>
      <c r="M50" s="653"/>
      <c r="N50" s="653"/>
      <c r="O50" s="653"/>
      <c r="P50" s="653"/>
      <c r="Q50" s="653"/>
      <c r="R50" s="654"/>
      <c r="S50" s="87"/>
      <c r="T50" s="118"/>
      <c r="U50" s="118"/>
      <c r="V50" s="639"/>
      <c r="W50" s="639"/>
      <c r="X50" s="639"/>
      <c r="Y50" s="596"/>
      <c r="Z50" s="596"/>
      <c r="AA50" s="597"/>
      <c r="AB50" s="593"/>
      <c r="AC50" s="574"/>
      <c r="AD50" s="594"/>
    </row>
    <row r="51" spans="2:30" ht="15" customHeight="1" x14ac:dyDescent="0.25">
      <c r="B51" s="439" t="s">
        <v>751</v>
      </c>
      <c r="C51" s="440"/>
      <c r="D51" s="440"/>
      <c r="E51" s="440"/>
      <c r="F51" s="440"/>
      <c r="G51" s="440"/>
      <c r="H51" s="440"/>
      <c r="I51" s="440"/>
      <c r="J51" s="440"/>
      <c r="K51" s="440"/>
      <c r="L51" s="440"/>
      <c r="M51" s="440"/>
      <c r="N51" s="440"/>
      <c r="O51" s="440"/>
      <c r="P51" s="440"/>
      <c r="Q51" s="440"/>
      <c r="R51" s="441"/>
      <c r="S51" s="87"/>
      <c r="T51" s="118"/>
      <c r="U51" s="118"/>
      <c r="V51" s="645"/>
      <c r="W51" s="645"/>
      <c r="X51" s="645"/>
      <c r="Y51" s="571">
        <v>2</v>
      </c>
      <c r="Z51" s="571"/>
      <c r="AA51" s="592"/>
      <c r="AB51" s="593">
        <f>IF(AND(S51="YES",V51="YES"),Y51,0)</f>
        <v>0</v>
      </c>
      <c r="AC51" s="574"/>
      <c r="AD51" s="594"/>
    </row>
    <row r="52" spans="2:30" ht="15" customHeight="1" x14ac:dyDescent="0.25">
      <c r="B52" s="439"/>
      <c r="C52" s="440"/>
      <c r="D52" s="440"/>
      <c r="E52" s="440"/>
      <c r="F52" s="440"/>
      <c r="G52" s="440"/>
      <c r="H52" s="440"/>
      <c r="I52" s="440"/>
      <c r="J52" s="440"/>
      <c r="K52" s="440"/>
      <c r="L52" s="440"/>
      <c r="M52" s="440"/>
      <c r="N52" s="440"/>
      <c r="O52" s="440"/>
      <c r="P52" s="440"/>
      <c r="Q52" s="440"/>
      <c r="R52" s="441"/>
      <c r="S52" s="87"/>
      <c r="T52" s="118"/>
      <c r="U52" s="118"/>
      <c r="V52" s="645"/>
      <c r="W52" s="645"/>
      <c r="X52" s="645"/>
      <c r="Y52" s="571"/>
      <c r="Z52" s="571"/>
      <c r="AA52" s="592"/>
      <c r="AB52" s="593"/>
      <c r="AC52" s="574"/>
      <c r="AD52" s="594"/>
    </row>
    <row r="53" spans="2:30" ht="15" customHeight="1" thickBot="1" x14ac:dyDescent="0.3">
      <c r="B53" s="640"/>
      <c r="C53" s="641"/>
      <c r="D53" s="641"/>
      <c r="E53" s="641"/>
      <c r="F53" s="641"/>
      <c r="G53" s="641"/>
      <c r="H53" s="641"/>
      <c r="I53" s="641"/>
      <c r="J53" s="641"/>
      <c r="K53" s="641"/>
      <c r="L53" s="641"/>
      <c r="M53" s="641"/>
      <c r="N53" s="641"/>
      <c r="O53" s="641"/>
      <c r="P53" s="641"/>
      <c r="Q53" s="641"/>
      <c r="R53" s="642"/>
      <c r="S53" s="643"/>
      <c r="T53" s="644"/>
      <c r="U53" s="644"/>
      <c r="V53" s="646"/>
      <c r="W53" s="646"/>
      <c r="X53" s="646"/>
      <c r="Y53" s="647"/>
      <c r="Z53" s="647"/>
      <c r="AA53" s="648"/>
      <c r="AB53" s="649"/>
      <c r="AC53" s="650"/>
      <c r="AD53" s="651"/>
    </row>
    <row r="54" spans="2:30" ht="15" customHeight="1" thickTop="1" thickBot="1" x14ac:dyDescent="0.3">
      <c r="B54" s="628" t="s">
        <v>108</v>
      </c>
      <c r="C54" s="629"/>
      <c r="D54" s="629"/>
      <c r="E54" s="629"/>
      <c r="F54" s="629"/>
      <c r="G54" s="629"/>
      <c r="H54" s="629"/>
      <c r="I54" s="629"/>
      <c r="J54" s="629"/>
      <c r="K54" s="629"/>
      <c r="L54" s="629"/>
      <c r="M54" s="629"/>
      <c r="N54" s="629"/>
      <c r="O54" s="629"/>
      <c r="P54" s="629"/>
      <c r="Q54" s="629"/>
      <c r="R54" s="630"/>
      <c r="S54" s="631"/>
      <c r="T54" s="632"/>
      <c r="U54" s="632"/>
      <c r="V54" s="632"/>
      <c r="W54" s="632"/>
      <c r="X54" s="632"/>
      <c r="Y54" s="633">
        <v>6</v>
      </c>
      <c r="Z54" s="633"/>
      <c r="AA54" s="634"/>
      <c r="AB54" s="635">
        <f>SUM(AB45:AD53)</f>
        <v>0</v>
      </c>
      <c r="AC54" s="633"/>
      <c r="AD54" s="634"/>
    </row>
    <row r="55" spans="2:30" ht="15" customHeight="1" thickTop="1" thickBot="1" x14ac:dyDescent="0.3">
      <c r="B55" s="636" t="s">
        <v>752</v>
      </c>
      <c r="C55" s="637"/>
      <c r="D55" s="637"/>
      <c r="E55" s="637"/>
      <c r="F55" s="637"/>
      <c r="G55" s="637"/>
      <c r="H55" s="637"/>
      <c r="I55" s="637"/>
      <c r="J55" s="637"/>
      <c r="K55" s="637"/>
      <c r="L55" s="637"/>
      <c r="M55" s="637"/>
      <c r="N55" s="637"/>
      <c r="O55" s="637"/>
      <c r="P55" s="637"/>
      <c r="Q55" s="637"/>
      <c r="R55" s="637"/>
      <c r="S55" s="637"/>
      <c r="T55" s="637"/>
      <c r="U55" s="637"/>
      <c r="V55" s="637"/>
      <c r="W55" s="637"/>
      <c r="X55" s="637"/>
      <c r="Y55" s="637"/>
      <c r="Z55" s="637"/>
      <c r="AA55" s="637"/>
      <c r="AB55" s="637"/>
      <c r="AC55" s="637"/>
      <c r="AD55" s="638"/>
    </row>
    <row r="56" spans="2:30" ht="15" customHeight="1" x14ac:dyDescent="0.25">
      <c r="B56" s="655" t="s">
        <v>753</v>
      </c>
      <c r="C56" s="656"/>
      <c r="D56" s="656"/>
      <c r="E56" s="656"/>
      <c r="F56" s="656"/>
      <c r="G56" s="656"/>
      <c r="H56" s="656"/>
      <c r="I56" s="656"/>
      <c r="J56" s="656"/>
      <c r="K56" s="656"/>
      <c r="L56" s="656"/>
      <c r="M56" s="656"/>
      <c r="N56" s="656"/>
      <c r="O56" s="656"/>
      <c r="P56" s="656"/>
      <c r="Q56" s="656"/>
      <c r="R56" s="657"/>
      <c r="S56" s="590"/>
      <c r="T56" s="612"/>
      <c r="U56" s="612"/>
      <c r="V56" s="658"/>
      <c r="W56" s="658"/>
      <c r="X56" s="658"/>
      <c r="Y56" s="616">
        <v>1</v>
      </c>
      <c r="Z56" s="616"/>
      <c r="AA56" s="617"/>
      <c r="AB56" s="619">
        <f t="shared" ref="AB56:AB69" si="0">IF(S56="YES",Y56,0)</f>
        <v>0</v>
      </c>
      <c r="AC56" s="436"/>
      <c r="AD56" s="620"/>
    </row>
    <row r="57" spans="2:30" ht="15" customHeight="1" x14ac:dyDescent="0.25">
      <c r="B57" s="659" t="s">
        <v>754</v>
      </c>
      <c r="C57" s="660"/>
      <c r="D57" s="660"/>
      <c r="E57" s="660"/>
      <c r="F57" s="660"/>
      <c r="G57" s="660"/>
      <c r="H57" s="660"/>
      <c r="I57" s="660"/>
      <c r="J57" s="660"/>
      <c r="K57" s="660"/>
      <c r="L57" s="660"/>
      <c r="M57" s="660"/>
      <c r="N57" s="660"/>
      <c r="O57" s="660"/>
      <c r="P57" s="660"/>
      <c r="Q57" s="660"/>
      <c r="R57" s="661"/>
      <c r="S57" s="87"/>
      <c r="T57" s="118"/>
      <c r="U57" s="118"/>
      <c r="V57" s="662"/>
      <c r="W57" s="662"/>
      <c r="X57" s="662"/>
      <c r="Y57" s="596">
        <v>1</v>
      </c>
      <c r="Z57" s="596"/>
      <c r="AA57" s="597"/>
      <c r="AB57" s="593">
        <f t="shared" si="0"/>
        <v>0</v>
      </c>
      <c r="AC57" s="574"/>
      <c r="AD57" s="594"/>
    </row>
    <row r="58" spans="2:30" ht="15" customHeight="1" x14ac:dyDescent="0.25">
      <c r="B58" s="663" t="s">
        <v>755</v>
      </c>
      <c r="C58" s="664"/>
      <c r="D58" s="664"/>
      <c r="E58" s="664"/>
      <c r="F58" s="664"/>
      <c r="G58" s="664"/>
      <c r="H58" s="664"/>
      <c r="I58" s="664"/>
      <c r="J58" s="664"/>
      <c r="K58" s="664"/>
      <c r="L58" s="664"/>
      <c r="M58" s="664"/>
      <c r="N58" s="664"/>
      <c r="O58" s="664"/>
      <c r="P58" s="664"/>
      <c r="Q58" s="664"/>
      <c r="R58" s="665"/>
      <c r="S58" s="87"/>
      <c r="T58" s="118"/>
      <c r="U58" s="118"/>
      <c r="V58" s="662"/>
      <c r="W58" s="662"/>
      <c r="X58" s="662"/>
      <c r="Y58" s="571">
        <v>1</v>
      </c>
      <c r="Z58" s="571"/>
      <c r="AA58" s="592"/>
      <c r="AB58" s="593">
        <f t="shared" si="0"/>
        <v>0</v>
      </c>
      <c r="AC58" s="574"/>
      <c r="AD58" s="594"/>
    </row>
    <row r="59" spans="2:30" ht="15" customHeight="1" x14ac:dyDescent="0.25">
      <c r="B59" s="659" t="s">
        <v>756</v>
      </c>
      <c r="C59" s="660"/>
      <c r="D59" s="660"/>
      <c r="E59" s="660"/>
      <c r="F59" s="660"/>
      <c r="G59" s="660"/>
      <c r="H59" s="660"/>
      <c r="I59" s="660"/>
      <c r="J59" s="660"/>
      <c r="K59" s="660"/>
      <c r="L59" s="660"/>
      <c r="M59" s="660"/>
      <c r="N59" s="660"/>
      <c r="O59" s="660"/>
      <c r="P59" s="660"/>
      <c r="Q59" s="660"/>
      <c r="R59" s="661"/>
      <c r="S59" s="87"/>
      <c r="T59" s="118"/>
      <c r="U59" s="118"/>
      <c r="V59" s="662"/>
      <c r="W59" s="662"/>
      <c r="X59" s="662"/>
      <c r="Y59" s="596">
        <v>1</v>
      </c>
      <c r="Z59" s="596"/>
      <c r="AA59" s="597"/>
      <c r="AB59" s="593">
        <f t="shared" si="0"/>
        <v>0</v>
      </c>
      <c r="AC59" s="574"/>
      <c r="AD59" s="594"/>
    </row>
    <row r="60" spans="2:30" ht="15" customHeight="1" x14ac:dyDescent="0.25">
      <c r="B60" s="663" t="s">
        <v>757</v>
      </c>
      <c r="C60" s="664"/>
      <c r="D60" s="664"/>
      <c r="E60" s="664"/>
      <c r="F60" s="664"/>
      <c r="G60" s="664"/>
      <c r="H60" s="664"/>
      <c r="I60" s="664"/>
      <c r="J60" s="664"/>
      <c r="K60" s="664"/>
      <c r="L60" s="664"/>
      <c r="M60" s="664"/>
      <c r="N60" s="664"/>
      <c r="O60" s="664"/>
      <c r="P60" s="664"/>
      <c r="Q60" s="664"/>
      <c r="R60" s="665"/>
      <c r="S60" s="87"/>
      <c r="T60" s="118"/>
      <c r="U60" s="118"/>
      <c r="V60" s="662"/>
      <c r="W60" s="662"/>
      <c r="X60" s="662"/>
      <c r="Y60" s="571">
        <v>1</v>
      </c>
      <c r="Z60" s="571"/>
      <c r="AA60" s="592"/>
      <c r="AB60" s="593">
        <f t="shared" si="0"/>
        <v>0</v>
      </c>
      <c r="AC60" s="574"/>
      <c r="AD60" s="594"/>
    </row>
    <row r="61" spans="2:30" ht="15" customHeight="1" x14ac:dyDescent="0.25">
      <c r="B61" s="659" t="s">
        <v>758</v>
      </c>
      <c r="C61" s="660"/>
      <c r="D61" s="660"/>
      <c r="E61" s="660"/>
      <c r="F61" s="660"/>
      <c r="G61" s="660"/>
      <c r="H61" s="660"/>
      <c r="I61" s="660"/>
      <c r="J61" s="660"/>
      <c r="K61" s="660"/>
      <c r="L61" s="660"/>
      <c r="M61" s="660"/>
      <c r="N61" s="660"/>
      <c r="O61" s="660"/>
      <c r="P61" s="660"/>
      <c r="Q61" s="660"/>
      <c r="R61" s="661"/>
      <c r="S61" s="87"/>
      <c r="T61" s="118"/>
      <c r="U61" s="118"/>
      <c r="V61" s="662"/>
      <c r="W61" s="662"/>
      <c r="X61" s="662"/>
      <c r="Y61" s="596">
        <v>0.5</v>
      </c>
      <c r="Z61" s="596"/>
      <c r="AA61" s="597"/>
      <c r="AB61" s="593">
        <f t="shared" si="0"/>
        <v>0</v>
      </c>
      <c r="AC61" s="574"/>
      <c r="AD61" s="594"/>
    </row>
    <row r="62" spans="2:30" ht="15" customHeight="1" x14ac:dyDescent="0.25">
      <c r="B62" s="663" t="s">
        <v>759</v>
      </c>
      <c r="C62" s="664"/>
      <c r="D62" s="664"/>
      <c r="E62" s="664"/>
      <c r="F62" s="664"/>
      <c r="G62" s="664"/>
      <c r="H62" s="664"/>
      <c r="I62" s="664"/>
      <c r="J62" s="664"/>
      <c r="K62" s="664"/>
      <c r="L62" s="664"/>
      <c r="M62" s="664"/>
      <c r="N62" s="664"/>
      <c r="O62" s="664"/>
      <c r="P62" s="664"/>
      <c r="Q62" s="664"/>
      <c r="R62" s="665"/>
      <c r="S62" s="87"/>
      <c r="T62" s="118"/>
      <c r="U62" s="118"/>
      <c r="V62" s="662"/>
      <c r="W62" s="662"/>
      <c r="X62" s="662"/>
      <c r="Y62" s="571">
        <v>0.5</v>
      </c>
      <c r="Z62" s="571"/>
      <c r="AA62" s="592"/>
      <c r="AB62" s="593">
        <f t="shared" si="0"/>
        <v>0</v>
      </c>
      <c r="AC62" s="574"/>
      <c r="AD62" s="594"/>
    </row>
    <row r="63" spans="2:30" ht="15" customHeight="1" x14ac:dyDescent="0.25">
      <c r="B63" s="659" t="s">
        <v>760</v>
      </c>
      <c r="C63" s="660"/>
      <c r="D63" s="660"/>
      <c r="E63" s="660"/>
      <c r="F63" s="660"/>
      <c r="G63" s="660"/>
      <c r="H63" s="660"/>
      <c r="I63" s="660"/>
      <c r="J63" s="660"/>
      <c r="K63" s="660"/>
      <c r="L63" s="660"/>
      <c r="M63" s="660"/>
      <c r="N63" s="660"/>
      <c r="O63" s="660"/>
      <c r="P63" s="660"/>
      <c r="Q63" s="660"/>
      <c r="R63" s="661"/>
      <c r="S63" s="87"/>
      <c r="T63" s="118"/>
      <c r="U63" s="118"/>
      <c r="V63" s="662"/>
      <c r="W63" s="662"/>
      <c r="X63" s="662"/>
      <c r="Y63" s="596">
        <v>0.5</v>
      </c>
      <c r="Z63" s="596"/>
      <c r="AA63" s="597"/>
      <c r="AB63" s="593">
        <f t="shared" si="0"/>
        <v>0</v>
      </c>
      <c r="AC63" s="574"/>
      <c r="AD63" s="594"/>
    </row>
    <row r="64" spans="2:30" ht="15" customHeight="1" x14ac:dyDescent="0.25">
      <c r="B64" s="663" t="s">
        <v>761</v>
      </c>
      <c r="C64" s="664"/>
      <c r="D64" s="664"/>
      <c r="E64" s="664"/>
      <c r="F64" s="664"/>
      <c r="G64" s="664"/>
      <c r="H64" s="664"/>
      <c r="I64" s="664"/>
      <c r="J64" s="664"/>
      <c r="K64" s="664"/>
      <c r="L64" s="664"/>
      <c r="M64" s="664"/>
      <c r="N64" s="664"/>
      <c r="O64" s="664"/>
      <c r="P64" s="664"/>
      <c r="Q64" s="664"/>
      <c r="R64" s="665"/>
      <c r="S64" s="87"/>
      <c r="T64" s="118"/>
      <c r="U64" s="118"/>
      <c r="V64" s="662"/>
      <c r="W64" s="662"/>
      <c r="X64" s="662"/>
      <c r="Y64" s="571">
        <v>0.5</v>
      </c>
      <c r="Z64" s="571"/>
      <c r="AA64" s="592"/>
      <c r="AB64" s="593">
        <f t="shared" si="0"/>
        <v>0</v>
      </c>
      <c r="AC64" s="574"/>
      <c r="AD64" s="594"/>
    </row>
    <row r="65" spans="2:30" ht="15" customHeight="1" x14ac:dyDescent="0.25">
      <c r="B65" s="659" t="s">
        <v>762</v>
      </c>
      <c r="C65" s="660"/>
      <c r="D65" s="660"/>
      <c r="E65" s="660"/>
      <c r="F65" s="660"/>
      <c r="G65" s="660"/>
      <c r="H65" s="660"/>
      <c r="I65" s="660"/>
      <c r="J65" s="660"/>
      <c r="K65" s="660"/>
      <c r="L65" s="660"/>
      <c r="M65" s="660"/>
      <c r="N65" s="660"/>
      <c r="O65" s="660"/>
      <c r="P65" s="660"/>
      <c r="Q65" s="660"/>
      <c r="R65" s="661"/>
      <c r="S65" s="87"/>
      <c r="T65" s="118"/>
      <c r="U65" s="118"/>
      <c r="V65" s="662"/>
      <c r="W65" s="662"/>
      <c r="X65" s="662"/>
      <c r="Y65" s="596">
        <v>0.5</v>
      </c>
      <c r="Z65" s="596"/>
      <c r="AA65" s="597"/>
      <c r="AB65" s="593">
        <f t="shared" si="0"/>
        <v>0</v>
      </c>
      <c r="AC65" s="574"/>
      <c r="AD65" s="594"/>
    </row>
    <row r="66" spans="2:30" ht="15" customHeight="1" x14ac:dyDescent="0.25">
      <c r="B66" s="663" t="s">
        <v>763</v>
      </c>
      <c r="C66" s="664"/>
      <c r="D66" s="664"/>
      <c r="E66" s="664"/>
      <c r="F66" s="664"/>
      <c r="G66" s="664"/>
      <c r="H66" s="664"/>
      <c r="I66" s="664"/>
      <c r="J66" s="664"/>
      <c r="K66" s="664"/>
      <c r="L66" s="664"/>
      <c r="M66" s="664"/>
      <c r="N66" s="664"/>
      <c r="O66" s="664"/>
      <c r="P66" s="664"/>
      <c r="Q66" s="664"/>
      <c r="R66" s="665"/>
      <c r="S66" s="87"/>
      <c r="T66" s="118"/>
      <c r="U66" s="118"/>
      <c r="V66" s="662"/>
      <c r="W66" s="662"/>
      <c r="X66" s="662"/>
      <c r="Y66" s="571">
        <v>0.5</v>
      </c>
      <c r="Z66" s="571"/>
      <c r="AA66" s="592"/>
      <c r="AB66" s="593">
        <f t="shared" si="0"/>
        <v>0</v>
      </c>
      <c r="AC66" s="574"/>
      <c r="AD66" s="594"/>
    </row>
    <row r="67" spans="2:30" ht="15" customHeight="1" x14ac:dyDescent="0.25">
      <c r="B67" s="659" t="s">
        <v>764</v>
      </c>
      <c r="C67" s="660"/>
      <c r="D67" s="660"/>
      <c r="E67" s="660"/>
      <c r="F67" s="660"/>
      <c r="G67" s="660"/>
      <c r="H67" s="660"/>
      <c r="I67" s="660"/>
      <c r="J67" s="660"/>
      <c r="K67" s="660"/>
      <c r="L67" s="660"/>
      <c r="M67" s="660"/>
      <c r="N67" s="660"/>
      <c r="O67" s="660"/>
      <c r="P67" s="660"/>
      <c r="Q67" s="660"/>
      <c r="R67" s="661"/>
      <c r="S67" s="87"/>
      <c r="T67" s="118"/>
      <c r="U67" s="118"/>
      <c r="V67" s="662"/>
      <c r="W67" s="662"/>
      <c r="X67" s="662"/>
      <c r="Y67" s="596">
        <v>0.5</v>
      </c>
      <c r="Z67" s="596"/>
      <c r="AA67" s="597"/>
      <c r="AB67" s="593">
        <f t="shared" si="0"/>
        <v>0</v>
      </c>
      <c r="AC67" s="574"/>
      <c r="AD67" s="594"/>
    </row>
    <row r="68" spans="2:30" ht="15" customHeight="1" x14ac:dyDescent="0.25">
      <c r="B68" s="663" t="s">
        <v>765</v>
      </c>
      <c r="C68" s="664"/>
      <c r="D68" s="664"/>
      <c r="E68" s="664"/>
      <c r="F68" s="664"/>
      <c r="G68" s="664"/>
      <c r="H68" s="664"/>
      <c r="I68" s="664"/>
      <c r="J68" s="664"/>
      <c r="K68" s="664"/>
      <c r="L68" s="664"/>
      <c r="M68" s="664"/>
      <c r="N68" s="664"/>
      <c r="O68" s="664"/>
      <c r="P68" s="664"/>
      <c r="Q68" s="664"/>
      <c r="R68" s="665"/>
      <c r="S68" s="87"/>
      <c r="T68" s="118"/>
      <c r="U68" s="118"/>
      <c r="V68" s="662"/>
      <c r="W68" s="662"/>
      <c r="X68" s="662"/>
      <c r="Y68" s="571">
        <v>0.5</v>
      </c>
      <c r="Z68" s="571"/>
      <c r="AA68" s="592"/>
      <c r="AB68" s="593">
        <f t="shared" si="0"/>
        <v>0</v>
      </c>
      <c r="AC68" s="574"/>
      <c r="AD68" s="594"/>
    </row>
    <row r="69" spans="2:30" ht="15" customHeight="1" thickBot="1" x14ac:dyDescent="0.3">
      <c r="B69" s="666" t="s">
        <v>766</v>
      </c>
      <c r="C69" s="667"/>
      <c r="D69" s="667"/>
      <c r="E69" s="667"/>
      <c r="F69" s="667"/>
      <c r="G69" s="667"/>
      <c r="H69" s="667"/>
      <c r="I69" s="667"/>
      <c r="J69" s="667"/>
      <c r="K69" s="667"/>
      <c r="L69" s="667"/>
      <c r="M69" s="667"/>
      <c r="N69" s="667"/>
      <c r="O69" s="667"/>
      <c r="P69" s="667"/>
      <c r="Q69" s="667"/>
      <c r="R69" s="668"/>
      <c r="S69" s="669"/>
      <c r="T69" s="670"/>
      <c r="U69" s="671"/>
      <c r="V69" s="672"/>
      <c r="W69" s="673"/>
      <c r="X69" s="674"/>
      <c r="Y69" s="675">
        <v>0.5</v>
      </c>
      <c r="Z69" s="676"/>
      <c r="AA69" s="677"/>
      <c r="AB69" s="678">
        <f t="shared" si="0"/>
        <v>0</v>
      </c>
      <c r="AC69" s="679"/>
      <c r="AD69" s="680"/>
    </row>
    <row r="70" spans="2:30" ht="15" customHeight="1" thickTop="1" thickBot="1" x14ac:dyDescent="0.3">
      <c r="B70" s="628" t="s">
        <v>108</v>
      </c>
      <c r="C70" s="629"/>
      <c r="D70" s="629"/>
      <c r="E70" s="629"/>
      <c r="F70" s="629"/>
      <c r="G70" s="629"/>
      <c r="H70" s="629"/>
      <c r="I70" s="629"/>
      <c r="J70" s="629"/>
      <c r="K70" s="629"/>
      <c r="L70" s="629"/>
      <c r="M70" s="629"/>
      <c r="N70" s="629"/>
      <c r="O70" s="629"/>
      <c r="P70" s="629"/>
      <c r="Q70" s="629"/>
      <c r="R70" s="630"/>
      <c r="S70" s="70"/>
      <c r="T70" s="71"/>
      <c r="U70" s="72"/>
      <c r="V70" s="71"/>
      <c r="W70" s="71"/>
      <c r="X70" s="73"/>
      <c r="Y70" s="633">
        <v>4</v>
      </c>
      <c r="Z70" s="633"/>
      <c r="AA70" s="634"/>
      <c r="AB70" s="635">
        <f>MIN(Y70,SUM(AB56:AD69))</f>
        <v>0</v>
      </c>
      <c r="AC70" s="633"/>
      <c r="AD70" s="634"/>
    </row>
    <row r="71" spans="2:30" ht="15" customHeight="1" thickTop="1" thickBot="1" x14ac:dyDescent="0.3">
      <c r="B71" s="623" t="s">
        <v>102</v>
      </c>
      <c r="C71" s="624"/>
      <c r="D71" s="624"/>
      <c r="E71" s="624"/>
      <c r="F71" s="624"/>
      <c r="G71" s="624"/>
      <c r="H71" s="624"/>
      <c r="I71" s="624"/>
      <c r="J71" s="624"/>
      <c r="K71" s="624"/>
      <c r="L71" s="624"/>
      <c r="M71" s="624"/>
      <c r="N71" s="624"/>
      <c r="O71" s="624"/>
      <c r="P71" s="624"/>
      <c r="Q71" s="624"/>
      <c r="R71" s="685"/>
      <c r="S71" s="432"/>
      <c r="T71" s="584"/>
      <c r="U71" s="584"/>
      <c r="V71" s="686"/>
      <c r="W71" s="686"/>
      <c r="X71" s="686"/>
      <c r="Y71" s="576">
        <v>10</v>
      </c>
      <c r="Z71" s="576"/>
      <c r="AA71" s="577"/>
      <c r="AB71" s="627">
        <f>SUM(AB70, AB54)</f>
        <v>0</v>
      </c>
      <c r="AC71" s="576"/>
      <c r="AD71" s="577"/>
    </row>
    <row r="72" spans="2:30" ht="15" customHeight="1" thickBot="1" x14ac:dyDescent="0.3">
      <c r="B72" s="21"/>
      <c r="C72" s="21"/>
      <c r="D72" s="21"/>
      <c r="E72" s="21"/>
      <c r="F72" s="21"/>
      <c r="G72" s="21"/>
      <c r="H72" s="21"/>
      <c r="I72" s="21"/>
      <c r="J72" s="21"/>
      <c r="K72" s="21"/>
      <c r="L72" s="21"/>
      <c r="M72" s="21"/>
      <c r="N72" s="21"/>
      <c r="O72" s="21"/>
      <c r="P72" s="21"/>
      <c r="Q72" s="21"/>
      <c r="R72" s="21"/>
      <c r="S72" s="22"/>
      <c r="T72" s="22"/>
      <c r="U72" s="22"/>
      <c r="V72" s="22"/>
      <c r="W72" s="22"/>
      <c r="X72" s="22"/>
      <c r="Y72" s="22"/>
      <c r="Z72" s="22"/>
      <c r="AA72" s="22"/>
      <c r="AB72" s="22"/>
      <c r="AC72" s="22"/>
      <c r="AD72" s="22"/>
    </row>
    <row r="73" spans="2:30" ht="15" customHeight="1" thickBot="1" x14ac:dyDescent="0.3">
      <c r="B73" s="120" t="s">
        <v>913</v>
      </c>
      <c r="C73" s="120"/>
      <c r="D73" s="120"/>
      <c r="E73" s="120"/>
      <c r="F73" s="120"/>
      <c r="G73" s="120"/>
      <c r="H73" s="120"/>
      <c r="I73" s="120"/>
      <c r="J73" s="120"/>
      <c r="K73" s="120"/>
      <c r="L73" s="120"/>
      <c r="M73" s="120"/>
      <c r="N73" s="120"/>
      <c r="O73" s="120"/>
      <c r="P73" s="120"/>
      <c r="Q73" s="120"/>
      <c r="R73" s="120"/>
      <c r="S73" s="120"/>
      <c r="T73" s="120"/>
      <c r="U73" s="120"/>
      <c r="V73" s="548" t="s">
        <v>727</v>
      </c>
      <c r="W73" s="548"/>
      <c r="X73" s="548"/>
      <c r="Y73" s="548"/>
      <c r="Z73" s="548"/>
      <c r="AA73" s="548"/>
      <c r="AB73" s="548"/>
      <c r="AC73" s="548"/>
      <c r="AD73" s="68">
        <v>2</v>
      </c>
    </row>
    <row r="74" spans="2:30" ht="15" customHeight="1" thickBot="1" x14ac:dyDescent="0.3">
      <c r="B74" s="21"/>
      <c r="C74" s="21"/>
      <c r="D74" s="21"/>
      <c r="E74" s="21"/>
      <c r="F74" s="21"/>
      <c r="G74" s="21"/>
      <c r="H74" s="21"/>
      <c r="I74" s="21"/>
      <c r="J74" s="21"/>
      <c r="K74" s="21"/>
      <c r="L74" s="21"/>
      <c r="M74" s="21"/>
      <c r="N74" s="21"/>
      <c r="O74" s="21"/>
      <c r="P74" s="21"/>
      <c r="Q74" s="21"/>
      <c r="R74" s="21"/>
      <c r="S74" s="22"/>
      <c r="T74" s="22"/>
      <c r="U74" s="22"/>
      <c r="V74" s="22"/>
      <c r="W74" s="22"/>
      <c r="X74" s="22"/>
      <c r="Y74" s="22"/>
      <c r="Z74" s="22"/>
      <c r="AA74" s="22"/>
      <c r="AB74" s="22"/>
      <c r="AC74" s="22"/>
      <c r="AD74" s="22"/>
    </row>
    <row r="75" spans="2:30" ht="15" customHeight="1" x14ac:dyDescent="0.25">
      <c r="B75" s="383" t="s">
        <v>914</v>
      </c>
      <c r="C75" s="411"/>
      <c r="D75" s="411"/>
      <c r="E75" s="411"/>
      <c r="F75" s="411"/>
      <c r="G75" s="411"/>
      <c r="H75" s="411"/>
      <c r="I75" s="411"/>
      <c r="J75" s="411"/>
      <c r="K75" s="411"/>
      <c r="L75" s="411"/>
      <c r="M75" s="411"/>
      <c r="N75" s="411"/>
      <c r="O75" s="411"/>
      <c r="P75" s="411"/>
      <c r="Q75" s="411"/>
      <c r="R75" s="411"/>
      <c r="S75" s="411"/>
      <c r="T75" s="411"/>
      <c r="U75" s="687"/>
      <c r="V75" s="383" t="s">
        <v>770</v>
      </c>
      <c r="W75" s="411"/>
      <c r="X75" s="411"/>
      <c r="Y75" s="411" t="s">
        <v>771</v>
      </c>
      <c r="Z75" s="411"/>
      <c r="AA75" s="532"/>
      <c r="AB75" s="410" t="s">
        <v>735</v>
      </c>
      <c r="AC75" s="411"/>
      <c r="AD75" s="532"/>
    </row>
    <row r="76" spans="2:30" ht="15" customHeight="1" thickBot="1" x14ac:dyDescent="0.3">
      <c r="B76" s="533"/>
      <c r="C76" s="413"/>
      <c r="D76" s="413"/>
      <c r="E76" s="413"/>
      <c r="F76" s="413"/>
      <c r="G76" s="413"/>
      <c r="H76" s="413"/>
      <c r="I76" s="413"/>
      <c r="J76" s="413"/>
      <c r="K76" s="413"/>
      <c r="L76" s="413"/>
      <c r="M76" s="413"/>
      <c r="N76" s="413"/>
      <c r="O76" s="413"/>
      <c r="P76" s="413"/>
      <c r="Q76" s="413"/>
      <c r="R76" s="413"/>
      <c r="S76" s="413"/>
      <c r="T76" s="413"/>
      <c r="U76" s="688"/>
      <c r="V76" s="533"/>
      <c r="W76" s="413"/>
      <c r="X76" s="413"/>
      <c r="Y76" s="413"/>
      <c r="Z76" s="413"/>
      <c r="AA76" s="534"/>
      <c r="AB76" s="412"/>
      <c r="AC76" s="413"/>
      <c r="AD76" s="534"/>
    </row>
    <row r="77" spans="2:30" ht="15" customHeight="1" thickBot="1" x14ac:dyDescent="0.3">
      <c r="B77" s="689" t="s">
        <v>915</v>
      </c>
      <c r="C77" s="690"/>
      <c r="D77" s="690"/>
      <c r="E77" s="690"/>
      <c r="F77" s="690"/>
      <c r="G77" s="690"/>
      <c r="H77" s="690"/>
      <c r="I77" s="690"/>
      <c r="J77" s="690"/>
      <c r="K77" s="690"/>
      <c r="L77" s="690"/>
      <c r="M77" s="690"/>
      <c r="N77" s="690"/>
      <c r="O77" s="690"/>
      <c r="P77" s="690"/>
      <c r="Q77" s="690"/>
      <c r="R77" s="690"/>
      <c r="S77" s="690"/>
      <c r="T77" s="690"/>
      <c r="U77" s="691"/>
      <c r="V77" s="681"/>
      <c r="W77" s="682"/>
      <c r="X77" s="682"/>
      <c r="Y77" s="683">
        <v>2</v>
      </c>
      <c r="Z77" s="683"/>
      <c r="AA77" s="684"/>
      <c r="AB77" s="627">
        <f>IF(V77="YES",Y77,0)</f>
        <v>0</v>
      </c>
      <c r="AC77" s="576"/>
      <c r="AD77" s="577"/>
    </row>
    <row r="78" spans="2:30" ht="15" customHeight="1" x14ac:dyDescent="0.25"/>
    <row r="79" spans="2:30" ht="15" customHeight="1" x14ac:dyDescent="0.25">
      <c r="B79" s="131"/>
      <c r="C79" s="131"/>
      <c r="D79" s="131"/>
      <c r="E79" s="131"/>
      <c r="F79" s="131"/>
      <c r="G79" s="131"/>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row>
    <row r="80" spans="2:30" ht="15" customHeight="1" x14ac:dyDescent="0.25"/>
    <row r="81" s="16" customFormat="1" ht="15" hidden="1" customHeight="1" x14ac:dyDescent="0.25"/>
    <row r="82" s="16" customFormat="1" ht="15" hidden="1" customHeight="1" x14ac:dyDescent="0.25"/>
    <row r="83" s="16" customFormat="1" ht="15" hidden="1" customHeight="1" x14ac:dyDescent="0.25"/>
    <row r="84" s="16" customFormat="1" ht="15" hidden="1" customHeight="1" x14ac:dyDescent="0.25"/>
    <row r="85" s="16" customFormat="1" ht="15" hidden="1" customHeight="1" x14ac:dyDescent="0.25"/>
    <row r="86" s="16" customFormat="1" ht="15" hidden="1" customHeight="1" x14ac:dyDescent="0.25"/>
    <row r="87" s="16" customFormat="1" ht="15" hidden="1" customHeight="1" x14ac:dyDescent="0.25"/>
    <row r="88" s="16" customFormat="1" ht="15" hidden="1" customHeight="1" x14ac:dyDescent="0.25"/>
    <row r="89" s="16" customFormat="1" ht="15" hidden="1" customHeight="1" x14ac:dyDescent="0.25"/>
    <row r="90" s="16" customFormat="1" ht="15" hidden="1" customHeight="1" x14ac:dyDescent="0.25"/>
    <row r="91" s="16" customFormat="1" ht="15" hidden="1" customHeight="1" x14ac:dyDescent="0.25"/>
    <row r="92" s="16" customFormat="1" ht="15" hidden="1" customHeight="1" x14ac:dyDescent="0.25"/>
    <row r="93" s="16" customFormat="1" ht="15" hidden="1" customHeight="1" x14ac:dyDescent="0.25"/>
    <row r="94" s="16" customFormat="1" ht="15" hidden="1" customHeight="1" x14ac:dyDescent="0.25"/>
    <row r="95" s="16" customFormat="1" ht="15" hidden="1" customHeight="1" x14ac:dyDescent="0.25"/>
    <row r="96" s="16" customFormat="1" ht="15" hidden="1" customHeight="1" x14ac:dyDescent="0.25"/>
    <row r="97" s="16" customFormat="1" ht="15" hidden="1" customHeight="1" x14ac:dyDescent="0.25"/>
    <row r="98" s="16" customFormat="1" ht="15" hidden="1" customHeight="1" x14ac:dyDescent="0.25"/>
    <row r="99" s="16" customFormat="1" ht="15" hidden="1" customHeight="1" x14ac:dyDescent="0.25"/>
    <row r="100" s="16" customFormat="1" ht="15" hidden="1" customHeight="1" x14ac:dyDescent="0.25"/>
    <row r="101" s="16" customFormat="1" ht="15" hidden="1" customHeight="1" x14ac:dyDescent="0.25"/>
    <row r="102" s="16" customFormat="1" ht="15" hidden="1" customHeight="1" x14ac:dyDescent="0.25"/>
    <row r="103" s="16" customFormat="1" ht="15" hidden="1" customHeight="1" x14ac:dyDescent="0.25"/>
    <row r="104" s="16" customFormat="1" ht="15" hidden="1" customHeight="1" x14ac:dyDescent="0.25"/>
    <row r="105" s="16" customFormat="1" ht="15" hidden="1" customHeight="1" x14ac:dyDescent="0.25"/>
    <row r="106" s="16" customFormat="1" ht="15" hidden="1" customHeight="1" x14ac:dyDescent="0.25"/>
    <row r="107" s="16" customFormat="1" ht="15" hidden="1" customHeight="1" x14ac:dyDescent="0.25"/>
    <row r="108" s="16" customFormat="1" ht="15" hidden="1" customHeight="1" x14ac:dyDescent="0.25"/>
    <row r="109" s="16" customFormat="1" ht="15" hidden="1" customHeight="1" x14ac:dyDescent="0.25"/>
    <row r="110" s="16" customFormat="1" ht="15" hidden="1" customHeight="1" x14ac:dyDescent="0.25"/>
    <row r="111" s="16" customFormat="1" ht="15" hidden="1" customHeight="1" x14ac:dyDescent="0.25"/>
    <row r="112" s="16" customFormat="1" ht="15" hidden="1" customHeight="1" x14ac:dyDescent="0.25"/>
    <row r="113" s="16" customFormat="1" ht="15" hidden="1" customHeight="1" x14ac:dyDescent="0.25"/>
    <row r="114" s="16" customFormat="1" ht="15" hidden="1" customHeight="1" x14ac:dyDescent="0.25"/>
    <row r="115" s="16" customFormat="1" ht="15" hidden="1" customHeight="1" x14ac:dyDescent="0.25"/>
    <row r="116" s="16" customFormat="1" ht="15" hidden="1" customHeight="1" x14ac:dyDescent="0.25"/>
    <row r="117" s="16" customFormat="1" ht="15" hidden="1" customHeight="1" x14ac:dyDescent="0.25"/>
    <row r="118" s="16" customFormat="1" ht="15" hidden="1" customHeight="1" x14ac:dyDescent="0.25"/>
    <row r="119" s="16" customFormat="1" ht="15" hidden="1" customHeight="1" x14ac:dyDescent="0.25"/>
    <row r="120" s="16" customFormat="1" ht="15" hidden="1" customHeight="1" x14ac:dyDescent="0.25"/>
    <row r="121" s="16" customFormat="1" ht="15" hidden="1" customHeight="1" x14ac:dyDescent="0.25"/>
    <row r="122" s="16" customFormat="1" ht="15" hidden="1" customHeight="1" x14ac:dyDescent="0.25"/>
    <row r="123" s="16" customFormat="1" ht="15" hidden="1" customHeight="1" x14ac:dyDescent="0.25"/>
    <row r="124" s="16" customFormat="1" ht="15" hidden="1" customHeight="1" x14ac:dyDescent="0.25"/>
    <row r="125" s="16" customFormat="1" ht="15" hidden="1" customHeight="1" x14ac:dyDescent="0.25"/>
    <row r="126" s="16" customFormat="1" ht="15" hidden="1" customHeight="1" x14ac:dyDescent="0.25"/>
    <row r="127" s="16" customFormat="1" ht="15" hidden="1" customHeight="1" x14ac:dyDescent="0.25"/>
    <row r="128" s="16" customFormat="1" ht="15" hidden="1" customHeight="1" x14ac:dyDescent="0.25"/>
    <row r="129" s="16" customFormat="1" ht="15" customHeight="1" x14ac:dyDescent="0.25"/>
    <row r="130" s="16" customFormat="1" ht="15" customHeight="1" x14ac:dyDescent="0.25"/>
    <row r="131" s="16" customFormat="1" ht="15" customHeight="1" x14ac:dyDescent="0.25"/>
    <row r="132" s="16" customFormat="1" ht="15" customHeight="1" x14ac:dyDescent="0.25"/>
    <row r="133" s="16" customFormat="1" ht="15" customHeight="1" x14ac:dyDescent="0.25"/>
    <row r="134" s="16" customFormat="1" ht="15" customHeight="1" x14ac:dyDescent="0.25"/>
    <row r="135" s="16" customFormat="1" ht="15" customHeight="1" x14ac:dyDescent="0.25"/>
    <row r="136" s="16" customFormat="1" ht="15" customHeight="1" x14ac:dyDescent="0.25"/>
    <row r="137" s="16" customFormat="1" ht="15" customHeight="1" x14ac:dyDescent="0.25"/>
    <row r="138" s="16" customFormat="1" ht="15" customHeight="1" x14ac:dyDescent="0.25"/>
    <row r="139" s="16" customFormat="1" ht="15" customHeight="1" x14ac:dyDescent="0.25"/>
    <row r="140" s="16" customFormat="1" ht="15" customHeight="1" x14ac:dyDescent="0.25"/>
    <row r="141" s="16" customFormat="1" ht="15" customHeight="1" x14ac:dyDescent="0.25"/>
    <row r="142" s="16" customFormat="1" ht="15" customHeight="1" x14ac:dyDescent="0.25"/>
    <row r="143" s="16" customFormat="1" ht="15" customHeight="1" x14ac:dyDescent="0.25"/>
    <row r="144" s="16" customFormat="1" ht="15" customHeight="1" x14ac:dyDescent="0.25"/>
    <row r="145" s="16" customFormat="1" ht="15" customHeight="1" x14ac:dyDescent="0.25"/>
    <row r="146" s="16" customFormat="1" ht="15" customHeight="1" x14ac:dyDescent="0.25"/>
    <row r="147" s="16" customFormat="1" ht="15" customHeight="1" x14ac:dyDescent="0.25"/>
  </sheetData>
  <sheetProtection algorithmName="SHA-512" hashValue="gk7Y/girGDqc5A3YWctddeY46WN1wxlNertnb0OIEIj1svNOqjNHcTCFsYW38VyhQynC7y8p+hYRiaJz0NT4kg==" saltValue="3meURfN5eEOpjhHmu+1UOw==" spinCount="100000" sheet="1" selectLockedCells="1"/>
  <mergeCells count="192">
    <mergeCell ref="V77:X77"/>
    <mergeCell ref="Y77:AA77"/>
    <mergeCell ref="AB77:AD77"/>
    <mergeCell ref="B79:AD79"/>
    <mergeCell ref="B70:R70"/>
    <mergeCell ref="Y70:AA70"/>
    <mergeCell ref="AB70:AD70"/>
    <mergeCell ref="B71:R71"/>
    <mergeCell ref="S71:U71"/>
    <mergeCell ref="V71:X71"/>
    <mergeCell ref="Y71:AA71"/>
    <mergeCell ref="AB71:AD71"/>
    <mergeCell ref="B73:U73"/>
    <mergeCell ref="V73:AC73"/>
    <mergeCell ref="B75:U76"/>
    <mergeCell ref="V75:X76"/>
    <mergeCell ref="Y75:AA76"/>
    <mergeCell ref="AB75:AD76"/>
    <mergeCell ref="B77:U77"/>
    <mergeCell ref="B68:R68"/>
    <mergeCell ref="S68:U68"/>
    <mergeCell ref="V68:X68"/>
    <mergeCell ref="Y68:AA68"/>
    <mergeCell ref="AB68:AD68"/>
    <mergeCell ref="B69:R69"/>
    <mergeCell ref="S69:U69"/>
    <mergeCell ref="V69:X69"/>
    <mergeCell ref="Y69:AA69"/>
    <mergeCell ref="AB69:AD69"/>
    <mergeCell ref="B66:R66"/>
    <mergeCell ref="S66:U66"/>
    <mergeCell ref="V66:X66"/>
    <mergeCell ref="Y66:AA66"/>
    <mergeCell ref="AB66:AD66"/>
    <mergeCell ref="B67:R67"/>
    <mergeCell ref="S67:U67"/>
    <mergeCell ref="V67:X67"/>
    <mergeCell ref="Y67:AA67"/>
    <mergeCell ref="AB67:AD67"/>
    <mergeCell ref="B64:R64"/>
    <mergeCell ref="S64:U64"/>
    <mergeCell ref="V64:X64"/>
    <mergeCell ref="Y64:AA64"/>
    <mergeCell ref="AB64:AD64"/>
    <mergeCell ref="B65:R65"/>
    <mergeCell ref="S65:U65"/>
    <mergeCell ref="V65:X65"/>
    <mergeCell ref="Y65:AA65"/>
    <mergeCell ref="AB65:AD65"/>
    <mergeCell ref="B62:R62"/>
    <mergeCell ref="S62:U62"/>
    <mergeCell ref="V62:X62"/>
    <mergeCell ref="Y62:AA62"/>
    <mergeCell ref="AB62:AD62"/>
    <mergeCell ref="B63:R63"/>
    <mergeCell ref="S63:U63"/>
    <mergeCell ref="V63:X63"/>
    <mergeCell ref="Y63:AA63"/>
    <mergeCell ref="AB63:AD63"/>
    <mergeCell ref="B60:R60"/>
    <mergeCell ref="S60:U60"/>
    <mergeCell ref="V60:X60"/>
    <mergeCell ref="Y60:AA60"/>
    <mergeCell ref="AB60:AD60"/>
    <mergeCell ref="B61:R61"/>
    <mergeCell ref="S61:U61"/>
    <mergeCell ref="V61:X61"/>
    <mergeCell ref="Y61:AA61"/>
    <mergeCell ref="AB61:AD61"/>
    <mergeCell ref="B58:R58"/>
    <mergeCell ref="S58:U58"/>
    <mergeCell ref="V58:X58"/>
    <mergeCell ref="Y58:AA58"/>
    <mergeCell ref="AB58:AD58"/>
    <mergeCell ref="B59:R59"/>
    <mergeCell ref="S59:U59"/>
    <mergeCell ref="V59:X59"/>
    <mergeCell ref="Y59:AA59"/>
    <mergeCell ref="AB59:AD59"/>
    <mergeCell ref="B56:R56"/>
    <mergeCell ref="S56:U56"/>
    <mergeCell ref="V56:X56"/>
    <mergeCell ref="Y56:AA56"/>
    <mergeCell ref="AB56:AD56"/>
    <mergeCell ref="B57:R57"/>
    <mergeCell ref="S57:U57"/>
    <mergeCell ref="V57:X57"/>
    <mergeCell ref="Y57:AA57"/>
    <mergeCell ref="AB57:AD57"/>
    <mergeCell ref="B54:R54"/>
    <mergeCell ref="S54:U54"/>
    <mergeCell ref="V54:X54"/>
    <mergeCell ref="Y54:AA54"/>
    <mergeCell ref="AB54:AD54"/>
    <mergeCell ref="B55:AD55"/>
    <mergeCell ref="B45:R47"/>
    <mergeCell ref="S45:U47"/>
    <mergeCell ref="V45:X47"/>
    <mergeCell ref="Y45:AA47"/>
    <mergeCell ref="AB45:AD47"/>
    <mergeCell ref="B51:R53"/>
    <mergeCell ref="S51:U53"/>
    <mergeCell ref="V51:X53"/>
    <mergeCell ref="Y51:AA53"/>
    <mergeCell ref="AB51:AD53"/>
    <mergeCell ref="B48:R50"/>
    <mergeCell ref="Y48:AA50"/>
    <mergeCell ref="V48:X50"/>
    <mergeCell ref="S48:U50"/>
    <mergeCell ref="AB48:AD50"/>
    <mergeCell ref="B39:U39"/>
    <mergeCell ref="V39:AC39"/>
    <mergeCell ref="B41:AD41"/>
    <mergeCell ref="B43:R44"/>
    <mergeCell ref="S43:U44"/>
    <mergeCell ref="V43:X44"/>
    <mergeCell ref="Y43:AA44"/>
    <mergeCell ref="AB43:AD44"/>
    <mergeCell ref="B35:R36"/>
    <mergeCell ref="S35:U36"/>
    <mergeCell ref="V35:X36"/>
    <mergeCell ref="Y35:AA36"/>
    <mergeCell ref="AB35:AD36"/>
    <mergeCell ref="B37:R37"/>
    <mergeCell ref="S37:U37"/>
    <mergeCell ref="V37:X37"/>
    <mergeCell ref="Y37:AA37"/>
    <mergeCell ref="AB37:AD37"/>
    <mergeCell ref="B31:R32"/>
    <mergeCell ref="S31:U32"/>
    <mergeCell ref="V31:X32"/>
    <mergeCell ref="Y31:AA32"/>
    <mergeCell ref="AB31:AD32"/>
    <mergeCell ref="B33:R34"/>
    <mergeCell ref="S33:U34"/>
    <mergeCell ref="V33:X34"/>
    <mergeCell ref="Y33:AA34"/>
    <mergeCell ref="AB33:AD34"/>
    <mergeCell ref="B26:R28"/>
    <mergeCell ref="S26:U28"/>
    <mergeCell ref="V26:X28"/>
    <mergeCell ref="Y26:AA28"/>
    <mergeCell ref="AB26:AD28"/>
    <mergeCell ref="B29:R30"/>
    <mergeCell ref="S29:U30"/>
    <mergeCell ref="V29:X30"/>
    <mergeCell ref="Y29:AA30"/>
    <mergeCell ref="AB29:AD30"/>
    <mergeCell ref="B22:R23"/>
    <mergeCell ref="S22:U23"/>
    <mergeCell ref="V22:X23"/>
    <mergeCell ref="Y22:AA23"/>
    <mergeCell ref="AB22:AD23"/>
    <mergeCell ref="B24:R25"/>
    <mergeCell ref="S24:U25"/>
    <mergeCell ref="V24:X25"/>
    <mergeCell ref="Y24:AA25"/>
    <mergeCell ref="AB24:AD25"/>
    <mergeCell ref="B18:AD18"/>
    <mergeCell ref="B20:R21"/>
    <mergeCell ref="S20:U21"/>
    <mergeCell ref="V20:X21"/>
    <mergeCell ref="Y20:AA21"/>
    <mergeCell ref="AB20:AD21"/>
    <mergeCell ref="B14:L14"/>
    <mergeCell ref="M14:O14"/>
    <mergeCell ref="P14:R14"/>
    <mergeCell ref="S14:U14"/>
    <mergeCell ref="V14:X14"/>
    <mergeCell ref="Y14:AA14"/>
    <mergeCell ref="B11:L13"/>
    <mergeCell ref="M11:O13"/>
    <mergeCell ref="P11:R13"/>
    <mergeCell ref="S11:U13"/>
    <mergeCell ref="V11:X13"/>
    <mergeCell ref="Y11:AA13"/>
    <mergeCell ref="AB11:AD13"/>
    <mergeCell ref="AB14:AD14"/>
    <mergeCell ref="B16:U16"/>
    <mergeCell ref="V16:AC16"/>
    <mergeCell ref="B2:U2"/>
    <mergeCell ref="V2:AC2"/>
    <mergeCell ref="B4:U4"/>
    <mergeCell ref="V4:AC4"/>
    <mergeCell ref="B6:AD7"/>
    <mergeCell ref="B9:L10"/>
    <mergeCell ref="M9:O10"/>
    <mergeCell ref="P9:R10"/>
    <mergeCell ref="S9:U10"/>
    <mergeCell ref="V9:X10"/>
    <mergeCell ref="Y9:AA10"/>
    <mergeCell ref="AB9:AD10"/>
  </mergeCells>
  <conditionalFormatting sqref="V11:X14">
    <cfRule type="containsText" dxfId="51" priority="5" operator="containsText" text="NO">
      <formula>NOT(ISERROR(SEARCH("NO",V11)))</formula>
    </cfRule>
    <cfRule type="containsText" dxfId="50" priority="6" operator="containsText" text="YES">
      <formula>NOT(ISERROR(SEARCH("YES",V11)))</formula>
    </cfRule>
  </conditionalFormatting>
  <conditionalFormatting sqref="V45:X50">
    <cfRule type="containsText" dxfId="49" priority="3" operator="containsText" text="NO">
      <formula>NOT(ISERROR(SEARCH("NO",V45)))</formula>
    </cfRule>
    <cfRule type="containsText" dxfId="48" priority="4" operator="containsText" text="YES">
      <formula>NOT(ISERROR(SEARCH("YES",V45)))</formula>
    </cfRule>
  </conditionalFormatting>
  <conditionalFormatting sqref="V71:X71">
    <cfRule type="containsText" dxfId="47" priority="1" operator="containsText" text="NO">
      <formula>NOT(ISERROR(SEARCH("NO",V71)))</formula>
    </cfRule>
    <cfRule type="containsText" dxfId="46" priority="2" operator="containsText" text="YES">
      <formula>NOT(ISERROR(SEARCH("YES",V71)))</formula>
    </cfRule>
  </conditionalFormatting>
  <dataValidations count="2">
    <dataValidation type="list" allowBlank="1" showInputMessage="1" showErrorMessage="1" sqref="S26:U34 V51:X53 S56:U69 V11:X13 S22:X25 S45:U53 V77:X77" xr:uid="{6E005336-B148-4E90-8458-E29A7974612E}">
      <formula1>"Yes, No"</formula1>
    </dataValidation>
    <dataValidation type="list" allowBlank="1" showInputMessage="1" showErrorMessage="1" sqref="S35:U36" xr:uid="{8E7B825B-F57B-4EA5-B2AF-D135EBB757B7}">
      <formula1>"Upper, Middle, Moderate, Low"</formula1>
    </dataValidation>
  </dataValidations>
  <pageMargins left="0.5" right="0.5" top="0.5" bottom="0.5" header="0.3" footer="0.3"/>
  <pageSetup scale="94" fitToHeight="0" orientation="portrait" r:id="rId1"/>
  <rowBreaks count="2" manualBreakCount="2">
    <brk id="3" max="32" man="1"/>
    <brk id="15" max="32" man="1"/>
  </rowBreaks>
  <colBreaks count="1" manualBreakCount="1">
    <brk id="1" max="8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80DE0-26C9-4228-8E26-57095C35C802}">
  <sheetPr codeName="Sheet10">
    <pageSetUpPr fitToPage="1"/>
  </sheetPr>
  <dimension ref="A1:AE161"/>
  <sheetViews>
    <sheetView showGridLines="0" zoomScaleNormal="100" workbookViewId="0">
      <selection activeCell="S10" sqref="S10:U12"/>
    </sheetView>
  </sheetViews>
  <sheetFormatPr defaultColWidth="0" defaultRowHeight="0" customHeight="1" zeroHeight="1" x14ac:dyDescent="0.25"/>
  <cols>
    <col min="1" max="31" width="3.28515625" style="16" customWidth="1"/>
    <col min="32" max="16384" width="9.140625" style="16" hidden="1"/>
  </cols>
  <sheetData>
    <row r="1" spans="2:30" ht="15" customHeight="1" x14ac:dyDescent="0.25"/>
    <row r="2" spans="2:30" ht="15" customHeight="1" x14ac:dyDescent="0.25">
      <c r="B2" s="132" t="s">
        <v>767</v>
      </c>
      <c r="C2" s="132"/>
      <c r="D2" s="132"/>
      <c r="E2" s="132"/>
      <c r="F2" s="132"/>
      <c r="G2" s="132"/>
      <c r="H2" s="132"/>
      <c r="I2" s="132"/>
      <c r="J2" s="132"/>
      <c r="K2" s="132"/>
      <c r="L2" s="132"/>
      <c r="M2" s="132"/>
      <c r="N2" s="132"/>
      <c r="O2" s="132"/>
      <c r="P2" s="132"/>
      <c r="Q2" s="132"/>
      <c r="R2" s="132"/>
      <c r="S2" s="132"/>
      <c r="T2" s="132"/>
      <c r="U2" s="132"/>
      <c r="V2" s="132" t="s">
        <v>727</v>
      </c>
      <c r="W2" s="132"/>
      <c r="X2" s="132"/>
      <c r="Y2" s="132"/>
      <c r="Z2" s="132"/>
      <c r="AA2" s="132"/>
      <c r="AB2" s="132"/>
      <c r="AC2" s="132"/>
      <c r="AD2" s="74">
        <f>SUM(AD4,AD24,AD36,AD70,AD87,AD60)</f>
        <v>32</v>
      </c>
    </row>
    <row r="3" spans="2:30" ht="15" customHeight="1" thickBot="1" x14ac:dyDescent="0.3"/>
    <row r="4" spans="2:30" ht="15" customHeight="1" thickBot="1" x14ac:dyDescent="0.3">
      <c r="B4" s="120" t="s">
        <v>768</v>
      </c>
      <c r="C4" s="120"/>
      <c r="D4" s="120"/>
      <c r="E4" s="120"/>
      <c r="F4" s="120"/>
      <c r="G4" s="120"/>
      <c r="H4" s="120"/>
      <c r="I4" s="120"/>
      <c r="J4" s="120"/>
      <c r="K4" s="120"/>
      <c r="L4" s="120"/>
      <c r="M4" s="120"/>
      <c r="N4" s="120"/>
      <c r="O4" s="120"/>
      <c r="P4" s="120"/>
      <c r="Q4" s="120"/>
      <c r="R4" s="120"/>
      <c r="S4" s="120"/>
      <c r="T4" s="120"/>
      <c r="U4" s="120"/>
      <c r="V4" s="548" t="s">
        <v>727</v>
      </c>
      <c r="W4" s="548"/>
      <c r="X4" s="548"/>
      <c r="Y4" s="548"/>
      <c r="Z4" s="548"/>
      <c r="AA4" s="548"/>
      <c r="AB4" s="548"/>
      <c r="AC4" s="548"/>
      <c r="AD4" s="68">
        <f>Y22</f>
        <v>5</v>
      </c>
    </row>
    <row r="5" spans="2:30" ht="15" customHeight="1" x14ac:dyDescent="0.25"/>
    <row r="6" spans="2:30" ht="15" customHeight="1" x14ac:dyDescent="0.25">
      <c r="B6" s="732" t="s">
        <v>887</v>
      </c>
      <c r="C6" s="732"/>
      <c r="D6" s="732"/>
      <c r="E6" s="732"/>
      <c r="F6" s="732"/>
      <c r="G6" s="732"/>
      <c r="H6" s="732"/>
      <c r="I6" s="732"/>
      <c r="J6" s="732"/>
      <c r="K6" s="732"/>
      <c r="L6" s="732"/>
      <c r="M6" s="732"/>
      <c r="N6" s="732"/>
      <c r="O6" s="732"/>
      <c r="P6" s="732"/>
      <c r="Q6" s="732"/>
      <c r="R6" s="732"/>
      <c r="S6" s="732"/>
      <c r="T6" s="732"/>
      <c r="U6" s="732"/>
      <c r="V6" s="732"/>
      <c r="W6" s="732"/>
      <c r="X6" s="732"/>
      <c r="Y6" s="732"/>
      <c r="Z6" s="732"/>
      <c r="AA6" s="732"/>
      <c r="AB6" s="732"/>
      <c r="AC6" s="732"/>
      <c r="AD6" s="732"/>
    </row>
    <row r="7" spans="2:30" ht="15" customHeight="1" thickBot="1" x14ac:dyDescent="0.3">
      <c r="B7" s="75"/>
      <c r="C7" s="75"/>
      <c r="D7" s="75"/>
      <c r="E7" s="75"/>
      <c r="F7" s="75"/>
      <c r="G7" s="75"/>
      <c r="H7" s="75"/>
      <c r="I7" s="75"/>
      <c r="J7" s="75"/>
      <c r="K7" s="75"/>
      <c r="L7" s="75"/>
      <c r="M7" s="75"/>
      <c r="N7" s="75"/>
      <c r="O7" s="75"/>
      <c r="P7" s="75"/>
      <c r="Q7" s="75"/>
      <c r="R7" s="75"/>
      <c r="S7" s="75"/>
      <c r="T7" s="75"/>
      <c r="U7" s="75"/>
      <c r="V7" s="75"/>
      <c r="W7" s="75"/>
      <c r="X7" s="75"/>
      <c r="Y7" s="75"/>
      <c r="Z7" s="75"/>
      <c r="AA7" s="75"/>
      <c r="AB7" s="75"/>
      <c r="AC7" s="75"/>
      <c r="AD7" s="75"/>
    </row>
    <row r="8" spans="2:30" ht="15" customHeight="1" x14ac:dyDescent="0.25">
      <c r="B8" s="733" t="s">
        <v>769</v>
      </c>
      <c r="C8" s="734"/>
      <c r="D8" s="734"/>
      <c r="E8" s="734"/>
      <c r="F8" s="734"/>
      <c r="G8" s="734"/>
      <c r="H8" s="734"/>
      <c r="I8" s="734"/>
      <c r="J8" s="734"/>
      <c r="K8" s="734"/>
      <c r="L8" s="734"/>
      <c r="M8" s="734"/>
      <c r="N8" s="734"/>
      <c r="O8" s="734"/>
      <c r="P8" s="734"/>
      <c r="Q8" s="734"/>
      <c r="R8" s="735"/>
      <c r="S8" s="739" t="s">
        <v>770</v>
      </c>
      <c r="T8" s="740"/>
      <c r="U8" s="740"/>
      <c r="V8" s="743" t="s">
        <v>271</v>
      </c>
      <c r="W8" s="740"/>
      <c r="X8" s="740"/>
      <c r="Y8" s="740" t="s">
        <v>771</v>
      </c>
      <c r="Z8" s="740"/>
      <c r="AA8" s="745"/>
      <c r="AB8" s="739" t="s">
        <v>735</v>
      </c>
      <c r="AC8" s="740"/>
      <c r="AD8" s="747"/>
    </row>
    <row r="9" spans="2:30" ht="15" customHeight="1" thickBot="1" x14ac:dyDescent="0.3">
      <c r="B9" s="736"/>
      <c r="C9" s="737"/>
      <c r="D9" s="737"/>
      <c r="E9" s="737"/>
      <c r="F9" s="737"/>
      <c r="G9" s="737"/>
      <c r="H9" s="737"/>
      <c r="I9" s="737"/>
      <c r="J9" s="737"/>
      <c r="K9" s="737"/>
      <c r="L9" s="737"/>
      <c r="M9" s="737"/>
      <c r="N9" s="737"/>
      <c r="O9" s="737"/>
      <c r="P9" s="737"/>
      <c r="Q9" s="737"/>
      <c r="R9" s="738"/>
      <c r="S9" s="741"/>
      <c r="T9" s="742"/>
      <c r="U9" s="742"/>
      <c r="V9" s="744"/>
      <c r="W9" s="742"/>
      <c r="X9" s="742"/>
      <c r="Y9" s="742"/>
      <c r="Z9" s="742"/>
      <c r="AA9" s="746"/>
      <c r="AB9" s="741"/>
      <c r="AC9" s="742"/>
      <c r="AD9" s="748"/>
    </row>
    <row r="10" spans="2:30" ht="15" customHeight="1" x14ac:dyDescent="0.25">
      <c r="B10" s="709" t="s">
        <v>772</v>
      </c>
      <c r="C10" s="710"/>
      <c r="D10" s="710"/>
      <c r="E10" s="710"/>
      <c r="F10" s="710"/>
      <c r="G10" s="710"/>
      <c r="H10" s="710"/>
      <c r="I10" s="710"/>
      <c r="J10" s="710"/>
      <c r="K10" s="710"/>
      <c r="L10" s="710"/>
      <c r="M10" s="710"/>
      <c r="N10" s="710"/>
      <c r="O10" s="710"/>
      <c r="P10" s="710"/>
      <c r="Q10" s="710"/>
      <c r="R10" s="711"/>
      <c r="S10" s="715"/>
      <c r="T10" s="716"/>
      <c r="U10" s="716"/>
      <c r="V10" s="716"/>
      <c r="W10" s="716"/>
      <c r="X10" s="716"/>
      <c r="Y10" s="719"/>
      <c r="Z10" s="719"/>
      <c r="AA10" s="720"/>
      <c r="AB10" s="723"/>
      <c r="AC10" s="724"/>
      <c r="AD10" s="725"/>
    </row>
    <row r="11" spans="2:30" ht="15" customHeight="1" x14ac:dyDescent="0.25">
      <c r="B11" s="712"/>
      <c r="C11" s="713"/>
      <c r="D11" s="713"/>
      <c r="E11" s="713"/>
      <c r="F11" s="713"/>
      <c r="G11" s="713"/>
      <c r="H11" s="713"/>
      <c r="I11" s="713"/>
      <c r="J11" s="713"/>
      <c r="K11" s="713"/>
      <c r="L11" s="713"/>
      <c r="M11" s="713"/>
      <c r="N11" s="713"/>
      <c r="O11" s="713"/>
      <c r="P11" s="713"/>
      <c r="Q11" s="713"/>
      <c r="R11" s="714"/>
      <c r="S11" s="717"/>
      <c r="T11" s="718"/>
      <c r="U11" s="718"/>
      <c r="V11" s="718"/>
      <c r="W11" s="718"/>
      <c r="X11" s="718"/>
      <c r="Y11" s="721"/>
      <c r="Z11" s="721"/>
      <c r="AA11" s="722"/>
      <c r="AB11" s="726"/>
      <c r="AC11" s="727"/>
      <c r="AD11" s="728"/>
    </row>
    <row r="12" spans="2:30" ht="15" customHeight="1" x14ac:dyDescent="0.25">
      <c r="B12" s="712"/>
      <c r="C12" s="713"/>
      <c r="D12" s="713"/>
      <c r="E12" s="713"/>
      <c r="F12" s="713"/>
      <c r="G12" s="713"/>
      <c r="H12" s="713"/>
      <c r="I12" s="713"/>
      <c r="J12" s="713"/>
      <c r="K12" s="713"/>
      <c r="L12" s="713"/>
      <c r="M12" s="713"/>
      <c r="N12" s="713"/>
      <c r="O12" s="713"/>
      <c r="P12" s="713"/>
      <c r="Q12" s="713"/>
      <c r="R12" s="714"/>
      <c r="S12" s="717"/>
      <c r="T12" s="718"/>
      <c r="U12" s="718"/>
      <c r="V12" s="718"/>
      <c r="W12" s="718"/>
      <c r="X12" s="718"/>
      <c r="Y12" s="721"/>
      <c r="Z12" s="721"/>
      <c r="AA12" s="722"/>
      <c r="AB12" s="726"/>
      <c r="AC12" s="727"/>
      <c r="AD12" s="728"/>
    </row>
    <row r="13" spans="2:30" ht="15" customHeight="1" x14ac:dyDescent="0.25">
      <c r="B13" s="729" t="s">
        <v>773</v>
      </c>
      <c r="C13" s="730"/>
      <c r="D13" s="730"/>
      <c r="E13" s="730"/>
      <c r="F13" s="730"/>
      <c r="G13" s="730"/>
      <c r="H13" s="730"/>
      <c r="I13" s="730"/>
      <c r="J13" s="730"/>
      <c r="K13" s="730"/>
      <c r="L13" s="730"/>
      <c r="M13" s="730"/>
      <c r="N13" s="730"/>
      <c r="O13" s="730"/>
      <c r="P13" s="730"/>
      <c r="Q13" s="730"/>
      <c r="R13" s="731"/>
      <c r="S13" s="717"/>
      <c r="T13" s="718"/>
      <c r="U13" s="718"/>
      <c r="V13" s="718"/>
      <c r="W13" s="718"/>
      <c r="X13" s="718"/>
      <c r="Y13" s="721"/>
      <c r="Z13" s="721"/>
      <c r="AA13" s="722"/>
      <c r="AB13" s="726"/>
      <c r="AC13" s="727"/>
      <c r="AD13" s="728"/>
    </row>
    <row r="14" spans="2:30" ht="15" customHeight="1" x14ac:dyDescent="0.25">
      <c r="B14" s="729"/>
      <c r="C14" s="730"/>
      <c r="D14" s="730"/>
      <c r="E14" s="730"/>
      <c r="F14" s="730"/>
      <c r="G14" s="730"/>
      <c r="H14" s="730"/>
      <c r="I14" s="730"/>
      <c r="J14" s="730"/>
      <c r="K14" s="730"/>
      <c r="L14" s="730"/>
      <c r="M14" s="730"/>
      <c r="N14" s="730"/>
      <c r="O14" s="730"/>
      <c r="P14" s="730"/>
      <c r="Q14" s="730"/>
      <c r="R14" s="731"/>
      <c r="S14" s="717"/>
      <c r="T14" s="718"/>
      <c r="U14" s="718"/>
      <c r="V14" s="718"/>
      <c r="W14" s="718"/>
      <c r="X14" s="718"/>
      <c r="Y14" s="721"/>
      <c r="Z14" s="721"/>
      <c r="AA14" s="722"/>
      <c r="AB14" s="726"/>
      <c r="AC14" s="727"/>
      <c r="AD14" s="728"/>
    </row>
    <row r="15" spans="2:30" ht="15" customHeight="1" x14ac:dyDescent="0.25">
      <c r="B15" s="729"/>
      <c r="C15" s="730"/>
      <c r="D15" s="730"/>
      <c r="E15" s="730"/>
      <c r="F15" s="730"/>
      <c r="G15" s="730"/>
      <c r="H15" s="730"/>
      <c r="I15" s="730"/>
      <c r="J15" s="730"/>
      <c r="K15" s="730"/>
      <c r="L15" s="730"/>
      <c r="M15" s="730"/>
      <c r="N15" s="730"/>
      <c r="O15" s="730"/>
      <c r="P15" s="730"/>
      <c r="Q15" s="730"/>
      <c r="R15" s="731"/>
      <c r="S15" s="717"/>
      <c r="T15" s="718"/>
      <c r="U15" s="718"/>
      <c r="V15" s="718"/>
      <c r="W15" s="718"/>
      <c r="X15" s="718"/>
      <c r="Y15" s="721"/>
      <c r="Z15" s="721"/>
      <c r="AA15" s="722"/>
      <c r="AB15" s="726"/>
      <c r="AC15" s="727"/>
      <c r="AD15" s="728"/>
    </row>
    <row r="16" spans="2:30" ht="15" customHeight="1" x14ac:dyDescent="0.25">
      <c r="B16" s="712" t="s">
        <v>774</v>
      </c>
      <c r="C16" s="713"/>
      <c r="D16" s="713"/>
      <c r="E16" s="713"/>
      <c r="F16" s="713"/>
      <c r="G16" s="713"/>
      <c r="H16" s="713"/>
      <c r="I16" s="713"/>
      <c r="J16" s="713"/>
      <c r="K16" s="713"/>
      <c r="L16" s="713"/>
      <c r="M16" s="713"/>
      <c r="N16" s="713"/>
      <c r="O16" s="713"/>
      <c r="P16" s="713"/>
      <c r="Q16" s="713"/>
      <c r="R16" s="714"/>
      <c r="S16" s="717"/>
      <c r="T16" s="718"/>
      <c r="U16" s="718"/>
      <c r="V16" s="718"/>
      <c r="W16" s="718"/>
      <c r="X16" s="718"/>
      <c r="Y16" s="721"/>
      <c r="Z16" s="721"/>
      <c r="AA16" s="722"/>
      <c r="AB16" s="726"/>
      <c r="AC16" s="727"/>
      <c r="AD16" s="728"/>
    </row>
    <row r="17" spans="2:30" ht="15" customHeight="1" x14ac:dyDescent="0.25">
      <c r="B17" s="729" t="s">
        <v>879</v>
      </c>
      <c r="C17" s="730"/>
      <c r="D17" s="730"/>
      <c r="E17" s="730"/>
      <c r="F17" s="730"/>
      <c r="G17" s="730"/>
      <c r="H17" s="730"/>
      <c r="I17" s="730"/>
      <c r="J17" s="730"/>
      <c r="K17" s="730"/>
      <c r="L17" s="730"/>
      <c r="M17" s="730"/>
      <c r="N17" s="730"/>
      <c r="O17" s="730"/>
      <c r="P17" s="730"/>
      <c r="Q17" s="730"/>
      <c r="R17" s="731"/>
      <c r="S17" s="717"/>
      <c r="T17" s="718"/>
      <c r="U17" s="718"/>
      <c r="V17" s="718"/>
      <c r="W17" s="718"/>
      <c r="X17" s="718"/>
      <c r="Y17" s="721"/>
      <c r="Z17" s="721"/>
      <c r="AA17" s="722"/>
      <c r="AB17" s="726"/>
      <c r="AC17" s="727"/>
      <c r="AD17" s="728"/>
    </row>
    <row r="18" spans="2:30" ht="15" customHeight="1" x14ac:dyDescent="0.25">
      <c r="B18" s="729"/>
      <c r="C18" s="730"/>
      <c r="D18" s="730"/>
      <c r="E18" s="730"/>
      <c r="F18" s="730"/>
      <c r="G18" s="730"/>
      <c r="H18" s="730"/>
      <c r="I18" s="730"/>
      <c r="J18" s="730"/>
      <c r="K18" s="730"/>
      <c r="L18" s="730"/>
      <c r="M18" s="730"/>
      <c r="N18" s="730"/>
      <c r="O18" s="730"/>
      <c r="P18" s="730"/>
      <c r="Q18" s="730"/>
      <c r="R18" s="731"/>
      <c r="S18" s="717"/>
      <c r="T18" s="718"/>
      <c r="U18" s="718"/>
      <c r="V18" s="718"/>
      <c r="W18" s="718"/>
      <c r="X18" s="718"/>
      <c r="Y18" s="721"/>
      <c r="Z18" s="721"/>
      <c r="AA18" s="722"/>
      <c r="AB18" s="726"/>
      <c r="AC18" s="727"/>
      <c r="AD18" s="728"/>
    </row>
    <row r="19" spans="2:30" ht="15" customHeight="1" x14ac:dyDescent="0.25">
      <c r="B19" s="729"/>
      <c r="C19" s="730"/>
      <c r="D19" s="730"/>
      <c r="E19" s="730"/>
      <c r="F19" s="730"/>
      <c r="G19" s="730"/>
      <c r="H19" s="730"/>
      <c r="I19" s="730"/>
      <c r="J19" s="730"/>
      <c r="K19" s="730"/>
      <c r="L19" s="730"/>
      <c r="M19" s="730"/>
      <c r="N19" s="730"/>
      <c r="O19" s="730"/>
      <c r="P19" s="730"/>
      <c r="Q19" s="730"/>
      <c r="R19" s="731"/>
      <c r="S19" s="717"/>
      <c r="T19" s="718"/>
      <c r="U19" s="718"/>
      <c r="V19" s="718"/>
      <c r="W19" s="718"/>
      <c r="X19" s="718"/>
      <c r="Y19" s="721"/>
      <c r="Z19" s="721"/>
      <c r="AA19" s="722"/>
      <c r="AB19" s="726"/>
      <c r="AC19" s="727"/>
      <c r="AD19" s="728"/>
    </row>
    <row r="20" spans="2:30" ht="15" customHeight="1" x14ac:dyDescent="0.25">
      <c r="B20" s="712" t="s">
        <v>775</v>
      </c>
      <c r="C20" s="713"/>
      <c r="D20" s="713"/>
      <c r="E20" s="713"/>
      <c r="F20" s="713"/>
      <c r="G20" s="713"/>
      <c r="H20" s="713"/>
      <c r="I20" s="713"/>
      <c r="J20" s="713"/>
      <c r="K20" s="713"/>
      <c r="L20" s="713"/>
      <c r="M20" s="713"/>
      <c r="N20" s="713"/>
      <c r="O20" s="713"/>
      <c r="P20" s="713"/>
      <c r="Q20" s="713"/>
      <c r="R20" s="714"/>
      <c r="S20" s="717"/>
      <c r="T20" s="718"/>
      <c r="U20" s="718"/>
      <c r="V20" s="718"/>
      <c r="W20" s="718"/>
      <c r="X20" s="718"/>
      <c r="Y20" s="754"/>
      <c r="Z20" s="755"/>
      <c r="AA20" s="755"/>
      <c r="AB20" s="726"/>
      <c r="AC20" s="727"/>
      <c r="AD20" s="728"/>
    </row>
    <row r="21" spans="2:30" ht="15" customHeight="1" thickBot="1" x14ac:dyDescent="0.3">
      <c r="B21" s="749"/>
      <c r="C21" s="750"/>
      <c r="D21" s="750"/>
      <c r="E21" s="750"/>
      <c r="F21" s="750"/>
      <c r="G21" s="750"/>
      <c r="H21" s="750"/>
      <c r="I21" s="750"/>
      <c r="J21" s="750"/>
      <c r="K21" s="750"/>
      <c r="L21" s="750"/>
      <c r="M21" s="750"/>
      <c r="N21" s="750"/>
      <c r="O21" s="750"/>
      <c r="P21" s="750"/>
      <c r="Q21" s="750"/>
      <c r="R21" s="751"/>
      <c r="S21" s="752"/>
      <c r="T21" s="753"/>
      <c r="U21" s="753"/>
      <c r="V21" s="753"/>
      <c r="W21" s="753"/>
      <c r="X21" s="753"/>
      <c r="Y21" s="756"/>
      <c r="Z21" s="757"/>
      <c r="AA21" s="757"/>
      <c r="AB21" s="758"/>
      <c r="AC21" s="759"/>
      <c r="AD21" s="760"/>
    </row>
    <row r="22" spans="2:30" ht="15" customHeight="1" thickTop="1" thickBot="1" x14ac:dyDescent="0.3">
      <c r="B22" s="761" t="s">
        <v>776</v>
      </c>
      <c r="C22" s="762"/>
      <c r="D22" s="762"/>
      <c r="E22" s="762"/>
      <c r="F22" s="762"/>
      <c r="G22" s="762"/>
      <c r="H22" s="762"/>
      <c r="I22" s="762"/>
      <c r="J22" s="762"/>
      <c r="K22" s="762"/>
      <c r="L22" s="762"/>
      <c r="M22" s="762"/>
      <c r="N22" s="762"/>
      <c r="O22" s="762"/>
      <c r="P22" s="762"/>
      <c r="Q22" s="762"/>
      <c r="R22" s="763"/>
      <c r="S22" s="764" t="str">
        <f>IF(AND(S10="YES",S13="YES",S16="NO",S17="NO",S20="NO"),"YES","NO")</f>
        <v>NO</v>
      </c>
      <c r="T22" s="765"/>
      <c r="U22" s="765"/>
      <c r="V22" s="766"/>
      <c r="W22" s="767"/>
      <c r="X22" s="768"/>
      <c r="Y22" s="765">
        <v>5</v>
      </c>
      <c r="Z22" s="765"/>
      <c r="AA22" s="769"/>
      <c r="AB22" s="764">
        <f>IF(AND(S22="YES",V22="YES"),Y22,0)</f>
        <v>0</v>
      </c>
      <c r="AC22" s="765"/>
      <c r="AD22" s="770"/>
    </row>
    <row r="23" spans="2:30" ht="15" customHeight="1" thickBot="1" x14ac:dyDescent="0.3"/>
    <row r="24" spans="2:30" ht="15" customHeight="1" thickBot="1" x14ac:dyDescent="0.3">
      <c r="B24" s="120" t="s">
        <v>777</v>
      </c>
      <c r="C24" s="120"/>
      <c r="D24" s="120"/>
      <c r="E24" s="120"/>
      <c r="F24" s="120"/>
      <c r="G24" s="120"/>
      <c r="H24" s="120"/>
      <c r="I24" s="120"/>
      <c r="J24" s="120"/>
      <c r="K24" s="120"/>
      <c r="L24" s="120"/>
      <c r="M24" s="120"/>
      <c r="N24" s="120"/>
      <c r="O24" s="120"/>
      <c r="P24" s="120"/>
      <c r="Q24" s="120"/>
      <c r="R24" s="120"/>
      <c r="S24" s="120"/>
      <c r="T24" s="120"/>
      <c r="U24" s="120"/>
      <c r="V24" s="548" t="s">
        <v>727</v>
      </c>
      <c r="W24" s="548"/>
      <c r="X24" s="548"/>
      <c r="Y24" s="548"/>
      <c r="Z24" s="548"/>
      <c r="AA24" s="548"/>
      <c r="AB24" s="548"/>
      <c r="AC24" s="548"/>
      <c r="AD24" s="68">
        <f>Y30</f>
        <v>5</v>
      </c>
    </row>
    <row r="25" spans="2:30" ht="15" customHeight="1" x14ac:dyDescent="0.25"/>
    <row r="26" spans="2:30" ht="15" customHeight="1" x14ac:dyDescent="0.25">
      <c r="B26" s="166" t="s">
        <v>888</v>
      </c>
      <c r="C26" s="166"/>
      <c r="D26" s="166"/>
      <c r="E26" s="166"/>
      <c r="F26" s="166"/>
      <c r="G26" s="166"/>
      <c r="H26" s="166"/>
      <c r="I26" s="166"/>
      <c r="J26" s="166"/>
      <c r="K26" s="166"/>
      <c r="L26" s="166"/>
      <c r="M26" s="166"/>
      <c r="N26" s="166"/>
      <c r="O26" s="166"/>
      <c r="P26" s="166"/>
      <c r="Q26" s="166"/>
      <c r="R26" s="166"/>
      <c r="S26" s="166"/>
      <c r="T26" s="166"/>
      <c r="U26" s="166"/>
      <c r="V26" s="166"/>
      <c r="W26" s="166"/>
      <c r="X26" s="166"/>
      <c r="Y26" s="166"/>
      <c r="Z26" s="166"/>
      <c r="AA26" s="166"/>
      <c r="AB26" s="166"/>
      <c r="AC26" s="166"/>
      <c r="AD26" s="166"/>
    </row>
    <row r="27" spans="2:30" ht="15" customHeight="1" thickBot="1" x14ac:dyDescent="0.3"/>
    <row r="28" spans="2:30" ht="15" customHeight="1" x14ac:dyDescent="0.25">
      <c r="B28" s="771" t="s">
        <v>778</v>
      </c>
      <c r="C28" s="402"/>
      <c r="D28" s="402"/>
      <c r="E28" s="402"/>
      <c r="F28" s="402"/>
      <c r="G28" s="402"/>
      <c r="H28" s="402"/>
      <c r="I28" s="402"/>
      <c r="J28" s="402"/>
      <c r="K28" s="402"/>
      <c r="L28" s="403"/>
      <c r="M28" s="383" t="s">
        <v>731</v>
      </c>
      <c r="N28" s="411"/>
      <c r="O28" s="411"/>
      <c r="P28" s="411" t="s">
        <v>732</v>
      </c>
      <c r="Q28" s="411"/>
      <c r="R28" s="411"/>
      <c r="S28" s="411" t="s">
        <v>733</v>
      </c>
      <c r="T28" s="411"/>
      <c r="U28" s="687"/>
      <c r="V28" s="411" t="s">
        <v>271</v>
      </c>
      <c r="W28" s="411"/>
      <c r="X28" s="411"/>
      <c r="Y28" s="410" t="s">
        <v>771</v>
      </c>
      <c r="Z28" s="411"/>
      <c r="AA28" s="687"/>
      <c r="AB28" s="383" t="s">
        <v>735</v>
      </c>
      <c r="AC28" s="411"/>
      <c r="AD28" s="532"/>
    </row>
    <row r="29" spans="2:30" ht="15" customHeight="1" thickBot="1" x14ac:dyDescent="0.3">
      <c r="B29" s="772"/>
      <c r="C29" s="405"/>
      <c r="D29" s="405"/>
      <c r="E29" s="405"/>
      <c r="F29" s="405"/>
      <c r="G29" s="405"/>
      <c r="H29" s="405"/>
      <c r="I29" s="405"/>
      <c r="J29" s="405"/>
      <c r="K29" s="405"/>
      <c r="L29" s="406"/>
      <c r="M29" s="533"/>
      <c r="N29" s="413"/>
      <c r="O29" s="413"/>
      <c r="P29" s="413"/>
      <c r="Q29" s="413"/>
      <c r="R29" s="413"/>
      <c r="S29" s="413"/>
      <c r="T29" s="413"/>
      <c r="U29" s="688"/>
      <c r="V29" s="413"/>
      <c r="W29" s="413"/>
      <c r="X29" s="413"/>
      <c r="Y29" s="412"/>
      <c r="Z29" s="413"/>
      <c r="AA29" s="688"/>
      <c r="AB29" s="533"/>
      <c r="AC29" s="413"/>
      <c r="AD29" s="534"/>
    </row>
    <row r="30" spans="2:30" ht="15" customHeight="1" x14ac:dyDescent="0.25">
      <c r="B30" s="775" t="s">
        <v>911</v>
      </c>
      <c r="C30" s="776"/>
      <c r="D30" s="776"/>
      <c r="E30" s="776"/>
      <c r="F30" s="776"/>
      <c r="G30" s="776"/>
      <c r="H30" s="776"/>
      <c r="I30" s="776"/>
      <c r="J30" s="776"/>
      <c r="K30" s="776"/>
      <c r="L30" s="777"/>
      <c r="M30" s="590"/>
      <c r="N30" s="612"/>
      <c r="O30" s="612"/>
      <c r="P30" s="612"/>
      <c r="Q30" s="612"/>
      <c r="R30" s="612"/>
      <c r="S30" s="778">
        <f>IF(AND(M30&gt;0,P30&gt;0),M30/P30,0)</f>
        <v>0</v>
      </c>
      <c r="T30" s="778"/>
      <c r="U30" s="778"/>
      <c r="V30" s="716"/>
      <c r="W30" s="716"/>
      <c r="X30" s="716"/>
      <c r="Y30" s="779">
        <v>5</v>
      </c>
      <c r="Z30" s="779"/>
      <c r="AA30" s="780"/>
      <c r="AB30" s="773">
        <f>IF(AND(S30&gt;=0.5,V30="YES"),Y30,0)</f>
        <v>0</v>
      </c>
      <c r="AC30" s="436"/>
      <c r="AD30" s="620"/>
    </row>
    <row r="31" spans="2:30" ht="15" customHeight="1" x14ac:dyDescent="0.25">
      <c r="B31" s="439"/>
      <c r="C31" s="440"/>
      <c r="D31" s="440"/>
      <c r="E31" s="440"/>
      <c r="F31" s="440"/>
      <c r="G31" s="440"/>
      <c r="H31" s="440"/>
      <c r="I31" s="440"/>
      <c r="J31" s="440"/>
      <c r="K31" s="440"/>
      <c r="L31" s="441"/>
      <c r="M31" s="87"/>
      <c r="N31" s="118"/>
      <c r="O31" s="118"/>
      <c r="P31" s="118"/>
      <c r="Q31" s="118"/>
      <c r="R31" s="118"/>
      <c r="S31" s="568"/>
      <c r="T31" s="568"/>
      <c r="U31" s="568"/>
      <c r="V31" s="718"/>
      <c r="W31" s="718"/>
      <c r="X31" s="718"/>
      <c r="Y31" s="702"/>
      <c r="Z31" s="702"/>
      <c r="AA31" s="781"/>
      <c r="AB31" s="774"/>
      <c r="AC31" s="574"/>
      <c r="AD31" s="594"/>
    </row>
    <row r="32" spans="2:30" ht="15" customHeight="1" x14ac:dyDescent="0.25">
      <c r="B32" s="439" t="s">
        <v>912</v>
      </c>
      <c r="C32" s="440"/>
      <c r="D32" s="440"/>
      <c r="E32" s="440"/>
      <c r="F32" s="440"/>
      <c r="G32" s="440"/>
      <c r="H32" s="440"/>
      <c r="I32" s="440"/>
      <c r="J32" s="440"/>
      <c r="K32" s="440"/>
      <c r="L32" s="441"/>
      <c r="M32" s="87"/>
      <c r="N32" s="118"/>
      <c r="O32" s="118"/>
      <c r="P32" s="118"/>
      <c r="Q32" s="118"/>
      <c r="R32" s="118"/>
      <c r="S32" s="568">
        <f>IF(AND(M32&gt;0,P32&gt;0),M32/P32,0)</f>
        <v>0</v>
      </c>
      <c r="T32" s="568"/>
      <c r="U32" s="568"/>
      <c r="V32" s="718"/>
      <c r="W32" s="718"/>
      <c r="X32" s="718"/>
      <c r="Y32" s="702">
        <v>3</v>
      </c>
      <c r="Z32" s="702"/>
      <c r="AA32" s="781"/>
      <c r="AB32" s="774">
        <f>IF(AND(S32&gt;=0.5,V32="YES"),Y32,0)</f>
        <v>0</v>
      </c>
      <c r="AC32" s="574"/>
      <c r="AD32" s="594"/>
    </row>
    <row r="33" spans="2:30" ht="15" customHeight="1" thickBot="1" x14ac:dyDescent="0.3">
      <c r="B33" s="608"/>
      <c r="C33" s="609"/>
      <c r="D33" s="609"/>
      <c r="E33" s="609"/>
      <c r="F33" s="609"/>
      <c r="G33" s="609"/>
      <c r="H33" s="609"/>
      <c r="I33" s="609"/>
      <c r="J33" s="609"/>
      <c r="K33" s="609"/>
      <c r="L33" s="782"/>
      <c r="M33" s="671"/>
      <c r="N33" s="566"/>
      <c r="O33" s="566"/>
      <c r="P33" s="566"/>
      <c r="Q33" s="566"/>
      <c r="R33" s="566"/>
      <c r="S33" s="569"/>
      <c r="T33" s="569"/>
      <c r="U33" s="569"/>
      <c r="V33" s="753"/>
      <c r="W33" s="753"/>
      <c r="X33" s="753"/>
      <c r="Y33" s="788"/>
      <c r="Z33" s="788"/>
      <c r="AA33" s="789"/>
      <c r="AB33" s="784"/>
      <c r="AC33" s="575"/>
      <c r="AD33" s="622"/>
    </row>
    <row r="34" spans="2:30" ht="15" customHeight="1" thickTop="1" thickBot="1" x14ac:dyDescent="0.3">
      <c r="B34" s="785" t="s">
        <v>810</v>
      </c>
      <c r="C34" s="786"/>
      <c r="D34" s="786"/>
      <c r="E34" s="786"/>
      <c r="F34" s="786"/>
      <c r="G34" s="786"/>
      <c r="H34" s="786"/>
      <c r="I34" s="786"/>
      <c r="J34" s="786"/>
      <c r="K34" s="786"/>
      <c r="L34" s="786"/>
      <c r="M34" s="786"/>
      <c r="N34" s="786"/>
      <c r="O34" s="786"/>
      <c r="P34" s="786"/>
      <c r="Q34" s="786"/>
      <c r="R34" s="786"/>
      <c r="S34" s="786"/>
      <c r="T34" s="786"/>
      <c r="U34" s="787"/>
      <c r="V34" s="584"/>
      <c r="W34" s="584"/>
      <c r="X34" s="584"/>
      <c r="Y34" s="576">
        <v>5</v>
      </c>
      <c r="Z34" s="576"/>
      <c r="AA34" s="359"/>
      <c r="AB34" s="783">
        <f>MAX(AB30:AD33)</f>
        <v>0</v>
      </c>
      <c r="AC34" s="576"/>
      <c r="AD34" s="577"/>
    </row>
    <row r="35" spans="2:30" s="30" customFormat="1" ht="15" customHeight="1" thickBot="1" x14ac:dyDescent="0.3"/>
    <row r="36" spans="2:30" ht="15" customHeight="1" thickBot="1" x14ac:dyDescent="0.3">
      <c r="B36" s="120" t="s">
        <v>779</v>
      </c>
      <c r="C36" s="120"/>
      <c r="D36" s="120"/>
      <c r="E36" s="120"/>
      <c r="F36" s="120"/>
      <c r="G36" s="120"/>
      <c r="H36" s="120"/>
      <c r="I36" s="120"/>
      <c r="J36" s="120"/>
      <c r="K36" s="120"/>
      <c r="L36" s="120"/>
      <c r="M36" s="120"/>
      <c r="N36" s="120"/>
      <c r="O36" s="120"/>
      <c r="P36" s="120"/>
      <c r="Q36" s="120"/>
      <c r="R36" s="120"/>
      <c r="S36" s="120"/>
      <c r="T36" s="120"/>
      <c r="U36" s="120"/>
      <c r="V36" s="548" t="s">
        <v>727</v>
      </c>
      <c r="W36" s="548"/>
      <c r="X36" s="548"/>
      <c r="Y36" s="548"/>
      <c r="Z36" s="548"/>
      <c r="AA36" s="548"/>
      <c r="AB36" s="548"/>
      <c r="AC36" s="548"/>
      <c r="AD36" s="68">
        <f>Y58</f>
        <v>5</v>
      </c>
    </row>
    <row r="37" spans="2:30" ht="15" customHeight="1" thickBot="1" x14ac:dyDescent="0.3"/>
    <row r="38" spans="2:30" ht="15" customHeight="1" x14ac:dyDescent="0.25">
      <c r="B38" s="383" t="s">
        <v>780</v>
      </c>
      <c r="C38" s="411"/>
      <c r="D38" s="411"/>
      <c r="E38" s="411"/>
      <c r="F38" s="411"/>
      <c r="G38" s="411"/>
      <c r="H38" s="411"/>
      <c r="I38" s="411"/>
      <c r="J38" s="411"/>
      <c r="K38" s="411"/>
      <c r="L38" s="411"/>
      <c r="M38" s="411"/>
      <c r="N38" s="411"/>
      <c r="O38" s="411"/>
      <c r="P38" s="411"/>
      <c r="Q38" s="411"/>
      <c r="R38" s="411"/>
      <c r="S38" s="411"/>
      <c r="T38" s="411"/>
      <c r="U38" s="687"/>
      <c r="V38" s="383" t="s">
        <v>770</v>
      </c>
      <c r="W38" s="411"/>
      <c r="X38" s="411"/>
      <c r="Y38" s="411" t="s">
        <v>771</v>
      </c>
      <c r="Z38" s="411"/>
      <c r="AA38" s="532"/>
      <c r="AB38" s="410" t="s">
        <v>735</v>
      </c>
      <c r="AC38" s="411"/>
      <c r="AD38" s="532"/>
    </row>
    <row r="39" spans="2:30" ht="15" customHeight="1" thickBot="1" x14ac:dyDescent="0.3">
      <c r="B39" s="533"/>
      <c r="C39" s="413"/>
      <c r="D39" s="413"/>
      <c r="E39" s="413"/>
      <c r="F39" s="413"/>
      <c r="G39" s="413"/>
      <c r="H39" s="413"/>
      <c r="I39" s="413"/>
      <c r="J39" s="413"/>
      <c r="K39" s="413"/>
      <c r="L39" s="413"/>
      <c r="M39" s="413"/>
      <c r="N39" s="413"/>
      <c r="O39" s="413"/>
      <c r="P39" s="413"/>
      <c r="Q39" s="413"/>
      <c r="R39" s="413"/>
      <c r="S39" s="413"/>
      <c r="T39" s="413"/>
      <c r="U39" s="688"/>
      <c r="V39" s="533"/>
      <c r="W39" s="413"/>
      <c r="X39" s="413"/>
      <c r="Y39" s="413"/>
      <c r="Z39" s="413"/>
      <c r="AA39" s="534"/>
      <c r="AB39" s="412"/>
      <c r="AC39" s="413"/>
      <c r="AD39" s="534"/>
    </row>
    <row r="40" spans="2:30" ht="15" customHeight="1" x14ac:dyDescent="0.25">
      <c r="B40" s="692" t="s">
        <v>781</v>
      </c>
      <c r="C40" s="693"/>
      <c r="D40" s="693"/>
      <c r="E40" s="693"/>
      <c r="F40" s="693"/>
      <c r="G40" s="693"/>
      <c r="H40" s="693"/>
      <c r="I40" s="693"/>
      <c r="J40" s="693"/>
      <c r="K40" s="693"/>
      <c r="L40" s="693"/>
      <c r="M40" s="693"/>
      <c r="N40" s="693"/>
      <c r="O40" s="693"/>
      <c r="P40" s="693"/>
      <c r="Q40" s="693"/>
      <c r="R40" s="693"/>
      <c r="S40" s="693"/>
      <c r="T40" s="693"/>
      <c r="U40" s="694"/>
      <c r="V40" s="695"/>
      <c r="W40" s="459"/>
      <c r="X40" s="459"/>
      <c r="Y40" s="616">
        <v>1</v>
      </c>
      <c r="Z40" s="616"/>
      <c r="AA40" s="617"/>
      <c r="AB40" s="619">
        <f>IF(V40="YES",Y40,0)</f>
        <v>0</v>
      </c>
      <c r="AC40" s="436"/>
      <c r="AD40" s="620"/>
    </row>
    <row r="41" spans="2:30" ht="15" customHeight="1" x14ac:dyDescent="0.25">
      <c r="B41" s="331" t="s">
        <v>782</v>
      </c>
      <c r="C41" s="332"/>
      <c r="D41" s="332"/>
      <c r="E41" s="332"/>
      <c r="F41" s="332"/>
      <c r="G41" s="332"/>
      <c r="H41" s="332"/>
      <c r="I41" s="332"/>
      <c r="J41" s="332"/>
      <c r="K41" s="332"/>
      <c r="L41" s="332"/>
      <c r="M41" s="332"/>
      <c r="N41" s="332"/>
      <c r="O41" s="332"/>
      <c r="P41" s="332"/>
      <c r="Q41" s="332"/>
      <c r="R41" s="332"/>
      <c r="S41" s="332"/>
      <c r="T41" s="332"/>
      <c r="U41" s="333"/>
      <c r="V41" s="590"/>
      <c r="W41" s="612"/>
      <c r="X41" s="612"/>
      <c r="Y41" s="696">
        <v>1</v>
      </c>
      <c r="Z41" s="696"/>
      <c r="AA41" s="697"/>
      <c r="AB41" s="619">
        <f>IF(V41="YES",Y41,0)</f>
        <v>0</v>
      </c>
      <c r="AC41" s="436"/>
      <c r="AD41" s="620"/>
    </row>
    <row r="42" spans="2:30" ht="15" customHeight="1" x14ac:dyDescent="0.25">
      <c r="B42" s="704" t="s">
        <v>783</v>
      </c>
      <c r="C42" s="705"/>
      <c r="D42" s="705"/>
      <c r="E42" s="705"/>
      <c r="F42" s="705"/>
      <c r="G42" s="705"/>
      <c r="H42" s="705"/>
      <c r="I42" s="705"/>
      <c r="J42" s="705"/>
      <c r="K42" s="705"/>
      <c r="L42" s="705"/>
      <c r="M42" s="705"/>
      <c r="N42" s="705"/>
      <c r="O42" s="705"/>
      <c r="P42" s="705"/>
      <c r="Q42" s="705"/>
      <c r="R42" s="705"/>
      <c r="S42" s="705"/>
      <c r="T42" s="705"/>
      <c r="U42" s="706"/>
      <c r="V42" s="590"/>
      <c r="W42" s="612"/>
      <c r="X42" s="612"/>
      <c r="Y42" s="702">
        <v>1</v>
      </c>
      <c r="Z42" s="702"/>
      <c r="AA42" s="703"/>
      <c r="AB42" s="593">
        <f>IF(V42="YES",Y42,0)</f>
        <v>0</v>
      </c>
      <c r="AC42" s="574"/>
      <c r="AD42" s="594"/>
    </row>
    <row r="43" spans="2:30" ht="15" customHeight="1" x14ac:dyDescent="0.25">
      <c r="B43" s="530" t="s">
        <v>784</v>
      </c>
      <c r="C43" s="298"/>
      <c r="D43" s="298"/>
      <c r="E43" s="298"/>
      <c r="F43" s="298"/>
      <c r="G43" s="298"/>
      <c r="H43" s="298"/>
      <c r="I43" s="298"/>
      <c r="J43" s="298"/>
      <c r="K43" s="298"/>
      <c r="L43" s="298"/>
      <c r="M43" s="298"/>
      <c r="N43" s="298"/>
      <c r="O43" s="298"/>
      <c r="P43" s="298"/>
      <c r="Q43" s="298"/>
      <c r="R43" s="298"/>
      <c r="S43" s="298"/>
      <c r="T43" s="298"/>
      <c r="U43" s="707"/>
      <c r="V43" s="701"/>
      <c r="W43" s="701"/>
      <c r="X43" s="643"/>
      <c r="Y43" s="596">
        <v>1</v>
      </c>
      <c r="Z43" s="596"/>
      <c r="AA43" s="597"/>
      <c r="AB43" s="593">
        <f>IF(V43="YES",Y43,0)</f>
        <v>0</v>
      </c>
      <c r="AC43" s="574"/>
      <c r="AD43" s="594"/>
    </row>
    <row r="44" spans="2:30" ht="15" customHeight="1" x14ac:dyDescent="0.25">
      <c r="B44" s="531"/>
      <c r="C44" s="303"/>
      <c r="D44" s="303"/>
      <c r="E44" s="303"/>
      <c r="F44" s="303"/>
      <c r="G44" s="303"/>
      <c r="H44" s="303"/>
      <c r="I44" s="303"/>
      <c r="J44" s="303"/>
      <c r="K44" s="303"/>
      <c r="L44" s="303"/>
      <c r="M44" s="303"/>
      <c r="N44" s="303"/>
      <c r="O44" s="303"/>
      <c r="P44" s="303"/>
      <c r="Q44" s="303"/>
      <c r="R44" s="303"/>
      <c r="S44" s="303"/>
      <c r="T44" s="303"/>
      <c r="U44" s="708"/>
      <c r="V44" s="153"/>
      <c r="W44" s="153"/>
      <c r="X44" s="590"/>
      <c r="Y44" s="596"/>
      <c r="Z44" s="596"/>
      <c r="AA44" s="597"/>
      <c r="AB44" s="593"/>
      <c r="AC44" s="574"/>
      <c r="AD44" s="594"/>
    </row>
    <row r="45" spans="2:30" ht="15" customHeight="1" x14ac:dyDescent="0.25">
      <c r="B45" s="698" t="s">
        <v>785</v>
      </c>
      <c r="C45" s="699"/>
      <c r="D45" s="699"/>
      <c r="E45" s="699"/>
      <c r="F45" s="699"/>
      <c r="G45" s="699"/>
      <c r="H45" s="699"/>
      <c r="I45" s="699"/>
      <c r="J45" s="699"/>
      <c r="K45" s="699"/>
      <c r="L45" s="699"/>
      <c r="M45" s="699"/>
      <c r="N45" s="699"/>
      <c r="O45" s="699"/>
      <c r="P45" s="699"/>
      <c r="Q45" s="699"/>
      <c r="R45" s="699"/>
      <c r="S45" s="699"/>
      <c r="T45" s="699"/>
      <c r="U45" s="700"/>
      <c r="V45" s="701"/>
      <c r="W45" s="701"/>
      <c r="X45" s="643"/>
      <c r="Y45" s="702">
        <v>1</v>
      </c>
      <c r="Z45" s="702"/>
      <c r="AA45" s="703"/>
      <c r="AB45" s="593">
        <f>IF(V45="YES",Y45,0)</f>
        <v>0</v>
      </c>
      <c r="AC45" s="574"/>
      <c r="AD45" s="594"/>
    </row>
    <row r="46" spans="2:30" ht="15" customHeight="1" x14ac:dyDescent="0.25">
      <c r="B46" s="698"/>
      <c r="C46" s="699"/>
      <c r="D46" s="699"/>
      <c r="E46" s="699"/>
      <c r="F46" s="699"/>
      <c r="G46" s="699"/>
      <c r="H46" s="699"/>
      <c r="I46" s="699"/>
      <c r="J46" s="699"/>
      <c r="K46" s="699"/>
      <c r="L46" s="699"/>
      <c r="M46" s="699"/>
      <c r="N46" s="699"/>
      <c r="O46" s="699"/>
      <c r="P46" s="699"/>
      <c r="Q46" s="699"/>
      <c r="R46" s="699"/>
      <c r="S46" s="699"/>
      <c r="T46" s="699"/>
      <c r="U46" s="700"/>
      <c r="V46" s="153"/>
      <c r="W46" s="153"/>
      <c r="X46" s="590"/>
      <c r="Y46" s="702"/>
      <c r="Z46" s="702"/>
      <c r="AA46" s="703"/>
      <c r="AB46" s="593"/>
      <c r="AC46" s="574"/>
      <c r="AD46" s="594"/>
    </row>
    <row r="47" spans="2:30" ht="15" customHeight="1" x14ac:dyDescent="0.25">
      <c r="B47" s="331" t="s">
        <v>786</v>
      </c>
      <c r="C47" s="332"/>
      <c r="D47" s="332"/>
      <c r="E47" s="332"/>
      <c r="F47" s="332"/>
      <c r="G47" s="332"/>
      <c r="H47" s="332"/>
      <c r="I47" s="332"/>
      <c r="J47" s="332"/>
      <c r="K47" s="332"/>
      <c r="L47" s="332"/>
      <c r="M47" s="332"/>
      <c r="N47" s="332"/>
      <c r="O47" s="332"/>
      <c r="P47" s="332"/>
      <c r="Q47" s="332"/>
      <c r="R47" s="332"/>
      <c r="S47" s="332"/>
      <c r="T47" s="332"/>
      <c r="U47" s="333"/>
      <c r="V47" s="87"/>
      <c r="W47" s="118"/>
      <c r="X47" s="118"/>
      <c r="Y47" s="596">
        <v>1</v>
      </c>
      <c r="Z47" s="596"/>
      <c r="AA47" s="597"/>
      <c r="AB47" s="593">
        <f>IF(V47="YES",Y47,0)</f>
        <v>0</v>
      </c>
      <c r="AC47" s="574"/>
      <c r="AD47" s="594"/>
    </row>
    <row r="48" spans="2:30" ht="15" customHeight="1" x14ac:dyDescent="0.25">
      <c r="B48" s="698" t="s">
        <v>787</v>
      </c>
      <c r="C48" s="699"/>
      <c r="D48" s="699"/>
      <c r="E48" s="699"/>
      <c r="F48" s="699"/>
      <c r="G48" s="699"/>
      <c r="H48" s="699"/>
      <c r="I48" s="699"/>
      <c r="J48" s="699"/>
      <c r="K48" s="699"/>
      <c r="L48" s="699"/>
      <c r="M48" s="699"/>
      <c r="N48" s="699"/>
      <c r="O48" s="699"/>
      <c r="P48" s="699"/>
      <c r="Q48" s="699"/>
      <c r="R48" s="699"/>
      <c r="S48" s="699"/>
      <c r="T48" s="699"/>
      <c r="U48" s="700"/>
      <c r="V48" s="87"/>
      <c r="W48" s="118"/>
      <c r="X48" s="118"/>
      <c r="Y48" s="702">
        <v>2</v>
      </c>
      <c r="Z48" s="702"/>
      <c r="AA48" s="703"/>
      <c r="AB48" s="593">
        <f>IF(V48="YES",Y48,0)</f>
        <v>0</v>
      </c>
      <c r="AC48" s="574"/>
      <c r="AD48" s="594"/>
    </row>
    <row r="49" spans="2:30" ht="15" customHeight="1" x14ac:dyDescent="0.25">
      <c r="B49" s="698"/>
      <c r="C49" s="699"/>
      <c r="D49" s="699"/>
      <c r="E49" s="699"/>
      <c r="F49" s="699"/>
      <c r="G49" s="699"/>
      <c r="H49" s="699"/>
      <c r="I49" s="699"/>
      <c r="J49" s="699"/>
      <c r="K49" s="699"/>
      <c r="L49" s="699"/>
      <c r="M49" s="699"/>
      <c r="N49" s="699"/>
      <c r="O49" s="699"/>
      <c r="P49" s="699"/>
      <c r="Q49" s="699"/>
      <c r="R49" s="699"/>
      <c r="S49" s="699"/>
      <c r="T49" s="699"/>
      <c r="U49" s="700"/>
      <c r="V49" s="87"/>
      <c r="W49" s="118"/>
      <c r="X49" s="118"/>
      <c r="Y49" s="702"/>
      <c r="Z49" s="702"/>
      <c r="AA49" s="703"/>
      <c r="AB49" s="593"/>
      <c r="AC49" s="574"/>
      <c r="AD49" s="594"/>
    </row>
    <row r="50" spans="2:30" ht="15" customHeight="1" x14ac:dyDescent="0.25">
      <c r="B50" s="331" t="s">
        <v>788</v>
      </c>
      <c r="C50" s="332"/>
      <c r="D50" s="332"/>
      <c r="E50" s="332"/>
      <c r="F50" s="332"/>
      <c r="G50" s="332"/>
      <c r="H50" s="332"/>
      <c r="I50" s="332"/>
      <c r="J50" s="332"/>
      <c r="K50" s="332"/>
      <c r="L50" s="332"/>
      <c r="M50" s="332"/>
      <c r="N50" s="332"/>
      <c r="O50" s="332"/>
      <c r="P50" s="332"/>
      <c r="Q50" s="332"/>
      <c r="R50" s="332"/>
      <c r="S50" s="332"/>
      <c r="T50" s="332"/>
      <c r="U50" s="333"/>
      <c r="V50" s="87"/>
      <c r="W50" s="118"/>
      <c r="X50" s="118"/>
      <c r="Y50" s="596">
        <v>2</v>
      </c>
      <c r="Z50" s="596"/>
      <c r="AA50" s="597"/>
      <c r="AB50" s="593">
        <f>IF(V50="YES",Y50,0)</f>
        <v>0</v>
      </c>
      <c r="AC50" s="574"/>
      <c r="AD50" s="594"/>
    </row>
    <row r="51" spans="2:30" ht="15" customHeight="1" x14ac:dyDescent="0.25">
      <c r="B51" s="704" t="s">
        <v>789</v>
      </c>
      <c r="C51" s="705"/>
      <c r="D51" s="705"/>
      <c r="E51" s="705"/>
      <c r="F51" s="705"/>
      <c r="G51" s="705"/>
      <c r="H51" s="705"/>
      <c r="I51" s="705"/>
      <c r="J51" s="705"/>
      <c r="K51" s="705"/>
      <c r="L51" s="705"/>
      <c r="M51" s="705"/>
      <c r="N51" s="705"/>
      <c r="O51" s="705"/>
      <c r="P51" s="705"/>
      <c r="Q51" s="705"/>
      <c r="R51" s="705"/>
      <c r="S51" s="705"/>
      <c r="T51" s="705"/>
      <c r="U51" s="706"/>
      <c r="V51" s="87"/>
      <c r="W51" s="118"/>
      <c r="X51" s="118"/>
      <c r="Y51" s="702">
        <v>2</v>
      </c>
      <c r="Z51" s="702"/>
      <c r="AA51" s="703"/>
      <c r="AB51" s="593">
        <f>IF(V51="YES",Y51,0)</f>
        <v>0</v>
      </c>
      <c r="AC51" s="574"/>
      <c r="AD51" s="594"/>
    </row>
    <row r="52" spans="2:30" ht="15" customHeight="1" x14ac:dyDescent="0.25">
      <c r="B52" s="424" t="s">
        <v>790</v>
      </c>
      <c r="C52" s="425"/>
      <c r="D52" s="425"/>
      <c r="E52" s="425"/>
      <c r="F52" s="425"/>
      <c r="G52" s="425"/>
      <c r="H52" s="425"/>
      <c r="I52" s="425"/>
      <c r="J52" s="425"/>
      <c r="K52" s="425"/>
      <c r="L52" s="425"/>
      <c r="M52" s="425"/>
      <c r="N52" s="425"/>
      <c r="O52" s="425"/>
      <c r="P52" s="425"/>
      <c r="Q52" s="425"/>
      <c r="R52" s="425"/>
      <c r="S52" s="425"/>
      <c r="T52" s="425"/>
      <c r="U52" s="426"/>
      <c r="V52" s="87"/>
      <c r="W52" s="118"/>
      <c r="X52" s="118"/>
      <c r="Y52" s="596">
        <v>1</v>
      </c>
      <c r="Z52" s="596"/>
      <c r="AA52" s="597"/>
      <c r="AB52" s="593">
        <f>IF(V52="YES",Y52,0)</f>
        <v>0</v>
      </c>
      <c r="AC52" s="574"/>
      <c r="AD52" s="594"/>
    </row>
    <row r="53" spans="2:30" ht="15" customHeight="1" x14ac:dyDescent="0.25">
      <c r="B53" s="424"/>
      <c r="C53" s="425"/>
      <c r="D53" s="425"/>
      <c r="E53" s="425"/>
      <c r="F53" s="425"/>
      <c r="G53" s="425"/>
      <c r="H53" s="425"/>
      <c r="I53" s="425"/>
      <c r="J53" s="425"/>
      <c r="K53" s="425"/>
      <c r="L53" s="425"/>
      <c r="M53" s="425"/>
      <c r="N53" s="425"/>
      <c r="O53" s="425"/>
      <c r="P53" s="425"/>
      <c r="Q53" s="425"/>
      <c r="R53" s="425"/>
      <c r="S53" s="425"/>
      <c r="T53" s="425"/>
      <c r="U53" s="426"/>
      <c r="V53" s="87"/>
      <c r="W53" s="118"/>
      <c r="X53" s="118"/>
      <c r="Y53" s="596"/>
      <c r="Z53" s="596"/>
      <c r="AA53" s="597"/>
      <c r="AB53" s="593"/>
      <c r="AC53" s="574"/>
      <c r="AD53" s="594"/>
    </row>
    <row r="54" spans="2:30" ht="15" customHeight="1" x14ac:dyDescent="0.25">
      <c r="B54" s="704" t="s">
        <v>791</v>
      </c>
      <c r="C54" s="705"/>
      <c r="D54" s="705"/>
      <c r="E54" s="705"/>
      <c r="F54" s="705"/>
      <c r="G54" s="705"/>
      <c r="H54" s="705"/>
      <c r="I54" s="705"/>
      <c r="J54" s="705"/>
      <c r="K54" s="705"/>
      <c r="L54" s="705"/>
      <c r="M54" s="705"/>
      <c r="N54" s="705"/>
      <c r="O54" s="705"/>
      <c r="P54" s="705"/>
      <c r="Q54" s="705"/>
      <c r="R54" s="705"/>
      <c r="S54" s="705"/>
      <c r="T54" s="705"/>
      <c r="U54" s="706"/>
      <c r="V54" s="87"/>
      <c r="W54" s="118"/>
      <c r="X54" s="118"/>
      <c r="Y54" s="702">
        <v>1</v>
      </c>
      <c r="Z54" s="702"/>
      <c r="AA54" s="702"/>
      <c r="AB54" s="574">
        <f>IF(V54="YES",Y54,0)</f>
        <v>0</v>
      </c>
      <c r="AC54" s="574"/>
      <c r="AD54" s="594"/>
    </row>
    <row r="55" spans="2:30" ht="15" customHeight="1" x14ac:dyDescent="0.25">
      <c r="B55" s="331" t="s">
        <v>916</v>
      </c>
      <c r="C55" s="332"/>
      <c r="D55" s="332"/>
      <c r="E55" s="332"/>
      <c r="F55" s="332"/>
      <c r="G55" s="332"/>
      <c r="H55" s="332"/>
      <c r="I55" s="332"/>
      <c r="J55" s="332"/>
      <c r="K55" s="332"/>
      <c r="L55" s="332"/>
      <c r="M55" s="332"/>
      <c r="N55" s="332"/>
      <c r="O55" s="332"/>
      <c r="P55" s="332"/>
      <c r="Q55" s="332"/>
      <c r="R55" s="332"/>
      <c r="S55" s="332"/>
      <c r="T55" s="332"/>
      <c r="U55" s="333"/>
      <c r="V55" s="87"/>
      <c r="W55" s="118"/>
      <c r="X55" s="118"/>
      <c r="Y55" s="596">
        <v>1</v>
      </c>
      <c r="Z55" s="596"/>
      <c r="AA55" s="596"/>
      <c r="AB55" s="574">
        <f t="shared" ref="AB55:AB56" si="0">IF(V55="YES",Y55,0)</f>
        <v>0</v>
      </c>
      <c r="AC55" s="574"/>
      <c r="AD55" s="594"/>
    </row>
    <row r="56" spans="2:30" ht="15" customHeight="1" x14ac:dyDescent="0.25">
      <c r="B56" s="704" t="s">
        <v>792</v>
      </c>
      <c r="C56" s="705"/>
      <c r="D56" s="705"/>
      <c r="E56" s="705"/>
      <c r="F56" s="705"/>
      <c r="G56" s="705"/>
      <c r="H56" s="705"/>
      <c r="I56" s="705"/>
      <c r="J56" s="705"/>
      <c r="K56" s="705"/>
      <c r="L56" s="705"/>
      <c r="M56" s="705"/>
      <c r="N56" s="705"/>
      <c r="O56" s="705"/>
      <c r="P56" s="705"/>
      <c r="Q56" s="705"/>
      <c r="R56" s="705"/>
      <c r="S56" s="705"/>
      <c r="T56" s="705"/>
      <c r="U56" s="706"/>
      <c r="V56" s="87"/>
      <c r="W56" s="118"/>
      <c r="X56" s="118"/>
      <c r="Y56" s="702">
        <v>1</v>
      </c>
      <c r="Z56" s="702"/>
      <c r="AA56" s="702"/>
      <c r="AB56" s="574">
        <f t="shared" si="0"/>
        <v>0</v>
      </c>
      <c r="AC56" s="574"/>
      <c r="AD56" s="594"/>
    </row>
    <row r="57" spans="2:30" ht="15" customHeight="1" thickBot="1" x14ac:dyDescent="0.3">
      <c r="B57" s="805" t="s">
        <v>917</v>
      </c>
      <c r="C57" s="806"/>
      <c r="D57" s="806"/>
      <c r="E57" s="806"/>
      <c r="F57" s="806"/>
      <c r="G57" s="806"/>
      <c r="H57" s="806"/>
      <c r="I57" s="806"/>
      <c r="J57" s="806"/>
      <c r="K57" s="806"/>
      <c r="L57" s="806"/>
      <c r="M57" s="806"/>
      <c r="N57" s="806"/>
      <c r="O57" s="806"/>
      <c r="P57" s="806"/>
      <c r="Q57" s="806"/>
      <c r="R57" s="806"/>
      <c r="S57" s="806"/>
      <c r="T57" s="806"/>
      <c r="U57" s="807"/>
      <c r="V57" s="671"/>
      <c r="W57" s="566"/>
      <c r="X57" s="566"/>
      <c r="Y57" s="808">
        <v>2</v>
      </c>
      <c r="Z57" s="808"/>
      <c r="AA57" s="808"/>
      <c r="AB57" s="575">
        <f t="shared" ref="AB57" si="1">IF(V57="YES",Y57,0)</f>
        <v>0</v>
      </c>
      <c r="AC57" s="575"/>
      <c r="AD57" s="622"/>
    </row>
    <row r="58" spans="2:30" ht="15" customHeight="1" thickTop="1" thickBot="1" x14ac:dyDescent="0.3">
      <c r="B58" s="785" t="s">
        <v>102</v>
      </c>
      <c r="C58" s="786"/>
      <c r="D58" s="786"/>
      <c r="E58" s="786"/>
      <c r="F58" s="786"/>
      <c r="G58" s="786"/>
      <c r="H58" s="786"/>
      <c r="I58" s="786"/>
      <c r="J58" s="786"/>
      <c r="K58" s="786"/>
      <c r="L58" s="786"/>
      <c r="M58" s="786"/>
      <c r="N58" s="786"/>
      <c r="O58" s="786"/>
      <c r="P58" s="786"/>
      <c r="Q58" s="786"/>
      <c r="R58" s="786"/>
      <c r="S58" s="786"/>
      <c r="T58" s="786"/>
      <c r="U58" s="864"/>
      <c r="V58" s="432"/>
      <c r="W58" s="584"/>
      <c r="X58" s="584"/>
      <c r="Y58" s="576">
        <v>5</v>
      </c>
      <c r="Z58" s="576"/>
      <c r="AA58" s="577"/>
      <c r="AB58" s="868">
        <f>IF(SUM(AB40:AD56)&gt;Y58,Y58,SUM(AB40:AD56))</f>
        <v>0</v>
      </c>
      <c r="AC58" s="360"/>
      <c r="AD58" s="361"/>
    </row>
    <row r="59" spans="2:30" ht="15" customHeight="1" thickBot="1" x14ac:dyDescent="0.3"/>
    <row r="60" spans="2:30" ht="15" customHeight="1" thickBot="1" x14ac:dyDescent="0.3">
      <c r="B60" s="120" t="s">
        <v>923</v>
      </c>
      <c r="C60" s="120"/>
      <c r="D60" s="120"/>
      <c r="E60" s="120"/>
      <c r="F60" s="120"/>
      <c r="G60" s="120"/>
      <c r="H60" s="120"/>
      <c r="I60" s="120"/>
      <c r="J60" s="120"/>
      <c r="K60" s="120"/>
      <c r="L60" s="120"/>
      <c r="M60" s="120"/>
      <c r="N60" s="120"/>
      <c r="O60" s="120"/>
      <c r="P60" s="120"/>
      <c r="Q60" s="120"/>
      <c r="R60" s="120"/>
      <c r="S60" s="120"/>
      <c r="T60" s="120"/>
      <c r="U60" s="120"/>
      <c r="V60" s="548" t="s">
        <v>727</v>
      </c>
      <c r="W60" s="548"/>
      <c r="X60" s="548"/>
      <c r="Y60" s="548"/>
      <c r="Z60" s="548"/>
      <c r="AA60" s="548"/>
      <c r="AB60" s="548"/>
      <c r="AC60" s="548"/>
      <c r="AD60" s="68">
        <f>V64</f>
        <v>5</v>
      </c>
    </row>
    <row r="61" spans="2:30" ht="15" customHeight="1" thickBot="1" x14ac:dyDescent="0.3"/>
    <row r="62" spans="2:30" ht="15" customHeight="1" x14ac:dyDescent="0.25">
      <c r="B62" s="771" t="s">
        <v>931</v>
      </c>
      <c r="C62" s="402"/>
      <c r="D62" s="402"/>
      <c r="E62" s="402"/>
      <c r="F62" s="402"/>
      <c r="G62" s="402"/>
      <c r="H62" s="402"/>
      <c r="I62" s="402"/>
      <c r="J62" s="402"/>
      <c r="K62" s="402"/>
      <c r="L62" s="402"/>
      <c r="M62" s="383" t="s">
        <v>731</v>
      </c>
      <c r="N62" s="411"/>
      <c r="O62" s="411"/>
      <c r="P62" s="411" t="s">
        <v>732</v>
      </c>
      <c r="Q62" s="411"/>
      <c r="R62" s="687"/>
      <c r="S62" s="411" t="s">
        <v>733</v>
      </c>
      <c r="T62" s="411"/>
      <c r="U62" s="687"/>
      <c r="V62" s="411" t="s">
        <v>771</v>
      </c>
      <c r="W62" s="411"/>
      <c r="X62" s="687"/>
      <c r="Y62" s="383" t="s">
        <v>735</v>
      </c>
      <c r="Z62" s="411"/>
      <c r="AA62" s="532"/>
    </row>
    <row r="63" spans="2:30" ht="15" customHeight="1" thickBot="1" x14ac:dyDescent="0.3">
      <c r="B63" s="838"/>
      <c r="C63" s="798"/>
      <c r="D63" s="798"/>
      <c r="E63" s="798"/>
      <c r="F63" s="798"/>
      <c r="G63" s="798"/>
      <c r="H63" s="798"/>
      <c r="I63" s="798"/>
      <c r="J63" s="798"/>
      <c r="K63" s="798"/>
      <c r="L63" s="798"/>
      <c r="M63" s="865"/>
      <c r="N63" s="802"/>
      <c r="O63" s="802"/>
      <c r="P63" s="802"/>
      <c r="Q63" s="802"/>
      <c r="R63" s="866"/>
      <c r="S63" s="413"/>
      <c r="T63" s="413"/>
      <c r="U63" s="688"/>
      <c r="V63" s="413"/>
      <c r="W63" s="413"/>
      <c r="X63" s="688"/>
      <c r="Y63" s="865"/>
      <c r="Z63" s="802"/>
      <c r="AA63" s="803"/>
    </row>
    <row r="64" spans="2:30" ht="15" customHeight="1" x14ac:dyDescent="0.25">
      <c r="B64" s="775" t="s">
        <v>920</v>
      </c>
      <c r="C64" s="776"/>
      <c r="D64" s="776"/>
      <c r="E64" s="776"/>
      <c r="F64" s="776"/>
      <c r="G64" s="776"/>
      <c r="H64" s="776"/>
      <c r="I64" s="776"/>
      <c r="J64" s="776"/>
      <c r="K64" s="776"/>
      <c r="L64" s="777"/>
      <c r="M64" s="1676"/>
      <c r="N64" s="1677"/>
      <c r="O64" s="1677"/>
      <c r="P64" s="1677"/>
      <c r="Q64" s="1677"/>
      <c r="R64" s="1677"/>
      <c r="S64" s="567">
        <f>IF(AND(M64&gt;0,P64&gt;0),M64/P64,0)</f>
        <v>0</v>
      </c>
      <c r="T64" s="567"/>
      <c r="U64" s="567"/>
      <c r="V64" s="790">
        <v>5</v>
      </c>
      <c r="W64" s="790"/>
      <c r="X64" s="791"/>
      <c r="Y64" s="867">
        <f>IF(AND(S64&gt;=0.5),V64,0)</f>
        <v>0</v>
      </c>
      <c r="Z64" s="573"/>
      <c r="AA64" s="793"/>
    </row>
    <row r="65" spans="2:30" ht="15" customHeight="1" x14ac:dyDescent="0.25">
      <c r="B65" s="439"/>
      <c r="C65" s="440"/>
      <c r="D65" s="440"/>
      <c r="E65" s="440"/>
      <c r="F65" s="440"/>
      <c r="G65" s="440"/>
      <c r="H65" s="440"/>
      <c r="I65" s="440"/>
      <c r="J65" s="440"/>
      <c r="K65" s="440"/>
      <c r="L65" s="441"/>
      <c r="M65" s="1678"/>
      <c r="N65" s="1679"/>
      <c r="O65" s="1679"/>
      <c r="P65" s="1679"/>
      <c r="Q65" s="1679"/>
      <c r="R65" s="1679"/>
      <c r="S65" s="568"/>
      <c r="T65" s="568"/>
      <c r="U65" s="568"/>
      <c r="V65" s="702"/>
      <c r="W65" s="702"/>
      <c r="X65" s="781"/>
      <c r="Y65" s="774"/>
      <c r="Z65" s="574"/>
      <c r="AA65" s="594"/>
    </row>
    <row r="66" spans="2:30" ht="15" customHeight="1" x14ac:dyDescent="0.25">
      <c r="B66" s="439" t="s">
        <v>921</v>
      </c>
      <c r="C66" s="440"/>
      <c r="D66" s="440"/>
      <c r="E66" s="440"/>
      <c r="F66" s="440"/>
      <c r="G66" s="440"/>
      <c r="H66" s="440"/>
      <c r="I66" s="440"/>
      <c r="J66" s="440"/>
      <c r="K66" s="440"/>
      <c r="L66" s="441"/>
      <c r="M66" s="1678"/>
      <c r="N66" s="1679"/>
      <c r="O66" s="1679"/>
      <c r="P66" s="1679"/>
      <c r="Q66" s="1679"/>
      <c r="R66" s="1679"/>
      <c r="S66" s="568">
        <f>IF(AND(M66&gt;0,P66&gt;0),M66/P66,0)</f>
        <v>0</v>
      </c>
      <c r="T66" s="568"/>
      <c r="U66" s="568"/>
      <c r="V66" s="702">
        <v>3</v>
      </c>
      <c r="W66" s="702"/>
      <c r="X66" s="781"/>
      <c r="Y66" s="774">
        <f>IF(AND(S66&gt;=0.5),V66,0)</f>
        <v>0</v>
      </c>
      <c r="Z66" s="574"/>
      <c r="AA66" s="594"/>
    </row>
    <row r="67" spans="2:30" ht="15" customHeight="1" thickBot="1" x14ac:dyDescent="0.3">
      <c r="B67" s="608"/>
      <c r="C67" s="609"/>
      <c r="D67" s="609"/>
      <c r="E67" s="609"/>
      <c r="F67" s="609"/>
      <c r="G67" s="609"/>
      <c r="H67" s="609"/>
      <c r="I67" s="609"/>
      <c r="J67" s="609"/>
      <c r="K67" s="609"/>
      <c r="L67" s="782"/>
      <c r="M67" s="1680"/>
      <c r="N67" s="1681"/>
      <c r="O67" s="1681"/>
      <c r="P67" s="1681"/>
      <c r="Q67" s="1681"/>
      <c r="R67" s="1681"/>
      <c r="S67" s="569"/>
      <c r="T67" s="569"/>
      <c r="U67" s="569"/>
      <c r="V67" s="788"/>
      <c r="W67" s="788"/>
      <c r="X67" s="789"/>
      <c r="Y67" s="784"/>
      <c r="Z67" s="575"/>
      <c r="AA67" s="622"/>
    </row>
    <row r="68" spans="2:30" ht="15" customHeight="1" thickTop="1" thickBot="1" x14ac:dyDescent="0.3">
      <c r="B68" s="785" t="s">
        <v>810</v>
      </c>
      <c r="C68" s="786"/>
      <c r="D68" s="786"/>
      <c r="E68" s="786"/>
      <c r="F68" s="786"/>
      <c r="G68" s="786"/>
      <c r="H68" s="786"/>
      <c r="I68" s="786"/>
      <c r="J68" s="786"/>
      <c r="K68" s="786"/>
      <c r="L68" s="786"/>
      <c r="M68" s="786"/>
      <c r="N68" s="786"/>
      <c r="O68" s="786"/>
      <c r="P68" s="786"/>
      <c r="Q68" s="786"/>
      <c r="R68" s="786"/>
      <c r="S68" s="786"/>
      <c r="T68" s="786"/>
      <c r="U68" s="787"/>
      <c r="V68" s="576">
        <v>5</v>
      </c>
      <c r="W68" s="576"/>
      <c r="X68" s="359"/>
      <c r="Y68" s="783">
        <f>MAX(Y64:AA67)</f>
        <v>0</v>
      </c>
      <c r="Z68" s="576"/>
      <c r="AA68" s="577"/>
    </row>
    <row r="69" spans="2:30" ht="15" customHeight="1" thickBot="1" x14ac:dyDescent="0.3"/>
    <row r="70" spans="2:30" ht="15" customHeight="1" thickBot="1" x14ac:dyDescent="0.3">
      <c r="B70" s="120" t="s">
        <v>918</v>
      </c>
      <c r="C70" s="120"/>
      <c r="D70" s="120"/>
      <c r="E70" s="120"/>
      <c r="F70" s="120"/>
      <c r="G70" s="120"/>
      <c r="H70" s="120"/>
      <c r="I70" s="120"/>
      <c r="J70" s="120"/>
      <c r="K70" s="120"/>
      <c r="L70" s="120"/>
      <c r="M70" s="120"/>
      <c r="N70" s="120"/>
      <c r="O70" s="120"/>
      <c r="P70" s="120"/>
      <c r="Q70" s="120"/>
      <c r="R70" s="120"/>
      <c r="S70" s="120"/>
      <c r="T70" s="120"/>
      <c r="U70" s="120"/>
      <c r="V70" s="548" t="s">
        <v>727</v>
      </c>
      <c r="W70" s="548"/>
      <c r="X70" s="548"/>
      <c r="Y70" s="548"/>
      <c r="Z70" s="548"/>
      <c r="AA70" s="548"/>
      <c r="AB70" s="548"/>
      <c r="AC70" s="548"/>
      <c r="AD70" s="68">
        <f>Y75</f>
        <v>5</v>
      </c>
    </row>
    <row r="71" spans="2:30" ht="15" customHeight="1" thickBot="1" x14ac:dyDescent="0.3"/>
    <row r="72" spans="2:30" ht="15" customHeight="1" x14ac:dyDescent="0.25">
      <c r="B72" s="456"/>
      <c r="C72" s="393"/>
      <c r="D72" s="393"/>
      <c r="E72" s="393"/>
      <c r="F72" s="393"/>
      <c r="G72" s="393"/>
      <c r="H72" s="393"/>
      <c r="I72" s="393"/>
      <c r="J72" s="393"/>
      <c r="K72" s="393"/>
      <c r="L72" s="393"/>
      <c r="M72" s="393"/>
      <c r="N72" s="393"/>
      <c r="O72" s="393"/>
      <c r="P72" s="393"/>
      <c r="Q72" s="393"/>
      <c r="R72" s="393"/>
      <c r="S72" s="393"/>
      <c r="T72" s="457"/>
      <c r="U72" s="402" t="s">
        <v>793</v>
      </c>
      <c r="V72" s="402"/>
      <c r="W72" s="402"/>
      <c r="X72" s="551"/>
      <c r="Y72" s="411" t="s">
        <v>771</v>
      </c>
      <c r="Z72" s="411"/>
      <c r="AA72" s="532"/>
      <c r="AB72" s="410" t="s">
        <v>735</v>
      </c>
      <c r="AC72" s="411"/>
      <c r="AD72" s="532"/>
    </row>
    <row r="73" spans="2:30" ht="15" customHeight="1" x14ac:dyDescent="0.25">
      <c r="B73" s="795"/>
      <c r="C73" s="796"/>
      <c r="D73" s="796"/>
      <c r="E73" s="796"/>
      <c r="F73" s="796"/>
      <c r="G73" s="796"/>
      <c r="H73" s="796"/>
      <c r="I73" s="796"/>
      <c r="J73" s="796"/>
      <c r="K73" s="796"/>
      <c r="L73" s="796"/>
      <c r="M73" s="796"/>
      <c r="N73" s="796"/>
      <c r="O73" s="796"/>
      <c r="P73" s="796"/>
      <c r="Q73" s="796"/>
      <c r="R73" s="796"/>
      <c r="S73" s="796"/>
      <c r="T73" s="797"/>
      <c r="U73" s="798"/>
      <c r="V73" s="798"/>
      <c r="W73" s="798"/>
      <c r="X73" s="799"/>
      <c r="Y73" s="800"/>
      <c r="Z73" s="800"/>
      <c r="AA73" s="801"/>
      <c r="AB73" s="799"/>
      <c r="AC73" s="800"/>
      <c r="AD73" s="801"/>
    </row>
    <row r="74" spans="2:30" ht="15" customHeight="1" thickBot="1" x14ac:dyDescent="0.3">
      <c r="B74" s="549"/>
      <c r="C74" s="396"/>
      <c r="D74" s="396"/>
      <c r="E74" s="396"/>
      <c r="F74" s="396"/>
      <c r="G74" s="396"/>
      <c r="H74" s="396"/>
      <c r="I74" s="396"/>
      <c r="J74" s="396"/>
      <c r="K74" s="396"/>
      <c r="L74" s="396"/>
      <c r="M74" s="396"/>
      <c r="N74" s="396"/>
      <c r="O74" s="396"/>
      <c r="P74" s="396"/>
      <c r="Q74" s="396"/>
      <c r="R74" s="396"/>
      <c r="S74" s="396"/>
      <c r="T74" s="550"/>
      <c r="U74" s="405"/>
      <c r="V74" s="405"/>
      <c r="W74" s="405"/>
      <c r="X74" s="552"/>
      <c r="Y74" s="802"/>
      <c r="Z74" s="802"/>
      <c r="AA74" s="803"/>
      <c r="AB74" s="804"/>
      <c r="AC74" s="802"/>
      <c r="AD74" s="803"/>
    </row>
    <row r="75" spans="2:30" ht="15" customHeight="1" x14ac:dyDescent="0.25">
      <c r="B75" s="815" t="s">
        <v>794</v>
      </c>
      <c r="C75" s="816"/>
      <c r="D75" s="816"/>
      <c r="E75" s="816"/>
      <c r="F75" s="816"/>
      <c r="G75" s="816"/>
      <c r="H75" s="816"/>
      <c r="I75" s="816"/>
      <c r="J75" s="816"/>
      <c r="K75" s="816"/>
      <c r="L75" s="816"/>
      <c r="M75" s="816"/>
      <c r="N75" s="816"/>
      <c r="O75" s="816"/>
      <c r="P75" s="816"/>
      <c r="Q75" s="816"/>
      <c r="R75" s="816"/>
      <c r="S75" s="816"/>
      <c r="T75" s="817"/>
      <c r="U75" s="587"/>
      <c r="V75" s="587"/>
      <c r="W75" s="587"/>
      <c r="X75" s="588"/>
      <c r="Y75" s="825">
        <v>5</v>
      </c>
      <c r="Z75" s="570"/>
      <c r="AA75" s="826"/>
      <c r="AB75" s="792">
        <f>IF(U75=B82,J82,IF(U75=B83,J83,IF(U75=B84,J84,J85)))</f>
        <v>0</v>
      </c>
      <c r="AC75" s="573"/>
      <c r="AD75" s="793"/>
    </row>
    <row r="76" spans="2:30" ht="15" customHeight="1" x14ac:dyDescent="0.25">
      <c r="B76" s="600"/>
      <c r="C76" s="292"/>
      <c r="D76" s="292"/>
      <c r="E76" s="292"/>
      <c r="F76" s="292"/>
      <c r="G76" s="292"/>
      <c r="H76" s="292"/>
      <c r="I76" s="292"/>
      <c r="J76" s="292"/>
      <c r="K76" s="292"/>
      <c r="L76" s="292"/>
      <c r="M76" s="292"/>
      <c r="N76" s="292"/>
      <c r="O76" s="292"/>
      <c r="P76" s="292"/>
      <c r="Q76" s="292"/>
      <c r="R76" s="292"/>
      <c r="S76" s="292"/>
      <c r="T76" s="601"/>
      <c r="U76" s="821"/>
      <c r="V76" s="821"/>
      <c r="W76" s="821"/>
      <c r="X76" s="822"/>
      <c r="Y76" s="571"/>
      <c r="Z76" s="571"/>
      <c r="AA76" s="592"/>
      <c r="AB76" s="593"/>
      <c r="AC76" s="574"/>
      <c r="AD76" s="594"/>
    </row>
    <row r="77" spans="2:30" ht="15" customHeight="1" x14ac:dyDescent="0.25">
      <c r="B77" s="600"/>
      <c r="C77" s="292"/>
      <c r="D77" s="292"/>
      <c r="E77" s="292"/>
      <c r="F77" s="292"/>
      <c r="G77" s="292"/>
      <c r="H77" s="292"/>
      <c r="I77" s="292"/>
      <c r="J77" s="292"/>
      <c r="K77" s="292"/>
      <c r="L77" s="292"/>
      <c r="M77" s="292"/>
      <c r="N77" s="292"/>
      <c r="O77" s="292"/>
      <c r="P77" s="292"/>
      <c r="Q77" s="292"/>
      <c r="R77" s="292"/>
      <c r="S77" s="292"/>
      <c r="T77" s="601"/>
      <c r="U77" s="821"/>
      <c r="V77" s="821"/>
      <c r="W77" s="821"/>
      <c r="X77" s="822"/>
      <c r="Y77" s="571"/>
      <c r="Z77" s="571"/>
      <c r="AA77" s="592"/>
      <c r="AB77" s="593"/>
      <c r="AC77" s="574"/>
      <c r="AD77" s="594"/>
    </row>
    <row r="78" spans="2:30" ht="15" customHeight="1" thickBot="1" x14ac:dyDescent="0.3">
      <c r="B78" s="818"/>
      <c r="C78" s="819"/>
      <c r="D78" s="819"/>
      <c r="E78" s="819"/>
      <c r="F78" s="819"/>
      <c r="G78" s="819"/>
      <c r="H78" s="819"/>
      <c r="I78" s="819"/>
      <c r="J78" s="819"/>
      <c r="K78" s="819"/>
      <c r="L78" s="819"/>
      <c r="M78" s="819"/>
      <c r="N78" s="819"/>
      <c r="O78" s="819"/>
      <c r="P78" s="819"/>
      <c r="Q78" s="819"/>
      <c r="R78" s="819"/>
      <c r="S78" s="819"/>
      <c r="T78" s="820"/>
      <c r="U78" s="823"/>
      <c r="V78" s="823"/>
      <c r="W78" s="823"/>
      <c r="X78" s="824"/>
      <c r="Y78" s="827"/>
      <c r="Z78" s="827"/>
      <c r="AA78" s="828"/>
      <c r="AB78" s="437"/>
      <c r="AC78" s="438"/>
      <c r="AD78" s="794"/>
    </row>
    <row r="79" spans="2:30" ht="15" customHeight="1" thickBot="1" x14ac:dyDescent="0.3"/>
    <row r="80" spans="2:30" ht="15" customHeight="1" x14ac:dyDescent="0.25">
      <c r="B80" s="771" t="s">
        <v>795</v>
      </c>
      <c r="C80" s="402"/>
      <c r="D80" s="402"/>
      <c r="E80" s="402"/>
      <c r="F80" s="402"/>
      <c r="G80" s="402"/>
      <c r="H80" s="402"/>
      <c r="I80" s="402"/>
      <c r="J80" s="383" t="s">
        <v>771</v>
      </c>
      <c r="K80" s="411"/>
      <c r="L80" s="532"/>
    </row>
    <row r="81" spans="2:30" ht="15" customHeight="1" thickBot="1" x14ac:dyDescent="0.3">
      <c r="B81" s="838"/>
      <c r="C81" s="798"/>
      <c r="D81" s="798"/>
      <c r="E81" s="798"/>
      <c r="F81" s="798"/>
      <c r="G81" s="798"/>
      <c r="H81" s="798"/>
      <c r="I81" s="798"/>
      <c r="J81" s="533"/>
      <c r="K81" s="413"/>
      <c r="L81" s="534"/>
    </row>
    <row r="82" spans="2:30" ht="15" customHeight="1" x14ac:dyDescent="0.25">
      <c r="B82" s="829">
        <v>5</v>
      </c>
      <c r="C82" s="830"/>
      <c r="D82" s="830"/>
      <c r="E82" s="830"/>
      <c r="F82" s="830"/>
      <c r="G82" s="830"/>
      <c r="H82" s="830"/>
      <c r="I82" s="831"/>
      <c r="J82" s="809">
        <v>5</v>
      </c>
      <c r="K82" s="810"/>
      <c r="L82" s="811"/>
    </row>
    <row r="83" spans="2:30" ht="15" customHeight="1" x14ac:dyDescent="0.25">
      <c r="B83" s="832">
        <v>4</v>
      </c>
      <c r="C83" s="833"/>
      <c r="D83" s="833"/>
      <c r="E83" s="833"/>
      <c r="F83" s="833"/>
      <c r="G83" s="833"/>
      <c r="H83" s="833"/>
      <c r="I83" s="834"/>
      <c r="J83" s="812">
        <v>4</v>
      </c>
      <c r="K83" s="813"/>
      <c r="L83" s="814"/>
    </row>
    <row r="84" spans="2:30" ht="15" customHeight="1" x14ac:dyDescent="0.25">
      <c r="B84" s="835">
        <v>3</v>
      </c>
      <c r="C84" s="836"/>
      <c r="D84" s="836"/>
      <c r="E84" s="836"/>
      <c r="F84" s="836"/>
      <c r="G84" s="836"/>
      <c r="H84" s="836"/>
      <c r="I84" s="837"/>
      <c r="J84" s="812">
        <v>3</v>
      </c>
      <c r="K84" s="813"/>
      <c r="L84" s="814"/>
    </row>
    <row r="85" spans="2:30" ht="15" customHeight="1" thickBot="1" x14ac:dyDescent="0.3">
      <c r="B85" s="861">
        <v>2</v>
      </c>
      <c r="C85" s="862"/>
      <c r="D85" s="862"/>
      <c r="E85" s="862"/>
      <c r="F85" s="862"/>
      <c r="G85" s="862"/>
      <c r="H85" s="862"/>
      <c r="I85" s="863"/>
      <c r="J85" s="858">
        <v>0</v>
      </c>
      <c r="K85" s="859"/>
      <c r="L85" s="860"/>
    </row>
    <row r="86" spans="2:30" ht="15" customHeight="1" thickBot="1" x14ac:dyDescent="0.3"/>
    <row r="87" spans="2:30" ht="15" customHeight="1" thickBot="1" x14ac:dyDescent="0.3">
      <c r="B87" s="120" t="s">
        <v>919</v>
      </c>
      <c r="C87" s="120"/>
      <c r="D87" s="120"/>
      <c r="E87" s="120"/>
      <c r="F87" s="120"/>
      <c r="G87" s="120"/>
      <c r="H87" s="120"/>
      <c r="I87" s="120"/>
      <c r="J87" s="120"/>
      <c r="K87" s="120"/>
      <c r="L87" s="120"/>
      <c r="M87" s="120"/>
      <c r="N87" s="120"/>
      <c r="O87" s="120"/>
      <c r="P87" s="120"/>
      <c r="Q87" s="120"/>
      <c r="R87" s="120"/>
      <c r="S87" s="120"/>
      <c r="T87" s="120"/>
      <c r="U87" s="120"/>
      <c r="V87" s="548" t="s">
        <v>727</v>
      </c>
      <c r="W87" s="548"/>
      <c r="X87" s="548"/>
      <c r="Y87" s="548"/>
      <c r="Z87" s="548"/>
      <c r="AA87" s="548"/>
      <c r="AB87" s="548"/>
      <c r="AC87" s="548"/>
      <c r="AD87" s="68">
        <f>Y109</f>
        <v>7</v>
      </c>
    </row>
    <row r="88" spans="2:30" ht="15" customHeight="1" thickBot="1" x14ac:dyDescent="0.3"/>
    <row r="89" spans="2:30" ht="15" customHeight="1" x14ac:dyDescent="0.25">
      <c r="B89" s="383" t="s">
        <v>796</v>
      </c>
      <c r="C89" s="411"/>
      <c r="D89" s="411"/>
      <c r="E89" s="411"/>
      <c r="F89" s="411"/>
      <c r="G89" s="411"/>
      <c r="H89" s="411"/>
      <c r="I89" s="411"/>
      <c r="J89" s="411"/>
      <c r="K89" s="411"/>
      <c r="L89" s="411"/>
      <c r="M89" s="411"/>
      <c r="N89" s="411"/>
      <c r="O89" s="411"/>
      <c r="P89" s="411"/>
      <c r="Q89" s="411"/>
      <c r="R89" s="411"/>
      <c r="S89" s="411"/>
      <c r="T89" s="411"/>
      <c r="U89" s="687"/>
      <c r="V89" s="383" t="s">
        <v>770</v>
      </c>
      <c r="W89" s="411"/>
      <c r="X89" s="411"/>
      <c r="Y89" s="411" t="s">
        <v>771</v>
      </c>
      <c r="Z89" s="411"/>
      <c r="AA89" s="687"/>
      <c r="AB89" s="383" t="s">
        <v>735</v>
      </c>
      <c r="AC89" s="411"/>
      <c r="AD89" s="532"/>
    </row>
    <row r="90" spans="2:30" ht="15" customHeight="1" thickBot="1" x14ac:dyDescent="0.3">
      <c r="B90" s="533"/>
      <c r="C90" s="413"/>
      <c r="D90" s="413"/>
      <c r="E90" s="413"/>
      <c r="F90" s="413"/>
      <c r="G90" s="413"/>
      <c r="H90" s="413"/>
      <c r="I90" s="413"/>
      <c r="J90" s="413"/>
      <c r="K90" s="413"/>
      <c r="L90" s="413"/>
      <c r="M90" s="413"/>
      <c r="N90" s="413"/>
      <c r="O90" s="413"/>
      <c r="P90" s="413"/>
      <c r="Q90" s="413"/>
      <c r="R90" s="413"/>
      <c r="S90" s="413"/>
      <c r="T90" s="413"/>
      <c r="U90" s="688"/>
      <c r="V90" s="533"/>
      <c r="W90" s="413"/>
      <c r="X90" s="413"/>
      <c r="Y90" s="413"/>
      <c r="Z90" s="413"/>
      <c r="AA90" s="688"/>
      <c r="AB90" s="533"/>
      <c r="AC90" s="413"/>
      <c r="AD90" s="534"/>
    </row>
    <row r="91" spans="2:30" ht="15" customHeight="1" x14ac:dyDescent="0.25">
      <c r="B91" s="377" t="s">
        <v>797</v>
      </c>
      <c r="C91" s="378"/>
      <c r="D91" s="378"/>
      <c r="E91" s="378"/>
      <c r="F91" s="378"/>
      <c r="G91" s="378"/>
      <c r="H91" s="378"/>
      <c r="I91" s="378"/>
      <c r="J91" s="378"/>
      <c r="K91" s="378"/>
      <c r="L91" s="378"/>
      <c r="M91" s="378"/>
      <c r="N91" s="378"/>
      <c r="O91" s="378"/>
      <c r="P91" s="378"/>
      <c r="Q91" s="378"/>
      <c r="R91" s="378"/>
      <c r="S91" s="378"/>
      <c r="T91" s="378"/>
      <c r="U91" s="843"/>
      <c r="V91" s="590"/>
      <c r="W91" s="612"/>
      <c r="X91" s="612"/>
      <c r="Y91" s="616">
        <v>1</v>
      </c>
      <c r="Z91" s="616"/>
      <c r="AA91" s="844"/>
      <c r="AB91" s="773">
        <f t="shared" ref="AB91:AB104" si="2">IF(V91="YES",Y91,0)</f>
        <v>0</v>
      </c>
      <c r="AC91" s="436"/>
      <c r="AD91" s="620"/>
    </row>
    <row r="92" spans="2:30" ht="15" customHeight="1" x14ac:dyDescent="0.25">
      <c r="B92" s="839" t="s">
        <v>798</v>
      </c>
      <c r="C92" s="840"/>
      <c r="D92" s="840"/>
      <c r="E92" s="840"/>
      <c r="F92" s="840"/>
      <c r="G92" s="840"/>
      <c r="H92" s="840"/>
      <c r="I92" s="840"/>
      <c r="J92" s="840"/>
      <c r="K92" s="840"/>
      <c r="L92" s="840"/>
      <c r="M92" s="840"/>
      <c r="N92" s="840"/>
      <c r="O92" s="840"/>
      <c r="P92" s="840"/>
      <c r="Q92" s="840"/>
      <c r="R92" s="840"/>
      <c r="S92" s="840"/>
      <c r="T92" s="840"/>
      <c r="U92" s="841"/>
      <c r="V92" s="87"/>
      <c r="W92" s="118"/>
      <c r="X92" s="118"/>
      <c r="Y92" s="596">
        <v>1</v>
      </c>
      <c r="Z92" s="596"/>
      <c r="AA92" s="842"/>
      <c r="AB92" s="774">
        <f t="shared" si="2"/>
        <v>0</v>
      </c>
      <c r="AC92" s="574"/>
      <c r="AD92" s="594"/>
    </row>
    <row r="93" spans="2:30" ht="15" customHeight="1" x14ac:dyDescent="0.25">
      <c r="B93" s="845" t="s">
        <v>799</v>
      </c>
      <c r="C93" s="846"/>
      <c r="D93" s="846"/>
      <c r="E93" s="846"/>
      <c r="F93" s="846"/>
      <c r="G93" s="846"/>
      <c r="H93" s="846"/>
      <c r="I93" s="846"/>
      <c r="J93" s="846"/>
      <c r="K93" s="846"/>
      <c r="L93" s="846"/>
      <c r="M93" s="846"/>
      <c r="N93" s="846"/>
      <c r="O93" s="846"/>
      <c r="P93" s="846"/>
      <c r="Q93" s="846"/>
      <c r="R93" s="846"/>
      <c r="S93" s="846"/>
      <c r="T93" s="846"/>
      <c r="U93" s="847"/>
      <c r="V93" s="87"/>
      <c r="W93" s="118"/>
      <c r="X93" s="118"/>
      <c r="Y93" s="571">
        <v>1</v>
      </c>
      <c r="Z93" s="571"/>
      <c r="AA93" s="848"/>
      <c r="AB93" s="774">
        <f t="shared" si="2"/>
        <v>0</v>
      </c>
      <c r="AC93" s="574"/>
      <c r="AD93" s="594"/>
    </row>
    <row r="94" spans="2:30" ht="15" customHeight="1" x14ac:dyDescent="0.25">
      <c r="B94" s="839" t="s">
        <v>800</v>
      </c>
      <c r="C94" s="840"/>
      <c r="D94" s="840"/>
      <c r="E94" s="840"/>
      <c r="F94" s="840"/>
      <c r="G94" s="840"/>
      <c r="H94" s="840"/>
      <c r="I94" s="840"/>
      <c r="J94" s="840"/>
      <c r="K94" s="840"/>
      <c r="L94" s="840"/>
      <c r="M94" s="840"/>
      <c r="N94" s="840"/>
      <c r="O94" s="840"/>
      <c r="P94" s="840"/>
      <c r="Q94" s="840"/>
      <c r="R94" s="840"/>
      <c r="S94" s="840"/>
      <c r="T94" s="840"/>
      <c r="U94" s="841"/>
      <c r="V94" s="87"/>
      <c r="W94" s="118"/>
      <c r="X94" s="118"/>
      <c r="Y94" s="596">
        <v>1</v>
      </c>
      <c r="Z94" s="596"/>
      <c r="AA94" s="842"/>
      <c r="AB94" s="774">
        <f t="shared" si="2"/>
        <v>0</v>
      </c>
      <c r="AC94" s="574"/>
      <c r="AD94" s="594"/>
    </row>
    <row r="95" spans="2:30" ht="15" customHeight="1" x14ac:dyDescent="0.25">
      <c r="B95" s="849" t="s">
        <v>802</v>
      </c>
      <c r="C95" s="850"/>
      <c r="D95" s="850"/>
      <c r="E95" s="850"/>
      <c r="F95" s="850"/>
      <c r="G95" s="850"/>
      <c r="H95" s="850"/>
      <c r="I95" s="850"/>
      <c r="J95" s="850"/>
      <c r="K95" s="850"/>
      <c r="L95" s="850"/>
      <c r="M95" s="850"/>
      <c r="N95" s="850"/>
      <c r="O95" s="850"/>
      <c r="P95" s="850"/>
      <c r="Q95" s="850"/>
      <c r="R95" s="850"/>
      <c r="S95" s="850"/>
      <c r="T95" s="850"/>
      <c r="U95" s="851"/>
      <c r="V95" s="87"/>
      <c r="W95" s="118"/>
      <c r="X95" s="118"/>
      <c r="Y95" s="702">
        <v>1</v>
      </c>
      <c r="Z95" s="702"/>
      <c r="AA95" s="781"/>
      <c r="AB95" s="774">
        <f t="shared" si="2"/>
        <v>0</v>
      </c>
      <c r="AC95" s="574"/>
      <c r="AD95" s="594"/>
    </row>
    <row r="96" spans="2:30" ht="15" customHeight="1" x14ac:dyDescent="0.25">
      <c r="B96" s="839" t="s">
        <v>803</v>
      </c>
      <c r="C96" s="840"/>
      <c r="D96" s="840"/>
      <c r="E96" s="840"/>
      <c r="F96" s="840"/>
      <c r="G96" s="840"/>
      <c r="H96" s="840"/>
      <c r="I96" s="840"/>
      <c r="J96" s="840"/>
      <c r="K96" s="840"/>
      <c r="L96" s="840"/>
      <c r="M96" s="840"/>
      <c r="N96" s="840"/>
      <c r="O96" s="840"/>
      <c r="P96" s="840"/>
      <c r="Q96" s="840"/>
      <c r="R96" s="840"/>
      <c r="S96" s="840"/>
      <c r="T96" s="840"/>
      <c r="U96" s="841"/>
      <c r="V96" s="87"/>
      <c r="W96" s="118"/>
      <c r="X96" s="118"/>
      <c r="Y96" s="596">
        <v>1</v>
      </c>
      <c r="Z96" s="596"/>
      <c r="AA96" s="842"/>
      <c r="AB96" s="774">
        <f t="shared" si="2"/>
        <v>0</v>
      </c>
      <c r="AC96" s="574"/>
      <c r="AD96" s="594"/>
    </row>
    <row r="97" spans="2:30" ht="15" customHeight="1" x14ac:dyDescent="0.25">
      <c r="B97" s="849" t="s">
        <v>804</v>
      </c>
      <c r="C97" s="850"/>
      <c r="D97" s="850"/>
      <c r="E97" s="850"/>
      <c r="F97" s="850"/>
      <c r="G97" s="850"/>
      <c r="H97" s="850"/>
      <c r="I97" s="850"/>
      <c r="J97" s="850"/>
      <c r="K97" s="850"/>
      <c r="L97" s="850"/>
      <c r="M97" s="850"/>
      <c r="N97" s="850"/>
      <c r="O97" s="850"/>
      <c r="P97" s="850"/>
      <c r="Q97" s="850"/>
      <c r="R97" s="850"/>
      <c r="S97" s="850"/>
      <c r="T97" s="850"/>
      <c r="U97" s="851"/>
      <c r="V97" s="87"/>
      <c r="W97" s="118"/>
      <c r="X97" s="118"/>
      <c r="Y97" s="702">
        <v>1</v>
      </c>
      <c r="Z97" s="702"/>
      <c r="AA97" s="781"/>
      <c r="AB97" s="774">
        <f t="shared" si="2"/>
        <v>0</v>
      </c>
      <c r="AC97" s="574"/>
      <c r="AD97" s="594"/>
    </row>
    <row r="98" spans="2:30" ht="15" customHeight="1" x14ac:dyDescent="0.25">
      <c r="B98" s="839" t="s">
        <v>805</v>
      </c>
      <c r="C98" s="840"/>
      <c r="D98" s="840"/>
      <c r="E98" s="840"/>
      <c r="F98" s="840"/>
      <c r="G98" s="840"/>
      <c r="H98" s="840"/>
      <c r="I98" s="840"/>
      <c r="J98" s="840"/>
      <c r="K98" s="840"/>
      <c r="L98" s="840"/>
      <c r="M98" s="840"/>
      <c r="N98" s="840"/>
      <c r="O98" s="840"/>
      <c r="P98" s="840"/>
      <c r="Q98" s="840"/>
      <c r="R98" s="840"/>
      <c r="S98" s="840"/>
      <c r="T98" s="840"/>
      <c r="U98" s="841"/>
      <c r="V98" s="87"/>
      <c r="W98" s="118"/>
      <c r="X98" s="118"/>
      <c r="Y98" s="596">
        <v>1</v>
      </c>
      <c r="Z98" s="596"/>
      <c r="AA98" s="842"/>
      <c r="AB98" s="774">
        <f t="shared" si="2"/>
        <v>0</v>
      </c>
      <c r="AC98" s="574"/>
      <c r="AD98" s="594"/>
    </row>
    <row r="99" spans="2:30" ht="15" customHeight="1" x14ac:dyDescent="0.25">
      <c r="B99" s="849" t="s">
        <v>806</v>
      </c>
      <c r="C99" s="850"/>
      <c r="D99" s="850"/>
      <c r="E99" s="850"/>
      <c r="F99" s="850"/>
      <c r="G99" s="850"/>
      <c r="H99" s="850"/>
      <c r="I99" s="850"/>
      <c r="J99" s="850"/>
      <c r="K99" s="850"/>
      <c r="L99" s="850"/>
      <c r="M99" s="850"/>
      <c r="N99" s="850"/>
      <c r="O99" s="850"/>
      <c r="P99" s="850"/>
      <c r="Q99" s="850"/>
      <c r="R99" s="850"/>
      <c r="S99" s="850"/>
      <c r="T99" s="850"/>
      <c r="U99" s="851"/>
      <c r="V99" s="87"/>
      <c r="W99" s="118"/>
      <c r="X99" s="118"/>
      <c r="Y99" s="702">
        <v>1</v>
      </c>
      <c r="Z99" s="702"/>
      <c r="AA99" s="781"/>
      <c r="AB99" s="774">
        <f t="shared" si="2"/>
        <v>0</v>
      </c>
      <c r="AC99" s="574"/>
      <c r="AD99" s="594"/>
    </row>
    <row r="100" spans="2:30" ht="15" customHeight="1" x14ac:dyDescent="0.25">
      <c r="B100" s="839" t="s">
        <v>910</v>
      </c>
      <c r="C100" s="840"/>
      <c r="D100" s="840"/>
      <c r="E100" s="840"/>
      <c r="F100" s="840"/>
      <c r="G100" s="840"/>
      <c r="H100" s="840"/>
      <c r="I100" s="840"/>
      <c r="J100" s="840"/>
      <c r="K100" s="840"/>
      <c r="L100" s="840"/>
      <c r="M100" s="840"/>
      <c r="N100" s="840"/>
      <c r="O100" s="840"/>
      <c r="P100" s="840"/>
      <c r="Q100" s="840"/>
      <c r="R100" s="840"/>
      <c r="S100" s="840"/>
      <c r="T100" s="840"/>
      <c r="U100" s="841"/>
      <c r="V100" s="87"/>
      <c r="W100" s="118"/>
      <c r="X100" s="118"/>
      <c r="Y100" s="596">
        <v>1</v>
      </c>
      <c r="Z100" s="596"/>
      <c r="AA100" s="842"/>
      <c r="AB100" s="774">
        <f t="shared" si="2"/>
        <v>0</v>
      </c>
      <c r="AC100" s="574"/>
      <c r="AD100" s="594"/>
    </row>
    <row r="101" spans="2:30" ht="15" customHeight="1" x14ac:dyDescent="0.25">
      <c r="B101" s="852" t="s">
        <v>807</v>
      </c>
      <c r="C101" s="853"/>
      <c r="D101" s="853"/>
      <c r="E101" s="853"/>
      <c r="F101" s="853"/>
      <c r="G101" s="853"/>
      <c r="H101" s="853"/>
      <c r="I101" s="853"/>
      <c r="J101" s="853"/>
      <c r="K101" s="853"/>
      <c r="L101" s="853"/>
      <c r="M101" s="853"/>
      <c r="N101" s="853"/>
      <c r="O101" s="853"/>
      <c r="P101" s="853"/>
      <c r="Q101" s="853"/>
      <c r="R101" s="853"/>
      <c r="S101" s="853"/>
      <c r="T101" s="853"/>
      <c r="U101" s="854"/>
      <c r="V101" s="87"/>
      <c r="W101" s="118"/>
      <c r="X101" s="118"/>
      <c r="Y101" s="702">
        <v>1</v>
      </c>
      <c r="Z101" s="702"/>
      <c r="AA101" s="781"/>
      <c r="AB101" s="774">
        <f>IF(V101="YES",Y101,0)</f>
        <v>0</v>
      </c>
      <c r="AC101" s="574"/>
      <c r="AD101" s="594"/>
    </row>
    <row r="102" spans="2:30" ht="15" customHeight="1" x14ac:dyDescent="0.25">
      <c r="B102" s="855" t="s">
        <v>905</v>
      </c>
      <c r="C102" s="856"/>
      <c r="D102" s="856"/>
      <c r="E102" s="856"/>
      <c r="F102" s="856"/>
      <c r="G102" s="856"/>
      <c r="H102" s="856"/>
      <c r="I102" s="856"/>
      <c r="J102" s="856"/>
      <c r="K102" s="856"/>
      <c r="L102" s="856"/>
      <c r="M102" s="856"/>
      <c r="N102" s="856"/>
      <c r="O102" s="856"/>
      <c r="P102" s="856"/>
      <c r="Q102" s="856"/>
      <c r="R102" s="856"/>
      <c r="S102" s="856"/>
      <c r="T102" s="856"/>
      <c r="U102" s="857"/>
      <c r="V102" s="87"/>
      <c r="W102" s="118"/>
      <c r="X102" s="118"/>
      <c r="Y102" s="596">
        <v>2</v>
      </c>
      <c r="Z102" s="596"/>
      <c r="AA102" s="842"/>
      <c r="AB102" s="774">
        <f>IF(V102="YES",Y102,0)</f>
        <v>0</v>
      </c>
      <c r="AC102" s="574"/>
      <c r="AD102" s="594"/>
    </row>
    <row r="103" spans="2:30" ht="15" customHeight="1" x14ac:dyDescent="0.25">
      <c r="B103" s="845" t="s">
        <v>801</v>
      </c>
      <c r="C103" s="846"/>
      <c r="D103" s="846"/>
      <c r="E103" s="846"/>
      <c r="F103" s="846"/>
      <c r="G103" s="846"/>
      <c r="H103" s="846"/>
      <c r="I103" s="846"/>
      <c r="J103" s="846"/>
      <c r="K103" s="846"/>
      <c r="L103" s="846"/>
      <c r="M103" s="846"/>
      <c r="N103" s="846"/>
      <c r="O103" s="846"/>
      <c r="P103" s="846"/>
      <c r="Q103" s="846"/>
      <c r="R103" s="846"/>
      <c r="S103" s="846"/>
      <c r="T103" s="846"/>
      <c r="U103" s="847"/>
      <c r="V103" s="87"/>
      <c r="W103" s="118"/>
      <c r="X103" s="118"/>
      <c r="Y103" s="702">
        <v>2</v>
      </c>
      <c r="Z103" s="702"/>
      <c r="AA103" s="781"/>
      <c r="AB103" s="774">
        <f t="shared" ref="AB103" si="3">IF(V103="YES",Y103,0)</f>
        <v>0</v>
      </c>
      <c r="AC103" s="574"/>
      <c r="AD103" s="594"/>
    </row>
    <row r="104" spans="2:30" ht="15" customHeight="1" x14ac:dyDescent="0.25">
      <c r="B104" s="331" t="s">
        <v>808</v>
      </c>
      <c r="C104" s="332"/>
      <c r="D104" s="332"/>
      <c r="E104" s="332"/>
      <c r="F104" s="332"/>
      <c r="G104" s="332"/>
      <c r="H104" s="332"/>
      <c r="I104" s="332"/>
      <c r="J104" s="332"/>
      <c r="K104" s="332"/>
      <c r="L104" s="332"/>
      <c r="M104" s="332"/>
      <c r="N104" s="332"/>
      <c r="O104" s="332"/>
      <c r="P104" s="332"/>
      <c r="Q104" s="332"/>
      <c r="R104" s="332"/>
      <c r="S104" s="332"/>
      <c r="T104" s="332"/>
      <c r="U104" s="333"/>
      <c r="V104" s="87"/>
      <c r="W104" s="118"/>
      <c r="X104" s="118"/>
      <c r="Y104" s="596">
        <v>2</v>
      </c>
      <c r="Z104" s="596"/>
      <c r="AA104" s="842"/>
      <c r="AB104" s="774">
        <f t="shared" si="2"/>
        <v>0</v>
      </c>
      <c r="AC104" s="574"/>
      <c r="AD104" s="594"/>
    </row>
    <row r="105" spans="2:30" ht="15" customHeight="1" x14ac:dyDescent="0.25">
      <c r="B105" s="704" t="s">
        <v>809</v>
      </c>
      <c r="C105" s="705"/>
      <c r="D105" s="705"/>
      <c r="E105" s="705"/>
      <c r="F105" s="705"/>
      <c r="G105" s="705"/>
      <c r="H105" s="705"/>
      <c r="I105" s="705"/>
      <c r="J105" s="705"/>
      <c r="K105" s="705"/>
      <c r="L105" s="705"/>
      <c r="M105" s="705"/>
      <c r="N105" s="705"/>
      <c r="O105" s="705"/>
      <c r="P105" s="705"/>
      <c r="Q105" s="705"/>
      <c r="R105" s="705"/>
      <c r="S105" s="705"/>
      <c r="T105" s="705"/>
      <c r="U105" s="706"/>
      <c r="V105" s="87"/>
      <c r="W105" s="118"/>
      <c r="X105" s="118"/>
      <c r="Y105" s="702">
        <v>2</v>
      </c>
      <c r="Z105" s="702"/>
      <c r="AA105" s="781"/>
      <c r="AB105" s="774">
        <f>IF(V105="YES",Y105,0)</f>
        <v>0</v>
      </c>
      <c r="AC105" s="574"/>
      <c r="AD105" s="594"/>
    </row>
    <row r="106" spans="2:30" ht="15" customHeight="1" x14ac:dyDescent="0.25">
      <c r="B106" s="331" t="s">
        <v>906</v>
      </c>
      <c r="C106" s="332"/>
      <c r="D106" s="332"/>
      <c r="E106" s="332"/>
      <c r="F106" s="332"/>
      <c r="G106" s="332"/>
      <c r="H106" s="332"/>
      <c r="I106" s="332"/>
      <c r="J106" s="332"/>
      <c r="K106" s="332"/>
      <c r="L106" s="332"/>
      <c r="M106" s="332"/>
      <c r="N106" s="332"/>
      <c r="O106" s="332"/>
      <c r="P106" s="332"/>
      <c r="Q106" s="332"/>
      <c r="R106" s="332"/>
      <c r="S106" s="332"/>
      <c r="T106" s="332"/>
      <c r="U106" s="333"/>
      <c r="V106" s="87"/>
      <c r="W106" s="118"/>
      <c r="X106" s="118"/>
      <c r="Y106" s="596">
        <v>2</v>
      </c>
      <c r="Z106" s="596"/>
      <c r="AA106" s="842"/>
      <c r="AB106" s="774">
        <f>IF(V106="YES",Y106,0)</f>
        <v>0</v>
      </c>
      <c r="AC106" s="574"/>
      <c r="AD106" s="594"/>
    </row>
    <row r="107" spans="2:30" ht="15" customHeight="1" x14ac:dyDescent="0.25">
      <c r="B107" s="704" t="s">
        <v>907</v>
      </c>
      <c r="C107" s="705"/>
      <c r="D107" s="705"/>
      <c r="E107" s="705"/>
      <c r="F107" s="705"/>
      <c r="G107" s="705"/>
      <c r="H107" s="705"/>
      <c r="I107" s="705"/>
      <c r="J107" s="705"/>
      <c r="K107" s="705"/>
      <c r="L107" s="705"/>
      <c r="M107" s="705"/>
      <c r="N107" s="705"/>
      <c r="O107" s="705"/>
      <c r="P107" s="705"/>
      <c r="Q107" s="705"/>
      <c r="R107" s="705"/>
      <c r="S107" s="705"/>
      <c r="T107" s="705"/>
      <c r="U107" s="706"/>
      <c r="V107" s="87"/>
      <c r="W107" s="118"/>
      <c r="X107" s="118"/>
      <c r="Y107" s="702">
        <v>2</v>
      </c>
      <c r="Z107" s="702"/>
      <c r="AA107" s="781"/>
      <c r="AB107" s="774">
        <f>IF(V107="YES",Y107,0)</f>
        <v>0</v>
      </c>
      <c r="AC107" s="574"/>
      <c r="AD107" s="594"/>
    </row>
    <row r="108" spans="2:30" ht="15" customHeight="1" thickBot="1" x14ac:dyDescent="0.3">
      <c r="B108" s="805" t="s">
        <v>908</v>
      </c>
      <c r="C108" s="806"/>
      <c r="D108" s="806"/>
      <c r="E108" s="806"/>
      <c r="F108" s="806"/>
      <c r="G108" s="806"/>
      <c r="H108" s="806"/>
      <c r="I108" s="806"/>
      <c r="J108" s="806"/>
      <c r="K108" s="806"/>
      <c r="L108" s="806"/>
      <c r="M108" s="806"/>
      <c r="N108" s="806"/>
      <c r="O108" s="806"/>
      <c r="P108" s="806"/>
      <c r="Q108" s="806"/>
      <c r="R108" s="806"/>
      <c r="S108" s="806"/>
      <c r="T108" s="806"/>
      <c r="U108" s="807"/>
      <c r="V108" s="671"/>
      <c r="W108" s="566"/>
      <c r="X108" s="566"/>
      <c r="Y108" s="808">
        <v>2</v>
      </c>
      <c r="Z108" s="808"/>
      <c r="AA108" s="675"/>
      <c r="AB108" s="784">
        <f>IF(V108="YES",Y108,0)</f>
        <v>0</v>
      </c>
      <c r="AC108" s="575"/>
      <c r="AD108" s="622"/>
    </row>
    <row r="109" spans="2:30" ht="15" customHeight="1" thickTop="1" thickBot="1" x14ac:dyDescent="0.3">
      <c r="B109" s="785" t="s">
        <v>810</v>
      </c>
      <c r="C109" s="786"/>
      <c r="D109" s="786"/>
      <c r="E109" s="786"/>
      <c r="F109" s="786"/>
      <c r="G109" s="786"/>
      <c r="H109" s="786"/>
      <c r="I109" s="786"/>
      <c r="J109" s="786"/>
      <c r="K109" s="786"/>
      <c r="L109" s="786"/>
      <c r="M109" s="786"/>
      <c r="N109" s="786"/>
      <c r="O109" s="786"/>
      <c r="P109" s="786"/>
      <c r="Q109" s="786"/>
      <c r="R109" s="786"/>
      <c r="S109" s="786"/>
      <c r="T109" s="786"/>
      <c r="U109" s="864"/>
      <c r="V109" s="432"/>
      <c r="W109" s="584"/>
      <c r="X109" s="584"/>
      <c r="Y109" s="576">
        <v>7</v>
      </c>
      <c r="Z109" s="576"/>
      <c r="AA109" s="359"/>
      <c r="AB109" s="783">
        <f>IF(SUM(AB91:AD108)&gt;Y109,Y109,SUM(AB91:AD108))</f>
        <v>0</v>
      </c>
      <c r="AC109" s="576"/>
      <c r="AD109" s="577"/>
    </row>
    <row r="110" spans="2:30" ht="15" customHeight="1" x14ac:dyDescent="0.25"/>
    <row r="119" spans="2:30" ht="15" customHeight="1" x14ac:dyDescent="0.25"/>
    <row r="120" spans="2:30" ht="15" customHeight="1" x14ac:dyDescent="0.25">
      <c r="B120" s="131"/>
      <c r="C120" s="131"/>
      <c r="D120" s="131"/>
      <c r="E120" s="131"/>
      <c r="F120" s="131"/>
      <c r="G120" s="131"/>
      <c r="H120" s="131"/>
      <c r="I120" s="131"/>
      <c r="J120" s="131"/>
      <c r="K120" s="131"/>
      <c r="L120" s="131"/>
      <c r="M120" s="131"/>
      <c r="N120" s="131"/>
      <c r="O120" s="131"/>
      <c r="P120" s="131"/>
      <c r="Q120" s="131"/>
      <c r="R120" s="131"/>
      <c r="S120" s="131"/>
      <c r="T120" s="131"/>
      <c r="U120" s="131"/>
      <c r="V120" s="131"/>
      <c r="W120" s="131"/>
      <c r="X120" s="131"/>
      <c r="Y120" s="131"/>
      <c r="Z120" s="131"/>
      <c r="AA120" s="131"/>
      <c r="AB120" s="131"/>
      <c r="AC120" s="131"/>
      <c r="AD120" s="131"/>
    </row>
    <row r="121" spans="2:30" ht="15" customHeight="1" x14ac:dyDescent="0.25"/>
    <row r="122" spans="2:30" ht="15" hidden="1" customHeight="1" x14ac:dyDescent="0.25"/>
    <row r="123" spans="2:30" ht="15" hidden="1" customHeight="1" x14ac:dyDescent="0.25"/>
    <row r="124" spans="2:30" ht="15" hidden="1" customHeight="1" x14ac:dyDescent="0.25"/>
    <row r="125" spans="2:30" ht="15" hidden="1" customHeight="1" x14ac:dyDescent="0.25"/>
    <row r="126" spans="2:30" ht="15" hidden="1" customHeight="1" x14ac:dyDescent="0.25"/>
    <row r="127" spans="2:30" ht="15" hidden="1" customHeight="1" x14ac:dyDescent="0.25"/>
    <row r="128" spans="2:30" ht="15" hidden="1" customHeight="1" x14ac:dyDescent="0.25"/>
    <row r="129" s="16" customFormat="1" ht="15" hidden="1" customHeight="1" x14ac:dyDescent="0.25"/>
    <row r="130" s="16" customFormat="1" ht="15" hidden="1" customHeight="1" x14ac:dyDescent="0.25"/>
    <row r="131" s="16" customFormat="1" ht="15" hidden="1" customHeight="1" x14ac:dyDescent="0.25"/>
    <row r="132" s="16" customFormat="1" ht="15" hidden="1" customHeight="1" x14ac:dyDescent="0.25"/>
    <row r="133" s="16" customFormat="1" ht="15" hidden="1" customHeight="1" x14ac:dyDescent="0.25"/>
    <row r="134" s="16" customFormat="1" ht="15" hidden="1" customHeight="1" x14ac:dyDescent="0.25"/>
    <row r="135" s="16" customFormat="1" ht="15" hidden="1" customHeight="1" x14ac:dyDescent="0.25"/>
    <row r="136" s="16" customFormat="1" ht="15" hidden="1" customHeight="1" x14ac:dyDescent="0.25"/>
    <row r="137" s="16" customFormat="1" ht="15" hidden="1" customHeight="1" x14ac:dyDescent="0.25"/>
    <row r="138" s="16" customFormat="1" ht="15" hidden="1" customHeight="1" x14ac:dyDescent="0.25"/>
    <row r="139" s="16" customFormat="1" ht="15" hidden="1" customHeight="1" x14ac:dyDescent="0.25"/>
    <row r="140" s="16" customFormat="1" ht="15" hidden="1" customHeight="1" x14ac:dyDescent="0.25"/>
    <row r="141" s="16" customFormat="1" ht="15" customHeight="1" x14ac:dyDescent="0.25"/>
    <row r="142" s="16" customFormat="1" ht="15" customHeight="1" x14ac:dyDescent="0.25"/>
    <row r="143" s="16" customFormat="1" ht="15" customHeight="1" x14ac:dyDescent="0.25"/>
    <row r="144" s="16" customFormat="1" ht="15" customHeight="1" x14ac:dyDescent="0.25"/>
    <row r="145" s="16" customFormat="1" ht="15" customHeight="1" x14ac:dyDescent="0.25"/>
    <row r="146" s="16" customFormat="1" ht="15" customHeight="1" x14ac:dyDescent="0.25"/>
    <row r="147" s="16" customFormat="1" ht="15" customHeight="1" x14ac:dyDescent="0.25"/>
    <row r="148" s="16" customFormat="1" ht="15" customHeight="1" x14ac:dyDescent="0.25"/>
    <row r="149" s="16" customFormat="1" ht="15" customHeight="1" x14ac:dyDescent="0.25"/>
    <row r="150" s="16" customFormat="1" ht="15" customHeight="1" x14ac:dyDescent="0.25"/>
    <row r="151" s="16" customFormat="1" ht="15" customHeight="1" x14ac:dyDescent="0.25"/>
    <row r="152" s="16" customFormat="1" ht="15" customHeight="1" x14ac:dyDescent="0.25"/>
    <row r="153" s="16" customFormat="1" ht="15" customHeight="1" x14ac:dyDescent="0.25"/>
    <row r="154" s="16" customFormat="1" ht="15" customHeight="1" x14ac:dyDescent="0.25"/>
    <row r="155" s="16" customFormat="1" ht="15" customHeight="1" x14ac:dyDescent="0.25"/>
    <row r="156" s="16" customFormat="1" ht="15" customHeight="1" x14ac:dyDescent="0.25"/>
    <row r="157" s="16" customFormat="1" ht="15" customHeight="1" x14ac:dyDescent="0.25"/>
    <row r="158" s="16" customFormat="1" ht="15" customHeight="1" x14ac:dyDescent="0.25"/>
    <row r="159" s="16" customFormat="1" ht="15" customHeight="1" x14ac:dyDescent="0.25"/>
    <row r="160" s="16" customFormat="1" ht="15" customHeight="1" x14ac:dyDescent="0.25"/>
    <row r="161" s="16" customFormat="1" ht="15" customHeight="1" x14ac:dyDescent="0.25"/>
  </sheetData>
  <sheetProtection algorithmName="SHA-512" hashValue="6FrdzFeDYUCmGZ49432skVrzBTfd+qBXEUS482SqESbyqQndOaXy5H+t9jejkfuaz6wdbpN7IbxR/B6PygqPhQ==" saltValue="4/+F6FqzAM4X7MBPdS0Hmw==" spinCount="100000" sheet="1" selectLockedCells="1"/>
  <mergeCells count="260">
    <mergeCell ref="Y64:AA65"/>
    <mergeCell ref="AB58:AD58"/>
    <mergeCell ref="B64:L65"/>
    <mergeCell ref="M64:O65"/>
    <mergeCell ref="P64:R65"/>
    <mergeCell ref="V60:AC60"/>
    <mergeCell ref="B62:L63"/>
    <mergeCell ref="B56:U56"/>
    <mergeCell ref="V56:X56"/>
    <mergeCell ref="Y56:AA56"/>
    <mergeCell ref="AB56:AD56"/>
    <mergeCell ref="B58:U58"/>
    <mergeCell ref="V58:X58"/>
    <mergeCell ref="Y58:AA58"/>
    <mergeCell ref="M62:O63"/>
    <mergeCell ref="P62:R63"/>
    <mergeCell ref="S62:U63"/>
    <mergeCell ref="V62:X63"/>
    <mergeCell ref="Y62:AA63"/>
    <mergeCell ref="Y100:AA100"/>
    <mergeCell ref="B96:U96"/>
    <mergeCell ref="V96:X96"/>
    <mergeCell ref="Y96:AA96"/>
    <mergeCell ref="V106:X106"/>
    <mergeCell ref="Y106:AA106"/>
    <mergeCell ref="P66:R67"/>
    <mergeCell ref="S66:U67"/>
    <mergeCell ref="V66:X67"/>
    <mergeCell ref="Y66:AA67"/>
    <mergeCell ref="J85:L85"/>
    <mergeCell ref="B87:U87"/>
    <mergeCell ref="V87:AC87"/>
    <mergeCell ref="B89:U90"/>
    <mergeCell ref="V89:X90"/>
    <mergeCell ref="AB93:AD93"/>
    <mergeCell ref="Y89:AA90"/>
    <mergeCell ref="AB89:AD90"/>
    <mergeCell ref="B85:I85"/>
    <mergeCell ref="AB109:AD109"/>
    <mergeCell ref="B120:AD120"/>
    <mergeCell ref="B104:U104"/>
    <mergeCell ref="V104:X104"/>
    <mergeCell ref="Y104:AA104"/>
    <mergeCell ref="AB104:AD104"/>
    <mergeCell ref="B105:U105"/>
    <mergeCell ref="V105:X105"/>
    <mergeCell ref="Y105:AA105"/>
    <mergeCell ref="AB105:AD105"/>
    <mergeCell ref="B107:U107"/>
    <mergeCell ref="V107:X107"/>
    <mergeCell ref="Y107:AA107"/>
    <mergeCell ref="AB107:AD107"/>
    <mergeCell ref="B108:U108"/>
    <mergeCell ref="V108:X108"/>
    <mergeCell ref="Y108:AA108"/>
    <mergeCell ref="AB108:AD108"/>
    <mergeCell ref="B106:U106"/>
    <mergeCell ref="B109:U109"/>
    <mergeCell ref="V109:X109"/>
    <mergeCell ref="Y109:AA109"/>
    <mergeCell ref="AB106:AD106"/>
    <mergeCell ref="AB100:AD100"/>
    <mergeCell ref="B101:U101"/>
    <mergeCell ref="V101:X101"/>
    <mergeCell ref="Y101:AA101"/>
    <mergeCell ref="AB101:AD101"/>
    <mergeCell ref="B98:U98"/>
    <mergeCell ref="V98:X98"/>
    <mergeCell ref="Y98:AA98"/>
    <mergeCell ref="AB98:AD98"/>
    <mergeCell ref="B99:U99"/>
    <mergeCell ref="V99:X99"/>
    <mergeCell ref="Y99:AA99"/>
    <mergeCell ref="AB99:AD99"/>
    <mergeCell ref="B103:U103"/>
    <mergeCell ref="V103:X103"/>
    <mergeCell ref="Y103:AA103"/>
    <mergeCell ref="AB103:AD103"/>
    <mergeCell ref="B102:U102"/>
    <mergeCell ref="V102:X102"/>
    <mergeCell ref="Y102:AA102"/>
    <mergeCell ref="AB102:AD102"/>
    <mergeCell ref="B100:U100"/>
    <mergeCell ref="V100:X100"/>
    <mergeCell ref="AB96:AD96"/>
    <mergeCell ref="B97:U97"/>
    <mergeCell ref="V97:X97"/>
    <mergeCell ref="Y97:AA97"/>
    <mergeCell ref="AB97:AD97"/>
    <mergeCell ref="B95:U95"/>
    <mergeCell ref="V95:X95"/>
    <mergeCell ref="Y95:AA95"/>
    <mergeCell ref="AB95:AD95"/>
    <mergeCell ref="B94:U94"/>
    <mergeCell ref="V94:X94"/>
    <mergeCell ref="Y94:AA94"/>
    <mergeCell ref="AB94:AD94"/>
    <mergeCell ref="B91:U91"/>
    <mergeCell ref="V91:X91"/>
    <mergeCell ref="Y91:AA91"/>
    <mergeCell ref="AB91:AD91"/>
    <mergeCell ref="B92:U92"/>
    <mergeCell ref="V92:X92"/>
    <mergeCell ref="Y92:AA92"/>
    <mergeCell ref="AB92:AD92"/>
    <mergeCell ref="B93:U93"/>
    <mergeCell ref="V93:X93"/>
    <mergeCell ref="Y93:AA93"/>
    <mergeCell ref="J82:L82"/>
    <mergeCell ref="J83:L83"/>
    <mergeCell ref="J84:L84"/>
    <mergeCell ref="B75:T78"/>
    <mergeCell ref="U75:X78"/>
    <mergeCell ref="Y75:AA78"/>
    <mergeCell ref="B82:I82"/>
    <mergeCell ref="B83:I83"/>
    <mergeCell ref="B84:I84"/>
    <mergeCell ref="B80:I81"/>
    <mergeCell ref="AB75:AD78"/>
    <mergeCell ref="J80:L81"/>
    <mergeCell ref="B70:U70"/>
    <mergeCell ref="V70:AC70"/>
    <mergeCell ref="B72:T74"/>
    <mergeCell ref="U72:X74"/>
    <mergeCell ref="Y72:AA74"/>
    <mergeCell ref="AB72:AD74"/>
    <mergeCell ref="Y54:AA54"/>
    <mergeCell ref="AB54:AD54"/>
    <mergeCell ref="B55:U55"/>
    <mergeCell ref="V55:X55"/>
    <mergeCell ref="Y55:AA55"/>
    <mergeCell ref="AB55:AD55"/>
    <mergeCell ref="B57:U57"/>
    <mergeCell ref="V57:X57"/>
    <mergeCell ref="Y57:AA57"/>
    <mergeCell ref="AB57:AD57"/>
    <mergeCell ref="B68:U68"/>
    <mergeCell ref="V68:X68"/>
    <mergeCell ref="Y68:AA68"/>
    <mergeCell ref="B66:L67"/>
    <mergeCell ref="M66:O67"/>
    <mergeCell ref="B60:U60"/>
    <mergeCell ref="B51:U51"/>
    <mergeCell ref="V51:X51"/>
    <mergeCell ref="Y51:AA51"/>
    <mergeCell ref="AB51:AD51"/>
    <mergeCell ref="B47:U47"/>
    <mergeCell ref="V47:X47"/>
    <mergeCell ref="Y47:AA47"/>
    <mergeCell ref="AB47:AD47"/>
    <mergeCell ref="S64:U65"/>
    <mergeCell ref="V64:X65"/>
    <mergeCell ref="B52:U53"/>
    <mergeCell ref="V52:X53"/>
    <mergeCell ref="Y52:AA53"/>
    <mergeCell ref="AB52:AD53"/>
    <mergeCell ref="B48:U49"/>
    <mergeCell ref="V48:X49"/>
    <mergeCell ref="Y48:AA49"/>
    <mergeCell ref="AB48:AD49"/>
    <mergeCell ref="B50:U50"/>
    <mergeCell ref="V50:X50"/>
    <mergeCell ref="Y50:AA50"/>
    <mergeCell ref="AB50:AD50"/>
    <mergeCell ref="B54:U54"/>
    <mergeCell ref="V54:X54"/>
    <mergeCell ref="AB30:AD31"/>
    <mergeCell ref="B36:U36"/>
    <mergeCell ref="V36:AC36"/>
    <mergeCell ref="B38:U39"/>
    <mergeCell ref="V38:X39"/>
    <mergeCell ref="Y38:AA39"/>
    <mergeCell ref="AB38:AD39"/>
    <mergeCell ref="B30:L31"/>
    <mergeCell ref="M30:O31"/>
    <mergeCell ref="P30:R31"/>
    <mergeCell ref="S30:U31"/>
    <mergeCell ref="V30:X31"/>
    <mergeCell ref="Y30:AA31"/>
    <mergeCell ref="B32:L33"/>
    <mergeCell ref="M32:O33"/>
    <mergeCell ref="P32:R33"/>
    <mergeCell ref="AB34:AD34"/>
    <mergeCell ref="AB32:AD33"/>
    <mergeCell ref="B34:U34"/>
    <mergeCell ref="V34:X34"/>
    <mergeCell ref="Y34:AA34"/>
    <mergeCell ref="S32:U33"/>
    <mergeCell ref="V32:X33"/>
    <mergeCell ref="Y32:AA33"/>
    <mergeCell ref="B24:U24"/>
    <mergeCell ref="V24:AC24"/>
    <mergeCell ref="B26:AD26"/>
    <mergeCell ref="B28:L29"/>
    <mergeCell ref="M28:O29"/>
    <mergeCell ref="P28:R29"/>
    <mergeCell ref="S28:U29"/>
    <mergeCell ref="V28:X29"/>
    <mergeCell ref="Y28:AA29"/>
    <mergeCell ref="AB28:AD29"/>
    <mergeCell ref="B20:R21"/>
    <mergeCell ref="S20:U21"/>
    <mergeCell ref="V20:X21"/>
    <mergeCell ref="Y20:AA21"/>
    <mergeCell ref="AB20:AD21"/>
    <mergeCell ref="B22:R22"/>
    <mergeCell ref="S22:U22"/>
    <mergeCell ref="V22:X22"/>
    <mergeCell ref="Y22:AA22"/>
    <mergeCell ref="AB22:AD22"/>
    <mergeCell ref="B16:R16"/>
    <mergeCell ref="S16:U16"/>
    <mergeCell ref="V16:X16"/>
    <mergeCell ref="Y16:AA16"/>
    <mergeCell ref="AB16:AD16"/>
    <mergeCell ref="B17:R19"/>
    <mergeCell ref="S17:U19"/>
    <mergeCell ref="V17:X19"/>
    <mergeCell ref="Y17:AA19"/>
    <mergeCell ref="AB17:AD19"/>
    <mergeCell ref="B2:U2"/>
    <mergeCell ref="V2:AC2"/>
    <mergeCell ref="B4:U4"/>
    <mergeCell ref="V4:AC4"/>
    <mergeCell ref="B6:AD6"/>
    <mergeCell ref="B8:R9"/>
    <mergeCell ref="S8:U9"/>
    <mergeCell ref="V8:X9"/>
    <mergeCell ref="Y8:AA9"/>
    <mergeCell ref="AB8:AD9"/>
    <mergeCell ref="B10:R12"/>
    <mergeCell ref="S10:U12"/>
    <mergeCell ref="V10:X12"/>
    <mergeCell ref="Y10:AA12"/>
    <mergeCell ref="AB10:AD12"/>
    <mergeCell ref="B13:R15"/>
    <mergeCell ref="S13:U15"/>
    <mergeCell ref="V13:X15"/>
    <mergeCell ref="Y13:AA15"/>
    <mergeCell ref="AB13:AD15"/>
    <mergeCell ref="B40:U40"/>
    <mergeCell ref="V40:X40"/>
    <mergeCell ref="Y40:AA40"/>
    <mergeCell ref="AB40:AD40"/>
    <mergeCell ref="B41:U41"/>
    <mergeCell ref="V41:X41"/>
    <mergeCell ref="Y41:AA41"/>
    <mergeCell ref="AB41:AD41"/>
    <mergeCell ref="B45:U46"/>
    <mergeCell ref="V45:X46"/>
    <mergeCell ref="Y45:AA46"/>
    <mergeCell ref="AB45:AD46"/>
    <mergeCell ref="B42:U42"/>
    <mergeCell ref="V42:X42"/>
    <mergeCell ref="Y42:AA42"/>
    <mergeCell ref="AB42:AD42"/>
    <mergeCell ref="B43:U44"/>
    <mergeCell ref="V43:X44"/>
    <mergeCell ref="Y43:AA44"/>
    <mergeCell ref="AB43:AD44"/>
  </mergeCells>
  <conditionalFormatting sqref="B6:AD6 B8:AD9 B10:R21 B22:AD22">
    <cfRule type="expression" dxfId="45" priority="1">
      <formula>#REF!=0</formula>
    </cfRule>
  </conditionalFormatting>
  <conditionalFormatting sqref="V22:X22">
    <cfRule type="containsText" dxfId="44" priority="2" operator="containsText" text="NO">
      <formula>NOT(ISERROR(SEARCH("NO",V22)))</formula>
    </cfRule>
    <cfRule type="containsText" dxfId="43" priority="3" operator="containsText" text="YES">
      <formula>NOT(ISERROR(SEARCH("YES",V22)))</formula>
    </cfRule>
  </conditionalFormatting>
  <dataValidations count="2">
    <dataValidation type="list" allowBlank="1" showInputMessage="1" showErrorMessage="1" sqref="S10:X21 V91:X108 V40:X57 V22:X22 V30:X33" xr:uid="{FDE4FE5A-0415-4C09-B8C9-C2FFC4CDED05}">
      <formula1>"Yes, No"</formula1>
    </dataValidation>
    <dataValidation type="list" showInputMessage="1" showErrorMessage="1" sqref="U75:X78" xr:uid="{11C4A70F-CA45-48EB-A031-69757B703563}">
      <formula1>"0,1,2,3,4,5"</formula1>
    </dataValidation>
  </dataValidations>
  <pageMargins left="0.5" right="0.5" top="0.5" bottom="0.5" header="0.3" footer="0.3"/>
  <pageSetup scale="94" fitToHeight="0" orientation="portrait" r:id="rId1"/>
  <rowBreaks count="5" manualBreakCount="5">
    <brk id="3" max="30" man="1"/>
    <brk id="23" max="30" man="1"/>
    <brk id="35" max="30" man="1"/>
    <brk id="69" max="30" man="1"/>
    <brk id="86" max="30" man="1"/>
  </rowBreaks>
  <colBreaks count="1" manualBreakCount="1">
    <brk id="1" max="138"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DC3761AF928945B0346E6AC2558D5C" ma:contentTypeVersion="3" ma:contentTypeDescription="Create a new document." ma:contentTypeScope="" ma:versionID="d10ec9261aa40b596f6c2bb9ea3b86bb">
  <xsd:schema xmlns:xsd="http://www.w3.org/2001/XMLSchema" xmlns:xs="http://www.w3.org/2001/XMLSchema" xmlns:p="http://schemas.microsoft.com/office/2006/metadata/properties" xmlns:ns1="http://schemas.microsoft.com/sharepoint/v3" xmlns:ns2="fe476269-ca55-4557-acfe-941692da3e00" targetNamespace="http://schemas.microsoft.com/office/2006/metadata/properties" ma:root="true" ma:fieldsID="7c29de0292c9f5d84e0070aeadc13f1f" ns1:_="" ns2:_="">
    <xsd:import namespace="http://schemas.microsoft.com/sharepoint/v3"/>
    <xsd:import namespace="fe476269-ca55-4557-acfe-941692da3e00"/>
    <xsd:element name="properties">
      <xsd:complexType>
        <xsd:sequence>
          <xsd:element name="documentManagement">
            <xsd:complexType>
              <xsd:all>
                <xsd:element ref="ns2:SharedWithUsers" minOccurs="0"/>
                <xsd:element ref="ns2:SharedWithDetails"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476269-ca55-4557-acfe-941692da3e0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CD6D1E-FADE-4EA3-804D-27F7B7EF5D38}">
  <ds:schemaRefs>
    <ds:schemaRef ds:uri="http://schemas.microsoft.com/sharepoint/v3/contenttype/forms"/>
  </ds:schemaRefs>
</ds:datastoreItem>
</file>

<file path=customXml/itemProps2.xml><?xml version="1.0" encoding="utf-8"?>
<ds:datastoreItem xmlns:ds="http://schemas.openxmlformats.org/officeDocument/2006/customXml" ds:itemID="{D9E3E178-EFFC-4A9A-B7BB-1CDABD950F58}">
  <ds:schemaRefs>
    <ds:schemaRef ds:uri="http://schemas.microsoft.com/office/2006/metadata/properties"/>
    <ds:schemaRef ds:uri="fe476269-ca55-4557-acfe-941692da3e00"/>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50F420F1-4C13-4CFD-A36B-C7D720B494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476269-ca55-4557-acfe-941692da3e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16</vt:i4>
      </vt:variant>
    </vt:vector>
  </HeadingPairs>
  <TitlesOfParts>
    <vt:vector size="39" baseType="lpstr">
      <vt:lpstr>T1-Application Cover Page</vt:lpstr>
      <vt:lpstr>T2-Development Information</vt:lpstr>
      <vt:lpstr>T3-Narratives</vt:lpstr>
      <vt:lpstr>T4-Units</vt:lpstr>
      <vt:lpstr>T5-Match</vt:lpstr>
      <vt:lpstr>T6-Application Summary</vt:lpstr>
      <vt:lpstr>THRESHOLD CHECKLIST</vt:lpstr>
      <vt:lpstr>S1-Development Characteristics</vt:lpstr>
      <vt:lpstr>S2-Development Features</vt:lpstr>
      <vt:lpstr>S3-Readiness</vt:lpstr>
      <vt:lpstr>S4-Capacity</vt:lpstr>
      <vt:lpstr>S5-Financing</vt:lpstr>
      <vt:lpstr>S6- Bonus</vt:lpstr>
      <vt:lpstr>SCORE SHEET</vt:lpstr>
      <vt:lpstr>D1-CHDO Operating Supplement</vt:lpstr>
      <vt:lpstr>D2-Homebuyer Assessment</vt:lpstr>
      <vt:lpstr>D3-Displacement Assessment</vt:lpstr>
      <vt:lpstr>D4-Displacement Plan</vt:lpstr>
      <vt:lpstr>D5-Displacement Affidavit</vt:lpstr>
      <vt:lpstr>D6-LEP</vt:lpstr>
      <vt:lpstr>D7-Davis Bacon</vt:lpstr>
      <vt:lpstr>D8-Assurances and Certification</vt:lpstr>
      <vt:lpstr>Validation</vt:lpstr>
      <vt:lpstr>'D2-Homebuyer Assessment'!Print_Area</vt:lpstr>
      <vt:lpstr>'D4-Displacement Plan'!Print_Area</vt:lpstr>
      <vt:lpstr>'D5-Displacement Affidavit'!Print_Area</vt:lpstr>
      <vt:lpstr>'D6-LEP'!Print_Area</vt:lpstr>
      <vt:lpstr>'D7-Davis Bacon'!Print_Area</vt:lpstr>
      <vt:lpstr>'S1-Development Characteristics'!Print_Area</vt:lpstr>
      <vt:lpstr>'S2-Development Features'!Print_Area</vt:lpstr>
      <vt:lpstr>'S3-Readiness'!Print_Area</vt:lpstr>
      <vt:lpstr>'S4-Capacity'!Print_Area</vt:lpstr>
      <vt:lpstr>'S5-Financing'!Print_Area</vt:lpstr>
      <vt:lpstr>'S6- Bonus'!Print_Area</vt:lpstr>
      <vt:lpstr>'T1-Application Cover Page'!Print_Area</vt:lpstr>
      <vt:lpstr>'T3-Narratives'!Print_Area</vt:lpstr>
      <vt:lpstr>'T4-Units'!Print_Area</vt:lpstr>
      <vt:lpstr>'T6-Application Summary'!Print_Area</vt:lpstr>
      <vt:lpstr>'THRESHOLD CHECKLIST'!Print_Area</vt:lpstr>
    </vt:vector>
  </TitlesOfParts>
  <Company>Indiana Housing and Community Development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Boltz</dc:creator>
  <cp:lastModifiedBy>Lynch, Andrea</cp:lastModifiedBy>
  <cp:lastPrinted>2016-08-01T19:11:18Z</cp:lastPrinted>
  <dcterms:created xsi:type="dcterms:W3CDTF">2015-10-26T19:19:04Z</dcterms:created>
  <dcterms:modified xsi:type="dcterms:W3CDTF">2024-10-17T19:35:03Z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0x0101009DDC3761AF928945B0346E6AC2558D5C</vt:lpwstr>
  </property>
</Properties>
</file>