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6B-C (Bonds with AWHTC)\Memos &amp; Website Postings\"/>
    </mc:Choice>
  </mc:AlternateContent>
  <xr:revisionPtr revIDLastSave="0" documentId="13_ncr:1_{FADED15F-7336-4831-853F-7B74954FCF11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Competitive" sheetId="1" r:id="rId1"/>
    <sheet name="Noncompetiti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" i="1" l="1"/>
  <c r="AU7" i="1"/>
  <c r="AU8" i="1"/>
  <c r="AU9" i="1"/>
  <c r="AU10" i="1"/>
  <c r="AU11" i="1"/>
  <c r="AU12" i="1"/>
  <c r="AU13" i="1"/>
  <c r="AU14" i="1"/>
  <c r="AU15" i="1"/>
  <c r="AU16" i="1"/>
  <c r="AT6" i="1"/>
  <c r="AT7" i="1"/>
  <c r="AT8" i="1"/>
  <c r="AT9" i="1"/>
  <c r="AT10" i="1"/>
  <c r="AT11" i="1"/>
  <c r="AT12" i="1"/>
  <c r="AT13" i="1"/>
  <c r="AT14" i="1"/>
  <c r="AT15" i="1"/>
  <c r="AT16" i="1"/>
  <c r="AU5" i="1"/>
  <c r="AT5" i="1"/>
  <c r="AR5" i="1"/>
  <c r="AR6" i="1"/>
  <c r="AR7" i="1"/>
  <c r="AR8" i="1"/>
  <c r="AR9" i="1"/>
  <c r="AR10" i="1"/>
  <c r="AR11" i="1"/>
  <c r="AR12" i="1"/>
  <c r="AR13" i="1"/>
  <c r="AR14" i="1"/>
  <c r="AR15" i="1"/>
  <c r="AR16" i="1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</calcChain>
</file>

<file path=xl/sharedStrings.xml><?xml version="1.0" encoding="utf-8"?>
<sst xmlns="http://schemas.openxmlformats.org/spreadsheetml/2006/main" count="324" uniqueCount="210">
  <si>
    <t>Applicant #</t>
  </si>
  <si>
    <t>Development Name</t>
  </si>
  <si>
    <t>Self Score</t>
  </si>
  <si>
    <t>Reviewer</t>
  </si>
  <si>
    <t>2nd Reviewer</t>
  </si>
  <si>
    <t>Underwriter</t>
  </si>
  <si>
    <t>Meeting Review Order</t>
  </si>
  <si>
    <t>Site Visit</t>
  </si>
  <si>
    <t>Development Type</t>
  </si>
  <si>
    <t>Occupancy Type</t>
  </si>
  <si>
    <t>Preservation</t>
  </si>
  <si>
    <t>Resyndication</t>
  </si>
  <si>
    <t>Lease Purchase</t>
  </si>
  <si>
    <t>Development City</t>
  </si>
  <si>
    <t>Development County</t>
  </si>
  <si>
    <t>Census Tract(s)</t>
  </si>
  <si>
    <t>QCT</t>
  </si>
  <si>
    <t>Rural</t>
  </si>
  <si>
    <t>Applicant Contact</t>
  </si>
  <si>
    <t>Applicant Email</t>
  </si>
  <si>
    <t>Developer</t>
  </si>
  <si>
    <t>Developer Email</t>
  </si>
  <si>
    <t>Nonprofit Developer?</t>
  </si>
  <si>
    <t>Tax Credit Units</t>
  </si>
  <si>
    <t>Market Units</t>
  </si>
  <si>
    <t>Total Units</t>
  </si>
  <si>
    <t xml:space="preserve"> 4% RHTC Annual Request </t>
  </si>
  <si>
    <t xml:space="preserve"> Bond Request </t>
  </si>
  <si>
    <t xml:space="preserve"> HOME Request </t>
  </si>
  <si>
    <t xml:space="preserve"> Development Fund Request </t>
  </si>
  <si>
    <t xml:space="preserve"> Total Development Cost </t>
  </si>
  <si>
    <t>Bond Request as % of TDC</t>
  </si>
  <si>
    <t>AWHTC Annual Request</t>
  </si>
  <si>
    <t>Region</t>
  </si>
  <si>
    <t>If property already in DMS, BIN or application #</t>
  </si>
  <si>
    <t>Applicant Organization</t>
  </si>
  <si>
    <t>Jack</t>
  </si>
  <si>
    <t>Chris</t>
  </si>
  <si>
    <t>Emily</t>
  </si>
  <si>
    <t>Hayden</t>
  </si>
  <si>
    <t>Hugh</t>
  </si>
  <si>
    <t>Alan</t>
  </si>
  <si>
    <t>Peter</t>
  </si>
  <si>
    <t>Vita Lifestyle - Lafayette</t>
  </si>
  <si>
    <t>2025A-B-007</t>
  </si>
  <si>
    <t>Broadway Park &amp; Citizen's Park</t>
  </si>
  <si>
    <t>2025A-B-008</t>
  </si>
  <si>
    <t>Census Tract Verified with Geomap</t>
  </si>
  <si>
    <t>Vita of Westfield</t>
  </si>
  <si>
    <t>2025A-B-010</t>
  </si>
  <si>
    <t>2025A-B Noncompetitive</t>
  </si>
  <si>
    <t>2026B-C-001</t>
  </si>
  <si>
    <t>Developer Entity</t>
  </si>
  <si>
    <t>Consultant Entity</t>
  </si>
  <si>
    <t>Co-Developer Entity</t>
  </si>
  <si>
    <t>Co-Developer Email</t>
  </si>
  <si>
    <t>Bakery Living</t>
  </si>
  <si>
    <t>New Construction</t>
  </si>
  <si>
    <t>Family</t>
  </si>
  <si>
    <t>No</t>
  </si>
  <si>
    <t>Palace Lofts</t>
  </si>
  <si>
    <t>Trinity Flats</t>
  </si>
  <si>
    <t>Rehabilitation; Historic Rehab/Adaptive Reuse</t>
  </si>
  <si>
    <t>Family; Age-Restricted</t>
  </si>
  <si>
    <t>Yes</t>
  </si>
  <si>
    <t>The Crossing</t>
  </si>
  <si>
    <t>M22 Apartments</t>
  </si>
  <si>
    <t>Memorial Place</t>
  </si>
  <si>
    <t>Age-Restricted</t>
  </si>
  <si>
    <t>Heritage Trails</t>
  </si>
  <si>
    <t>Charlestown Lofts</t>
  </si>
  <si>
    <t>Crawford Door</t>
  </si>
  <si>
    <t>New Construction; Historic Rehab/Adaptive Reuse</t>
  </si>
  <si>
    <t>Allen's Place</t>
  </si>
  <si>
    <t>Ritz on Illinios</t>
  </si>
  <si>
    <t>The Crossing at Trails Edge</t>
  </si>
  <si>
    <t>Application #</t>
  </si>
  <si>
    <t>Census Tract</t>
  </si>
  <si>
    <t>Type of Allocation</t>
  </si>
  <si>
    <t>Project Type</t>
  </si>
  <si>
    <t>Street Address</t>
  </si>
  <si>
    <t>Applicant Entity</t>
  </si>
  <si>
    <t>Additional Emails</t>
  </si>
  <si>
    <t>Contact Person Developer</t>
  </si>
  <si>
    <t>Consultant Email</t>
  </si>
  <si>
    <t>Total Program Units</t>
  </si>
  <si>
    <t>Total Market Rate</t>
  </si>
  <si>
    <t>Total Units in Dev</t>
  </si>
  <si>
    <t>Total Numbers Of Bedrooms</t>
  </si>
  <si>
    <t>Qualified not-for-profit?</t>
  </si>
  <si>
    <t>Not-for-Profit that is not the Applicant</t>
  </si>
  <si>
    <t>Total annual Federal Tax credit amount</t>
  </si>
  <si>
    <t>Development Fund Request</t>
  </si>
  <si>
    <t>Housing Trust Fund Request</t>
  </si>
  <si>
    <t>Section 8 Form O1 Vouchers Request</t>
  </si>
  <si>
    <t>Section 8 Form O2 Vouchers Request</t>
  </si>
  <si>
    <t>TOTAL DEVELOPMENT COSTS</t>
  </si>
  <si>
    <t>TOTAL DEVELOPMENT COST PER UNIT</t>
  </si>
  <si>
    <t>EQUITY PRICING</t>
  </si>
  <si>
    <t>CREDIT PER UNIT</t>
  </si>
  <si>
    <t>CREDIT PER BEDROOM</t>
  </si>
  <si>
    <t>2026B-C-002</t>
  </si>
  <si>
    <t>2026B-C-003</t>
  </si>
  <si>
    <t>2026B-C-004</t>
  </si>
  <si>
    <t>2026B-C-005</t>
  </si>
  <si>
    <t>2026B-C-006</t>
  </si>
  <si>
    <t>2026B-C-007</t>
  </si>
  <si>
    <t>2026B-C-008</t>
  </si>
  <si>
    <t>2026B-C-009</t>
  </si>
  <si>
    <t>2026B-C-010</t>
  </si>
  <si>
    <t>2026B-C-011</t>
  </si>
  <si>
    <t>2026B-C-012</t>
  </si>
  <si>
    <t>Clarksville</t>
  </si>
  <si>
    <t>Clark</t>
  </si>
  <si>
    <t>2412 Addmore Ln</t>
  </si>
  <si>
    <t>Allen's Place, LLLP</t>
  </si>
  <si>
    <t>Travis E Yates</t>
  </si>
  <si>
    <t>tyates@beaconproperty.com</t>
  </si>
  <si>
    <t>SOCAYR, Inc</t>
  </si>
  <si>
    <t>Travis Yates</t>
  </si>
  <si>
    <t>Linebach Funkhouser</t>
  </si>
  <si>
    <t>dlinebach@lfienv.com</t>
  </si>
  <si>
    <t>Northwest</t>
  </si>
  <si>
    <t>Northeast</t>
  </si>
  <si>
    <t>Central</t>
  </si>
  <si>
    <t>Southwest</t>
  </si>
  <si>
    <t>Southeast</t>
  </si>
  <si>
    <t>Large City</t>
  </si>
  <si>
    <t>Small City</t>
  </si>
  <si>
    <t>State AWHTC amount</t>
  </si>
  <si>
    <t>Bonds</t>
  </si>
  <si>
    <t>HOME Funds request</t>
  </si>
  <si>
    <t>Indianapolis</t>
  </si>
  <si>
    <t>Marion</t>
  </si>
  <si>
    <t>1331 E Washington St</t>
  </si>
  <si>
    <t>TWG Bakery, LP</t>
  </si>
  <si>
    <t>Louis A Knoble</t>
  </si>
  <si>
    <t>tony@twgdev.com</t>
  </si>
  <si>
    <t>TWG Development, LLC</t>
  </si>
  <si>
    <t>Megan Hunt</t>
  </si>
  <si>
    <t>mhunt@twgdev.com</t>
  </si>
  <si>
    <t>X</t>
  </si>
  <si>
    <t>Charlestown</t>
  </si>
  <si>
    <t>1000 Coomer Wy</t>
  </si>
  <si>
    <t>HFT Charlestown 2, LLC</t>
  </si>
  <si>
    <t>Jason Schnellenberger</t>
  </si>
  <si>
    <t>jschnellenberger@doe-family.com</t>
  </si>
  <si>
    <t>House Investments LLP</t>
  </si>
  <si>
    <t>Rob Dury</t>
  </si>
  <si>
    <t>rdury@houseinvestments.com</t>
  </si>
  <si>
    <t>Fourte Development, LLC</t>
  </si>
  <si>
    <t>Evansville</t>
  </si>
  <si>
    <t>Vanderburgh</t>
  </si>
  <si>
    <t>1701 N Heidelbach Ave</t>
  </si>
  <si>
    <t>House Investments, LLP</t>
  </si>
  <si>
    <t>South Bend</t>
  </si>
  <si>
    <t>St Joseph</t>
  </si>
  <si>
    <t>314 W Chippewa Ave</t>
  </si>
  <si>
    <t>Birge &amp; Held Development, LLC</t>
  </si>
  <si>
    <t>Andrew J Held</t>
  </si>
  <si>
    <t>aheld@birgeandheld.com</t>
  </si>
  <si>
    <t>Samuel Rogers</t>
  </si>
  <si>
    <t>srogers@birgeandheld.com</t>
  </si>
  <si>
    <t>HSI Solar,LLC</t>
  </si>
  <si>
    <t>brians@hsisolar.com</t>
  </si>
  <si>
    <t>2204 N Meridian St</t>
  </si>
  <si>
    <t>C&amp;H Capital, LLC</t>
  </si>
  <si>
    <t>Daniel Hubbard</t>
  </si>
  <si>
    <t>dhubbard@hubbarddev.com</t>
  </si>
  <si>
    <t>Near North Development Corporation</t>
  </si>
  <si>
    <t>phil@nearnorthdevelopment.org</t>
  </si>
  <si>
    <t>Hammond</t>
  </si>
  <si>
    <t>Lake</t>
  </si>
  <si>
    <t>5911 Noble Ave</t>
  </si>
  <si>
    <t>Gorman &amp; Company, LLC</t>
  </si>
  <si>
    <t>Ron Clewer</t>
  </si>
  <si>
    <t>rclewer@gormanusa.com</t>
  </si>
  <si>
    <t>Gary</t>
  </si>
  <si>
    <t>750 Massachusetts St</t>
  </si>
  <si>
    <t>BWI, LLC</t>
  </si>
  <si>
    <t>Gary Hobbs</t>
  </si>
  <si>
    <t>gary@bwillc.com</t>
  </si>
  <si>
    <t>Lake Michigan CDC</t>
  </si>
  <si>
    <t>scmays1@sbcglobal.net</t>
  </si>
  <si>
    <t>3404-3444 Illinois St</t>
  </si>
  <si>
    <t>DTM Real Estate Services, LLC</t>
  </si>
  <si>
    <t>Ezra Burdix</t>
  </si>
  <si>
    <t>eburdix@dtmrealestate.com</t>
  </si>
  <si>
    <t>W&amp;W Development, Inc</t>
  </si>
  <si>
    <t>mwalters@justuspropertymanagement.com</t>
  </si>
  <si>
    <t>Seymour</t>
  </si>
  <si>
    <t>Jackson</t>
  </si>
  <si>
    <t>700 S Jackson Park Dr</t>
  </si>
  <si>
    <t>JDS Communities</t>
  </si>
  <si>
    <t>sam@zinkanandbarker.com</t>
  </si>
  <si>
    <t>Muncie</t>
  </si>
  <si>
    <t>Delaware</t>
  </si>
  <si>
    <t>610 Wysor St</t>
  </si>
  <si>
    <t>Marisa Conatser</t>
  </si>
  <si>
    <t>mconatser@twgdev.com</t>
  </si>
  <si>
    <t>3433 Central Ave/ 430 Massachusetts Ave/ 703 E 30th St</t>
  </si>
  <si>
    <t>RDOOR Housing Corporation</t>
  </si>
  <si>
    <t>Bryan Conn</t>
  </si>
  <si>
    <t>bconn@rdoor.org</t>
  </si>
  <si>
    <t>Lauren Rodriguez</t>
  </si>
  <si>
    <t>lrodriguez@rdoor.org</t>
  </si>
  <si>
    <t>3542.01, 3509, 3504</t>
  </si>
  <si>
    <t>The information contained in this document is based on initial data entry of applications received on July 28, 2025 and has not been validated by IHCDA.</t>
  </si>
  <si>
    <t>Attachment: RED Notice 25-34</t>
  </si>
  <si>
    <t>2026B-C Applicant List - Released 8/11/25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</si>
</sst>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164" fontId="0" fillId="0" borderId="0" xfId="0" applyNumberFormat="1"/>
    <xf numFmtId="44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165" fontId="0" fillId="0" borderId="0" xfId="2" applyNumberFormat="1" applyFont="1"/>
    <xf numFmtId="166" fontId="0" fillId="0" borderId="0" xfId="1" applyNumberFormat="1" applyFont="1"/>
    <xf numFmtId="166" fontId="0" fillId="0" borderId="0" xfId="0" applyNumberFormat="1"/>
    <xf numFmtId="0" fontId="5" fillId="3" borderId="2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6" fillId="0" borderId="0" xfId="3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31">
    <dxf>
      <numFmt numFmtId="0" formatCode="General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alignment horizontal="left" vertical="bottom" textRotation="0" wrapText="0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&quot;$&quot;* #,##0_);_(&quot;$&quot;* \(#,##0\);_(&quot;$&quot;* &quot;-&quot;??_);_(@_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1EDF02-354A-49A0-BE53-DE33C9973271}" name="Table1" displayName="Table1" ref="A4:AU16" totalsRowShown="0" headerRowDxfId="30" dataDxfId="28" headerRowBorderDxfId="29" tableBorderDxfId="27" dataCellStyle="Comma">
  <autoFilter ref="A4:AU16" xr:uid="{031EDF02-354A-49A0-BE53-DE33C9973271}"/>
  <sortState xmlns:xlrd2="http://schemas.microsoft.com/office/spreadsheetml/2017/richdata2" ref="A5:AU16">
    <sortCondition ref="B4:B16"/>
  </sortState>
  <tableColumns count="47">
    <tableColumn id="4" xr3:uid="{2E27AC58-2743-4970-A3DF-5C32164C0A0A}" name="Application #"/>
    <tableColumn id="5" xr3:uid="{4FCB8DA7-B579-4E55-93FD-E635AE00A439}" name="Development Name"/>
    <tableColumn id="7" xr3:uid="{13F6C766-E6AC-448F-877F-F431401918B0}" name="Self Score"/>
    <tableColumn id="10" xr3:uid="{793962D0-BA45-45E7-B0E4-4BDCEA3950CE}" name="Census Tract"/>
    <tableColumn id="17" xr3:uid="{018D2DEC-12BC-4307-B859-D9BE1E0E5CB6}" name="Type of Allocation"/>
    <tableColumn id="18" xr3:uid="{D70160B3-461A-4229-A4E4-19F6A13F88F8}" name="Project Type"/>
    <tableColumn id="19" xr3:uid="{0497C8BB-27B8-4B22-92BE-D4849D433BC2}" name="Development City"/>
    <tableColumn id="20" xr3:uid="{3A38D862-0A7B-42B2-A745-3EA9A4547529}" name="Development County"/>
    <tableColumn id="21" xr3:uid="{C2DD3C2E-9A12-4A3F-AFA5-302762F7910C}" name="Street Address"/>
    <tableColumn id="22" xr3:uid="{1ADDB0DE-DCD1-4F00-AFB3-B7C4B8417204}" name="Applicant Entity"/>
    <tableColumn id="23" xr3:uid="{94DD8FF8-A5B6-4A96-A3FB-D91FCE8D740C}" name="Applicant Contact"/>
    <tableColumn id="24" xr3:uid="{EA6F2775-B0ED-41B5-908B-A15E35FC9B23}" name="Applicant Email"/>
    <tableColumn id="25" xr3:uid="{9E56A0A4-9135-4552-A535-CF6CACE25FB2}" name="Additional Emails"/>
    <tableColumn id="26" xr3:uid="{DE6B33FA-3DDB-4DEA-81BC-70BC4248F091}" name="Developer Entity"/>
    <tableColumn id="27" xr3:uid="{FE913957-3F8A-4259-B396-F86A8F1E7027}" name="Contact Person Developer"/>
    <tableColumn id="28" xr3:uid="{6B883EA9-B37A-491F-B4E4-F49B56D1D4BF}" name="Developer Email"/>
    <tableColumn id="29" xr3:uid="{591AEC67-B62D-4047-B6D6-4E2FC92E3130}" name="Co-Developer Entity"/>
    <tableColumn id="30" xr3:uid="{3E66941A-ACC1-414D-8B7C-4ED4B321762C}" name="Co-Developer Email"/>
    <tableColumn id="31" xr3:uid="{9E654AB8-62C0-4DE1-8E26-CC8864BF0B39}" name="Consultant Entity"/>
    <tableColumn id="32" xr3:uid="{85CCB982-7BA3-43A9-9310-C990406936E0}" name="Consultant Email"/>
    <tableColumn id="33" xr3:uid="{C7B7300E-A5BA-43BB-BCCA-72F8860B9079}" name="Total Program Units"/>
    <tableColumn id="34" xr3:uid="{49F5BDFC-DA05-4F46-8C13-7B6FE19A80C8}" name="Total Market Rate"/>
    <tableColumn id="35" xr3:uid="{81489763-B6CD-4564-8B2E-221AAB904D64}" name="Total Units in Dev"/>
    <tableColumn id="36" xr3:uid="{DFC68E30-2A54-4D8D-86B1-288D65B33A54}" name="Total Numbers Of Bedrooms"/>
    <tableColumn id="37" xr3:uid="{C6609414-CA20-465C-8EA3-666DBC00D70D}" name="Qualified not-for-profit?"/>
    <tableColumn id="38" xr3:uid="{CCC58B15-C3EF-496F-86F0-ACBDC2E36AF6}" name="Not-for-Profit that is not the Applicant"/>
    <tableColumn id="39" xr3:uid="{593EE2E4-ACA4-4EFB-8960-77F129EEEEC6}" name="Northwest" dataDxfId="26"/>
    <tableColumn id="40" xr3:uid="{6F183E2F-CEE8-40FB-B387-A96767CD26A2}" name="Northeast" dataDxfId="25"/>
    <tableColumn id="41" xr3:uid="{83608762-B6FE-4279-8951-1DB31AD64A13}" name="Central" dataDxfId="24"/>
    <tableColumn id="42" xr3:uid="{B67B7B77-817E-418C-AF86-B4AC78E5E552}" name="Southwest" dataDxfId="23"/>
    <tableColumn id="59" xr3:uid="{95B9F91A-1D42-4CEC-879A-7F9C038AFA76}" name="Southeast" dataDxfId="22"/>
    <tableColumn id="43" xr3:uid="{A6215B56-4403-406F-97E3-C24143576A36}" name="Large City" dataDxfId="21"/>
    <tableColumn id="44" xr3:uid="{D2A79E02-989E-4E9F-8949-2641F14A9385}" name="Small City" dataDxfId="20"/>
    <tableColumn id="45" xr3:uid="{C19A7C29-2DB5-4AE9-BB02-B85356A2625E}" name="Rural" dataDxfId="19"/>
    <tableColumn id="46" xr3:uid="{5510A348-7BDC-4CDB-A6BF-6E5EAAC33942}" name="Total annual Federal Tax credit amount" dataDxfId="18" dataCellStyle="Currency"/>
    <tableColumn id="60" xr3:uid="{8B06470D-4670-4F45-8C02-3CC3271BF862}" name="State AWHTC amount" dataDxfId="17" dataCellStyle="Currency"/>
    <tableColumn id="47" xr3:uid="{6C582437-3A50-42F4-9786-B6C7FF70D665}" name="Bonds" dataDxfId="16" dataCellStyle="Currency"/>
    <tableColumn id="61" xr3:uid="{1167DDC0-4815-40C2-8476-93EEC691608B}" name="HOME Funds request" dataDxfId="15" dataCellStyle="Currency"/>
    <tableColumn id="48" xr3:uid="{6A553790-F1C9-462E-BC06-DC82C71089CC}" name="Development Fund Request" dataDxfId="14" dataCellStyle="Currency"/>
    <tableColumn id="49" xr3:uid="{4DD33549-4330-407E-BD22-3F61E7DC0CC3}" name="Housing Trust Fund Request" dataDxfId="13" dataCellStyle="Currency"/>
    <tableColumn id="50" xr3:uid="{96852826-4A50-4D8C-8125-A80EC5A6C4CE}" name="Section 8 Form O1 Vouchers Request"/>
    <tableColumn id="51" xr3:uid="{76FC415C-43E3-4A9B-8189-161D2A420AA8}" name="Section 8 Form O2 Vouchers Request"/>
    <tableColumn id="52" xr3:uid="{AEE63D59-B4E0-4C95-8AD3-5DB19CC12FAD}" name="TOTAL DEVELOPMENT COSTS" dataDxfId="12" dataCellStyle="Comma"/>
    <tableColumn id="53" xr3:uid="{2F98A879-E1E3-4C43-9063-17FFD604C766}" name="TOTAL DEVELOPMENT COST PER UNIT" dataDxfId="11">
      <calculatedColumnFormula>Table1[[#This Row],[TOTAL DEVELOPMENT COSTS]]/Table1[[#This Row],[Total Program Units]]</calculatedColumnFormula>
    </tableColumn>
    <tableColumn id="54" xr3:uid="{45EBD08D-09BA-41FF-A252-C7AB89F7214A}" name="EQUITY PRICING"/>
    <tableColumn id="55" xr3:uid="{32D8CF58-F2F4-4B04-BB39-E94EF86A4FCA}" name="CREDIT PER UNIT" dataDxfId="10" dataCellStyle="Comma">
      <calculatedColumnFormula>Table1[[#This Row],[Total annual Federal Tax credit amount]]/Table1[[#This Row],[Total Program Units]]</calculatedColumnFormula>
    </tableColumn>
    <tableColumn id="56" xr3:uid="{ED60EED4-4215-44BF-9DB9-2C5DCFB1894F}" name="CREDIT PER BEDROOM" dataDxfId="9" dataCellStyle="Comma">
      <calculatedColumnFormula>Table1[[#This Row],[Total annual Federal Tax credit amount]]/Table1[[#This Row],[Total Numbers Of Bedrooms]]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1BD1F4-4EEB-4DED-A47F-A9C233E39389}" name="Table13" displayName="Table13" ref="A2:AK19" totalsRowShown="0" headerRowDxfId="8" headerRowBorderDxfId="7">
  <autoFilter ref="A2:AK19" xr:uid="{1F1BD1F4-4EEB-4DED-A47F-A9C233E39389}"/>
  <sortState xmlns:xlrd2="http://schemas.microsoft.com/office/spreadsheetml/2017/richdata2" ref="A3:AK19">
    <sortCondition ref="H2:H19"/>
  </sortState>
  <tableColumns count="37">
    <tableColumn id="4" xr3:uid="{6C70D342-4A26-4C23-8F8B-A52C64C23F96}" name="Development Name"/>
    <tableColumn id="38" xr3:uid="{0595A0C8-D2F5-4112-B309-30113B6E6EA9}" name="Applicant #"/>
    <tableColumn id="1" xr3:uid="{B1F63E14-C51E-4CD2-82A2-1827287C7AC9}" name="If property already in DMS, BIN or application #"/>
    <tableColumn id="5" xr3:uid="{19C9DE48-58E8-474D-A561-36F91370BDD9}" name="Self Score"/>
    <tableColumn id="46" xr3:uid="{3EF7B88D-B47C-41A6-9701-16663A65AF99}" name="Region"/>
    <tableColumn id="6" xr3:uid="{53D75D2D-D8BB-44C9-9FC9-8F3E062B9B3E}" name="Reviewer"/>
    <tableColumn id="7" xr3:uid="{F33665B3-0D99-4F2E-B422-60DD93DE1184}" name="2nd Reviewer"/>
    <tableColumn id="39" xr3:uid="{62F65DC0-65A5-449B-932F-A4E771AAA73C}" name="Meeting Review Order" dataDxfId="6"/>
    <tableColumn id="10" xr3:uid="{31724D38-E5EE-4FE2-AF88-A1688F8F575D}" name="Underwriter"/>
    <tableColumn id="12" xr3:uid="{CF25226D-EE8B-4148-A0E2-F599BD191160}" name="Site Visit"/>
    <tableColumn id="13" xr3:uid="{FDCD8136-0FFC-4F38-96AB-05B0C68D8E09}" name="Development Type"/>
    <tableColumn id="14" xr3:uid="{89E7D6E7-9EE1-4C41-9537-6837F7A70812}" name="Occupancy Type"/>
    <tableColumn id="15" xr3:uid="{A9EF2758-04B4-438F-89D7-BDC94FDA0A40}" name="Preservation"/>
    <tableColumn id="16" xr3:uid="{C3B1A9D3-142F-407A-96EC-D8D45CE9B515}" name="Resyndication"/>
    <tableColumn id="17" xr3:uid="{25C942CD-8A83-4B20-86CD-193A80883C1F}" name="Lease Purchase"/>
    <tableColumn id="18" xr3:uid="{172BE4C0-25C2-4907-A89E-403E0402A49F}" name="Development City"/>
    <tableColumn id="19" xr3:uid="{A10C068D-EA0D-4F3C-8E39-E793A6A73478}" name="Development County"/>
    <tableColumn id="20" xr3:uid="{B6C5DA26-1AE0-4564-945A-9D5E6FEE77F2}" name="Census Tract(s)"/>
    <tableColumn id="3" xr3:uid="{37FBE202-F70E-442B-84C5-F2601668C9BE}" name="Census Tract Verified with Geomap"/>
    <tableColumn id="21" xr3:uid="{269F2CF6-57FF-46D2-BAF9-6C32824CEFC5}" name="QCT"/>
    <tableColumn id="22" xr3:uid="{0286F848-8342-4BCB-B3A0-B8827A2587CF}" name="Rural"/>
    <tableColumn id="2" xr3:uid="{2692EBE8-822C-4085-B419-B9FA32CE98CF}" name="Applicant Organization"/>
    <tableColumn id="23" xr3:uid="{4844F3D5-CFA8-4E03-9764-51D3372E46E4}" name="Applicant Contact"/>
    <tableColumn id="24" xr3:uid="{566F9F11-BCDF-4A11-9D97-454B9CA689E6}" name="Applicant Email"/>
    <tableColumn id="25" xr3:uid="{3E6A5B2E-F212-481E-A8AF-04CAEC945337}" name="Developer"/>
    <tableColumn id="26" xr3:uid="{D2ABED10-1A5F-40EC-ACB5-2EE920E27B5A}" name="Developer Email"/>
    <tableColumn id="27" xr3:uid="{A5BDEC64-ED28-4AA6-996B-908A8D67683E}" name="Nonprofit Developer?"/>
    <tableColumn id="28" xr3:uid="{2E9C6DBE-4778-4E82-8BAC-6DBE85423D10}" name="Tax Credit Units"/>
    <tableColumn id="29" xr3:uid="{0C5812C6-0B86-439A-BA0F-D0E450760B61}" name="Market Units"/>
    <tableColumn id="30" xr3:uid="{B7FE7B0E-EDE1-46AD-8D1D-DE79A4DE6FAF}" name="Total Units"/>
    <tableColumn id="31" xr3:uid="{34DE095B-CBBC-447E-A6B2-925B7472CF6A}" name=" 4% RHTC Annual Request "/>
    <tableColumn id="43" xr3:uid="{E71A9C1C-5B2A-4F33-B3DB-23F30123716F}" name="AWHTC Annual Request" dataDxfId="5"/>
    <tableColumn id="32" xr3:uid="{E13FC3CF-E5BB-46A9-8D89-6CD0FDF291E7}" name=" Bond Request " dataDxfId="4"/>
    <tableColumn id="33" xr3:uid="{92164467-05BF-41EA-98F2-8839E6C9B954}" name=" HOME Request " dataDxfId="3"/>
    <tableColumn id="34" xr3:uid="{4D690D96-060E-4EB8-A234-63B372A72934}" name=" Development Fund Request " dataDxfId="2"/>
    <tableColumn id="35" xr3:uid="{E89484AC-C0BA-4192-8A1D-ADDA16BF9F6D}" name=" Total Development Cost " dataDxfId="1"/>
    <tableColumn id="36" xr3:uid="{92CE8590-DD20-4808-8548-53CB4BB4DAAD}" name="Bond Request as % of TDC" dataDxfId="0">
      <calculatedColumnFormula>Table13[[#This Row],[ Bond Request ]]/Table13[[#This Row],[ Total Development Cost ]]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rians@hsisolar.com" TargetMode="External"/><Relationship Id="rId18" Type="http://schemas.openxmlformats.org/officeDocument/2006/relationships/hyperlink" Target="mailto:rclewer@gormanusa.com" TargetMode="External"/><Relationship Id="rId26" Type="http://schemas.openxmlformats.org/officeDocument/2006/relationships/hyperlink" Target="mailto:srogers@birgeandheld.com" TargetMode="External"/><Relationship Id="rId3" Type="http://schemas.openxmlformats.org/officeDocument/2006/relationships/hyperlink" Target="mailto:dlinebach@lfienv.com" TargetMode="External"/><Relationship Id="rId21" Type="http://schemas.openxmlformats.org/officeDocument/2006/relationships/hyperlink" Target="mailto:scmays1@sbcglobal.net" TargetMode="External"/><Relationship Id="rId34" Type="http://schemas.openxmlformats.org/officeDocument/2006/relationships/table" Target="../tables/table1.xml"/><Relationship Id="rId7" Type="http://schemas.openxmlformats.org/officeDocument/2006/relationships/hyperlink" Target="mailto:rdury@houseinvestments.com" TargetMode="External"/><Relationship Id="rId12" Type="http://schemas.openxmlformats.org/officeDocument/2006/relationships/hyperlink" Target="mailto:srogers@birgeandheld.com" TargetMode="External"/><Relationship Id="rId17" Type="http://schemas.openxmlformats.org/officeDocument/2006/relationships/hyperlink" Target="mailto:rclewer@gormanusa.com" TargetMode="External"/><Relationship Id="rId25" Type="http://schemas.openxmlformats.org/officeDocument/2006/relationships/hyperlink" Target="mailto:aheld@birgeandheld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tyates@beaconproperty.com" TargetMode="External"/><Relationship Id="rId16" Type="http://schemas.openxmlformats.org/officeDocument/2006/relationships/hyperlink" Target="mailto:phil@nearnorthdevelopment.org" TargetMode="External"/><Relationship Id="rId20" Type="http://schemas.openxmlformats.org/officeDocument/2006/relationships/hyperlink" Target="mailto:gary@bwillc.com" TargetMode="External"/><Relationship Id="rId29" Type="http://schemas.openxmlformats.org/officeDocument/2006/relationships/hyperlink" Target="mailto:mconatser@twgdev.com" TargetMode="External"/><Relationship Id="rId1" Type="http://schemas.openxmlformats.org/officeDocument/2006/relationships/hyperlink" Target="mailto:tyates@beaconproperty.com" TargetMode="External"/><Relationship Id="rId6" Type="http://schemas.openxmlformats.org/officeDocument/2006/relationships/hyperlink" Target="mailto:jschnellenberger@doe-family.com" TargetMode="External"/><Relationship Id="rId11" Type="http://schemas.openxmlformats.org/officeDocument/2006/relationships/hyperlink" Target="mailto:aheld@birgeandheld.com" TargetMode="External"/><Relationship Id="rId24" Type="http://schemas.openxmlformats.org/officeDocument/2006/relationships/hyperlink" Target="mailto:mwalters@justuspropertymanagement.com" TargetMode="External"/><Relationship Id="rId32" Type="http://schemas.openxmlformats.org/officeDocument/2006/relationships/hyperlink" Target="mailto:lrodriguez@rdoor.org" TargetMode="External"/><Relationship Id="rId5" Type="http://schemas.openxmlformats.org/officeDocument/2006/relationships/hyperlink" Target="mailto:mhunt@twgdev.com" TargetMode="External"/><Relationship Id="rId15" Type="http://schemas.openxmlformats.org/officeDocument/2006/relationships/hyperlink" Target="mailto:dhubbard@hubbarddev.com" TargetMode="External"/><Relationship Id="rId23" Type="http://schemas.openxmlformats.org/officeDocument/2006/relationships/hyperlink" Target="mailto:eburdix@dtmrealestate.com" TargetMode="External"/><Relationship Id="rId28" Type="http://schemas.openxmlformats.org/officeDocument/2006/relationships/hyperlink" Target="mailto:brians@hsisolar.com" TargetMode="External"/><Relationship Id="rId10" Type="http://schemas.openxmlformats.org/officeDocument/2006/relationships/hyperlink" Target="mailto:rdury@houseinvestments.com" TargetMode="External"/><Relationship Id="rId19" Type="http://schemas.openxmlformats.org/officeDocument/2006/relationships/hyperlink" Target="mailto:gary@bwillc.com" TargetMode="External"/><Relationship Id="rId31" Type="http://schemas.openxmlformats.org/officeDocument/2006/relationships/hyperlink" Target="mailto:bconn@rdoor.org" TargetMode="External"/><Relationship Id="rId4" Type="http://schemas.openxmlformats.org/officeDocument/2006/relationships/hyperlink" Target="mailto:tony@twgdev.com" TargetMode="External"/><Relationship Id="rId9" Type="http://schemas.openxmlformats.org/officeDocument/2006/relationships/hyperlink" Target="mailto:rdury@houseinvestments.com" TargetMode="External"/><Relationship Id="rId14" Type="http://schemas.openxmlformats.org/officeDocument/2006/relationships/hyperlink" Target="mailto:dhubbard@hubbarddev.com" TargetMode="External"/><Relationship Id="rId22" Type="http://schemas.openxmlformats.org/officeDocument/2006/relationships/hyperlink" Target="mailto:eburdix@dtmrealestate.com" TargetMode="External"/><Relationship Id="rId27" Type="http://schemas.openxmlformats.org/officeDocument/2006/relationships/hyperlink" Target="mailto:sam@zinkanandbarker.com" TargetMode="External"/><Relationship Id="rId30" Type="http://schemas.openxmlformats.org/officeDocument/2006/relationships/hyperlink" Target="mailto:mhunt@twgdev.com" TargetMode="External"/><Relationship Id="rId8" Type="http://schemas.openxmlformats.org/officeDocument/2006/relationships/hyperlink" Target="mailto:jschnellenberger@doe-famil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workbookViewId="0">
      <selection activeCell="F29" sqref="F29"/>
    </sheetView>
  </sheetViews>
  <sheetFormatPr defaultRowHeight="15" x14ac:dyDescent="0.25"/>
  <cols>
    <col min="1" max="1" width="14.7109375" customWidth="1"/>
    <col min="2" max="2" width="28.5703125" bestFit="1" customWidth="1"/>
    <col min="3" max="3" width="11.85546875" customWidth="1"/>
    <col min="4" max="4" width="14.28515625" bestFit="1" customWidth="1"/>
    <col min="5" max="5" width="19.5703125" bestFit="1" customWidth="1"/>
    <col min="6" max="6" width="22.42578125" bestFit="1" customWidth="1"/>
    <col min="7" max="7" width="19.140625" customWidth="1"/>
    <col min="8" max="8" width="22" customWidth="1"/>
    <col min="9" max="9" width="16.140625" customWidth="1"/>
    <col min="10" max="10" width="17.140625" customWidth="1"/>
    <col min="11" max="11" width="55.42578125" bestFit="1" customWidth="1"/>
    <col min="12" max="12" width="19" bestFit="1" customWidth="1"/>
    <col min="13" max="13" width="29.85546875" bestFit="1" customWidth="1"/>
    <col min="14" max="14" width="45" bestFit="1" customWidth="1"/>
    <col min="15" max="15" width="26.140625" customWidth="1"/>
    <col min="16" max="17" width="22.42578125" customWidth="1"/>
    <col min="18" max="18" width="20.7109375" customWidth="1"/>
    <col min="19" max="19" width="18.28515625" customWidth="1"/>
    <col min="20" max="20" width="23" bestFit="1" customWidth="1"/>
    <col min="21" max="21" width="20.5703125" customWidth="1"/>
    <col min="22" max="22" width="18.85546875" customWidth="1"/>
    <col min="23" max="23" width="18.7109375" customWidth="1"/>
    <col min="24" max="24" width="28.140625" customWidth="1"/>
    <col min="25" max="25" width="25.140625" customWidth="1"/>
    <col min="26" max="26" width="37" customWidth="1"/>
    <col min="27" max="27" width="29.5703125" customWidth="1"/>
    <col min="28" max="28" width="29.42578125" customWidth="1"/>
    <col min="29" max="29" width="24.42578125" customWidth="1"/>
    <col min="30" max="31" width="32.7109375" customWidth="1"/>
    <col min="32" max="32" width="20.7109375" customWidth="1"/>
    <col min="33" max="33" width="20.85546875" customWidth="1"/>
    <col min="34" max="34" width="16.42578125" customWidth="1"/>
    <col min="35" max="36" width="37.42578125" customWidth="1"/>
    <col min="37" max="38" width="16.140625" customWidth="1"/>
    <col min="39" max="39" width="27.85546875" customWidth="1"/>
    <col min="40" max="40" width="27.7109375" customWidth="1"/>
    <col min="41" max="42" width="35.42578125" customWidth="1"/>
    <col min="43" max="43" width="28.42578125" customWidth="1"/>
    <col min="44" max="44" width="36" customWidth="1"/>
    <col min="45" max="45" width="17.5703125" customWidth="1"/>
    <col min="46" max="46" width="17.85546875" customWidth="1"/>
    <col min="47" max="47" width="22.7109375" customWidth="1"/>
  </cols>
  <sheetData>
    <row r="1" spans="1:47" x14ac:dyDescent="0.25">
      <c r="A1" s="17" t="s">
        <v>209</v>
      </c>
      <c r="C1" s="15"/>
      <c r="AN1" s="10"/>
      <c r="AQ1" s="10"/>
      <c r="AR1" s="10"/>
    </row>
    <row r="2" spans="1:47" x14ac:dyDescent="0.25">
      <c r="A2" s="16" t="s">
        <v>208</v>
      </c>
      <c r="C2" s="15"/>
      <c r="AN2" s="10"/>
      <c r="AQ2" s="10"/>
      <c r="AR2" s="10"/>
    </row>
    <row r="3" spans="1:47" ht="15.75" thickBot="1" x14ac:dyDescent="0.3">
      <c r="A3" s="16" t="s">
        <v>207</v>
      </c>
      <c r="C3" s="15"/>
      <c r="AN3" s="10"/>
      <c r="AQ3" s="10"/>
      <c r="AR3" s="10"/>
    </row>
    <row r="4" spans="1:47" s="12" customFormat="1" ht="30" customHeight="1" thickBot="1" x14ac:dyDescent="0.3">
      <c r="A4" s="13" t="s">
        <v>76</v>
      </c>
      <c r="B4" s="13" t="s">
        <v>1</v>
      </c>
      <c r="C4" s="13" t="s">
        <v>2</v>
      </c>
      <c r="D4" s="13" t="s">
        <v>77</v>
      </c>
      <c r="E4" s="13" t="s">
        <v>78</v>
      </c>
      <c r="F4" s="13" t="s">
        <v>79</v>
      </c>
      <c r="G4" s="13" t="s">
        <v>13</v>
      </c>
      <c r="H4" s="13" t="s">
        <v>14</v>
      </c>
      <c r="I4" s="13" t="s">
        <v>80</v>
      </c>
      <c r="J4" s="13" t="s">
        <v>81</v>
      </c>
      <c r="K4" s="13" t="s">
        <v>18</v>
      </c>
      <c r="L4" s="13" t="s">
        <v>19</v>
      </c>
      <c r="M4" s="13" t="s">
        <v>82</v>
      </c>
      <c r="N4" s="13" t="s">
        <v>52</v>
      </c>
      <c r="O4" s="13" t="s">
        <v>83</v>
      </c>
      <c r="P4" s="13" t="s">
        <v>21</v>
      </c>
      <c r="Q4" s="13" t="s">
        <v>54</v>
      </c>
      <c r="R4" s="13" t="s">
        <v>55</v>
      </c>
      <c r="S4" s="13" t="s">
        <v>53</v>
      </c>
      <c r="T4" s="13" t="s">
        <v>84</v>
      </c>
      <c r="U4" s="13" t="s">
        <v>85</v>
      </c>
      <c r="V4" s="13" t="s">
        <v>86</v>
      </c>
      <c r="W4" s="13" t="s">
        <v>87</v>
      </c>
      <c r="X4" s="13" t="s">
        <v>88</v>
      </c>
      <c r="Y4" s="13" t="s">
        <v>89</v>
      </c>
      <c r="Z4" s="13" t="s">
        <v>90</v>
      </c>
      <c r="AA4" s="13" t="s">
        <v>122</v>
      </c>
      <c r="AB4" s="13" t="s">
        <v>123</v>
      </c>
      <c r="AC4" s="13" t="s">
        <v>124</v>
      </c>
      <c r="AD4" s="13" t="s">
        <v>125</v>
      </c>
      <c r="AE4" s="13" t="s">
        <v>126</v>
      </c>
      <c r="AF4" s="13" t="s">
        <v>127</v>
      </c>
      <c r="AG4" s="13" t="s">
        <v>128</v>
      </c>
      <c r="AH4" s="13" t="s">
        <v>17</v>
      </c>
      <c r="AI4" s="13" t="s">
        <v>91</v>
      </c>
      <c r="AJ4" s="13" t="s">
        <v>129</v>
      </c>
      <c r="AK4" s="13" t="s">
        <v>130</v>
      </c>
      <c r="AL4" s="13" t="s">
        <v>131</v>
      </c>
      <c r="AM4" s="13" t="s">
        <v>92</v>
      </c>
      <c r="AN4" s="13" t="s">
        <v>93</v>
      </c>
      <c r="AO4" s="13" t="s">
        <v>94</v>
      </c>
      <c r="AP4" s="13" t="s">
        <v>95</v>
      </c>
      <c r="AQ4" s="13" t="s">
        <v>96</v>
      </c>
      <c r="AR4" s="13" t="s">
        <v>97</v>
      </c>
      <c r="AS4" s="13" t="s">
        <v>98</v>
      </c>
      <c r="AT4" s="13" t="s">
        <v>99</v>
      </c>
      <c r="AU4" s="13" t="s">
        <v>100</v>
      </c>
    </row>
    <row r="5" spans="1:47" x14ac:dyDescent="0.25">
      <c r="A5" t="s">
        <v>51</v>
      </c>
      <c r="B5" t="s">
        <v>73</v>
      </c>
      <c r="C5">
        <v>84.5</v>
      </c>
      <c r="D5">
        <v>505.04</v>
      </c>
      <c r="E5" t="s">
        <v>57</v>
      </c>
      <c r="F5" t="s">
        <v>68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s="14" t="s">
        <v>117</v>
      </c>
      <c r="N5" t="s">
        <v>118</v>
      </c>
      <c r="O5" t="s">
        <v>119</v>
      </c>
      <c r="P5" s="14" t="s">
        <v>117</v>
      </c>
      <c r="S5" t="s">
        <v>120</v>
      </c>
      <c r="T5" s="14" t="s">
        <v>121</v>
      </c>
      <c r="U5">
        <v>150</v>
      </c>
      <c r="V5">
        <v>0</v>
      </c>
      <c r="W5">
        <v>150</v>
      </c>
      <c r="X5">
        <v>202</v>
      </c>
      <c r="Y5" t="s">
        <v>64</v>
      </c>
      <c r="Z5" t="s">
        <v>64</v>
      </c>
      <c r="AA5" s="15"/>
      <c r="AB5" s="15"/>
      <c r="AC5" s="15"/>
      <c r="AD5" s="15"/>
      <c r="AE5" s="15" t="s">
        <v>141</v>
      </c>
      <c r="AF5" s="15"/>
      <c r="AG5" s="15" t="s">
        <v>141</v>
      </c>
      <c r="AH5" s="15"/>
      <c r="AI5" s="9">
        <v>1868234</v>
      </c>
      <c r="AJ5" s="9">
        <v>1200000</v>
      </c>
      <c r="AK5" s="9">
        <v>13928500</v>
      </c>
      <c r="AL5" s="9"/>
      <c r="AM5" s="9">
        <v>0</v>
      </c>
      <c r="AN5" s="9">
        <v>0</v>
      </c>
      <c r="AO5">
        <v>0</v>
      </c>
      <c r="AP5">
        <v>0</v>
      </c>
      <c r="AQ5" s="10">
        <v>39830481</v>
      </c>
      <c r="AR5" s="11">
        <f>Table1[[#This Row],[TOTAL DEVELOPMENT COSTS]]/Table1[[#This Row],[Total Program Units]]</f>
        <v>265536.53999999998</v>
      </c>
      <c r="AS5">
        <v>0.84</v>
      </c>
      <c r="AT5" s="10">
        <f>Table1[[#This Row],[Total annual Federal Tax credit amount]]/Table1[[#This Row],[Total Program Units]]</f>
        <v>12454.893333333333</v>
      </c>
      <c r="AU5" s="10">
        <f>Table1[[#This Row],[Total annual Federal Tax credit amount]]/Table1[[#This Row],[Total Numbers Of Bedrooms]]</f>
        <v>9248.6831683168311</v>
      </c>
    </row>
    <row r="6" spans="1:47" x14ac:dyDescent="0.25">
      <c r="A6" t="s">
        <v>101</v>
      </c>
      <c r="B6" t="s">
        <v>56</v>
      </c>
      <c r="C6">
        <v>93</v>
      </c>
      <c r="D6">
        <v>3557</v>
      </c>
      <c r="E6" t="s">
        <v>57</v>
      </c>
      <c r="F6" t="s">
        <v>58</v>
      </c>
      <c r="G6" t="s">
        <v>132</v>
      </c>
      <c r="H6" t="s">
        <v>133</v>
      </c>
      <c r="I6" t="s">
        <v>134</v>
      </c>
      <c r="J6" t="s">
        <v>135</v>
      </c>
      <c r="K6" t="s">
        <v>136</v>
      </c>
      <c r="L6" s="14" t="s">
        <v>137</v>
      </c>
      <c r="N6" t="s">
        <v>138</v>
      </c>
      <c r="O6" t="s">
        <v>139</v>
      </c>
      <c r="P6" s="14" t="s">
        <v>140</v>
      </c>
      <c r="U6">
        <v>116</v>
      </c>
      <c r="V6">
        <v>0</v>
      </c>
      <c r="W6">
        <v>116</v>
      </c>
      <c r="X6">
        <v>139</v>
      </c>
      <c r="Y6" t="s">
        <v>59</v>
      </c>
      <c r="Z6" t="s">
        <v>59</v>
      </c>
      <c r="AA6" s="15"/>
      <c r="AB6" s="15"/>
      <c r="AC6" s="15" t="s">
        <v>141</v>
      </c>
      <c r="AD6" s="15"/>
      <c r="AE6" s="15"/>
      <c r="AF6" s="15" t="s">
        <v>141</v>
      </c>
      <c r="AG6" s="15"/>
      <c r="AH6" s="15"/>
      <c r="AI6" s="9">
        <v>1509371</v>
      </c>
      <c r="AJ6" s="9">
        <v>1200000</v>
      </c>
      <c r="AK6" s="9">
        <v>9000000</v>
      </c>
      <c r="AL6" s="9"/>
      <c r="AM6" s="9">
        <v>0</v>
      </c>
      <c r="AN6" s="9"/>
      <c r="AQ6" s="10">
        <v>35290570</v>
      </c>
      <c r="AR6" s="11">
        <f>Table1[[#This Row],[TOTAL DEVELOPMENT COSTS]]/Table1[[#This Row],[Total Program Units]]</f>
        <v>304229.05172413791</v>
      </c>
      <c r="AS6">
        <v>0.91</v>
      </c>
      <c r="AT6" s="10">
        <f>Table1[[#This Row],[Total annual Federal Tax credit amount]]/Table1[[#This Row],[Total Program Units]]</f>
        <v>13011.818965517241</v>
      </c>
      <c r="AU6" s="10">
        <f>Table1[[#This Row],[Total annual Federal Tax credit amount]]/Table1[[#This Row],[Total Numbers Of Bedrooms]]</f>
        <v>10858.78417266187</v>
      </c>
    </row>
    <row r="7" spans="1:47" x14ac:dyDescent="0.25">
      <c r="A7" t="s">
        <v>102</v>
      </c>
      <c r="B7" t="s">
        <v>70</v>
      </c>
      <c r="C7">
        <v>80.5</v>
      </c>
      <c r="D7">
        <v>509.03</v>
      </c>
      <c r="E7" t="s">
        <v>57</v>
      </c>
      <c r="F7" t="s">
        <v>58</v>
      </c>
      <c r="G7" t="s">
        <v>142</v>
      </c>
      <c r="H7" t="s">
        <v>113</v>
      </c>
      <c r="I7" t="s">
        <v>143</v>
      </c>
      <c r="J7" t="s">
        <v>144</v>
      </c>
      <c r="K7" t="s">
        <v>145</v>
      </c>
      <c r="L7" s="14" t="s">
        <v>146</v>
      </c>
      <c r="N7" t="s">
        <v>147</v>
      </c>
      <c r="O7" t="s">
        <v>148</v>
      </c>
      <c r="P7" s="14" t="s">
        <v>149</v>
      </c>
      <c r="Q7" t="s">
        <v>150</v>
      </c>
      <c r="R7" s="14" t="s">
        <v>146</v>
      </c>
      <c r="U7">
        <v>256</v>
      </c>
      <c r="V7">
        <v>0</v>
      </c>
      <c r="W7">
        <v>256</v>
      </c>
      <c r="X7">
        <v>432</v>
      </c>
      <c r="Y7" t="s">
        <v>59</v>
      </c>
      <c r="Z7" t="s">
        <v>59</v>
      </c>
      <c r="AA7" s="15"/>
      <c r="AB7" s="15"/>
      <c r="AC7" s="15"/>
      <c r="AD7" s="15"/>
      <c r="AE7" s="15" t="s">
        <v>141</v>
      </c>
      <c r="AF7" s="15"/>
      <c r="AG7" s="15"/>
      <c r="AH7" s="15" t="s">
        <v>141</v>
      </c>
      <c r="AI7" s="9">
        <v>2834100</v>
      </c>
      <c r="AJ7" s="9">
        <v>1200000</v>
      </c>
      <c r="AK7" s="9">
        <v>25400000</v>
      </c>
      <c r="AL7" s="9"/>
      <c r="AM7" s="9"/>
      <c r="AN7" s="9"/>
      <c r="AQ7" s="10">
        <v>58876333</v>
      </c>
      <c r="AR7" s="11">
        <f>Table1[[#This Row],[TOTAL DEVELOPMENT COSTS]]/Table1[[#This Row],[Total Program Units]]</f>
        <v>229985.67578125</v>
      </c>
      <c r="AS7">
        <v>0.87</v>
      </c>
      <c r="AT7" s="10">
        <f>Table1[[#This Row],[Total annual Federal Tax credit amount]]/Table1[[#This Row],[Total Program Units]]</f>
        <v>11070.703125</v>
      </c>
      <c r="AU7" s="10">
        <f>Table1[[#This Row],[Total annual Federal Tax credit amount]]/Table1[[#This Row],[Total Numbers Of Bedrooms]]</f>
        <v>6560.416666666667</v>
      </c>
    </row>
    <row r="8" spans="1:47" x14ac:dyDescent="0.25">
      <c r="A8" t="s">
        <v>103</v>
      </c>
      <c r="B8" t="s">
        <v>71</v>
      </c>
      <c r="C8">
        <v>68.5</v>
      </c>
      <c r="D8">
        <v>23</v>
      </c>
      <c r="E8" t="s">
        <v>72</v>
      </c>
      <c r="F8" t="s">
        <v>58</v>
      </c>
      <c r="G8" t="s">
        <v>151</v>
      </c>
      <c r="H8" t="s">
        <v>152</v>
      </c>
      <c r="I8" t="s">
        <v>153</v>
      </c>
      <c r="J8" t="s">
        <v>154</v>
      </c>
      <c r="K8" t="s">
        <v>148</v>
      </c>
      <c r="L8" s="14" t="s">
        <v>149</v>
      </c>
      <c r="N8" t="s">
        <v>147</v>
      </c>
      <c r="O8" t="s">
        <v>148</v>
      </c>
      <c r="P8" s="14" t="s">
        <v>149</v>
      </c>
      <c r="U8">
        <v>134</v>
      </c>
      <c r="V8">
        <v>0</v>
      </c>
      <c r="W8">
        <v>134</v>
      </c>
      <c r="X8">
        <v>213</v>
      </c>
      <c r="Y8" t="s">
        <v>59</v>
      </c>
      <c r="Z8" t="s">
        <v>59</v>
      </c>
      <c r="AA8" s="15"/>
      <c r="AB8" s="15"/>
      <c r="AC8" s="15"/>
      <c r="AD8" s="15" t="s">
        <v>141</v>
      </c>
      <c r="AE8" s="15"/>
      <c r="AF8" s="15" t="s">
        <v>141</v>
      </c>
      <c r="AG8" s="15"/>
      <c r="AH8" s="15"/>
      <c r="AI8" s="9">
        <v>1887692</v>
      </c>
      <c r="AJ8" s="9">
        <v>1200000</v>
      </c>
      <c r="AK8" s="9">
        <v>20500000</v>
      </c>
      <c r="AL8" s="9"/>
      <c r="AM8" s="9">
        <v>500000</v>
      </c>
      <c r="AN8" s="9">
        <v>0</v>
      </c>
      <c r="AO8">
        <v>0</v>
      </c>
      <c r="AP8">
        <v>0</v>
      </c>
      <c r="AQ8" s="10">
        <v>39446340</v>
      </c>
      <c r="AR8" s="11">
        <f>Table1[[#This Row],[TOTAL DEVELOPMENT COSTS]]/Table1[[#This Row],[Total Program Units]]</f>
        <v>294375.67164179106</v>
      </c>
      <c r="AS8">
        <v>0.85</v>
      </c>
      <c r="AT8" s="10">
        <f>Table1[[#This Row],[Total annual Federal Tax credit amount]]/Table1[[#This Row],[Total Program Units]]</f>
        <v>14087.253731343284</v>
      </c>
      <c r="AU8" s="10">
        <f>Table1[[#This Row],[Total annual Federal Tax credit amount]]/Table1[[#This Row],[Total Numbers Of Bedrooms]]</f>
        <v>8862.403755868545</v>
      </c>
    </row>
    <row r="9" spans="1:47" x14ac:dyDescent="0.25">
      <c r="A9" t="s">
        <v>104</v>
      </c>
      <c r="B9" t="s">
        <v>69</v>
      </c>
      <c r="C9">
        <v>92</v>
      </c>
      <c r="D9">
        <v>34</v>
      </c>
      <c r="E9" t="s">
        <v>57</v>
      </c>
      <c r="F9" t="s">
        <v>58</v>
      </c>
      <c r="G9" t="s">
        <v>155</v>
      </c>
      <c r="H9" t="s">
        <v>156</v>
      </c>
      <c r="I9" t="s">
        <v>157</v>
      </c>
      <c r="J9" t="s">
        <v>158</v>
      </c>
      <c r="K9" t="s">
        <v>159</v>
      </c>
      <c r="L9" s="14" t="s">
        <v>160</v>
      </c>
      <c r="N9" t="s">
        <v>158</v>
      </c>
      <c r="O9" t="s">
        <v>161</v>
      </c>
      <c r="P9" s="14" t="s">
        <v>162</v>
      </c>
      <c r="S9" t="s">
        <v>163</v>
      </c>
      <c r="T9" s="14" t="s">
        <v>164</v>
      </c>
      <c r="U9">
        <v>180</v>
      </c>
      <c r="V9">
        <v>0</v>
      </c>
      <c r="W9">
        <v>180</v>
      </c>
      <c r="X9">
        <v>342</v>
      </c>
      <c r="Y9" t="s">
        <v>59</v>
      </c>
      <c r="Z9" t="s">
        <v>59</v>
      </c>
      <c r="AA9" s="15" t="s">
        <v>141</v>
      </c>
      <c r="AB9" s="15"/>
      <c r="AC9" s="15"/>
      <c r="AD9" s="15"/>
      <c r="AE9" s="15"/>
      <c r="AF9" s="15" t="s">
        <v>141</v>
      </c>
      <c r="AG9" s="15"/>
      <c r="AH9" s="15"/>
      <c r="AI9" s="9">
        <v>2235336</v>
      </c>
      <c r="AJ9" s="9">
        <v>1200000</v>
      </c>
      <c r="AK9" s="9">
        <v>13121173</v>
      </c>
      <c r="AL9" s="9"/>
      <c r="AM9" s="9">
        <v>0</v>
      </c>
      <c r="AN9" s="9">
        <v>0</v>
      </c>
      <c r="AO9">
        <v>0</v>
      </c>
      <c r="AP9">
        <v>0</v>
      </c>
      <c r="AQ9" s="10">
        <v>47426239</v>
      </c>
      <c r="AR9" s="11">
        <f>Table1[[#This Row],[TOTAL DEVELOPMENT COSTS]]/Table1[[#This Row],[Total Program Units]]</f>
        <v>263479.10555555555</v>
      </c>
      <c r="AS9">
        <v>0.85</v>
      </c>
      <c r="AT9" s="10">
        <f>Table1[[#This Row],[Total annual Federal Tax credit amount]]/Table1[[#This Row],[Total Program Units]]</f>
        <v>12418.533333333333</v>
      </c>
      <c r="AU9" s="10">
        <f>Table1[[#This Row],[Total annual Federal Tax credit amount]]/Table1[[#This Row],[Total Numbers Of Bedrooms]]</f>
        <v>6536.0701754385964</v>
      </c>
    </row>
    <row r="10" spans="1:47" x14ac:dyDescent="0.25">
      <c r="A10" t="s">
        <v>105</v>
      </c>
      <c r="B10" t="s">
        <v>66</v>
      </c>
      <c r="C10">
        <v>92.5</v>
      </c>
      <c r="D10">
        <v>3516</v>
      </c>
      <c r="E10" t="s">
        <v>57</v>
      </c>
      <c r="F10" t="s">
        <v>58</v>
      </c>
      <c r="G10" t="s">
        <v>132</v>
      </c>
      <c r="H10" t="s">
        <v>133</v>
      </c>
      <c r="I10" t="s">
        <v>165</v>
      </c>
      <c r="J10" t="s">
        <v>166</v>
      </c>
      <c r="K10" t="s">
        <v>167</v>
      </c>
      <c r="L10" s="14" t="s">
        <v>168</v>
      </c>
      <c r="N10" t="s">
        <v>166</v>
      </c>
      <c r="O10" t="s">
        <v>167</v>
      </c>
      <c r="P10" s="14" t="s">
        <v>168</v>
      </c>
      <c r="Q10" t="s">
        <v>169</v>
      </c>
      <c r="R10" s="14" t="s">
        <v>170</v>
      </c>
      <c r="U10">
        <v>102</v>
      </c>
      <c r="V10">
        <v>14</v>
      </c>
      <c r="W10">
        <v>116</v>
      </c>
      <c r="X10">
        <v>157</v>
      </c>
      <c r="Y10" t="s">
        <v>59</v>
      </c>
      <c r="Z10" t="s">
        <v>59</v>
      </c>
      <c r="AA10" s="15"/>
      <c r="AB10" s="15"/>
      <c r="AC10" s="15" t="s">
        <v>141</v>
      </c>
      <c r="AD10" s="15"/>
      <c r="AE10" s="15"/>
      <c r="AF10" s="15" t="s">
        <v>141</v>
      </c>
      <c r="AG10" s="15"/>
      <c r="AH10" s="15"/>
      <c r="AI10" s="9">
        <v>767589</v>
      </c>
      <c r="AJ10" s="9">
        <v>767589</v>
      </c>
      <c r="AK10" s="9">
        <v>12216277</v>
      </c>
      <c r="AL10" s="9"/>
      <c r="AM10" s="9">
        <v>500000</v>
      </c>
      <c r="AN10" s="9">
        <v>0</v>
      </c>
      <c r="AO10">
        <v>0</v>
      </c>
      <c r="AP10">
        <v>0</v>
      </c>
      <c r="AQ10" s="10">
        <v>27343954</v>
      </c>
      <c r="AR10" s="11">
        <f>Table1[[#This Row],[TOTAL DEVELOPMENT COSTS]]/Table1[[#This Row],[Total Program Units]]</f>
        <v>268077.98039215687</v>
      </c>
      <c r="AS10">
        <v>0.81</v>
      </c>
      <c r="AT10" s="10">
        <f>Table1[[#This Row],[Total annual Federal Tax credit amount]]/Table1[[#This Row],[Total Program Units]]</f>
        <v>7525.3823529411766</v>
      </c>
      <c r="AU10" s="10">
        <f>Table1[[#This Row],[Total annual Federal Tax credit amount]]/Table1[[#This Row],[Total Numbers Of Bedrooms]]</f>
        <v>4889.1019108280252</v>
      </c>
    </row>
    <row r="11" spans="1:47" x14ac:dyDescent="0.25">
      <c r="A11" t="s">
        <v>106</v>
      </c>
      <c r="B11" t="s">
        <v>67</v>
      </c>
      <c r="C11">
        <v>89</v>
      </c>
      <c r="D11">
        <v>208</v>
      </c>
      <c r="E11" t="s">
        <v>57</v>
      </c>
      <c r="F11" t="s">
        <v>68</v>
      </c>
      <c r="G11" t="s">
        <v>171</v>
      </c>
      <c r="H11" t="s">
        <v>172</v>
      </c>
      <c r="I11" t="s">
        <v>173</v>
      </c>
      <c r="J11" t="s">
        <v>174</v>
      </c>
      <c r="K11" t="s">
        <v>175</v>
      </c>
      <c r="L11" s="14" t="s">
        <v>176</v>
      </c>
      <c r="N11" t="s">
        <v>174</v>
      </c>
      <c r="O11" t="s">
        <v>175</v>
      </c>
      <c r="P11" s="14" t="s">
        <v>176</v>
      </c>
      <c r="U11">
        <v>84</v>
      </c>
      <c r="V11">
        <v>0</v>
      </c>
      <c r="W11">
        <v>84</v>
      </c>
      <c r="X11">
        <v>84</v>
      </c>
      <c r="Y11" t="s">
        <v>59</v>
      </c>
      <c r="Z11" t="s">
        <v>59</v>
      </c>
      <c r="AA11" s="15" t="s">
        <v>141</v>
      </c>
      <c r="AB11" s="15"/>
      <c r="AC11" s="15"/>
      <c r="AD11" s="15"/>
      <c r="AE11" s="15"/>
      <c r="AF11" s="15" t="s">
        <v>141</v>
      </c>
      <c r="AG11" s="15"/>
      <c r="AH11" s="15"/>
      <c r="AI11" s="9">
        <v>1251955</v>
      </c>
      <c r="AJ11" s="9">
        <v>1251955</v>
      </c>
      <c r="AK11" s="9">
        <v>13240000</v>
      </c>
      <c r="AL11" s="9"/>
      <c r="AM11" s="9">
        <v>500000</v>
      </c>
      <c r="AN11" s="9">
        <v>0</v>
      </c>
      <c r="AO11">
        <v>0</v>
      </c>
      <c r="AP11">
        <v>0</v>
      </c>
      <c r="AQ11" s="10">
        <v>25411674</v>
      </c>
      <c r="AR11" s="11">
        <f>Table1[[#This Row],[TOTAL DEVELOPMENT COSTS]]/Table1[[#This Row],[Total Program Units]]</f>
        <v>302519.92857142858</v>
      </c>
      <c r="AS11">
        <v>0.86</v>
      </c>
      <c r="AT11" s="10">
        <f>Table1[[#This Row],[Total annual Federal Tax credit amount]]/Table1[[#This Row],[Total Program Units]]</f>
        <v>14904.226190476191</v>
      </c>
      <c r="AU11" s="10">
        <f>Table1[[#This Row],[Total annual Federal Tax credit amount]]/Table1[[#This Row],[Total Numbers Of Bedrooms]]</f>
        <v>14904.226190476191</v>
      </c>
    </row>
    <row r="12" spans="1:47" x14ac:dyDescent="0.25">
      <c r="A12" t="s">
        <v>107</v>
      </c>
      <c r="B12" t="s">
        <v>60</v>
      </c>
      <c r="C12">
        <v>84.5</v>
      </c>
      <c r="D12">
        <v>105</v>
      </c>
      <c r="E12" t="s">
        <v>57</v>
      </c>
      <c r="F12" t="s">
        <v>58</v>
      </c>
      <c r="G12" t="s">
        <v>177</v>
      </c>
      <c r="H12" t="s">
        <v>172</v>
      </c>
      <c r="I12" t="s">
        <v>178</v>
      </c>
      <c r="J12" t="s">
        <v>179</v>
      </c>
      <c r="K12" t="s">
        <v>180</v>
      </c>
      <c r="L12" s="14" t="s">
        <v>181</v>
      </c>
      <c r="N12" t="s">
        <v>179</v>
      </c>
      <c r="O12" t="s">
        <v>180</v>
      </c>
      <c r="P12" s="14" t="s">
        <v>181</v>
      </c>
      <c r="Q12" t="s">
        <v>182</v>
      </c>
      <c r="R12" s="14" t="s">
        <v>183</v>
      </c>
      <c r="U12">
        <v>70</v>
      </c>
      <c r="V12">
        <v>0</v>
      </c>
      <c r="W12">
        <v>70</v>
      </c>
      <c r="X12">
        <v>79</v>
      </c>
      <c r="Y12" t="s">
        <v>59</v>
      </c>
      <c r="Z12" t="s">
        <v>59</v>
      </c>
      <c r="AA12" s="15" t="s">
        <v>141</v>
      </c>
      <c r="AB12" s="15"/>
      <c r="AC12" s="15"/>
      <c r="AD12" s="15"/>
      <c r="AE12" s="15"/>
      <c r="AF12" s="15" t="s">
        <v>141</v>
      </c>
      <c r="AG12" s="15"/>
      <c r="AH12" s="15"/>
      <c r="AI12" s="9">
        <v>1229294</v>
      </c>
      <c r="AJ12" s="9">
        <v>1200000</v>
      </c>
      <c r="AK12" s="9">
        <v>13200000</v>
      </c>
      <c r="AL12" s="9"/>
      <c r="AM12" s="9"/>
      <c r="AN12" s="9"/>
      <c r="AQ12" s="10">
        <v>25330445</v>
      </c>
      <c r="AR12" s="11">
        <f>Table1[[#This Row],[TOTAL DEVELOPMENT COSTS]]/Table1[[#This Row],[Total Program Units]]</f>
        <v>361863.5</v>
      </c>
      <c r="AS12">
        <v>0.85</v>
      </c>
      <c r="AT12" s="10">
        <f>Table1[[#This Row],[Total annual Federal Tax credit amount]]/Table1[[#This Row],[Total Program Units]]</f>
        <v>17561.342857142856</v>
      </c>
      <c r="AU12" s="10">
        <f>Table1[[#This Row],[Total annual Federal Tax credit amount]]/Table1[[#This Row],[Total Numbers Of Bedrooms]]</f>
        <v>15560.683544303798</v>
      </c>
    </row>
    <row r="13" spans="1:47" x14ac:dyDescent="0.25">
      <c r="A13" t="s">
        <v>108</v>
      </c>
      <c r="B13" t="s">
        <v>74</v>
      </c>
      <c r="C13">
        <v>89.5</v>
      </c>
      <c r="D13">
        <v>3503</v>
      </c>
      <c r="E13" t="s">
        <v>57</v>
      </c>
      <c r="F13" t="s">
        <v>58</v>
      </c>
      <c r="G13" t="s">
        <v>132</v>
      </c>
      <c r="H13" t="s">
        <v>133</v>
      </c>
      <c r="I13" t="s">
        <v>184</v>
      </c>
      <c r="J13" t="s">
        <v>185</v>
      </c>
      <c r="K13" t="s">
        <v>186</v>
      </c>
      <c r="L13" s="14" t="s">
        <v>187</v>
      </c>
      <c r="N13" t="s">
        <v>185</v>
      </c>
      <c r="O13" t="s">
        <v>186</v>
      </c>
      <c r="P13" s="14" t="s">
        <v>187</v>
      </c>
      <c r="Q13" t="s">
        <v>188</v>
      </c>
      <c r="R13" s="14" t="s">
        <v>189</v>
      </c>
      <c r="U13">
        <v>90</v>
      </c>
      <c r="V13">
        <v>0</v>
      </c>
      <c r="W13">
        <v>90</v>
      </c>
      <c r="X13">
        <v>152</v>
      </c>
      <c r="Y13" t="s">
        <v>59</v>
      </c>
      <c r="Z13" t="s">
        <v>59</v>
      </c>
      <c r="AA13" s="15"/>
      <c r="AB13" s="15"/>
      <c r="AC13" s="15" t="s">
        <v>141</v>
      </c>
      <c r="AD13" s="15"/>
      <c r="AE13" s="15"/>
      <c r="AF13" s="15" t="s">
        <v>141</v>
      </c>
      <c r="AG13" s="15"/>
      <c r="AH13" s="15"/>
      <c r="AI13" s="9">
        <v>1257833</v>
      </c>
      <c r="AJ13" s="9">
        <v>1182363</v>
      </c>
      <c r="AK13" s="9">
        <v>13690000</v>
      </c>
      <c r="AL13" s="9"/>
      <c r="AM13" s="9">
        <v>500000</v>
      </c>
      <c r="AN13" s="9"/>
      <c r="AQ13" s="10">
        <v>26510598</v>
      </c>
      <c r="AR13" s="11">
        <f>Table1[[#This Row],[TOTAL DEVELOPMENT COSTS]]/Table1[[#This Row],[Total Program Units]]</f>
        <v>294562.2</v>
      </c>
      <c r="AS13">
        <v>0.91</v>
      </c>
      <c r="AT13" s="10">
        <f>Table1[[#This Row],[Total annual Federal Tax credit amount]]/Table1[[#This Row],[Total Program Units]]</f>
        <v>13975.922222222222</v>
      </c>
      <c r="AU13" s="10">
        <f>Table1[[#This Row],[Total annual Federal Tax credit amount]]/Table1[[#This Row],[Total Numbers Of Bedrooms]]</f>
        <v>8275.2171052631584</v>
      </c>
    </row>
    <row r="14" spans="1:47" x14ac:dyDescent="0.25">
      <c r="A14" t="s">
        <v>109</v>
      </c>
      <c r="B14" t="s">
        <v>65</v>
      </c>
      <c r="C14">
        <v>88</v>
      </c>
      <c r="D14">
        <v>9679.01</v>
      </c>
      <c r="E14" t="s">
        <v>57</v>
      </c>
      <c r="F14" t="s">
        <v>58</v>
      </c>
      <c r="G14" t="s">
        <v>190</v>
      </c>
      <c r="H14" t="s">
        <v>191</v>
      </c>
      <c r="I14" t="s">
        <v>192</v>
      </c>
      <c r="J14" t="s">
        <v>158</v>
      </c>
      <c r="K14" t="s">
        <v>159</v>
      </c>
      <c r="L14" s="14" t="s">
        <v>160</v>
      </c>
      <c r="N14" t="s">
        <v>158</v>
      </c>
      <c r="O14" t="s">
        <v>161</v>
      </c>
      <c r="P14" s="14" t="s">
        <v>162</v>
      </c>
      <c r="Q14" t="s">
        <v>193</v>
      </c>
      <c r="R14" s="14" t="s">
        <v>194</v>
      </c>
      <c r="S14" t="s">
        <v>163</v>
      </c>
      <c r="T14" s="14" t="s">
        <v>164</v>
      </c>
      <c r="U14">
        <v>144</v>
      </c>
      <c r="V14">
        <v>0</v>
      </c>
      <c r="W14">
        <v>144</v>
      </c>
      <c r="X14">
        <v>300</v>
      </c>
      <c r="Y14" t="s">
        <v>59</v>
      </c>
      <c r="Z14" t="s">
        <v>59</v>
      </c>
      <c r="AA14" s="15"/>
      <c r="AB14" s="15"/>
      <c r="AC14" s="15"/>
      <c r="AD14" s="15"/>
      <c r="AE14" s="15" t="s">
        <v>141</v>
      </c>
      <c r="AF14" s="15"/>
      <c r="AG14" s="15" t="s">
        <v>141</v>
      </c>
      <c r="AH14" s="15"/>
      <c r="AI14" s="9">
        <v>1913285</v>
      </c>
      <c r="AJ14" s="9">
        <v>1200000</v>
      </c>
      <c r="AK14" s="9">
        <v>11293186</v>
      </c>
      <c r="AL14" s="9"/>
      <c r="AM14" s="9">
        <v>0</v>
      </c>
      <c r="AN14" s="9">
        <v>0</v>
      </c>
      <c r="AO14">
        <v>0</v>
      </c>
      <c r="AP14">
        <v>0</v>
      </c>
      <c r="AQ14" s="10">
        <v>41006916</v>
      </c>
      <c r="AR14" s="11">
        <f>Table1[[#This Row],[TOTAL DEVELOPMENT COSTS]]/Table1[[#This Row],[Total Program Units]]</f>
        <v>284770.25</v>
      </c>
      <c r="AS14">
        <v>0.85</v>
      </c>
      <c r="AT14" s="10">
        <f>Table1[[#This Row],[Total annual Federal Tax credit amount]]/Table1[[#This Row],[Total Program Units]]</f>
        <v>13286.701388888889</v>
      </c>
      <c r="AU14" s="10">
        <f>Table1[[#This Row],[Total annual Federal Tax credit amount]]/Table1[[#This Row],[Total Numbers Of Bedrooms]]</f>
        <v>6377.6166666666668</v>
      </c>
    </row>
    <row r="15" spans="1:47" x14ac:dyDescent="0.25">
      <c r="A15" t="s">
        <v>110</v>
      </c>
      <c r="B15" t="s">
        <v>75</v>
      </c>
      <c r="C15">
        <v>75</v>
      </c>
      <c r="D15">
        <v>28</v>
      </c>
      <c r="E15" t="s">
        <v>57</v>
      </c>
      <c r="F15" t="s">
        <v>58</v>
      </c>
      <c r="G15" t="s">
        <v>195</v>
      </c>
      <c r="H15" t="s">
        <v>196</v>
      </c>
      <c r="I15" t="s">
        <v>197</v>
      </c>
      <c r="J15" t="s">
        <v>138</v>
      </c>
      <c r="K15" t="s">
        <v>198</v>
      </c>
      <c r="L15" s="14" t="s">
        <v>199</v>
      </c>
      <c r="N15" t="s">
        <v>138</v>
      </c>
      <c r="O15" t="s">
        <v>139</v>
      </c>
      <c r="P15" s="14" t="s">
        <v>140</v>
      </c>
      <c r="U15">
        <v>98</v>
      </c>
      <c r="V15">
        <v>0</v>
      </c>
      <c r="W15">
        <v>98</v>
      </c>
      <c r="X15">
        <v>196</v>
      </c>
      <c r="Y15" t="s">
        <v>59</v>
      </c>
      <c r="Z15" t="s">
        <v>59</v>
      </c>
      <c r="AA15" s="15"/>
      <c r="AB15" s="15" t="s">
        <v>141</v>
      </c>
      <c r="AC15" s="15"/>
      <c r="AD15" s="15"/>
      <c r="AE15" s="15"/>
      <c r="AF15" s="15" t="s">
        <v>141</v>
      </c>
      <c r="AG15" s="15"/>
      <c r="AH15" s="15"/>
      <c r="AI15" s="9">
        <v>1200344</v>
      </c>
      <c r="AJ15" s="9">
        <v>1200000</v>
      </c>
      <c r="AK15" s="9">
        <v>12700000</v>
      </c>
      <c r="AL15" s="9"/>
      <c r="AM15" s="9">
        <v>0</v>
      </c>
      <c r="AN15" s="9"/>
      <c r="AQ15" s="10">
        <v>24840330</v>
      </c>
      <c r="AR15" s="11">
        <f>Table1[[#This Row],[TOTAL DEVELOPMENT COSTS]]/Table1[[#This Row],[Total Program Units]]</f>
        <v>253472.75510204083</v>
      </c>
      <c r="AS15">
        <v>0.85</v>
      </c>
      <c r="AT15" s="10">
        <f>Table1[[#This Row],[Total annual Federal Tax credit amount]]/Table1[[#This Row],[Total Program Units]]</f>
        <v>12248.408163265307</v>
      </c>
      <c r="AU15" s="10">
        <f>Table1[[#This Row],[Total annual Federal Tax credit amount]]/Table1[[#This Row],[Total Numbers Of Bedrooms]]</f>
        <v>6124.2040816326535</v>
      </c>
    </row>
    <row r="16" spans="1:47" x14ac:dyDescent="0.25">
      <c r="A16" t="s">
        <v>111</v>
      </c>
      <c r="B16" t="s">
        <v>61</v>
      </c>
      <c r="C16">
        <v>97.5</v>
      </c>
      <c r="D16" t="s">
        <v>206</v>
      </c>
      <c r="E16" t="s">
        <v>62</v>
      </c>
      <c r="F16" t="s">
        <v>63</v>
      </c>
      <c r="G16" t="s">
        <v>132</v>
      </c>
      <c r="H16" t="s">
        <v>133</v>
      </c>
      <c r="I16" t="s">
        <v>200</v>
      </c>
      <c r="J16" t="s">
        <v>201</v>
      </c>
      <c r="K16" t="s">
        <v>202</v>
      </c>
      <c r="L16" s="14" t="s">
        <v>203</v>
      </c>
      <c r="N16" t="s">
        <v>201</v>
      </c>
      <c r="O16" t="s">
        <v>204</v>
      </c>
      <c r="P16" s="14" t="s">
        <v>205</v>
      </c>
      <c r="U16">
        <v>169</v>
      </c>
      <c r="V16">
        <v>0</v>
      </c>
      <c r="W16">
        <v>169</v>
      </c>
      <c r="X16">
        <v>285</v>
      </c>
      <c r="Y16" t="s">
        <v>64</v>
      </c>
      <c r="Z16" t="s">
        <v>59</v>
      </c>
      <c r="AA16" s="15"/>
      <c r="AB16" s="15"/>
      <c r="AC16" s="15" t="s">
        <v>141</v>
      </c>
      <c r="AD16" s="15"/>
      <c r="AE16" s="15"/>
      <c r="AF16" s="15" t="s">
        <v>141</v>
      </c>
      <c r="AG16" s="15"/>
      <c r="AH16" s="15"/>
      <c r="AI16" s="9">
        <v>907483</v>
      </c>
      <c r="AJ16" s="9">
        <v>1200000</v>
      </c>
      <c r="AK16" s="9">
        <v>12200000</v>
      </c>
      <c r="AL16" s="9"/>
      <c r="AM16" s="9">
        <v>500000</v>
      </c>
      <c r="AN16" s="9">
        <v>0</v>
      </c>
      <c r="AO16">
        <v>0</v>
      </c>
      <c r="AP16">
        <v>0</v>
      </c>
      <c r="AQ16" s="10">
        <v>26679030</v>
      </c>
      <c r="AR16" s="11">
        <f>Table1[[#This Row],[TOTAL DEVELOPMENT COSTS]]/Table1[[#This Row],[Total Program Units]]</f>
        <v>157864.08284023669</v>
      </c>
      <c r="AS16">
        <v>0.86</v>
      </c>
      <c r="AT16" s="10">
        <f>Table1[[#This Row],[Total annual Federal Tax credit amount]]/Table1[[#This Row],[Total Program Units]]</f>
        <v>5369.7218934911243</v>
      </c>
      <c r="AU16" s="10">
        <f>Table1[[#This Row],[Total annual Federal Tax credit amount]]/Table1[[#This Row],[Total Numbers Of Bedrooms]]</f>
        <v>3184.1508771929825</v>
      </c>
    </row>
  </sheetData>
  <phoneticPr fontId="3" type="noConversion"/>
  <hyperlinks>
    <hyperlink ref="L5" r:id="rId1" xr:uid="{CE15D919-875B-4E23-88A6-A380A35B7C06}"/>
    <hyperlink ref="P5" r:id="rId2" xr:uid="{F59A319E-BB19-485C-B4FD-578544C8805E}"/>
    <hyperlink ref="T5" r:id="rId3" xr:uid="{3A1C6ED7-4183-49B3-9F52-F244DBCC3461}"/>
    <hyperlink ref="L6" r:id="rId4" xr:uid="{B758CB2B-1452-4E54-BB41-361FD660F07C}"/>
    <hyperlink ref="P6" r:id="rId5" xr:uid="{9193B2B6-64CB-498A-816E-295702A53132}"/>
    <hyperlink ref="L7" r:id="rId6" xr:uid="{78458EF5-716C-4569-B52A-2C5E6DCFCD70}"/>
    <hyperlink ref="P7" r:id="rId7" xr:uid="{29C6D968-A864-4596-8415-1D96E50D032B}"/>
    <hyperlink ref="R7" r:id="rId8" xr:uid="{74A31A7A-EEBC-4A17-93B1-6F471411EFEE}"/>
    <hyperlink ref="L8" r:id="rId9" xr:uid="{4C3DEE87-BBD6-4024-8A9D-D81C4B8FEE75}"/>
    <hyperlink ref="P8" r:id="rId10" xr:uid="{E63DB612-08FB-4028-87F1-52EE0425A7BA}"/>
    <hyperlink ref="L9" r:id="rId11" xr:uid="{78DCEDE5-635F-4CC4-8023-02E8481DEBD3}"/>
    <hyperlink ref="P9" r:id="rId12" xr:uid="{C16FD47A-2F36-4770-BD30-FD616ADEB813}"/>
    <hyperlink ref="T9" r:id="rId13" xr:uid="{9C80A260-116F-4423-8F58-F82C94CC0744}"/>
    <hyperlink ref="L10" r:id="rId14" xr:uid="{E9E41FBC-2846-4B45-8606-EC9894228A48}"/>
    <hyperlink ref="P10" r:id="rId15" xr:uid="{D23522A4-8129-4195-9A9C-33E40CE4EC34}"/>
    <hyperlink ref="R10" r:id="rId16" xr:uid="{97C4A497-7B6E-4ABB-94D5-6AF5E9D6E54D}"/>
    <hyperlink ref="L11" r:id="rId17" xr:uid="{1227D7A2-9F1C-4C42-81FB-E964EB575A54}"/>
    <hyperlink ref="P11" r:id="rId18" xr:uid="{5F1D6FBA-8DE9-4B29-A55A-3479D0629EC5}"/>
    <hyperlink ref="L12" r:id="rId19" xr:uid="{CABC59BD-0D9B-4E0F-BD62-1B003EBD7929}"/>
    <hyperlink ref="P12" r:id="rId20" xr:uid="{B0E99765-2EF2-4A2D-BA14-94A273308507}"/>
    <hyperlink ref="R12" r:id="rId21" xr:uid="{E2A845D0-AD32-4144-8C2D-5C41209667E2}"/>
    <hyperlink ref="L13" r:id="rId22" xr:uid="{9729F899-5E4B-4D9D-95D3-F2F312479B4C}"/>
    <hyperlink ref="P13" r:id="rId23" xr:uid="{D399D4FA-C15E-4731-B059-06E2D317C277}"/>
    <hyperlink ref="R13" r:id="rId24" xr:uid="{E7B830EB-A60E-4426-80A0-FF2529506AAC}"/>
    <hyperlink ref="L14" r:id="rId25" xr:uid="{FFC6FA5D-38DF-4A92-82A2-F849B6B1FD98}"/>
    <hyperlink ref="P14" r:id="rId26" xr:uid="{BE9B9E31-529E-4010-AC2C-DA4F096E9904}"/>
    <hyperlink ref="R14" r:id="rId27" xr:uid="{A22F4187-A1D7-4EE9-A771-BE28C5889010}"/>
    <hyperlink ref="T14" r:id="rId28" xr:uid="{0052255C-BE2B-466B-8DF4-D145F4BB64F6}"/>
    <hyperlink ref="L15" r:id="rId29" xr:uid="{80F28454-73B6-4E12-B897-9136EECC7E67}"/>
    <hyperlink ref="P15" r:id="rId30" xr:uid="{B01ECC2D-22C9-40A9-BBC8-C88DAD0C98F3}"/>
    <hyperlink ref="L16" r:id="rId31" xr:uid="{4FEA122C-1A5C-40F0-8305-DE881B302970}"/>
    <hyperlink ref="P16" r:id="rId32" xr:uid="{4F5C4B81-2059-400C-A17F-4F83212D4E62}"/>
  </hyperlinks>
  <pageMargins left="0.7" right="0.7" top="0.75" bottom="0.75" header="0.3" footer="0.3"/>
  <pageSetup orientation="portrait" r:id="rId33"/>
  <tableParts count="1"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67D7-F087-4C26-A4B6-E61895537C87}">
  <dimension ref="A1:AK19"/>
  <sheetViews>
    <sheetView workbookViewId="0">
      <selection activeCell="F33" sqref="F33"/>
    </sheetView>
  </sheetViews>
  <sheetFormatPr defaultRowHeight="15" x14ac:dyDescent="0.25"/>
  <cols>
    <col min="1" max="1" width="28.5703125" bestFit="1" customWidth="1"/>
    <col min="2" max="2" width="20.28515625" customWidth="1"/>
    <col min="3" max="3" width="43.5703125" bestFit="1" customWidth="1"/>
    <col min="4" max="4" width="12" bestFit="1" customWidth="1"/>
    <col min="5" max="5" width="11.42578125" customWidth="1"/>
    <col min="6" max="6" width="11.140625" customWidth="1"/>
    <col min="7" max="7" width="15.5703125" bestFit="1" customWidth="1"/>
    <col min="8" max="8" width="23.85546875" style="7" bestFit="1" customWidth="1"/>
    <col min="9" max="9" width="14.28515625" bestFit="1" customWidth="1"/>
    <col min="10" max="10" width="11.140625" bestFit="1" customWidth="1"/>
    <col min="11" max="11" width="26.42578125" bestFit="1" customWidth="1"/>
    <col min="12" max="12" width="16.7109375" customWidth="1"/>
    <col min="13" max="13" width="13.85546875" customWidth="1"/>
    <col min="14" max="14" width="15" customWidth="1"/>
    <col min="15" max="15" width="16.28515625" customWidth="1"/>
    <col min="16" max="16" width="18.42578125" customWidth="1"/>
    <col min="17" max="17" width="21.28515625" customWidth="1"/>
    <col min="18" max="19" width="15.85546875" customWidth="1"/>
    <col min="21" max="21" width="8.85546875" customWidth="1"/>
    <col min="22" max="22" width="55.42578125" bestFit="1" customWidth="1"/>
    <col min="23" max="23" width="18.140625" customWidth="1"/>
    <col min="24" max="24" width="29.85546875" bestFit="1" customWidth="1"/>
    <col min="25" max="25" width="45" bestFit="1" customWidth="1"/>
    <col min="26" max="26" width="17.140625" customWidth="1"/>
    <col min="27" max="27" width="22.28515625" customWidth="1"/>
    <col min="28" max="28" width="16.42578125" customWidth="1"/>
    <col min="29" max="29" width="13.85546875" customWidth="1"/>
    <col min="30" max="30" width="12.140625" customWidth="1"/>
    <col min="31" max="32" width="25.140625" customWidth="1"/>
    <col min="33" max="33" width="15.7109375" customWidth="1"/>
    <col min="34" max="34" width="16.5703125" customWidth="1"/>
    <col min="35" max="35" width="27.7109375" customWidth="1"/>
    <col min="36" max="36" width="24.42578125" customWidth="1"/>
    <col min="37" max="37" width="27.85546875" customWidth="1"/>
  </cols>
  <sheetData>
    <row r="1" spans="1:37" ht="18.75" x14ac:dyDescent="0.3">
      <c r="A1" s="1" t="s">
        <v>50</v>
      </c>
      <c r="B1" s="1"/>
      <c r="C1" s="1"/>
    </row>
    <row r="2" spans="1:37" ht="45.75" thickBot="1" x14ac:dyDescent="0.3">
      <c r="A2" s="2" t="s">
        <v>1</v>
      </c>
      <c r="B2" s="2" t="s">
        <v>0</v>
      </c>
      <c r="C2" s="2" t="s">
        <v>34</v>
      </c>
      <c r="D2" s="2" t="s">
        <v>2</v>
      </c>
      <c r="E2" s="2" t="s">
        <v>33</v>
      </c>
      <c r="F2" s="2" t="s">
        <v>3</v>
      </c>
      <c r="G2" s="2" t="s">
        <v>4</v>
      </c>
      <c r="H2" s="8" t="s">
        <v>6</v>
      </c>
      <c r="I2" s="2" t="s">
        <v>5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6" t="s">
        <v>47</v>
      </c>
      <c r="T2" s="2" t="s">
        <v>16</v>
      </c>
      <c r="U2" s="2" t="s">
        <v>17</v>
      </c>
      <c r="V2" s="2" t="s">
        <v>35</v>
      </c>
      <c r="W2" s="2" t="s">
        <v>18</v>
      </c>
      <c r="X2" s="2" t="s">
        <v>19</v>
      </c>
      <c r="Y2" s="2" t="s">
        <v>20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32</v>
      </c>
      <c r="AG2" s="2" t="s">
        <v>27</v>
      </c>
      <c r="AH2" s="2" t="s">
        <v>28</v>
      </c>
      <c r="AI2" s="2" t="s">
        <v>29</v>
      </c>
      <c r="AJ2" s="2" t="s">
        <v>30</v>
      </c>
      <c r="AK2" s="2" t="s">
        <v>31</v>
      </c>
    </row>
    <row r="3" spans="1:37" ht="15.75" thickTop="1" x14ac:dyDescent="0.25">
      <c r="A3" t="s">
        <v>43</v>
      </c>
      <c r="B3" t="s">
        <v>44</v>
      </c>
      <c r="F3" t="s">
        <v>40</v>
      </c>
      <c r="G3" t="s">
        <v>42</v>
      </c>
      <c r="H3" s="7">
        <v>19</v>
      </c>
      <c r="I3" t="s">
        <v>36</v>
      </c>
      <c r="AE3" s="3"/>
      <c r="AF3" s="4"/>
      <c r="AG3" s="4"/>
      <c r="AH3" s="4"/>
      <c r="AI3" s="4"/>
      <c r="AJ3" s="4"/>
      <c r="AK3" s="5" t="e">
        <f>Table13[[#This Row],[ Bond Request ]]/Table13[[#This Row],[ Total Development Cost ]]</f>
        <v>#DIV/0!</v>
      </c>
    </row>
    <row r="4" spans="1:37" x14ac:dyDescent="0.25">
      <c r="A4" t="s">
        <v>45</v>
      </c>
      <c r="B4" t="s">
        <v>46</v>
      </c>
      <c r="F4" t="s">
        <v>39</v>
      </c>
      <c r="G4" t="s">
        <v>41</v>
      </c>
      <c r="H4" s="7">
        <v>20</v>
      </c>
      <c r="I4" t="s">
        <v>37</v>
      </c>
      <c r="AE4" s="3"/>
      <c r="AF4" s="4"/>
      <c r="AG4" s="4"/>
      <c r="AH4" s="4"/>
      <c r="AI4" s="4"/>
      <c r="AJ4" s="4"/>
      <c r="AK4" s="5" t="e">
        <f>Table13[[#This Row],[ Bond Request ]]/Table13[[#This Row],[ Total Development Cost ]]</f>
        <v>#DIV/0!</v>
      </c>
    </row>
    <row r="5" spans="1:37" x14ac:dyDescent="0.25">
      <c r="A5" t="s">
        <v>48</v>
      </c>
      <c r="B5" t="s">
        <v>49</v>
      </c>
      <c r="F5" t="s">
        <v>38</v>
      </c>
      <c r="G5" t="s">
        <v>42</v>
      </c>
      <c r="H5" s="7">
        <v>21</v>
      </c>
      <c r="I5" t="s">
        <v>37</v>
      </c>
      <c r="AE5" s="3"/>
      <c r="AF5" s="4"/>
      <c r="AG5" s="4"/>
      <c r="AH5" s="4"/>
      <c r="AI5" s="4"/>
      <c r="AJ5" s="4"/>
      <c r="AK5" s="5" t="e">
        <f>Table13[[#This Row],[ Bond Request ]]/Table13[[#This Row],[ Total Development Cost ]]</f>
        <v>#DIV/0!</v>
      </c>
    </row>
    <row r="6" spans="1:37" x14ac:dyDescent="0.25">
      <c r="AE6" s="3"/>
      <c r="AF6" s="4"/>
      <c r="AG6" s="4"/>
      <c r="AH6" s="4"/>
      <c r="AI6" s="4"/>
      <c r="AJ6" s="4"/>
      <c r="AK6" s="5" t="e">
        <f>Table13[[#This Row],[ Bond Request ]]/Table13[[#This Row],[ Total Development Cost ]]</f>
        <v>#DIV/0!</v>
      </c>
    </row>
    <row r="7" spans="1:37" x14ac:dyDescent="0.25">
      <c r="AE7" s="3"/>
      <c r="AF7" s="4"/>
      <c r="AG7" s="4"/>
      <c r="AH7" s="4"/>
      <c r="AI7" s="4"/>
      <c r="AJ7" s="4"/>
      <c r="AK7" s="5" t="e">
        <f>Table13[[#This Row],[ Bond Request ]]/Table13[[#This Row],[ Total Development Cost ]]</f>
        <v>#DIV/0!</v>
      </c>
    </row>
    <row r="8" spans="1:37" x14ac:dyDescent="0.25">
      <c r="AE8" s="3"/>
      <c r="AF8" s="4"/>
      <c r="AG8" s="4"/>
      <c r="AH8" s="4"/>
      <c r="AI8" s="4"/>
      <c r="AJ8" s="4"/>
      <c r="AK8" s="5" t="e">
        <f>Table13[[#This Row],[ Bond Request ]]/Table13[[#This Row],[ Total Development Cost ]]</f>
        <v>#DIV/0!</v>
      </c>
    </row>
    <row r="9" spans="1:37" x14ac:dyDescent="0.25">
      <c r="AE9" s="3"/>
      <c r="AF9" s="4"/>
      <c r="AG9" s="4"/>
      <c r="AH9" s="4"/>
      <c r="AI9" s="4"/>
      <c r="AJ9" s="4"/>
      <c r="AK9" s="5" t="e">
        <f>Table13[[#This Row],[ Bond Request ]]/Table13[[#This Row],[ Total Development Cost ]]</f>
        <v>#DIV/0!</v>
      </c>
    </row>
    <row r="10" spans="1:37" x14ac:dyDescent="0.25">
      <c r="AE10" s="3"/>
      <c r="AF10" s="4"/>
      <c r="AG10" s="4"/>
      <c r="AH10" s="4"/>
      <c r="AI10" s="4"/>
      <c r="AJ10" s="4"/>
      <c r="AK10" s="5" t="e">
        <f>Table13[[#This Row],[ Bond Request ]]/Table13[[#This Row],[ Total Development Cost ]]</f>
        <v>#DIV/0!</v>
      </c>
    </row>
    <row r="11" spans="1:37" x14ac:dyDescent="0.25">
      <c r="AE11" s="3"/>
      <c r="AF11" s="4"/>
      <c r="AG11" s="4"/>
      <c r="AH11" s="4"/>
      <c r="AI11" s="4"/>
      <c r="AJ11" s="4"/>
      <c r="AK11" s="5" t="e">
        <f>Table13[[#This Row],[ Bond Request ]]/Table13[[#This Row],[ Total Development Cost ]]</f>
        <v>#DIV/0!</v>
      </c>
    </row>
    <row r="12" spans="1:37" x14ac:dyDescent="0.25">
      <c r="AE12" s="3"/>
      <c r="AF12" s="4"/>
      <c r="AG12" s="4"/>
      <c r="AH12" s="4"/>
      <c r="AI12" s="4"/>
      <c r="AJ12" s="4"/>
      <c r="AK12" s="5" t="e">
        <f>Table13[[#This Row],[ Bond Request ]]/Table13[[#This Row],[ Total Development Cost ]]</f>
        <v>#DIV/0!</v>
      </c>
    </row>
    <row r="13" spans="1:37" x14ac:dyDescent="0.25">
      <c r="AE13" s="3"/>
      <c r="AF13" s="4"/>
      <c r="AG13" s="4"/>
      <c r="AH13" s="4"/>
      <c r="AI13" s="4"/>
      <c r="AJ13" s="4"/>
      <c r="AK13" s="5" t="e">
        <f>Table13[[#This Row],[ Bond Request ]]/Table13[[#This Row],[ Total Development Cost ]]</f>
        <v>#DIV/0!</v>
      </c>
    </row>
    <row r="14" spans="1:37" x14ac:dyDescent="0.25">
      <c r="AE14" s="3"/>
      <c r="AF14" s="4"/>
      <c r="AG14" s="4"/>
      <c r="AH14" s="4"/>
      <c r="AI14" s="4"/>
      <c r="AJ14" s="4"/>
      <c r="AK14" s="5" t="e">
        <f>Table13[[#This Row],[ Bond Request ]]/Table13[[#This Row],[ Total Development Cost ]]</f>
        <v>#DIV/0!</v>
      </c>
    </row>
    <row r="15" spans="1:37" x14ac:dyDescent="0.25">
      <c r="AE15" s="3"/>
      <c r="AF15" s="4"/>
      <c r="AG15" s="4"/>
      <c r="AH15" s="4"/>
      <c r="AI15" s="4"/>
      <c r="AJ15" s="4"/>
      <c r="AK15" s="5" t="e">
        <f>Table13[[#This Row],[ Bond Request ]]/Table13[[#This Row],[ Total Development Cost ]]</f>
        <v>#DIV/0!</v>
      </c>
    </row>
    <row r="16" spans="1:37" x14ac:dyDescent="0.25">
      <c r="AE16" s="3"/>
      <c r="AF16" s="4"/>
      <c r="AG16" s="4"/>
      <c r="AH16" s="4"/>
      <c r="AI16" s="4"/>
      <c r="AJ16" s="4"/>
      <c r="AK16" s="5" t="e">
        <f>Table13[[#This Row],[ Bond Request ]]/Table13[[#This Row],[ Total Development Cost ]]</f>
        <v>#DIV/0!</v>
      </c>
    </row>
    <row r="17" spans="31:37" x14ac:dyDescent="0.25">
      <c r="AE17" s="3"/>
      <c r="AF17" s="4"/>
      <c r="AG17" s="4"/>
      <c r="AH17" s="4"/>
      <c r="AI17" s="4"/>
      <c r="AJ17" s="4"/>
      <c r="AK17" s="5" t="e">
        <f>Table13[[#This Row],[ Bond Request ]]/Table13[[#This Row],[ Total Development Cost ]]</f>
        <v>#DIV/0!</v>
      </c>
    </row>
    <row r="18" spans="31:37" x14ac:dyDescent="0.25">
      <c r="AF18" s="4"/>
      <c r="AG18" s="4"/>
      <c r="AH18" s="4"/>
      <c r="AI18" s="4"/>
      <c r="AJ18" s="4"/>
      <c r="AK18" s="5" t="e">
        <f>Table13[[#This Row],[ Bond Request ]]/Table13[[#This Row],[ Total Development Cost ]]</f>
        <v>#DIV/0!</v>
      </c>
    </row>
    <row r="19" spans="31:37" x14ac:dyDescent="0.25">
      <c r="AF19" s="4"/>
      <c r="AG19" s="4"/>
      <c r="AH19" s="4"/>
      <c r="AI19" s="4"/>
      <c r="AJ19" s="4"/>
      <c r="AK19" s="5" t="e">
        <f>Table13[[#This Row],[ Bond Request ]]/Table13[[#This Row],[ Total Development Cost ]]</f>
        <v>#DIV/0!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Competitive</vt:lpstr>
      <vt:lpstr>Noncompetitive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Rakowski, Alan</cp:lastModifiedBy>
  <dcterms:created xsi:type="dcterms:W3CDTF">2015-06-05T18:17:20Z</dcterms:created>
  <dcterms:modified xsi:type="dcterms:W3CDTF">2025-08-11T13:26:21Z</dcterms:modified>
</cp:coreProperties>
</file>