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3A-B with AWHTC\Memos &amp; Website Postings\"/>
    </mc:Choice>
  </mc:AlternateContent>
  <xr:revisionPtr revIDLastSave="0" documentId="13_ncr:1_{16D20429-48BE-4BDE-9906-4F897B87CA2D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" l="1"/>
  <c r="P18" i="1"/>
  <c r="O18" i="1"/>
  <c r="O7" i="1" l="1"/>
  <c r="P7" i="1"/>
</calcChain>
</file>

<file path=xl/sharedStrings.xml><?xml version="1.0" encoding="utf-8"?>
<sst xmlns="http://schemas.openxmlformats.org/spreadsheetml/2006/main" count="273" uniqueCount="185">
  <si>
    <t>Applicant #</t>
  </si>
  <si>
    <t>Development Name</t>
  </si>
  <si>
    <t>Development Type</t>
  </si>
  <si>
    <t>Development City</t>
  </si>
  <si>
    <t>Development County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</si>
  <si>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</si>
  <si>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</si>
  <si>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</si>
  <si>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</si>
  <si>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</si>
  <si>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</si>
  <si>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</si>
  <si>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Bond Request</t>
  </si>
  <si>
    <t>HOME Request</t>
  </si>
  <si>
    <t>Development Fund Request</t>
  </si>
  <si>
    <t>Total Development Cost</t>
  </si>
  <si>
    <t>Region</t>
  </si>
  <si>
    <t>Self Score</t>
  </si>
  <si>
    <t>38th &amp; Arlington</t>
  </si>
  <si>
    <t>AHEPA 100-II Apartments</t>
  </si>
  <si>
    <t>Cambridge Estates II</t>
  </si>
  <si>
    <t>Capitol Station</t>
  </si>
  <si>
    <t>Central at Rivoli Park</t>
  </si>
  <si>
    <t>Charlestown Flats</t>
  </si>
  <si>
    <t>Cherry Tree Court</t>
  </si>
  <si>
    <t>Dalehaven Estates</t>
  </si>
  <si>
    <t>Durbin Plaza</t>
  </si>
  <si>
    <t>Eight37 Lofts</t>
  </si>
  <si>
    <t>Emerson Place Apartments</t>
  </si>
  <si>
    <t>Esdall House</t>
  </si>
  <si>
    <t>Garfield Towers</t>
  </si>
  <si>
    <t>Hodges Commons</t>
  </si>
  <si>
    <t>Honey Creek Village</t>
  </si>
  <si>
    <t>Kilgore Place</t>
  </si>
  <si>
    <t>North Market</t>
  </si>
  <si>
    <t>Residences at Sunrise Crossing</t>
  </si>
  <si>
    <t>Sunspring</t>
  </si>
  <si>
    <t>Vogel Road</t>
  </si>
  <si>
    <t>Valley Forge Apartments</t>
  </si>
  <si>
    <t>New Construction</t>
  </si>
  <si>
    <t xml:space="preserve">Indianapolis </t>
  </si>
  <si>
    <t>Marion</t>
  </si>
  <si>
    <t>Dani Miller</t>
  </si>
  <si>
    <t>drmiller@flco.com</t>
  </si>
  <si>
    <t>Flaherty &amp; Collins Development LLC</t>
  </si>
  <si>
    <t>Central</t>
  </si>
  <si>
    <t>AHEPA Affordable Housing Management Company, Inc.</t>
  </si>
  <si>
    <t>Clay Township</t>
  </si>
  <si>
    <t>St Joseph</t>
  </si>
  <si>
    <t>Steve Beck</t>
  </si>
  <si>
    <t>sbeck@ahepaseniorliving.org</t>
  </si>
  <si>
    <t>dklingensmith@ahepaseniorliving.org</t>
  </si>
  <si>
    <t>North West</t>
  </si>
  <si>
    <t>Lafayette</t>
  </si>
  <si>
    <t>Tippecanoe</t>
  </si>
  <si>
    <t>Kevin Beard</t>
  </si>
  <si>
    <t>kbeard@evergreenreg.com</t>
  </si>
  <si>
    <t>EREG Housing Preservation LLC</t>
  </si>
  <si>
    <t>Rehabilitation</t>
  </si>
  <si>
    <t>United Church Homes, Inc.</t>
  </si>
  <si>
    <t>dfagan@uchinc.org</t>
  </si>
  <si>
    <t>Dan Fagan</t>
  </si>
  <si>
    <t>Kyle Bach</t>
  </si>
  <si>
    <t>kyle@theannexgrp.com</t>
  </si>
  <si>
    <t>Union Development Holdings LLC</t>
  </si>
  <si>
    <t>Charlestown</t>
  </si>
  <si>
    <t>Marian Development Group LLC</t>
  </si>
  <si>
    <t>Clark</t>
  </si>
  <si>
    <t>Kyle Smith</t>
  </si>
  <si>
    <t>kyle@themariangroup.com</t>
  </si>
  <si>
    <t>South East</t>
  </si>
  <si>
    <t>Washington</t>
  </si>
  <si>
    <t>Daviess</t>
  </si>
  <si>
    <t>South West</t>
  </si>
  <si>
    <t>Tina Wigmore</t>
  </si>
  <si>
    <t>tina@triplesdevelopment.com</t>
  </si>
  <si>
    <t>Triple S Development LLC</t>
  </si>
  <si>
    <t>Evansville</t>
  </si>
  <si>
    <t>Vanderburgh</t>
  </si>
  <si>
    <t>Mike Emkes</t>
  </si>
  <si>
    <t>memkes@houseinvestments.com</t>
  </si>
  <si>
    <t>BH Affordable, LLP</t>
  </si>
  <si>
    <t>srogers@birgeandheld.com</t>
  </si>
  <si>
    <t>Lawrenceburg</t>
  </si>
  <si>
    <t>Dearborn</t>
  </si>
  <si>
    <t>Amy Rosenthal</t>
  </si>
  <si>
    <t>National Church Residences</t>
  </si>
  <si>
    <t>Shelbyville</t>
  </si>
  <si>
    <t>Shelby</t>
  </si>
  <si>
    <t>Louis Knoble</t>
  </si>
  <si>
    <t>tony@twgdev.com</t>
  </si>
  <si>
    <t>TWG Development, LLC</t>
  </si>
  <si>
    <t>mconatser@twgdev.com</t>
  </si>
  <si>
    <t>David Cooper</t>
  </si>
  <si>
    <t>dcooper@crf.net</t>
  </si>
  <si>
    <t>Emerson Place Developer, LLC</t>
  </si>
  <si>
    <t>michael.volz@devcous.com</t>
  </si>
  <si>
    <t>Fort Wayne</t>
  </si>
  <si>
    <t>Allen</t>
  </si>
  <si>
    <t>North East</t>
  </si>
  <si>
    <t>Janine Betsy</t>
  </si>
  <si>
    <t>janine.betsey@glickco.com</t>
  </si>
  <si>
    <t>Gen B. Glick Company, Inc.</t>
  </si>
  <si>
    <t>Terre Haute</t>
  </si>
  <si>
    <t>Vigo</t>
  </si>
  <si>
    <t>Karly Brinla</t>
  </si>
  <si>
    <t>kbrinla@brinshore.com</t>
  </si>
  <si>
    <t>Brinshore Development, LLC</t>
  </si>
  <si>
    <t>Gateway to Life</t>
  </si>
  <si>
    <t>Lambert W. Gates, Sr.</t>
  </si>
  <si>
    <t>bishop@lwgatesministries.org</t>
  </si>
  <si>
    <t>Northeast Indianapolis Community Service Corporation</t>
  </si>
  <si>
    <t>Nick Surak</t>
  </si>
  <si>
    <t>nsurak@wodagroup.com</t>
  </si>
  <si>
    <t>Woda Cooper Development, Inc.</t>
  </si>
  <si>
    <t>nsurake@wodagroup.com</t>
  </si>
  <si>
    <t>Muncie</t>
  </si>
  <si>
    <t>Delaware</t>
  </si>
  <si>
    <t>M22</t>
  </si>
  <si>
    <t>Brian Carman</t>
  </si>
  <si>
    <t>brian@nearnorthdevelopment.org</t>
  </si>
  <si>
    <t>C&amp;H Capital, LLC</t>
  </si>
  <si>
    <t>dhubbard@hubbarddev.com</t>
  </si>
  <si>
    <t>Scott Skinner</t>
  </si>
  <si>
    <t>sskinner@nrpgroup.com</t>
  </si>
  <si>
    <t>NRP Holdings LLC</t>
  </si>
  <si>
    <t>Advantix Development Corporation</t>
  </si>
  <si>
    <t>tim.martin@advantixcorp.com</t>
  </si>
  <si>
    <t>Kokomo</t>
  </si>
  <si>
    <t>Howard</t>
  </si>
  <si>
    <t>Timothy Martin</t>
  </si>
  <si>
    <t>Winterwood  Development LLC</t>
  </si>
  <si>
    <t>Hannah Spillman</t>
  </si>
  <si>
    <t>hannah.spillman@winterwoodinc.com</t>
  </si>
  <si>
    <t>Madison</t>
  </si>
  <si>
    <t>Jefferson</t>
  </si>
  <si>
    <t>Kittle Property Group, Inc.</t>
  </si>
  <si>
    <t>jkittle@kittleproperties.com</t>
  </si>
  <si>
    <t>Jeffrey Kittle</t>
  </si>
  <si>
    <t>Bruce Baird</t>
  </si>
  <si>
    <t>bbaird@rdoor.org</t>
  </si>
  <si>
    <t>RDOOR Housing Coporation</t>
  </si>
  <si>
    <t>New Construction/Rehabilitation</t>
  </si>
  <si>
    <t>Gary Vizioli</t>
  </si>
  <si>
    <t>gvizioli@greatlakescapital.com</t>
  </si>
  <si>
    <t>The Annex Group</t>
  </si>
  <si>
    <t>kyle@theannexgroup.com</t>
  </si>
  <si>
    <t>Todd Jensen</t>
  </si>
  <si>
    <t>todd.jensen@kcgcompanies.com</t>
  </si>
  <si>
    <t>KCG Development, LLC</t>
  </si>
  <si>
    <t>rj.pasquesi@kcgcompanies.com</t>
  </si>
  <si>
    <t>2023A-B-001</t>
  </si>
  <si>
    <t>2023A-B-002</t>
  </si>
  <si>
    <t>2023A-B-003</t>
  </si>
  <si>
    <t>2023A-B-004</t>
  </si>
  <si>
    <t>2023A-B-005</t>
  </si>
  <si>
    <t>2023A-B-006</t>
  </si>
  <si>
    <t>2023A-B-007</t>
  </si>
  <si>
    <t>2023A-B-008</t>
  </si>
  <si>
    <t>2023A-B-009</t>
  </si>
  <si>
    <t>2023A-B-010</t>
  </si>
  <si>
    <t>2023A-B-011</t>
  </si>
  <si>
    <t>2023A-B-012</t>
  </si>
  <si>
    <t>2023A-B-013</t>
  </si>
  <si>
    <t>2023A-B-014</t>
  </si>
  <si>
    <t>2023A-B-015</t>
  </si>
  <si>
    <t>2023A-B-016</t>
  </si>
  <si>
    <t>2023A-B-017</t>
  </si>
  <si>
    <t>2023A-B-018</t>
  </si>
  <si>
    <t>2023A-B-019</t>
  </si>
  <si>
    <t>2023A-B-020</t>
  </si>
  <si>
    <t>2023A-B-021</t>
  </si>
  <si>
    <t>2023A-B-022</t>
  </si>
  <si>
    <t>2023A-B-023</t>
  </si>
  <si>
    <t>2023A-B-024</t>
  </si>
  <si>
    <t>2023A-B-025</t>
  </si>
  <si>
    <t>4% RHTC Annual Request</t>
  </si>
  <si>
    <t>AWHTC Annual Request</t>
  </si>
  <si>
    <t>MLK Corridor</t>
  </si>
  <si>
    <t>Turtle Creek North</t>
  </si>
  <si>
    <t>mmcfarland@nationalchurchresidences.org</t>
  </si>
  <si>
    <t>Attachment: RED Notice 23-30</t>
  </si>
  <si>
    <t>The information contained in this document is based on initial data entry of applications received on July 3, 2023 and has not been validated by IHCDA.</t>
  </si>
  <si>
    <t>Indiana Housing and Community Development Authority: 2023 Bond &amp; State Tax Credit Applicant List (UPDATED 7/17/23)</t>
  </si>
  <si>
    <t>arosenthal@nationalchurchresidences.org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</si>
</sst>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 wrapText="1"/>
    </xf>
    <xf numFmtId="0" fontId="4" fillId="2" borderId="1" xfId="0" applyFont="1" applyFill="1" applyBorder="1"/>
    <xf numFmtId="0" fontId="3" fillId="2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4" fontId="0" fillId="3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44" fontId="0" fillId="4" borderId="1" xfId="1" applyFont="1" applyFill="1" applyBorder="1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4" fontId="0" fillId="3" borderId="1" xfId="1" applyFont="1" applyFill="1" applyBorder="1" applyAlignment="1">
      <alignment horizontal="left" vertical="top"/>
    </xf>
    <xf numFmtId="44" fontId="0" fillId="4" borderId="1" xfId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wrapText="1"/>
    </xf>
    <xf numFmtId="0" fontId="0" fillId="3" borderId="4" xfId="0" applyFill="1" applyBorder="1"/>
    <xf numFmtId="0" fontId="0" fillId="3" borderId="3" xfId="0" applyFill="1" applyBorder="1"/>
    <xf numFmtId="0" fontId="0" fillId="4" borderId="4" xfId="0" applyFill="1" applyBorder="1"/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44" fontId="5" fillId="0" borderId="0" xfId="1" applyFont="1" applyAlignment="1">
      <alignment horizontal="left" vertical="center"/>
    </xf>
    <xf numFmtId="44" fontId="5" fillId="0" borderId="0" xfId="1" applyFont="1"/>
    <xf numFmtId="15" fontId="5" fillId="0" borderId="0" xfId="0" quotePrefix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zoomScaleNormal="100" workbookViewId="0">
      <pane ySplit="4" topLeftCell="A5" activePane="bottomLeft" state="frozen"/>
      <selection pane="bottomLeft" activeCell="G35" sqref="G35"/>
    </sheetView>
  </sheetViews>
  <sheetFormatPr defaultRowHeight="15" x14ac:dyDescent="0.25"/>
  <cols>
    <col min="1" max="1" width="31.28515625" bestFit="1" customWidth="1"/>
    <col min="2" max="2" width="9.7109375" bestFit="1" customWidth="1"/>
    <col min="3" max="3" width="12.5703125" customWidth="1"/>
    <col min="4" max="4" width="31" bestFit="1" customWidth="1"/>
    <col min="5" max="5" width="17.28515625" bestFit="1" customWidth="1"/>
    <col min="6" max="6" width="20.140625" bestFit="1" customWidth="1"/>
    <col min="7" max="7" width="40.5703125" bestFit="1" customWidth="1"/>
    <col min="8" max="8" width="48.85546875" bestFit="1" customWidth="1"/>
    <col min="9" max="9" width="58.85546875" bestFit="1" customWidth="1"/>
    <col min="10" max="10" width="54.5703125" bestFit="1" customWidth="1"/>
    <col min="11" max="11" width="12.140625" style="2" customWidth="1"/>
    <col min="12" max="12" width="9.140625" style="2"/>
    <col min="13" max="13" width="12" style="2" customWidth="1"/>
    <col min="14" max="14" width="17.85546875" style="16" customWidth="1"/>
    <col min="15" max="15" width="17.85546875" style="1" customWidth="1"/>
    <col min="16" max="17" width="19.140625" style="1" customWidth="1"/>
    <col min="18" max="18" width="16.140625" style="1" customWidth="1"/>
    <col min="19" max="19" width="16.140625" style="1" bestFit="1" customWidth="1"/>
    <col min="20" max="20" width="19" style="1" customWidth="1"/>
  </cols>
  <sheetData>
    <row r="1" spans="1:21" s="24" customFormat="1" x14ac:dyDescent="0.25">
      <c r="A1" s="24" t="s">
        <v>183</v>
      </c>
      <c r="K1" s="25"/>
      <c r="L1" s="25"/>
      <c r="M1" s="25"/>
      <c r="N1" s="26"/>
      <c r="O1" s="27"/>
      <c r="P1" s="27"/>
      <c r="Q1" s="27"/>
      <c r="R1" s="27"/>
      <c r="S1" s="27"/>
      <c r="T1" s="27"/>
    </row>
    <row r="2" spans="1:21" s="24" customFormat="1" x14ac:dyDescent="0.25">
      <c r="A2" s="24" t="s">
        <v>181</v>
      </c>
      <c r="K2" s="25"/>
      <c r="L2" s="25"/>
      <c r="M2" s="25"/>
      <c r="N2" s="26"/>
      <c r="O2" s="27"/>
      <c r="P2" s="27"/>
      <c r="Q2" s="27"/>
      <c r="R2" s="27"/>
      <c r="S2" s="27"/>
      <c r="T2" s="27"/>
    </row>
    <row r="3" spans="1:21" s="24" customFormat="1" x14ac:dyDescent="0.25">
      <c r="A3" s="28" t="s">
        <v>182</v>
      </c>
      <c r="K3" s="25"/>
      <c r="L3" s="25"/>
      <c r="M3" s="25"/>
      <c r="N3" s="26"/>
      <c r="O3" s="27"/>
      <c r="P3" s="27"/>
      <c r="Q3" s="27"/>
      <c r="R3" s="27"/>
      <c r="S3" s="27"/>
      <c r="T3" s="27"/>
    </row>
    <row r="4" spans="1:21" s="8" customFormat="1" ht="41.25" customHeight="1" x14ac:dyDescent="0.25">
      <c r="A4" s="3" t="s">
        <v>1</v>
      </c>
      <c r="B4" s="3" t="s">
        <v>17</v>
      </c>
      <c r="C4" s="3" t="s">
        <v>0</v>
      </c>
      <c r="D4" s="4" t="s">
        <v>2</v>
      </c>
      <c r="E4" s="4" t="s">
        <v>3</v>
      </c>
      <c r="F4" s="4" t="s">
        <v>4</v>
      </c>
      <c r="G4" s="4" t="s">
        <v>5</v>
      </c>
      <c r="H4" s="19" t="s">
        <v>6</v>
      </c>
      <c r="I4" s="3" t="s">
        <v>7</v>
      </c>
      <c r="J4" s="19" t="s">
        <v>8</v>
      </c>
      <c r="K4" s="4" t="s">
        <v>9</v>
      </c>
      <c r="L4" s="4" t="s">
        <v>10</v>
      </c>
      <c r="M4" s="3" t="s">
        <v>11</v>
      </c>
      <c r="N4" s="5" t="s">
        <v>16</v>
      </c>
      <c r="O4" s="6" t="s">
        <v>176</v>
      </c>
      <c r="P4" s="6" t="s">
        <v>177</v>
      </c>
      <c r="Q4" s="5" t="s">
        <v>12</v>
      </c>
      <c r="R4" s="6" t="s">
        <v>13</v>
      </c>
      <c r="S4" s="6" t="s">
        <v>14</v>
      </c>
      <c r="T4" s="6" t="s">
        <v>15</v>
      </c>
      <c r="U4" s="7"/>
    </row>
    <row r="5" spans="1:21" s="9" customFormat="1" x14ac:dyDescent="0.25">
      <c r="A5" s="9" t="s">
        <v>18</v>
      </c>
      <c r="B5" s="9">
        <v>92.5</v>
      </c>
      <c r="C5" s="9" t="s">
        <v>151</v>
      </c>
      <c r="D5" s="9" t="s">
        <v>39</v>
      </c>
      <c r="E5" s="9" t="s">
        <v>40</v>
      </c>
      <c r="F5" s="9" t="s">
        <v>41</v>
      </c>
      <c r="G5" s="9" t="s">
        <v>42</v>
      </c>
      <c r="H5" s="9" t="s">
        <v>43</v>
      </c>
      <c r="I5" s="9" t="s">
        <v>44</v>
      </c>
      <c r="J5" s="9" t="s">
        <v>43</v>
      </c>
      <c r="K5" s="10">
        <v>164</v>
      </c>
      <c r="L5" s="10">
        <v>0</v>
      </c>
      <c r="M5" s="10">
        <v>164</v>
      </c>
      <c r="N5" s="17" t="s">
        <v>45</v>
      </c>
      <c r="O5" s="11">
        <v>2031924</v>
      </c>
      <c r="P5" s="11">
        <v>2031924</v>
      </c>
      <c r="Q5" s="11">
        <v>23564939</v>
      </c>
      <c r="R5" s="11">
        <v>0</v>
      </c>
      <c r="S5" s="11">
        <v>750000</v>
      </c>
      <c r="T5" s="11">
        <v>42845341</v>
      </c>
    </row>
    <row r="6" spans="1:21" s="12" customFormat="1" x14ac:dyDescent="0.25">
      <c r="A6" s="12" t="s">
        <v>19</v>
      </c>
      <c r="B6" s="12">
        <v>81</v>
      </c>
      <c r="C6" s="12" t="s">
        <v>152</v>
      </c>
      <c r="D6" s="12" t="s">
        <v>39</v>
      </c>
      <c r="E6" s="12" t="s">
        <v>47</v>
      </c>
      <c r="F6" s="12" t="s">
        <v>48</v>
      </c>
      <c r="G6" s="12" t="s">
        <v>49</v>
      </c>
      <c r="H6" s="12" t="s">
        <v>50</v>
      </c>
      <c r="I6" s="12" t="s">
        <v>46</v>
      </c>
      <c r="J6" s="12" t="s">
        <v>51</v>
      </c>
      <c r="K6" s="13">
        <v>72</v>
      </c>
      <c r="L6" s="13">
        <v>0</v>
      </c>
      <c r="M6" s="13">
        <v>72</v>
      </c>
      <c r="N6" s="18" t="s">
        <v>52</v>
      </c>
      <c r="O6" s="14">
        <v>747259</v>
      </c>
      <c r="P6" s="14">
        <v>1015625</v>
      </c>
      <c r="Q6" s="14">
        <v>10400000</v>
      </c>
      <c r="R6" s="14">
        <v>0</v>
      </c>
      <c r="S6" s="14">
        <v>0</v>
      </c>
      <c r="T6" s="14">
        <v>19408419</v>
      </c>
    </row>
    <row r="7" spans="1:21" s="9" customFormat="1" x14ac:dyDescent="0.25">
      <c r="A7" s="9" t="s">
        <v>20</v>
      </c>
      <c r="B7" s="9">
        <v>46.5</v>
      </c>
      <c r="C7" s="9" t="s">
        <v>153</v>
      </c>
      <c r="D7" s="9" t="s">
        <v>58</v>
      </c>
      <c r="E7" s="9" t="s">
        <v>53</v>
      </c>
      <c r="F7" s="9" t="s">
        <v>54</v>
      </c>
      <c r="G7" s="9" t="s">
        <v>55</v>
      </c>
      <c r="H7" s="20" t="s">
        <v>56</v>
      </c>
      <c r="I7" s="9" t="s">
        <v>57</v>
      </c>
      <c r="J7" s="20" t="s">
        <v>56</v>
      </c>
      <c r="K7" s="10">
        <v>120</v>
      </c>
      <c r="L7" s="10">
        <v>0</v>
      </c>
      <c r="M7" s="10">
        <v>120</v>
      </c>
      <c r="N7" s="17" t="s">
        <v>52</v>
      </c>
      <c r="O7" s="11">
        <f>10884684/10</f>
        <v>1088468.3999999999</v>
      </c>
      <c r="P7" s="11">
        <f>10884684/5</f>
        <v>2176936.7999999998</v>
      </c>
      <c r="Q7" s="11">
        <v>13000000</v>
      </c>
      <c r="R7" s="11">
        <v>0</v>
      </c>
      <c r="S7" s="11">
        <v>0</v>
      </c>
      <c r="T7" s="11">
        <v>27368784</v>
      </c>
    </row>
    <row r="8" spans="1:21" s="12" customFormat="1" x14ac:dyDescent="0.25">
      <c r="A8" s="12" t="s">
        <v>21</v>
      </c>
      <c r="B8" s="12">
        <v>83</v>
      </c>
      <c r="C8" s="12" t="s">
        <v>154</v>
      </c>
      <c r="D8" s="12" t="s">
        <v>58</v>
      </c>
      <c r="E8" s="12" t="s">
        <v>40</v>
      </c>
      <c r="F8" s="12" t="s">
        <v>41</v>
      </c>
      <c r="G8" s="12" t="s">
        <v>61</v>
      </c>
      <c r="H8" s="12" t="s">
        <v>60</v>
      </c>
      <c r="I8" s="12" t="s">
        <v>59</v>
      </c>
      <c r="J8" s="12" t="s">
        <v>60</v>
      </c>
      <c r="K8" s="13">
        <v>50</v>
      </c>
      <c r="L8" s="13">
        <v>0</v>
      </c>
      <c r="M8" s="13">
        <v>50</v>
      </c>
      <c r="N8" s="18" t="s">
        <v>45</v>
      </c>
      <c r="O8" s="14">
        <v>515000</v>
      </c>
      <c r="P8" s="14">
        <v>203443</v>
      </c>
      <c r="Q8" s="14">
        <v>5750000</v>
      </c>
      <c r="R8" s="14">
        <v>0</v>
      </c>
      <c r="S8" s="14">
        <v>0</v>
      </c>
      <c r="T8" s="14">
        <v>12396316</v>
      </c>
    </row>
    <row r="9" spans="1:21" s="9" customFormat="1" x14ac:dyDescent="0.25">
      <c r="A9" s="9" t="s">
        <v>22</v>
      </c>
      <c r="B9" s="9">
        <v>94</v>
      </c>
      <c r="C9" s="9" t="s">
        <v>155</v>
      </c>
      <c r="D9" s="9" t="s">
        <v>39</v>
      </c>
      <c r="E9" s="9" t="s">
        <v>40</v>
      </c>
      <c r="F9" s="9" t="s">
        <v>41</v>
      </c>
      <c r="G9" s="9" t="s">
        <v>62</v>
      </c>
      <c r="H9" s="20" t="s">
        <v>63</v>
      </c>
      <c r="I9" s="9" t="s">
        <v>64</v>
      </c>
      <c r="J9" s="20" t="s">
        <v>63</v>
      </c>
      <c r="K9" s="10">
        <v>186</v>
      </c>
      <c r="L9" s="10">
        <v>0</v>
      </c>
      <c r="M9" s="10">
        <v>186</v>
      </c>
      <c r="N9" s="17" t="s">
        <v>45</v>
      </c>
      <c r="O9" s="11">
        <v>2201792</v>
      </c>
      <c r="P9" s="11">
        <v>2201792</v>
      </c>
      <c r="Q9" s="11">
        <v>23250000</v>
      </c>
      <c r="R9" s="11">
        <v>0</v>
      </c>
      <c r="S9" s="11">
        <v>750000</v>
      </c>
      <c r="T9" s="11">
        <v>45372893</v>
      </c>
    </row>
    <row r="10" spans="1:21" s="12" customFormat="1" x14ac:dyDescent="0.25">
      <c r="A10" s="12" t="s">
        <v>23</v>
      </c>
      <c r="B10" s="12">
        <v>88</v>
      </c>
      <c r="C10" s="12" t="s">
        <v>156</v>
      </c>
      <c r="D10" s="12" t="s">
        <v>39</v>
      </c>
      <c r="E10" s="12" t="s">
        <v>65</v>
      </c>
      <c r="F10" s="12" t="s">
        <v>67</v>
      </c>
      <c r="G10" s="12" t="s">
        <v>68</v>
      </c>
      <c r="H10" s="12" t="s">
        <v>69</v>
      </c>
      <c r="I10" s="12" t="s">
        <v>66</v>
      </c>
      <c r="J10" s="12" t="s">
        <v>69</v>
      </c>
      <c r="K10" s="13">
        <v>176</v>
      </c>
      <c r="L10" s="13">
        <v>0</v>
      </c>
      <c r="M10" s="13">
        <v>176</v>
      </c>
      <c r="N10" s="18" t="s">
        <v>70</v>
      </c>
      <c r="O10" s="14">
        <v>1472037</v>
      </c>
      <c r="P10" s="14">
        <v>1200000</v>
      </c>
      <c r="Q10" s="14">
        <v>20950000</v>
      </c>
      <c r="R10" s="14">
        <v>0</v>
      </c>
      <c r="S10" s="14">
        <v>0</v>
      </c>
      <c r="T10" s="14">
        <v>41108219</v>
      </c>
    </row>
    <row r="11" spans="1:21" s="9" customFormat="1" x14ac:dyDescent="0.25">
      <c r="A11" s="9" t="s">
        <v>24</v>
      </c>
      <c r="B11" s="9">
        <v>81</v>
      </c>
      <c r="C11" s="9" t="s">
        <v>157</v>
      </c>
      <c r="D11" s="9" t="s">
        <v>39</v>
      </c>
      <c r="E11" s="9" t="s">
        <v>71</v>
      </c>
      <c r="F11" s="9" t="s">
        <v>72</v>
      </c>
      <c r="G11" s="9" t="s">
        <v>74</v>
      </c>
      <c r="H11" s="20" t="s">
        <v>75</v>
      </c>
      <c r="I11" s="9" t="s">
        <v>76</v>
      </c>
      <c r="J11" s="20" t="s">
        <v>75</v>
      </c>
      <c r="K11" s="10">
        <v>96</v>
      </c>
      <c r="L11" s="10">
        <v>0</v>
      </c>
      <c r="M11" s="10">
        <v>96</v>
      </c>
      <c r="N11" s="17" t="s">
        <v>73</v>
      </c>
      <c r="O11" s="11">
        <v>820508</v>
      </c>
      <c r="P11" s="11">
        <v>1148711</v>
      </c>
      <c r="Q11" s="11">
        <v>10712976</v>
      </c>
      <c r="R11" s="11">
        <v>0</v>
      </c>
      <c r="S11" s="11">
        <v>750000</v>
      </c>
      <c r="T11" s="11">
        <v>21425950</v>
      </c>
    </row>
    <row r="12" spans="1:21" s="12" customFormat="1" x14ac:dyDescent="0.25">
      <c r="A12" s="12" t="s">
        <v>25</v>
      </c>
      <c r="B12" s="12">
        <v>84</v>
      </c>
      <c r="C12" s="12" t="s">
        <v>158</v>
      </c>
      <c r="D12" s="12" t="s">
        <v>58</v>
      </c>
      <c r="E12" s="12" t="s">
        <v>77</v>
      </c>
      <c r="F12" s="12" t="s">
        <v>78</v>
      </c>
      <c r="G12" s="12" t="s">
        <v>79</v>
      </c>
      <c r="H12" s="12" t="s">
        <v>80</v>
      </c>
      <c r="I12" s="12" t="s">
        <v>81</v>
      </c>
      <c r="J12" s="12" t="s">
        <v>82</v>
      </c>
      <c r="K12" s="13">
        <v>119</v>
      </c>
      <c r="L12" s="13">
        <v>0</v>
      </c>
      <c r="M12" s="13">
        <v>119</v>
      </c>
      <c r="N12" s="18" t="s">
        <v>73</v>
      </c>
      <c r="O12" s="14">
        <v>968035</v>
      </c>
      <c r="P12" s="14">
        <v>1200000</v>
      </c>
      <c r="Q12" s="14">
        <v>10865000</v>
      </c>
      <c r="R12" s="14">
        <v>0</v>
      </c>
      <c r="S12" s="14">
        <v>750000</v>
      </c>
      <c r="T12" s="14">
        <v>21578352</v>
      </c>
    </row>
    <row r="13" spans="1:21" s="9" customFormat="1" x14ac:dyDescent="0.25">
      <c r="A13" s="9" t="s">
        <v>26</v>
      </c>
      <c r="B13" s="9">
        <v>76.5</v>
      </c>
      <c r="C13" s="9" t="s">
        <v>159</v>
      </c>
      <c r="D13" s="9" t="s">
        <v>39</v>
      </c>
      <c r="E13" s="9" t="s">
        <v>83</v>
      </c>
      <c r="F13" s="9" t="s">
        <v>84</v>
      </c>
      <c r="G13" s="9" t="s">
        <v>85</v>
      </c>
      <c r="H13" s="23" t="s">
        <v>184</v>
      </c>
      <c r="I13" s="9" t="s">
        <v>86</v>
      </c>
      <c r="J13" s="23" t="s">
        <v>180</v>
      </c>
      <c r="K13" s="10">
        <v>74</v>
      </c>
      <c r="L13" s="10">
        <v>0</v>
      </c>
      <c r="M13" s="10">
        <v>74</v>
      </c>
      <c r="N13" s="17" t="s">
        <v>70</v>
      </c>
      <c r="O13" s="11">
        <v>1400146</v>
      </c>
      <c r="P13" s="11">
        <v>1120117</v>
      </c>
      <c r="Q13" s="11">
        <v>14010000</v>
      </c>
      <c r="R13" s="11">
        <v>0</v>
      </c>
      <c r="S13" s="11">
        <v>0</v>
      </c>
      <c r="T13" s="11">
        <v>28365066</v>
      </c>
    </row>
    <row r="14" spans="1:21" s="12" customFormat="1" x14ac:dyDescent="0.25">
      <c r="A14" s="12" t="s">
        <v>27</v>
      </c>
      <c r="B14" s="12">
        <v>96.5</v>
      </c>
      <c r="C14" s="12" t="s">
        <v>160</v>
      </c>
      <c r="D14" s="12" t="s">
        <v>39</v>
      </c>
      <c r="E14" s="12" t="s">
        <v>87</v>
      </c>
      <c r="F14" s="12" t="s">
        <v>88</v>
      </c>
      <c r="G14" s="12" t="s">
        <v>89</v>
      </c>
      <c r="H14" s="12" t="s">
        <v>90</v>
      </c>
      <c r="I14" s="12" t="s">
        <v>91</v>
      </c>
      <c r="J14" s="12" t="s">
        <v>92</v>
      </c>
      <c r="K14" s="13">
        <v>137</v>
      </c>
      <c r="L14" s="13">
        <v>1</v>
      </c>
      <c r="M14" s="13">
        <v>138</v>
      </c>
      <c r="N14" s="18" t="s">
        <v>45</v>
      </c>
      <c r="O14" s="14">
        <v>1549398</v>
      </c>
      <c r="P14" s="14">
        <v>1200000</v>
      </c>
      <c r="Q14" s="14">
        <v>17005000</v>
      </c>
      <c r="R14" s="14">
        <v>0</v>
      </c>
      <c r="S14" s="14">
        <v>750000</v>
      </c>
      <c r="T14" s="14">
        <v>32485935</v>
      </c>
    </row>
    <row r="15" spans="1:21" s="9" customFormat="1" x14ac:dyDescent="0.25">
      <c r="A15" s="9" t="s">
        <v>28</v>
      </c>
      <c r="B15" s="9">
        <v>78.5</v>
      </c>
      <c r="C15" s="9" t="s">
        <v>161</v>
      </c>
      <c r="D15" s="9" t="s">
        <v>39</v>
      </c>
      <c r="E15" s="9" t="s">
        <v>40</v>
      </c>
      <c r="F15" s="9" t="s">
        <v>41</v>
      </c>
      <c r="G15" s="9" t="s">
        <v>93</v>
      </c>
      <c r="H15" s="20" t="s">
        <v>94</v>
      </c>
      <c r="I15" s="9" t="s">
        <v>95</v>
      </c>
      <c r="J15" s="20" t="s">
        <v>96</v>
      </c>
      <c r="K15" s="10">
        <v>144</v>
      </c>
      <c r="L15" s="10">
        <v>0</v>
      </c>
      <c r="M15" s="10">
        <v>144</v>
      </c>
      <c r="N15" s="17" t="s">
        <v>45</v>
      </c>
      <c r="O15" s="11">
        <v>2412125</v>
      </c>
      <c r="P15" s="11">
        <v>1200000</v>
      </c>
      <c r="Q15" s="11">
        <v>25000000</v>
      </c>
      <c r="R15" s="11">
        <v>0</v>
      </c>
      <c r="S15" s="11">
        <v>0</v>
      </c>
      <c r="T15" s="11">
        <v>51235850</v>
      </c>
    </row>
    <row r="16" spans="1:21" s="12" customFormat="1" x14ac:dyDescent="0.25">
      <c r="A16" s="12" t="s">
        <v>29</v>
      </c>
      <c r="B16" s="12">
        <v>74</v>
      </c>
      <c r="C16" s="12" t="s">
        <v>162</v>
      </c>
      <c r="D16" s="12" t="s">
        <v>58</v>
      </c>
      <c r="E16" s="12" t="s">
        <v>97</v>
      </c>
      <c r="F16" s="12" t="s">
        <v>98</v>
      </c>
      <c r="G16" s="12" t="s">
        <v>100</v>
      </c>
      <c r="H16" s="12" t="s">
        <v>101</v>
      </c>
      <c r="I16" s="12" t="s">
        <v>102</v>
      </c>
      <c r="J16" s="12" t="s">
        <v>101</v>
      </c>
      <c r="K16" s="13">
        <v>203</v>
      </c>
      <c r="L16" s="13">
        <v>0</v>
      </c>
      <c r="M16" s="13">
        <v>203</v>
      </c>
      <c r="N16" s="18" t="s">
        <v>99</v>
      </c>
      <c r="O16" s="14">
        <v>1107415</v>
      </c>
      <c r="P16" s="14">
        <v>1196008</v>
      </c>
      <c r="Q16" s="14">
        <v>15000000</v>
      </c>
      <c r="R16" s="14">
        <v>0</v>
      </c>
      <c r="S16" s="14">
        <v>0</v>
      </c>
      <c r="T16" s="14">
        <v>29495401</v>
      </c>
    </row>
    <row r="17" spans="1:20" s="9" customFormat="1" x14ac:dyDescent="0.25">
      <c r="A17" s="9" t="s">
        <v>30</v>
      </c>
      <c r="B17" s="9">
        <v>74</v>
      </c>
      <c r="C17" s="9" t="s">
        <v>163</v>
      </c>
      <c r="D17" s="9" t="s">
        <v>58</v>
      </c>
      <c r="E17" s="9" t="s">
        <v>103</v>
      </c>
      <c r="F17" s="9" t="s">
        <v>104</v>
      </c>
      <c r="G17" s="9" t="s">
        <v>105</v>
      </c>
      <c r="H17" s="20" t="s">
        <v>106</v>
      </c>
      <c r="I17" s="9" t="s">
        <v>107</v>
      </c>
      <c r="J17" s="20" t="s">
        <v>106</v>
      </c>
      <c r="K17" s="10">
        <v>152</v>
      </c>
      <c r="L17" s="10">
        <v>0</v>
      </c>
      <c r="M17" s="10">
        <v>152</v>
      </c>
      <c r="N17" s="17" t="s">
        <v>73</v>
      </c>
      <c r="O17" s="11">
        <v>1736679</v>
      </c>
      <c r="P17" s="11">
        <v>1199959</v>
      </c>
      <c r="Q17" s="11">
        <v>20000000</v>
      </c>
      <c r="R17" s="11">
        <v>0</v>
      </c>
      <c r="S17" s="11">
        <v>500000</v>
      </c>
      <c r="T17" s="11">
        <v>38172706</v>
      </c>
    </row>
    <row r="18" spans="1:20" s="12" customFormat="1" x14ac:dyDescent="0.25">
      <c r="A18" s="12" t="s">
        <v>108</v>
      </c>
      <c r="B18" s="12">
        <v>103</v>
      </c>
      <c r="C18" s="12" t="s">
        <v>164</v>
      </c>
      <c r="D18" s="12" t="s">
        <v>58</v>
      </c>
      <c r="E18" s="12" t="s">
        <v>40</v>
      </c>
      <c r="F18" s="12" t="s">
        <v>41</v>
      </c>
      <c r="G18" s="12" t="s">
        <v>109</v>
      </c>
      <c r="H18" s="12" t="s">
        <v>110</v>
      </c>
      <c r="I18" s="12" t="s">
        <v>111</v>
      </c>
      <c r="J18" s="12" t="s">
        <v>110</v>
      </c>
      <c r="K18" s="13">
        <v>249</v>
      </c>
      <c r="L18" s="13">
        <v>0</v>
      </c>
      <c r="M18" s="13">
        <v>249</v>
      </c>
      <c r="N18" s="18" t="s">
        <v>45</v>
      </c>
      <c r="O18" s="14">
        <f>17070522/10</f>
        <v>1707052.2</v>
      </c>
      <c r="P18" s="14">
        <f>6000000/5</f>
        <v>1200000</v>
      </c>
      <c r="Q18" s="14">
        <v>21577982</v>
      </c>
      <c r="R18" s="14">
        <v>0</v>
      </c>
      <c r="S18" s="14">
        <v>0</v>
      </c>
      <c r="T18" s="14">
        <v>47897291</v>
      </c>
    </row>
    <row r="19" spans="1:20" s="9" customFormat="1" x14ac:dyDescent="0.25">
      <c r="A19" s="9" t="s">
        <v>31</v>
      </c>
      <c r="B19" s="9">
        <v>93</v>
      </c>
      <c r="C19" s="9" t="s">
        <v>165</v>
      </c>
      <c r="D19" s="9" t="s">
        <v>39</v>
      </c>
      <c r="E19" s="9" t="s">
        <v>40</v>
      </c>
      <c r="F19" s="9" t="s">
        <v>41</v>
      </c>
      <c r="G19" s="9" t="s">
        <v>112</v>
      </c>
      <c r="H19" s="20" t="s">
        <v>113</v>
      </c>
      <c r="I19" s="9" t="s">
        <v>114</v>
      </c>
      <c r="J19" s="20" t="s">
        <v>115</v>
      </c>
      <c r="K19" s="10">
        <v>78</v>
      </c>
      <c r="L19" s="10">
        <v>0</v>
      </c>
      <c r="M19" s="10">
        <v>78</v>
      </c>
      <c r="N19" s="17" t="s">
        <v>45</v>
      </c>
      <c r="O19" s="11">
        <v>1200834</v>
      </c>
      <c r="P19" s="11">
        <v>1200000</v>
      </c>
      <c r="Q19" s="11">
        <v>13000000</v>
      </c>
      <c r="R19" s="11">
        <v>0</v>
      </c>
      <c r="S19" s="11">
        <v>750000</v>
      </c>
      <c r="T19" s="11">
        <v>24956000</v>
      </c>
    </row>
    <row r="20" spans="1:20" s="12" customFormat="1" x14ac:dyDescent="0.25">
      <c r="A20" s="12" t="s">
        <v>32</v>
      </c>
      <c r="B20" s="12">
        <v>74.5</v>
      </c>
      <c r="C20" s="12" t="s">
        <v>166</v>
      </c>
      <c r="D20" s="12" t="s">
        <v>58</v>
      </c>
      <c r="E20" s="12" t="s">
        <v>103</v>
      </c>
      <c r="F20" s="12" t="s">
        <v>104</v>
      </c>
      <c r="G20" s="12" t="s">
        <v>105</v>
      </c>
      <c r="H20" s="12" t="s">
        <v>106</v>
      </c>
      <c r="I20" s="12" t="s">
        <v>107</v>
      </c>
      <c r="J20" s="12" t="s">
        <v>106</v>
      </c>
      <c r="K20" s="13">
        <v>149</v>
      </c>
      <c r="L20" s="13">
        <v>0</v>
      </c>
      <c r="M20" s="13">
        <v>149</v>
      </c>
      <c r="N20" s="18" t="s">
        <v>73</v>
      </c>
      <c r="O20" s="14">
        <v>2232719</v>
      </c>
      <c r="P20" s="14">
        <v>1195994</v>
      </c>
      <c r="Q20" s="14">
        <v>25000000</v>
      </c>
      <c r="R20" s="14">
        <v>0</v>
      </c>
      <c r="S20" s="14">
        <v>500000</v>
      </c>
      <c r="T20" s="14">
        <v>49157103</v>
      </c>
    </row>
    <row r="21" spans="1:20" s="9" customFormat="1" x14ac:dyDescent="0.25">
      <c r="A21" s="9" t="s">
        <v>33</v>
      </c>
      <c r="B21" s="9">
        <v>97.5</v>
      </c>
      <c r="C21" s="9" t="s">
        <v>167</v>
      </c>
      <c r="D21" s="9" t="s">
        <v>39</v>
      </c>
      <c r="E21" s="9" t="s">
        <v>116</v>
      </c>
      <c r="F21" s="9" t="s">
        <v>117</v>
      </c>
      <c r="G21" s="9" t="s">
        <v>89</v>
      </c>
      <c r="H21" s="20" t="s">
        <v>90</v>
      </c>
      <c r="I21" s="9" t="s">
        <v>91</v>
      </c>
      <c r="J21" s="20" t="s">
        <v>92</v>
      </c>
      <c r="K21" s="10">
        <v>119</v>
      </c>
      <c r="L21" s="10">
        <v>1</v>
      </c>
      <c r="M21" s="10">
        <v>120</v>
      </c>
      <c r="N21" s="17" t="s">
        <v>99</v>
      </c>
      <c r="O21" s="11">
        <v>1297082</v>
      </c>
      <c r="P21" s="11">
        <v>1200000</v>
      </c>
      <c r="Q21" s="11">
        <v>14210000</v>
      </c>
      <c r="R21" s="11">
        <v>0</v>
      </c>
      <c r="S21" s="11">
        <v>750000</v>
      </c>
      <c r="T21" s="11">
        <v>27073000</v>
      </c>
    </row>
    <row r="22" spans="1:20" s="12" customFormat="1" x14ac:dyDescent="0.25">
      <c r="A22" s="12" t="s">
        <v>118</v>
      </c>
      <c r="B22" s="12">
        <v>100</v>
      </c>
      <c r="C22" s="12" t="s">
        <v>168</v>
      </c>
      <c r="D22" s="12" t="s">
        <v>39</v>
      </c>
      <c r="E22" s="12" t="s">
        <v>40</v>
      </c>
      <c r="F22" s="12" t="s">
        <v>41</v>
      </c>
      <c r="G22" s="12" t="s">
        <v>119</v>
      </c>
      <c r="H22" s="12" t="s">
        <v>120</v>
      </c>
      <c r="I22" s="12" t="s">
        <v>121</v>
      </c>
      <c r="J22" s="12" t="s">
        <v>122</v>
      </c>
      <c r="K22" s="13">
        <v>52</v>
      </c>
      <c r="L22" s="13">
        <v>75</v>
      </c>
      <c r="M22" s="13">
        <v>127</v>
      </c>
      <c r="N22" s="18" t="s">
        <v>45</v>
      </c>
      <c r="O22" s="14">
        <v>481772</v>
      </c>
      <c r="P22" s="14">
        <v>963544</v>
      </c>
      <c r="Q22" s="14">
        <v>18588443</v>
      </c>
      <c r="R22" s="14">
        <v>0</v>
      </c>
      <c r="S22" s="14">
        <v>750000</v>
      </c>
      <c r="T22" s="14">
        <v>33797169</v>
      </c>
    </row>
    <row r="23" spans="1:20" s="9" customFormat="1" x14ac:dyDescent="0.25">
      <c r="A23" s="9" t="s">
        <v>178</v>
      </c>
      <c r="B23" s="9">
        <v>84</v>
      </c>
      <c r="C23" s="9" t="s">
        <v>169</v>
      </c>
      <c r="D23" s="9" t="s">
        <v>39</v>
      </c>
      <c r="E23" s="9" t="s">
        <v>40</v>
      </c>
      <c r="F23" s="9" t="s">
        <v>41</v>
      </c>
      <c r="G23" s="9" t="s">
        <v>123</v>
      </c>
      <c r="H23" s="20" t="s">
        <v>124</v>
      </c>
      <c r="I23" s="9" t="s">
        <v>125</v>
      </c>
      <c r="J23" s="20" t="s">
        <v>124</v>
      </c>
      <c r="K23" s="10">
        <v>122</v>
      </c>
      <c r="L23" s="10">
        <v>0</v>
      </c>
      <c r="M23" s="10">
        <v>122</v>
      </c>
      <c r="N23" s="17" t="s">
        <v>45</v>
      </c>
      <c r="O23" s="11">
        <v>1766432</v>
      </c>
      <c r="P23" s="11">
        <v>1766432</v>
      </c>
      <c r="Q23" s="11">
        <v>18300000</v>
      </c>
      <c r="R23" s="11">
        <v>0</v>
      </c>
      <c r="S23" s="11">
        <v>0</v>
      </c>
      <c r="T23" s="11">
        <v>39189650</v>
      </c>
    </row>
    <row r="24" spans="1:20" s="12" customFormat="1" x14ac:dyDescent="0.25">
      <c r="A24" s="12" t="s">
        <v>34</v>
      </c>
      <c r="B24" s="12">
        <v>89.14</v>
      </c>
      <c r="C24" s="12" t="s">
        <v>170</v>
      </c>
      <c r="D24" s="12" t="s">
        <v>39</v>
      </c>
      <c r="E24" s="12" t="s">
        <v>128</v>
      </c>
      <c r="F24" s="12" t="s">
        <v>129</v>
      </c>
      <c r="G24" s="12" t="s">
        <v>130</v>
      </c>
      <c r="H24" s="12" t="s">
        <v>127</v>
      </c>
      <c r="I24" s="12" t="s">
        <v>126</v>
      </c>
      <c r="J24" s="12" t="s">
        <v>127</v>
      </c>
      <c r="K24" s="13">
        <v>117</v>
      </c>
      <c r="L24" s="13">
        <v>0</v>
      </c>
      <c r="M24" s="13">
        <v>117</v>
      </c>
      <c r="N24" s="18" t="s">
        <v>99</v>
      </c>
      <c r="O24" s="14">
        <v>1545651</v>
      </c>
      <c r="P24" s="14">
        <f>15456510/5</f>
        <v>3091302</v>
      </c>
      <c r="Q24" s="14">
        <v>17252041</v>
      </c>
      <c r="R24" s="14">
        <v>0</v>
      </c>
      <c r="S24" s="14">
        <v>750000</v>
      </c>
      <c r="T24" s="14">
        <v>32582842</v>
      </c>
    </row>
    <row r="25" spans="1:20" s="9" customFormat="1" x14ac:dyDescent="0.25">
      <c r="A25" s="9" t="s">
        <v>35</v>
      </c>
      <c r="B25" s="9">
        <v>68</v>
      </c>
      <c r="C25" s="9" t="s">
        <v>171</v>
      </c>
      <c r="D25" s="9" t="s">
        <v>39</v>
      </c>
      <c r="E25" s="9" t="s">
        <v>134</v>
      </c>
      <c r="F25" s="9" t="s">
        <v>135</v>
      </c>
      <c r="G25" s="9" t="s">
        <v>132</v>
      </c>
      <c r="H25" s="20" t="s">
        <v>133</v>
      </c>
      <c r="I25" s="9" t="s">
        <v>131</v>
      </c>
      <c r="J25" s="20" t="s">
        <v>133</v>
      </c>
      <c r="K25" s="10">
        <v>96</v>
      </c>
      <c r="L25" s="10">
        <v>0</v>
      </c>
      <c r="M25" s="10">
        <v>96</v>
      </c>
      <c r="N25" s="17" t="s">
        <v>70</v>
      </c>
      <c r="O25" s="11">
        <v>690339</v>
      </c>
      <c r="P25" s="11">
        <v>1200000</v>
      </c>
      <c r="Q25" s="11">
        <v>10100000</v>
      </c>
      <c r="R25" s="11">
        <v>0</v>
      </c>
      <c r="S25" s="11">
        <v>0</v>
      </c>
      <c r="T25" s="11">
        <v>19258184</v>
      </c>
    </row>
    <row r="26" spans="1:20" s="12" customFormat="1" x14ac:dyDescent="0.25">
      <c r="A26" s="12" t="s">
        <v>36</v>
      </c>
      <c r="B26" s="12">
        <v>64</v>
      </c>
      <c r="C26" s="12" t="s">
        <v>172</v>
      </c>
      <c r="D26" s="12" t="s">
        <v>39</v>
      </c>
      <c r="E26" s="12" t="s">
        <v>40</v>
      </c>
      <c r="F26" s="12" t="s">
        <v>41</v>
      </c>
      <c r="G26" s="12" t="s">
        <v>138</v>
      </c>
      <c r="H26" s="12" t="s">
        <v>137</v>
      </c>
      <c r="I26" s="12" t="s">
        <v>136</v>
      </c>
      <c r="J26" s="12" t="s">
        <v>137</v>
      </c>
      <c r="K26" s="13">
        <v>208</v>
      </c>
      <c r="L26" s="13">
        <v>0</v>
      </c>
      <c r="M26" s="13">
        <v>208</v>
      </c>
      <c r="N26" s="18" t="s">
        <v>45</v>
      </c>
      <c r="O26" s="14">
        <v>2482755</v>
      </c>
      <c r="P26" s="14">
        <v>1489653</v>
      </c>
      <c r="Q26" s="14">
        <v>25000000</v>
      </c>
      <c r="R26" s="14">
        <v>0</v>
      </c>
      <c r="S26" s="14">
        <v>0</v>
      </c>
      <c r="T26" s="14">
        <v>53306280</v>
      </c>
    </row>
    <row r="27" spans="1:20" s="9" customFormat="1" x14ac:dyDescent="0.25">
      <c r="A27" s="9" t="s">
        <v>179</v>
      </c>
      <c r="B27" s="9">
        <v>94</v>
      </c>
      <c r="C27" s="9" t="s">
        <v>173</v>
      </c>
      <c r="D27" s="9" t="s">
        <v>142</v>
      </c>
      <c r="E27" s="9" t="s">
        <v>40</v>
      </c>
      <c r="F27" s="9" t="s">
        <v>41</v>
      </c>
      <c r="G27" s="9" t="s">
        <v>139</v>
      </c>
      <c r="H27" s="9" t="s">
        <v>140</v>
      </c>
      <c r="I27" s="9" t="s">
        <v>141</v>
      </c>
      <c r="J27" s="21" t="s">
        <v>140</v>
      </c>
      <c r="K27" s="10">
        <v>317</v>
      </c>
      <c r="L27" s="10">
        <v>0</v>
      </c>
      <c r="M27" s="10">
        <v>317</v>
      </c>
      <c r="N27" s="17" t="s">
        <v>45</v>
      </c>
      <c r="O27" s="11">
        <v>2109872</v>
      </c>
      <c r="P27" s="11">
        <v>1200000</v>
      </c>
      <c r="Q27" s="11">
        <v>25000000</v>
      </c>
      <c r="R27" s="11">
        <v>0</v>
      </c>
      <c r="S27" s="11">
        <v>500000</v>
      </c>
      <c r="T27" s="11">
        <v>48173908</v>
      </c>
    </row>
    <row r="28" spans="1:20" s="12" customFormat="1" x14ac:dyDescent="0.25">
      <c r="A28" s="12" t="s">
        <v>38</v>
      </c>
      <c r="B28" s="12">
        <v>79.5</v>
      </c>
      <c r="C28" s="12" t="s">
        <v>174</v>
      </c>
      <c r="D28" s="12" t="s">
        <v>58</v>
      </c>
      <c r="E28" s="12" t="s">
        <v>40</v>
      </c>
      <c r="F28" s="12" t="s">
        <v>41</v>
      </c>
      <c r="G28" s="12" t="s">
        <v>143</v>
      </c>
      <c r="H28" s="22" t="s">
        <v>144</v>
      </c>
      <c r="I28" s="12" t="s">
        <v>145</v>
      </c>
      <c r="J28" s="12" t="s">
        <v>146</v>
      </c>
      <c r="K28" s="13">
        <v>127</v>
      </c>
      <c r="L28" s="13">
        <v>13</v>
      </c>
      <c r="M28" s="13">
        <v>140</v>
      </c>
      <c r="N28" s="18" t="s">
        <v>45</v>
      </c>
      <c r="O28" s="14">
        <v>728600</v>
      </c>
      <c r="P28" s="14">
        <v>582880</v>
      </c>
      <c r="Q28" s="14">
        <v>12060000</v>
      </c>
      <c r="R28" s="14">
        <v>0</v>
      </c>
      <c r="S28" s="14">
        <v>750000</v>
      </c>
      <c r="T28" s="14">
        <v>23524603</v>
      </c>
    </row>
    <row r="29" spans="1:20" s="9" customFormat="1" x14ac:dyDescent="0.25">
      <c r="A29" s="9" t="s">
        <v>37</v>
      </c>
      <c r="B29" s="9">
        <v>78.5</v>
      </c>
      <c r="C29" s="9" t="s">
        <v>175</v>
      </c>
      <c r="D29" s="9" t="s">
        <v>39</v>
      </c>
      <c r="E29" s="9" t="s">
        <v>77</v>
      </c>
      <c r="F29" s="9" t="s">
        <v>78</v>
      </c>
      <c r="G29" s="9" t="s">
        <v>147</v>
      </c>
      <c r="H29" s="9" t="s">
        <v>148</v>
      </c>
      <c r="I29" s="9" t="s">
        <v>149</v>
      </c>
      <c r="J29" s="9" t="s">
        <v>150</v>
      </c>
      <c r="K29" s="10">
        <v>144</v>
      </c>
      <c r="L29" s="10">
        <v>0</v>
      </c>
      <c r="M29" s="10">
        <v>144</v>
      </c>
      <c r="N29" s="17" t="s">
        <v>73</v>
      </c>
      <c r="O29" s="11">
        <v>1877125</v>
      </c>
      <c r="P29" s="11">
        <v>1229703</v>
      </c>
      <c r="Q29" s="11">
        <v>20225000</v>
      </c>
      <c r="R29" s="11">
        <v>0</v>
      </c>
      <c r="S29" s="11">
        <v>750000</v>
      </c>
      <c r="T29" s="11">
        <v>38643267</v>
      </c>
    </row>
    <row r="30" spans="1:20" x14ac:dyDescent="0.25">
      <c r="K30"/>
      <c r="L30"/>
      <c r="M30"/>
      <c r="N30" s="15"/>
      <c r="O30"/>
      <c r="P30"/>
      <c r="Q30"/>
      <c r="R30"/>
      <c r="S30"/>
      <c r="T30"/>
    </row>
    <row r="31" spans="1:20" x14ac:dyDescent="0.25">
      <c r="K31"/>
      <c r="L31"/>
      <c r="M31"/>
      <c r="N31" s="15"/>
      <c r="O31"/>
      <c r="P31"/>
      <c r="Q31"/>
      <c r="R31"/>
      <c r="S31"/>
      <c r="T31"/>
    </row>
    <row r="32" spans="1:20" x14ac:dyDescent="0.25">
      <c r="K32"/>
      <c r="L32"/>
      <c r="M32"/>
      <c r="N32" s="15"/>
      <c r="O32"/>
      <c r="P32"/>
      <c r="Q32"/>
      <c r="R32"/>
      <c r="S32"/>
      <c r="T32"/>
    </row>
    <row r="33" spans="14:14" customFormat="1" x14ac:dyDescent="0.25">
      <c r="N33" s="15"/>
    </row>
    <row r="34" spans="14:14" customFormat="1" x14ac:dyDescent="0.25">
      <c r="N34" s="15"/>
    </row>
    <row r="35" spans="14:14" customFormat="1" x14ac:dyDescent="0.25">
      <c r="N35" s="15"/>
    </row>
  </sheetData>
  <sortState xmlns:xlrd2="http://schemas.microsoft.com/office/spreadsheetml/2017/richdata2" ref="A5:T36">
    <sortCondition ref="A4:A36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Danielle</dc:creator>
  <cp:lastModifiedBy>Rakowski, Alan</cp:lastModifiedBy>
  <cp:lastPrinted>2016-07-27T18:41:51Z</cp:lastPrinted>
  <dcterms:created xsi:type="dcterms:W3CDTF">2016-01-04T18:55:39Z</dcterms:created>
  <dcterms:modified xsi:type="dcterms:W3CDTF">2023-07-25T13:04:03Z</dcterms:modified>
</cp:coreProperties>
</file>