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Real Estate\Production\Develop\Application Packages\2019\FY 2019 CDBG OOR\Final\"/>
    </mc:Choice>
  </mc:AlternateContent>
  <xr:revisionPtr revIDLastSave="0" documentId="13_ncr:1_{D27474BD-4C3C-460D-9B8D-1FDB0813705F}" xr6:coauthVersionLast="45" xr6:coauthVersionMax="45" xr10:uidLastSave="{00000000-0000-0000-0000-000000000000}"/>
  <workbookProtection workbookAlgorithmName="SHA-512" workbookHashValue="0/cb8JrcoZy93WF5VmQCG6L0ObvmTPxDmZv4N9SFVJHhRR/LldJ38yHiSE4FKOYrIdV7xmhxd6tl5vkO+KVCCA==" workbookSaltValue="/Zl6JBp8kntoEVuzR/Fh8A==" workbookSpinCount="100000" lockStructure="1"/>
  <bookViews>
    <workbookView xWindow="-110" yWindow="-110" windowWidth="19420" windowHeight="10420" tabRatio="859" xr2:uid="{00000000-000D-0000-FFFF-FFFF00000000}"/>
  </bookViews>
  <sheets>
    <sheet name="T1-Application Cover Page" sheetId="1" r:id="rId1"/>
    <sheet name="T2-Development Information" sheetId="15" r:id="rId2"/>
    <sheet name="T3-Narratives" sheetId="4" r:id="rId3"/>
    <sheet name="T4-Units" sheetId="14" r:id="rId4"/>
    <sheet name="T5-Sources of Funds" sheetId="5" r:id="rId5"/>
    <sheet name="T6-Budget" sheetId="6" r:id="rId6"/>
    <sheet name="T7-Application Summary" sheetId="3" r:id="rId7"/>
    <sheet name="THRESHOLD CHECKLIST" sheetId="8" r:id="rId8"/>
    <sheet name="S1-Population Served" sheetId="9" r:id="rId9"/>
    <sheet name="S2-Needs Analysis" sheetId="24" r:id="rId10"/>
    <sheet name="S3-Readiness" sheetId="10" r:id="rId11"/>
    <sheet name="S4-Capacity" sheetId="11" r:id="rId12"/>
    <sheet name="S5-Leveraging of Other Sources" sheetId="12" r:id="rId13"/>
    <sheet name="S6-Program Features &amp; Bonus" sheetId="17" r:id="rId14"/>
    <sheet name="SCORE SHEET" sheetId="13" r:id="rId15"/>
    <sheet name="D1-Displacement Assessment" sheetId="18" r:id="rId16"/>
    <sheet name="D2-Displacement Plan" sheetId="19" r:id="rId17"/>
    <sheet name="D3-Displacement Affidavit" sheetId="20" r:id="rId18"/>
    <sheet name="D4-Access for LEP" sheetId="21" r:id="rId19"/>
    <sheet name="D5-Davis Bacon Assessment" sheetId="22" r:id="rId20"/>
    <sheet name="D6-Assurances &amp; Certifications" sheetId="23" r:id="rId21"/>
    <sheet name="Validation" sheetId="2" state="hidden" r:id="rId22"/>
  </sheets>
  <definedNames>
    <definedName name="_xlnm.Print_Area" localSheetId="15">'D1-Displacement Assessment'!$B$2:$AD$82</definedName>
    <definedName name="_xlnm.Print_Area" localSheetId="16">'D2-Displacement Plan'!$B$2:$AD$54</definedName>
    <definedName name="_xlnm.Print_Area" localSheetId="17">'D3-Displacement Affidavit'!$B$2:$AD$38</definedName>
    <definedName name="_xlnm.Print_Area" localSheetId="18">'D4-Access for LEP'!$B$2:$AD$35</definedName>
    <definedName name="_xlnm.Print_Area" localSheetId="19">'D5-Davis Bacon Assessment'!$B$2:$AD$41</definedName>
    <definedName name="_xlnm.Print_Area" localSheetId="20">'D6-Assurances &amp; Certifications'!$B$2:$AD$239</definedName>
    <definedName name="_xlnm.Print_Area" localSheetId="8">'S1-Population Served'!$B$2:$AD$26</definedName>
    <definedName name="_xlnm.Print_Area" localSheetId="9">'S2-Needs Analysis'!$B$2:$AD$77</definedName>
    <definedName name="_xlnm.Print_Area" localSheetId="10">'S3-Readiness'!$B$2:$AD$35</definedName>
    <definedName name="_xlnm.Print_Area" localSheetId="11">'S4-Capacity'!$B$2:$AD$58</definedName>
    <definedName name="_xlnm.Print_Area" localSheetId="12">'S5-Leveraging of Other Sources'!$B$2:$AD$35</definedName>
    <definedName name="_xlnm.Print_Area" localSheetId="13">'S6-Program Features &amp; Bonus'!$B$2:$AD$28</definedName>
    <definedName name="_xlnm.Print_Area" localSheetId="14">'SCORE SHEET'!$B$2:$AD$77</definedName>
    <definedName name="_xlnm.Print_Area" localSheetId="0">'T1-Application Cover Page'!$B$2:$AD$63</definedName>
    <definedName name="_xlnm.Print_Area" localSheetId="1">'T2-Development Information'!$B$2:$AD$21</definedName>
    <definedName name="_xlnm.Print_Area" localSheetId="2">'T3-Narratives'!$B$2:$AD$72</definedName>
    <definedName name="_xlnm.Print_Area" localSheetId="3">'T4-Units'!$B$2:$AD$21</definedName>
    <definedName name="_xlnm.Print_Area" localSheetId="4">'T5-Sources of Funds'!$B$2:$AD$69</definedName>
    <definedName name="_xlnm.Print_Area" localSheetId="5">'T6-Budget'!$B$2:$AD$64</definedName>
    <definedName name="_xlnm.Print_Area" localSheetId="6">'T7-Application Summary'!$B$2:$AD$146</definedName>
    <definedName name="_xlnm.Print_Area" localSheetId="7">'THRESHOLD CHECKLIST'!$B$2:$AD$62</definedName>
    <definedName name="_xlnm.Print_Titles" localSheetId="15">'D1-Displacement Assessment'!$2:$3</definedName>
    <definedName name="_xlnm.Print_Titles" localSheetId="16">'D2-Displacement Plan'!$2:$3</definedName>
    <definedName name="_xlnm.Print_Titles" localSheetId="20">'D6-Assurances &amp; Certifications'!$2:$3</definedName>
    <definedName name="_xlnm.Print_Titles" localSheetId="12">'S5-Leveraging of Other Sources'!$2:$3</definedName>
    <definedName name="_xlnm.Print_Titles" localSheetId="14">'SCORE SHEET'!$2:$5</definedName>
    <definedName name="_xlnm.Print_Titles" localSheetId="0">'T1-Application Cover Page'!$2:$3</definedName>
    <definedName name="_xlnm.Print_Titles" localSheetId="2">'T3-Narratives'!$2:$3</definedName>
    <definedName name="_xlnm.Print_Titles" localSheetId="4">'T5-Sources of Funds'!$2:$3</definedName>
    <definedName name="_xlnm.Print_Titles" localSheetId="5">'T6-Budget'!$2:$3</definedName>
    <definedName name="_xlnm.Print_Titles" localSheetId="6">'T7-Application Summary'!$2:$3</definedName>
    <definedName name="_xlnm.Print_Titles" localSheetId="7">'THRESHOLD CHECKLIST'!$2:$5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2" i="8" l="1"/>
  <c r="M20" i="8"/>
  <c r="S52" i="13" l="1"/>
  <c r="AB28" i="11" l="1"/>
  <c r="AB31" i="11" s="1"/>
  <c r="AB26" i="11" l="1"/>
  <c r="Q35" i="11" l="1"/>
  <c r="M59" i="13" l="1"/>
  <c r="S59" i="13"/>
  <c r="M58" i="13"/>
  <c r="M69" i="13" l="1"/>
  <c r="M68" i="13"/>
  <c r="O11" i="17"/>
  <c r="O12" i="17"/>
  <c r="O13" i="17"/>
  <c r="O10" i="17"/>
  <c r="M17" i="13"/>
  <c r="M14" i="13"/>
  <c r="P24" i="9"/>
  <c r="M44" i="8"/>
  <c r="M39" i="8"/>
  <c r="O14" i="17" l="1"/>
  <c r="V31" i="10"/>
  <c r="P69" i="13" l="1"/>
  <c r="P68" i="13"/>
  <c r="M31" i="13"/>
  <c r="M30" i="13"/>
  <c r="B29" i="13"/>
  <c r="S31" i="13"/>
  <c r="B26" i="13"/>
  <c r="S28" i="13"/>
  <c r="B23" i="13"/>
  <c r="S25" i="13"/>
  <c r="S22" i="13"/>
  <c r="B20" i="13"/>
  <c r="B19" i="13"/>
  <c r="AD63" i="24"/>
  <c r="B74" i="24"/>
  <c r="AB74" i="24" s="1"/>
  <c r="B73" i="24"/>
  <c r="AB73" i="24" s="1"/>
  <c r="B72" i="24"/>
  <c r="AB72" i="24" s="1"/>
  <c r="B71" i="24"/>
  <c r="AB71" i="24" s="1"/>
  <c r="B70" i="24"/>
  <c r="AB70" i="24" s="1"/>
  <c r="B69" i="24"/>
  <c r="AB69" i="24" s="1"/>
  <c r="Y53" i="24"/>
  <c r="M28" i="13" s="1"/>
  <c r="Y52" i="24"/>
  <c r="B52" i="24"/>
  <c r="AB52" i="24" s="1"/>
  <c r="Y51" i="24"/>
  <c r="B51" i="24"/>
  <c r="AB51" i="24" s="1"/>
  <c r="Y50" i="24"/>
  <c r="B50" i="24"/>
  <c r="AB50" i="24" s="1"/>
  <c r="Y49" i="24"/>
  <c r="B49" i="24"/>
  <c r="AB49" i="24" s="1"/>
  <c r="Y48" i="24"/>
  <c r="B48" i="24"/>
  <c r="AB48" i="24" s="1"/>
  <c r="Y47" i="24"/>
  <c r="B47" i="24"/>
  <c r="AB47" i="24" s="1"/>
  <c r="B33" i="24"/>
  <c r="AB33" i="24" s="1"/>
  <c r="B32" i="24"/>
  <c r="AB32" i="24" s="1"/>
  <c r="B31" i="24"/>
  <c r="AB31" i="24" s="1"/>
  <c r="B30" i="24"/>
  <c r="AB30" i="24" s="1"/>
  <c r="B29" i="24"/>
  <c r="AB29" i="24" s="1"/>
  <c r="B28" i="24"/>
  <c r="AB28" i="24" s="1"/>
  <c r="B13" i="24"/>
  <c r="AB13" i="24" s="1"/>
  <c r="B12" i="24"/>
  <c r="AB12" i="24" s="1"/>
  <c r="B11" i="24"/>
  <c r="AB11" i="24" s="1"/>
  <c r="B10" i="24"/>
  <c r="AB10" i="24" s="1"/>
  <c r="B9" i="24"/>
  <c r="AB9" i="24" s="1"/>
  <c r="B8" i="24"/>
  <c r="AB8" i="24" s="1"/>
  <c r="Y34" i="24"/>
  <c r="AD24" i="24" s="1"/>
  <c r="Y33" i="24"/>
  <c r="Y32" i="24"/>
  <c r="Y31" i="24"/>
  <c r="Y30" i="24"/>
  <c r="Y29" i="24"/>
  <c r="Y28" i="24"/>
  <c r="Y8" i="24"/>
  <c r="Y9" i="24"/>
  <c r="Y10" i="24"/>
  <c r="Y11" i="24"/>
  <c r="Y12" i="24"/>
  <c r="Y13" i="24"/>
  <c r="Y14" i="24"/>
  <c r="AD4" i="24" s="1"/>
  <c r="AD43" i="24"/>
  <c r="S32" i="13" l="1"/>
  <c r="M21" i="13"/>
  <c r="M24" i="13"/>
  <c r="M27" i="13"/>
  <c r="M22" i="13"/>
  <c r="M25" i="13"/>
  <c r="AB75" i="24"/>
  <c r="AB53" i="24"/>
  <c r="AD2" i="24"/>
  <c r="AB34" i="24"/>
  <c r="AB14" i="24"/>
  <c r="M32" i="13" l="1"/>
  <c r="P28" i="13"/>
  <c r="P27" i="13"/>
  <c r="P25" i="13"/>
  <c r="P24" i="13"/>
  <c r="P22" i="13"/>
  <c r="P21" i="13"/>
  <c r="P31" i="13"/>
  <c r="P30" i="13"/>
  <c r="B33" i="13"/>
  <c r="B34" i="13"/>
  <c r="P32" i="13" l="1"/>
  <c r="B51" i="11"/>
  <c r="B8" i="13" l="1"/>
  <c r="C4" i="20"/>
  <c r="AB25" i="11"/>
  <c r="B221" i="23" l="1"/>
  <c r="S12" i="13" l="1"/>
  <c r="Y10" i="9"/>
  <c r="M42" i="8" l="1"/>
  <c r="M40" i="8"/>
  <c r="M49" i="8"/>
  <c r="M8" i="8" l="1"/>
  <c r="M6" i="8"/>
  <c r="M41" i="13"/>
  <c r="M39" i="13"/>
  <c r="AB31" i="10"/>
  <c r="P41" i="13" s="1"/>
  <c r="V41" i="13" s="1"/>
  <c r="M53" i="8"/>
  <c r="M37" i="8"/>
  <c r="M30" i="8"/>
  <c r="M34" i="8"/>
  <c r="M27" i="8"/>
  <c r="M24" i="8"/>
  <c r="T44" i="5"/>
  <c r="AA65" i="5" s="1"/>
  <c r="AB44" i="5"/>
  <c r="M16" i="8" s="1"/>
  <c r="Y10" i="10"/>
  <c r="M35" i="13" s="1"/>
  <c r="M51" i="8"/>
  <c r="AA63" i="5"/>
  <c r="M56" i="13"/>
  <c r="M54" i="13"/>
  <c r="AB51" i="11"/>
  <c r="AB27" i="11"/>
  <c r="AB23" i="11"/>
  <c r="AB21" i="11"/>
  <c r="T18" i="11"/>
  <c r="AB12" i="11"/>
  <c r="P47" i="13" s="1"/>
  <c r="AB10" i="11"/>
  <c r="P45" i="13" s="1"/>
  <c r="AD20" i="10"/>
  <c r="M72" i="13"/>
  <c r="M73" i="13" s="1"/>
  <c r="M71" i="13"/>
  <c r="V68" i="13"/>
  <c r="S69" i="13"/>
  <c r="S72" i="13"/>
  <c r="B70" i="13"/>
  <c r="B67" i="13"/>
  <c r="B66" i="13"/>
  <c r="S49" i="13"/>
  <c r="M47" i="13"/>
  <c r="M45" i="13"/>
  <c r="B47" i="13"/>
  <c r="V47" i="13" s="1"/>
  <c r="B45" i="13"/>
  <c r="V45" i="13" s="1"/>
  <c r="B38" i="13"/>
  <c r="S41" i="13"/>
  <c r="M59" i="8"/>
  <c r="M57" i="8"/>
  <c r="M45" i="8"/>
  <c r="O54" i="6"/>
  <c r="AD2" i="17"/>
  <c r="Y14" i="11"/>
  <c r="AD4" i="11" s="1"/>
  <c r="P9" i="9"/>
  <c r="P8" i="9"/>
  <c r="M12" i="8"/>
  <c r="M10" i="8"/>
  <c r="S49" i="6"/>
  <c r="O41" i="6"/>
  <c r="AB14" i="14"/>
  <c r="M47" i="8"/>
  <c r="M55" i="8"/>
  <c r="P60" i="6"/>
  <c r="AA28" i="6"/>
  <c r="AA29" i="6"/>
  <c r="AA30" i="6"/>
  <c r="AA27" i="6"/>
  <c r="AA15" i="6"/>
  <c r="AA16" i="6"/>
  <c r="AA17" i="6"/>
  <c r="AA18" i="6"/>
  <c r="AA19" i="6"/>
  <c r="AA20" i="6"/>
  <c r="AA21" i="6"/>
  <c r="AA22" i="6"/>
  <c r="AA23" i="6"/>
  <c r="AA24" i="6"/>
  <c r="AA14" i="6"/>
  <c r="AA11" i="6"/>
  <c r="S31" i="6"/>
  <c r="W31" i="6"/>
  <c r="O31" i="6"/>
  <c r="S25" i="6"/>
  <c r="W25" i="6"/>
  <c r="O25" i="6"/>
  <c r="O49" i="6" s="1"/>
  <c r="S12" i="6"/>
  <c r="W12" i="6"/>
  <c r="O12" i="6"/>
  <c r="X22" i="5"/>
  <c r="X23" i="5"/>
  <c r="X24" i="5"/>
  <c r="X25" i="5"/>
  <c r="X27" i="5" s="1"/>
  <c r="X26" i="5"/>
  <c r="X21" i="5"/>
  <c r="S64" i="13"/>
  <c r="S65" i="13" s="1"/>
  <c r="B62" i="13"/>
  <c r="B61" i="13"/>
  <c r="S56" i="13"/>
  <c r="B53" i="13"/>
  <c r="M52" i="13"/>
  <c r="B44" i="13"/>
  <c r="B43" i="13"/>
  <c r="B10" i="13"/>
  <c r="B13" i="13"/>
  <c r="B7" i="13"/>
  <c r="B6" i="13"/>
  <c r="B50" i="13"/>
  <c r="S37" i="13"/>
  <c r="S17" i="13"/>
  <c r="S18" i="13" s="1"/>
  <c r="M8" i="13"/>
  <c r="Y24" i="12"/>
  <c r="AD4" i="12" s="1"/>
  <c r="AD2" i="12" s="1"/>
  <c r="K24" i="12"/>
  <c r="V24" i="12" s="1"/>
  <c r="AD16" i="11"/>
  <c r="M51" i="13" s="1"/>
  <c r="AD4" i="9"/>
  <c r="AD2" i="10"/>
  <c r="X58" i="5"/>
  <c r="AB58" i="5" s="1"/>
  <c r="M18" i="8" s="1"/>
  <c r="S41" i="6" l="1"/>
  <c r="AA64" i="5"/>
  <c r="S32" i="6"/>
  <c r="S42" i="6" s="1"/>
  <c r="M37" i="13"/>
  <c r="M42" i="13" s="1"/>
  <c r="S60" i="13"/>
  <c r="S73" i="13"/>
  <c r="AA12" i="6"/>
  <c r="AA49" i="6"/>
  <c r="S24" i="9"/>
  <c r="S23" i="9"/>
  <c r="V23" i="9" s="1"/>
  <c r="S20" i="9"/>
  <c r="V20" i="9" s="1"/>
  <c r="S19" i="9"/>
  <c r="V19" i="9" s="1"/>
  <c r="S21" i="9"/>
  <c r="V21" i="9" s="1"/>
  <c r="S22" i="9"/>
  <c r="V22" i="9" s="1"/>
  <c r="S42" i="13"/>
  <c r="T60" i="6"/>
  <c r="AA60" i="6" s="1"/>
  <c r="AD2" i="11"/>
  <c r="M49" i="13"/>
  <c r="M60" i="13" s="1"/>
  <c r="V49" i="13"/>
  <c r="P10" i="10"/>
  <c r="S10" i="10" s="1"/>
  <c r="AB10" i="10" s="1"/>
  <c r="S8" i="9"/>
  <c r="V8" i="9" s="1"/>
  <c r="S54" i="6"/>
  <c r="AA54" i="6" s="1"/>
  <c r="S9" i="9"/>
  <c r="V9" i="9" s="1"/>
  <c r="P39" i="13"/>
  <c r="P54" i="13"/>
  <c r="P56" i="13"/>
  <c r="AB14" i="11"/>
  <c r="P49" i="13" s="1"/>
  <c r="AB27" i="5"/>
  <c r="M14" i="8" s="1"/>
  <c r="AA66" i="5"/>
  <c r="AA67" i="5" s="1"/>
  <c r="W41" i="6" s="1"/>
  <c r="S43" i="6"/>
  <c r="AA31" i="6"/>
  <c r="AA25" i="6"/>
  <c r="W32" i="6"/>
  <c r="W42" i="6" s="1"/>
  <c r="O32" i="6"/>
  <c r="M12" i="13"/>
  <c r="M18" i="13" s="1"/>
  <c r="V63" i="13"/>
  <c r="M64" i="13"/>
  <c r="M65" i="13" s="1"/>
  <c r="M63" i="13"/>
  <c r="P52" i="13" l="1"/>
  <c r="P60" i="13" s="1"/>
  <c r="P51" i="13"/>
  <c r="W43" i="6"/>
  <c r="V24" i="9"/>
  <c r="Y24" i="9" s="1"/>
  <c r="S75" i="13"/>
  <c r="M75" i="13"/>
  <c r="AB8" i="9"/>
  <c r="AB10" i="9" s="1"/>
  <c r="P12" i="13" s="1"/>
  <c r="P37" i="13"/>
  <c r="V37" i="13" s="1"/>
  <c r="P35" i="13"/>
  <c r="O42" i="6"/>
  <c r="AA32" i="6"/>
  <c r="AA41" i="6"/>
  <c r="P17" i="13" l="1"/>
  <c r="P18" i="13" s="1"/>
  <c r="P14" i="13"/>
  <c r="P8" i="13"/>
  <c r="P42" i="13"/>
  <c r="O24" i="12"/>
  <c r="S24" i="12" s="1"/>
  <c r="AB24" i="12" s="1"/>
  <c r="AA42" i="6"/>
  <c r="O43" i="6"/>
  <c r="AA43" i="6" s="1"/>
  <c r="P63" i="13" l="1"/>
  <c r="P64" i="13"/>
  <c r="P65" i="13" s="1"/>
  <c r="P75" i="13" s="1"/>
</calcChain>
</file>

<file path=xl/sharedStrings.xml><?xml version="1.0" encoding="utf-8"?>
<sst xmlns="http://schemas.openxmlformats.org/spreadsheetml/2006/main" count="905" uniqueCount="670">
  <si>
    <t>A - APPLICANT</t>
  </si>
  <si>
    <t>1. Legal Name</t>
  </si>
  <si>
    <t>2. Type</t>
  </si>
  <si>
    <t>3. Address</t>
  </si>
  <si>
    <t>4. Phone Numbers</t>
  </si>
  <si>
    <t>3a. Street / P.O. Box</t>
  </si>
  <si>
    <t>4a. Phone</t>
  </si>
  <si>
    <t>3b. City</t>
  </si>
  <si>
    <t>3c. State</t>
  </si>
  <si>
    <t>4b. Mobile</t>
  </si>
  <si>
    <t>3e. County</t>
  </si>
  <si>
    <t>5. Contact</t>
  </si>
  <si>
    <t>5a. First Name</t>
  </si>
  <si>
    <t>5b. M.I.</t>
  </si>
  <si>
    <t>5c. Last Name</t>
  </si>
  <si>
    <t>5d. Title</t>
  </si>
  <si>
    <t>5e. E-Mail Address</t>
  </si>
  <si>
    <t>6. Highest Elected Official or Executive Director</t>
  </si>
  <si>
    <t>6a. First Name</t>
  </si>
  <si>
    <t>6b. M.I.</t>
  </si>
  <si>
    <t>6c. Last Name</t>
  </si>
  <si>
    <t>6d. Title</t>
  </si>
  <si>
    <t>6e. E-Mail Address</t>
  </si>
  <si>
    <t>7. DUNS #</t>
  </si>
  <si>
    <t>8. Federal ID #</t>
  </si>
  <si>
    <t>9. SAM CAGE #</t>
  </si>
  <si>
    <t>Has this been completed?</t>
  </si>
  <si>
    <t>1. Organization Name (as listed with the Indiana Secretary of State)</t>
  </si>
  <si>
    <t>6. Federal ID #</t>
  </si>
  <si>
    <t>1. Development Name</t>
  </si>
  <si>
    <t>2. County/Counties Served</t>
  </si>
  <si>
    <t>2a. Primary County</t>
  </si>
  <si>
    <t>2b-f. Other Counties</t>
  </si>
  <si>
    <t>3. Enter the Following District Numbers for the District Where the Development is Located</t>
  </si>
  <si>
    <t>District #</t>
  </si>
  <si>
    <t>State Representative</t>
  </si>
  <si>
    <t>State Senate</t>
  </si>
  <si>
    <t>U.S. Congressional</t>
  </si>
  <si>
    <t>A - DEVELOPMENT NARRATIVE</t>
  </si>
  <si>
    <t>Please provide a compelling narrative about your proposed development by explaining how each category listed below will be achieved.</t>
  </si>
  <si>
    <t>2. Are you targeting a particular population?  Please explain.</t>
  </si>
  <si>
    <t>3. How will the program be publicized?</t>
  </si>
  <si>
    <t>4. Where will applications be accepted?</t>
  </si>
  <si>
    <t>5. How will applications be evaluated?</t>
  </si>
  <si>
    <t>B - PERFORMANCE ASSESSMENT</t>
  </si>
  <si>
    <t>1a. If yes, please explain.</t>
  </si>
  <si>
    <t>2a. If yes, please explain.</t>
  </si>
  <si>
    <t>A - MATRIX</t>
  </si>
  <si>
    <t>Total
Units</t>
  </si>
  <si>
    <t>REHABILITATION</t>
  </si>
  <si>
    <t>30% AMI (30% and Below)</t>
  </si>
  <si>
    <t>40% AMI (30.1% - 40%)</t>
  </si>
  <si>
    <t>50% AMI (40.1% - 50%)</t>
  </si>
  <si>
    <t>60% AMI (50.1% - 60%)</t>
  </si>
  <si>
    <t>80% AMI (60.1% - 80%)</t>
  </si>
  <si>
    <t>TOTAL ASSISTED UNITS</t>
  </si>
  <si>
    <t>B - THRESHOLD</t>
  </si>
  <si>
    <t>1. Applicant affirms that all assisted units will serve households with income at or below 80% area median income for development's county according to the current Federal Program Income Limits.</t>
  </si>
  <si>
    <t>Threshold Maximum</t>
  </si>
  <si>
    <t>Requested</t>
  </si>
  <si>
    <t>IHCDA CDBG (Owner-Occupied Repair)</t>
  </si>
  <si>
    <t>2. Please indicate the lowest total amount of IHCDA CDBG funds you are willing to accept:</t>
  </si>
  <si>
    <t>B - IN-KIND DONATIONS</t>
  </si>
  <si>
    <t>Donor</t>
  </si>
  <si>
    <r>
      <t xml:space="preserve">Number of </t>
    </r>
    <r>
      <rPr>
        <b/>
        <sz val="9"/>
        <rFont val="Calibri"/>
        <family val="2"/>
        <scheme val="minor"/>
      </rPr>
      <t>Volunteer Hours</t>
    </r>
  </si>
  <si>
    <t>Rate per Hour*</t>
  </si>
  <si>
    <t>Amount</t>
  </si>
  <si>
    <t>Documents Included</t>
  </si>
  <si>
    <t>TOTAL</t>
  </si>
  <si>
    <t>*$10.00 for unskilled labor. Plase a "1" if the donation is not labor.</t>
  </si>
  <si>
    <t>C - GRANTS</t>
  </si>
  <si>
    <t>Funder</t>
  </si>
  <si>
    <t>Date of Application</t>
  </si>
  <si>
    <t>D - CASH DONATIONS</t>
  </si>
  <si>
    <t>E - TOTALS</t>
  </si>
  <si>
    <t>Sources of Funds</t>
  </si>
  <si>
    <t>IHCDA CDBG Funding</t>
  </si>
  <si>
    <t>In-Kind Donations</t>
  </si>
  <si>
    <t>Grants</t>
  </si>
  <si>
    <t>Cash Donations</t>
  </si>
  <si>
    <t>A - USES OF FUNDS</t>
  </si>
  <si>
    <t>Description of Costs</t>
  </si>
  <si>
    <t>Costs Applied to:</t>
  </si>
  <si>
    <t>Total Development Costs</t>
  </si>
  <si>
    <t>CDBG/CDBG-D</t>
  </si>
  <si>
    <t>Other Grants and Cash Donations</t>
  </si>
  <si>
    <t>HARD COSTS</t>
  </si>
  <si>
    <t>Rehabilitation</t>
  </si>
  <si>
    <t>SUBTOTAL</t>
  </si>
  <si>
    <t>PROGRAM DELIVERY COSTS</t>
  </si>
  <si>
    <t>Architectural Fees</t>
  </si>
  <si>
    <t>Engineering Fees</t>
  </si>
  <si>
    <t>Legal Fees</t>
  </si>
  <si>
    <t>Consultant/Other Professional Services</t>
  </si>
  <si>
    <t>Work Write-Ups/Specs (non-architectural)</t>
  </si>
  <si>
    <t>Building Permits and Fees</t>
  </si>
  <si>
    <t>Appraisals</t>
  </si>
  <si>
    <t>Builder's Risk Insurance</t>
  </si>
  <si>
    <t>Client Related Services</t>
  </si>
  <si>
    <t>Travel to &amp; from Development</t>
  </si>
  <si>
    <t>Inspections</t>
  </si>
  <si>
    <t>OTHER COSTS</t>
  </si>
  <si>
    <t>Relocation (temporary and permanent)*</t>
  </si>
  <si>
    <t>Lead Hazard Testing</t>
  </si>
  <si>
    <t>Administration</t>
  </si>
  <si>
    <t>Environmental Review</t>
  </si>
  <si>
    <t>TOTAL USE OF FUNDS</t>
  </si>
  <si>
    <t>* If a development needs relocation, a budget modification may be requested to add this to the budget.</t>
  </si>
  <si>
    <t>B - SOURCES AND USES RECONCILIATION</t>
  </si>
  <si>
    <t>Total</t>
  </si>
  <si>
    <t>Sources</t>
  </si>
  <si>
    <t>Uses</t>
  </si>
  <si>
    <t>Surplus / (Deficit)</t>
  </si>
  <si>
    <t>C - BUDGET LIMITATIONS</t>
  </si>
  <si>
    <t>CDBG Funds Budgeted for:</t>
  </si>
  <si>
    <t>Funds Budgeted</t>
  </si>
  <si>
    <t>Total CDBG Request</t>
  </si>
  <si>
    <t>Threshold</t>
  </si>
  <si>
    <t>% of Total</t>
  </si>
  <si>
    <t>Program Delivery, Administration, and Environmental Review</t>
  </si>
  <si>
    <t>Total Assisted Units</t>
  </si>
  <si>
    <t>Amount
per Unit</t>
  </si>
  <si>
    <t>D - AVERAGES</t>
  </si>
  <si>
    <t># of Units</t>
  </si>
  <si>
    <t>Threshold
(Maximum)</t>
  </si>
  <si>
    <t>Per Unit Average</t>
  </si>
  <si>
    <t>Average Total Subsidy per Unit - Cannot Exceed $25,000 per Unit (Rehabilitation Line Item of CDBG or CDBG-D Request / # of Assisted Units)</t>
  </si>
  <si>
    <t>NOT-FOR-PROFIT APPLICANTS ONLY</t>
  </si>
  <si>
    <t>ADMINISTRATOR ONLY</t>
  </si>
  <si>
    <t>Documentation</t>
  </si>
  <si>
    <t>Public Hearing 1</t>
  </si>
  <si>
    <t>Public Hearing 2</t>
  </si>
  <si>
    <t>Original tear sheet or original publisher's affidavit of legal notice that includes the date of the public hearing and the date of the notice publication.  Under Indiana Code (I.C. 5-3-1-2 (B)) there must be a minimum of one legal notice at least 10 calendar days prior to the public hearing.</t>
  </si>
  <si>
    <t>Description of methods used to solicit participation of low and moderate-income persons.</t>
  </si>
  <si>
    <t>Copy of the sign-in sheet.</t>
  </si>
  <si>
    <t>Copy of the minutes of the public hearing, which must include the date and time of the meeting, the name and title of the person running the meeting, anyone who presented at the meeting, and all content posed to the public.</t>
  </si>
  <si>
    <t>Description of any comments/complaints received and responses to the comments/complaints.</t>
  </si>
  <si>
    <t>1. Is the proposed housing activity located within a CDBG Entitlement Community?</t>
  </si>
  <si>
    <t>2. Is the proposed housing activity located within an ineligible CDBG-D county?</t>
  </si>
  <si>
    <t>4. Has the proposed development previously received funding directly from HUD or Rural Development?</t>
  </si>
  <si>
    <t>Any property located in any variation of Zone A is ineligible for funding.</t>
  </si>
  <si>
    <t>3. Has rehabilitation started on this property?</t>
  </si>
  <si>
    <t>3a. If yes, when did rehabilitation start?</t>
  </si>
  <si>
    <t>4. Are you planning to use CDBG to reimburse yourself for rehabilitation costs (not including program delivery or environmental review)?</t>
  </si>
  <si>
    <t>1. What actions will be taken during the timeframe of the housing activity to affirmatively further fair housing in the jurisdiction being served?</t>
  </si>
  <si>
    <t>Yes/No</t>
  </si>
  <si>
    <t>Distribute the Fair Housing Brochure to the General Public</t>
  </si>
  <si>
    <t>Encourage the Media to Promote Fair Housing Awareness with Public Service Announcements (PSAs)</t>
  </si>
  <si>
    <t>Review Local Zoning Laws and Building Codes and Procedures</t>
  </si>
  <si>
    <t>Review Lending Practices of Financial Institutions</t>
  </si>
  <si>
    <t>Review Sales and Rental Practices</t>
  </si>
  <si>
    <t>Conduct a Community Wide Public Opinion Survey</t>
  </si>
  <si>
    <t>Conduct a Survey to Assess the Community's Housing Needs and Possible Discriminatory Housing Practices</t>
  </si>
  <si>
    <t>Conduct a Fair Housing Assessment</t>
  </si>
  <si>
    <t>Designate April as "Fair Housing Month"</t>
  </si>
  <si>
    <t>Sponsor a Free Affirmatively Further Fair Housing Training</t>
  </si>
  <si>
    <t>Provide Housing Counseling to Minority and Non-English Speaking Residents</t>
  </si>
  <si>
    <t>Sponsor a Billboard</t>
  </si>
  <si>
    <t>THRESHOLD CHECKLIST</t>
  </si>
  <si>
    <t>TAB</t>
  </si>
  <si>
    <t>Required Information/Documentation</t>
  </si>
  <si>
    <t>Included by Applicant</t>
  </si>
  <si>
    <t>IHCDA Review</t>
  </si>
  <si>
    <t>Applicant Notes</t>
  </si>
  <si>
    <t>IHCDA Review Notes</t>
  </si>
  <si>
    <t>SAM Registration</t>
  </si>
  <si>
    <t>Grievance Procedures</t>
  </si>
  <si>
    <t>Area Median Income Level Served
(All Assisted Units &lt;= 80% AMI)</t>
  </si>
  <si>
    <t>I</t>
  </si>
  <si>
    <t>F</t>
  </si>
  <si>
    <t>E</t>
  </si>
  <si>
    <t>B</t>
  </si>
  <si>
    <t>C</t>
  </si>
  <si>
    <t>Public Hearing</t>
  </si>
  <si>
    <t>D</t>
  </si>
  <si>
    <t>HUD or Rural Development Funding</t>
  </si>
  <si>
    <t>G</t>
  </si>
  <si>
    <t>Maximum Number of Points:</t>
  </si>
  <si>
    <t>Constituency Served</t>
  </si>
  <si>
    <t>Total Units</t>
  </si>
  <si>
    <t>Points Possible</t>
  </si>
  <si>
    <t>Points</t>
  </si>
  <si>
    <r>
      <t xml:space="preserve">30% of Population Served at or Below 40% AMI </t>
    </r>
    <r>
      <rPr>
        <b/>
        <sz val="10"/>
        <color theme="7" tint="-0.249977111117893"/>
        <rFont val="Calibri"/>
        <family val="2"/>
        <scheme val="minor"/>
      </rPr>
      <t>-OR-</t>
    </r>
  </si>
  <si>
    <t>20% of Population Served at or Below 30% AMI</t>
  </si>
  <si>
    <t>A - CLIENT INTAKE</t>
  </si>
  <si>
    <t>Has Client Intake Begun?</t>
  </si>
  <si>
    <t># of Units Completed</t>
  </si>
  <si>
    <t>Total CDBG Units</t>
  </si>
  <si>
    <t>Min</t>
  </si>
  <si>
    <t>Max</t>
  </si>
  <si>
    <t>to</t>
  </si>
  <si>
    <t>and Greater</t>
  </si>
  <si>
    <t>B - CONTRACTOR SOLICITATION</t>
  </si>
  <si>
    <t>Contractor</t>
  </si>
  <si>
    <t>Targeted Co. Type*</t>
  </si>
  <si>
    <t>*MBE, WBE, DBE, VOSB, SDVOSB</t>
  </si>
  <si>
    <t>A - CERTIFICATIONS</t>
  </si>
  <si>
    <t>Type of Certification</t>
  </si>
  <si>
    <t>Month/Year Completed</t>
  </si>
  <si>
    <t>Name of Staff</t>
  </si>
  <si>
    <t>B - OVERALL EXPERIENCE / PERFORMANCE OF ADMINISTERING ENTITY</t>
  </si>
  <si>
    <t>Description</t>
  </si>
  <si>
    <t>Select One</t>
  </si>
  <si>
    <t>Finding(s) on Most Recently Monitored Award</t>
  </si>
  <si>
    <t>Concern(s) on Most Recently Monitored Award</t>
  </si>
  <si>
    <t>Previous Experience in Construction Management, in the Rehabilitation of Buildstructures, and/or Prior CDBG Experience through a Different Funding Agency</t>
  </si>
  <si>
    <t>C - TIMELY EXPENDITURE OF FUNDS</t>
  </si>
  <si>
    <t>Administering Entity</t>
  </si>
  <si>
    <t>Most Recent IHCDA CDBG or HOME Award Number</t>
  </si>
  <si>
    <t>Extension Granted</t>
  </si>
  <si>
    <t>Possible Points</t>
  </si>
  <si>
    <t>Total Development Cost</t>
  </si>
  <si>
    <t>% of Total Development Costs</t>
  </si>
  <si>
    <t>B - BONUS</t>
  </si>
  <si>
    <t>SCORE SHEET</t>
  </si>
  <si>
    <t>Self
Score</t>
  </si>
  <si>
    <t>IHCDA Score</t>
  </si>
  <si>
    <t>Notes</t>
  </si>
  <si>
    <t>SUBCATEGORY TOTAL</t>
  </si>
  <si>
    <t>CATEGORY TOTAL</t>
  </si>
  <si>
    <t>Client Intake Already Completed
6) 25%-50%   8) 51%-75%   10) 76%-100%</t>
  </si>
  <si>
    <t>Most Recent Award Funds Expended by Award Expiration Date</t>
  </si>
  <si>
    <t>Public Monetary Participation</t>
  </si>
  <si>
    <t>Bonus</t>
  </si>
  <si>
    <t>GRAND TOTAL</t>
  </si>
  <si>
    <t>_01A2</t>
  </si>
  <si>
    <t>_State</t>
  </si>
  <si>
    <t>_YN</t>
  </si>
  <si>
    <t>Not-For-Profit</t>
  </si>
  <si>
    <t>AK</t>
  </si>
  <si>
    <t>YES</t>
  </si>
  <si>
    <t>Local Unit of Government</t>
  </si>
  <si>
    <t>AL</t>
  </si>
  <si>
    <t>NO</t>
  </si>
  <si>
    <t>AR</t>
  </si>
  <si>
    <t>_01B2</t>
  </si>
  <si>
    <t>AZ</t>
  </si>
  <si>
    <t>_YNA</t>
  </si>
  <si>
    <t>Administrator</t>
  </si>
  <si>
    <t>CA</t>
  </si>
  <si>
    <t>CO</t>
  </si>
  <si>
    <t>CT</t>
  </si>
  <si>
    <t>N/A</t>
  </si>
  <si>
    <t>_11A1</t>
  </si>
  <si>
    <t>DC</t>
  </si>
  <si>
    <t>Certified Aging-in-Place Specialist</t>
  </si>
  <si>
    <t>DE</t>
  </si>
  <si>
    <t>Current CDBG Grant Administrator Certification</t>
  </si>
  <si>
    <t>FL</t>
  </si>
  <si>
    <t>HOME &amp; CDBG Certification Training</t>
  </si>
  <si>
    <t>GA</t>
  </si>
  <si>
    <t>Home Sweet Home: Modifications for Aging in Place</t>
  </si>
  <si>
    <t>HI</t>
  </si>
  <si>
    <t>Other (With Prior IHCDA Approval)</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</si>
  <si>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</si>
  <si>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</si>
  <si>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</si>
  <si>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</si>
  <si>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</si>
  <si>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</si>
  <si>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</si>
  <si>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</si>
  <si>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</si>
  <si>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</si>
  <si>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</si>
  <si>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</si>
  <si>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</si>
  <si>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</si>
  <si>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</si>
  <si>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</si>
  <si>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</si>
  <si>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</si>
  <si>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</si>
  <si>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</si>
  <si>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</si>
  <si>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</si>
  <si>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</si>
  <si>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</si>
  <si>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</si>
  <si>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</si>
  <si>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</si>
  <si>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</si>
  <si>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</si>
  <si>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</si>
  <si>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</si>
  <si>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</si>
  <si>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</si>
  <si>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</si>
  <si>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</si>
  <si>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</si>
  <si>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</si>
  <si>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</si>
  <si>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</si>
  <si>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1. Please provide a description of the area or neighborhood you are targeting and an explanation of why you selected it.</t>
  </si>
  <si>
    <t>D - PUBLIC HEARING</t>
  </si>
  <si>
    <t>E - ELIGIBLE AREAS</t>
  </si>
  <si>
    <t>F - ENVIRONMENTAL REVIEW</t>
  </si>
  <si>
    <t>G - FAIR HOUSING</t>
  </si>
  <si>
    <t>1. Applicant affirms that if awarded CDBG-D, each homeowner will be required to disclose and sign the "Duplication of Benefits Affidavit".</t>
  </si>
  <si>
    <t>2. Applicant acknowledges that a third-party inspection must be completed on each address within four weeks of construction.</t>
  </si>
  <si>
    <t>3. Applicant affirms and understands that all contractors are required to provide a one-year warranty on their work.</t>
  </si>
  <si>
    <t>1. Does the Applicant, Subrecipient, and/or Administrator have a history of disregarding the policies, procedures, or staff directives associated with administering any program administered by IHCDA or programs administered by any other State, Federal, or Affordable Housing entities?</t>
  </si>
  <si>
    <t>2. Is the Applicant, Subrecipient, and/or Administrator on IHCDA'S Suspension or Watch List?</t>
  </si>
  <si>
    <t>SUBRECIPIENT ONLY</t>
  </si>
  <si>
    <t>Subrecipient</t>
  </si>
  <si>
    <t>C - Certifications</t>
  </si>
  <si>
    <t>A</t>
  </si>
  <si>
    <t>Targeted Area Map</t>
  </si>
  <si>
    <t>H</t>
  </si>
  <si>
    <t>Affirmatively Furthering Fair Housing</t>
  </si>
  <si>
    <t>3. Has the proposed development previously received any funding directly from FEMA or the Army Corps of Engineers? (Note question C1 above.)</t>
  </si>
  <si>
    <t>Floodplain Determination Map</t>
  </si>
  <si>
    <t>Environmental Review Record (ERR)</t>
  </si>
  <si>
    <t>Warranty</t>
  </si>
  <si>
    <t>Third-Party Inspection</t>
  </si>
  <si>
    <t>Duplication of Benefits</t>
  </si>
  <si>
    <t>Subrecipient Documentation:
Procurement</t>
  </si>
  <si>
    <t>Subrecipient Documentation:
IRS Determination Letter</t>
  </si>
  <si>
    <t>Administrator Documentation:
Procurement</t>
  </si>
  <si>
    <t>Administrator Documentation / Subrecipient Documentation:
Proof of Good Standing</t>
  </si>
  <si>
    <t>Not-For-Profit Applicant Documentation:
IRS Determination Letter</t>
  </si>
  <si>
    <t>Not-For-Profit Applicant Documentation:
Proof of Good Standing</t>
  </si>
  <si>
    <t>Not-For-Profit Applicant Documentation:
Highest Elected Official
Notification &amp; Confirmation</t>
  </si>
  <si>
    <t>In-Kind Donations:
Letters of Commitment</t>
  </si>
  <si>
    <t>Grants:
Letters of Commitment</t>
  </si>
  <si>
    <t>Cash Donations:
Letters of Commitment</t>
  </si>
  <si>
    <t>Note: Although permanent displacement may not be anticipated, a housing activity may still incur temporary or economic displacement liabilities. The Uniform Relocation Act contains specific requirements for CDBG assisted units involving displacement and/or acquisition. For further explanation of the URA requirements see Chapter 4 of the IHCDA CDBG and HOME Program Manual and its Exibits for additional guidance and copies of the required notices.</t>
  </si>
  <si>
    <t>Before entering into an offer to purchase, the purchaser must inform the seller:</t>
  </si>
  <si>
    <t>Contact your Real Estate Production Analyst for futher guidance. In general, the purchaser must:</t>
  </si>
  <si>
    <t>A. That it does not have (or will not use) the power of eminent domain should negotiations fail to result in an amicable agreement.</t>
  </si>
  <si>
    <t>C. That the seller is not eligible for a replacement housing payment or moving expenses.</t>
  </si>
  <si>
    <t>A. Notify the owner of the purchaser's intentions.</t>
  </si>
  <si>
    <t>B. Conduct an appraisal of the property to determine its fair market value.</t>
  </si>
  <si>
    <t>C. Offer just compensation for the property being acquired.</t>
  </si>
  <si>
    <t>D. Execute the purchase offer.</t>
  </si>
  <si>
    <t>E. Make every reasonable effort to complete the property transaction expeditiously.</t>
  </si>
  <si>
    <t>VOLUNTARY ACQUISITION ONLY</t>
  </si>
  <si>
    <t>INVOLUNTARY ACQUISITION ONLY</t>
  </si>
  <si>
    <t>Demolition</t>
  </si>
  <si>
    <t>Acquisition</t>
  </si>
  <si>
    <t>Owner-Occupied Units</t>
  </si>
  <si>
    <t>Occupied Rental Units</t>
  </si>
  <si>
    <t>Vacant Rental Units</t>
  </si>
  <si>
    <t>Other:</t>
  </si>
  <si>
    <t>OWNER-OCCUPIED UNITS ONLY</t>
  </si>
  <si>
    <t>OCCUPIED RENTAL UNITS ONLY</t>
  </si>
  <si>
    <t>A. Displaced tenants will be eligible for a replacement housing payment and moving expenses.</t>
  </si>
  <si>
    <t>VACANT RENTAL UNITS ONLY</t>
  </si>
  <si>
    <t>OTHER</t>
  </si>
  <si>
    <t>Contact your Real Estate Production Analyst for further guidance.</t>
  </si>
  <si>
    <t>A - ACQUISITION</t>
  </si>
  <si>
    <t>The Proposed activity involves the following type of acquisition:</t>
  </si>
  <si>
    <t>B - UNITS</t>
  </si>
  <si>
    <t>The Proposed Activity Involves:</t>
  </si>
  <si>
    <t>On the Displacement Plan tab, discuss how permanent displacement and temporary displacement will be addressed (i.e., avoided or kept to a minimum) in the design of the program.</t>
  </si>
  <si>
    <t>B. On the Displacement Plan tab, discuss how permanent displacement, economic displacement, and temporary displacement will be addresesed.</t>
  </si>
  <si>
    <t>Voluntary Acquisition</t>
  </si>
  <si>
    <t>Involuntary Acquisition</t>
  </si>
  <si>
    <t>1. Describe any potential permanent, temporary, or economic displacement issues with the housing activity and indicate which activities may lead to displacement.</t>
  </si>
  <si>
    <t>1a. Permanent Displacement:</t>
  </si>
  <si>
    <t>1b. Temporary Displacement:</t>
  </si>
  <si>
    <t>1c. Economic Displacement:</t>
  </si>
  <si>
    <t>2. Explain how displacement will be minimized and how you will pay for relocation expenses if they are incurred.</t>
  </si>
  <si>
    <t>3. Describe your displacement assistance plan. Who will get assistance? How much assistance will they get? When and how will they receive assistance? Who will provide advisory services to those displaced?</t>
  </si>
  <si>
    <t>4. Will you be reducing the number of existing units as a result of this undertaking?</t>
  </si>
  <si>
    <t>4a. If yes, how will you replace any affordable housing units that are lost?</t>
  </si>
  <si>
    <t>For</t>
  </si>
  <si>
    <t>, "The Applicant"</t>
  </si>
  <si>
    <t>1.</t>
  </si>
  <si>
    <t>The Applicant will consider for submission to the Indiana Housing and Community Development Authority (IHCDA) under its Community Development Block Grant (CDBG), only developments and activities which will result in the displacement of as few persons or busineses as necessary to meet IHCDA and local development goals and objectives.</t>
  </si>
  <si>
    <t>2.</t>
  </si>
  <si>
    <t>The Applicant will certify to IHCDA, as part of its application process, that it is seeking funds for a development or activity that will minimize displacement.</t>
  </si>
  <si>
    <t>3.</t>
  </si>
  <si>
    <t>The Applicant will provide referral and reasonable moving assistance, both in terms of staff time and dollars, to all persons involuntarily and permanently displaced by any project or activity funded with CDBG funds.</t>
  </si>
  <si>
    <t>4.</t>
  </si>
  <si>
    <t>All persons and business directly displaced by The Applicant, as the result of a project or activity funded with CDBG funds will receive all assistance and Real Property Acquisition Policies Act of 1970, as ammended, including provisions of the Uniform Relocation Act Amendments of 1987, Title IV of the Surface Transportation and Uniform Relocation Assistance Act of 1987.</t>
  </si>
  <si>
    <t>5.</t>
  </si>
  <si>
    <t>The Applicant will provide reasonable benefits and relocation assistance to all persons and businesses involuntary and permanently displaced by the CDBG activity funded by IHCDA in accordance with appendicies attached hereto, provided they do not receive benefits as part of such action under number 4 above.</t>
  </si>
  <si>
    <t>Signature of Authorized Representative</t>
  </si>
  <si>
    <t>Printed Name and Title</t>
  </si>
  <si>
    <t>Date</t>
  </si>
  <si>
    <t>Please list or describe below the actions taken or that will be taken by recipients to ensure meaningful access by LEPs to the project and/or activities being funded with HOME funds.</t>
  </si>
  <si>
    <t>a.</t>
  </si>
  <si>
    <t>b.</t>
  </si>
  <si>
    <t>c.</t>
  </si>
  <si>
    <t>d.</t>
  </si>
  <si>
    <t>e.</t>
  </si>
  <si>
    <t>f.</t>
  </si>
  <si>
    <t>Acquiring translators to translate vital documents, advertisements, or notices;</t>
  </si>
  <si>
    <t>Acquiring interpreters for face to face interviews with LEP persons;</t>
  </si>
  <si>
    <t>Placing advertisements and notices in newspapers that serve LEP persons;</t>
  </si>
  <si>
    <t>Partnering with other organizations that serve LEP populations to provide interpretation, translation, or dissemination of information regarding the project;</t>
  </si>
  <si>
    <t>Hiring bilingual employees or volunteers for outreach and intake activities;</t>
  </si>
  <si>
    <t>Contracting with a telephone line interpreter service.</t>
  </si>
  <si>
    <t>g.</t>
  </si>
  <si>
    <t>Etc.</t>
  </si>
  <si>
    <t>The Davis-Bacon Act applies to awards for the following activities that are funded in whole or in part by CDBG funds:</t>
  </si>
  <si>
    <t>The construction, alteration and/or repair, or painting of a public building or facility; or</t>
  </si>
  <si>
    <t>Any construction work on non-residential property valued at more than $2,000.00.</t>
  </si>
  <si>
    <t>If the project meets any of the criteria described in the paragraph above, the Applicant must comply with the Davis Bacon Act and include the Davis Bacon Provisions contained in HUD Form into all contracts with any contractor working on the Project. Accordingly, Applicant and or any contractor working on the project shall:</t>
  </si>
  <si>
    <t>Pay approved Davis Bacon wages weekly to employees and/or subcontractors;</t>
  </si>
  <si>
    <t>Monitor the compliance of contractors and subcontractors working on the project;</t>
  </si>
  <si>
    <t>Ensure that WH347 forms and/or certified payrolls are submitted to any designee of IHCDA for labor standards monitoring;</t>
  </si>
  <si>
    <t>Ensure that contract and bid specifications contain the applicable wage decision;</t>
  </si>
  <si>
    <t>Verify that contractors are not listed on federal Excluded Parties List System (EPLS) for debarred or suspended contractors; and</t>
  </si>
  <si>
    <t>Comply with the posting and notification requirements set forth in 29 CFR 5.5(a) and 29 CFR 5.6.</t>
  </si>
  <si>
    <t>A - CDBG HOUSING ACTIVITIES</t>
  </si>
  <si>
    <t>B - DAVIS BACON WAGE RATE</t>
  </si>
  <si>
    <t>1. Does the project contain 8 or more units under the same ownership? (This includes both assisted and market rate units.)</t>
  </si>
  <si>
    <t>1a. If yes, are all of the units contiguous?</t>
  </si>
  <si>
    <t>Note: If you answered yes to the previous two questions, this project is subject to Davis-Bacon wage rates.</t>
  </si>
  <si>
    <t>1. Indicate your Wage Determination Number:</t>
  </si>
  <si>
    <t>The Applicant hereby represents and warrants that:</t>
  </si>
  <si>
    <t>The information in this application is complete and accurate.</t>
  </si>
  <si>
    <t>It has complied with all requirements of Executive Order 12372, and that either:</t>
  </si>
  <si>
    <t>A.</t>
  </si>
  <si>
    <t>Any comments or recommendations made by or through clearinghouses are attached and have been considered prior to submission of the application; or</t>
  </si>
  <si>
    <t>B.</t>
  </si>
  <si>
    <t>The required procedures have been followed and no comments or recommendations have been received prior to submission of the application.</t>
  </si>
  <si>
    <t>It has facilitated or will facilitate citizen participation by:</t>
  </si>
  <si>
    <t>Providing adequate notices for two or more public hearings, specifically to persons of low and moderate income;</t>
  </si>
  <si>
    <t>C.</t>
  </si>
  <si>
    <t>Holding two or more public hearings on the proposed application at times and locations convenient to potential beneficiaries, conevenient to the physically disabled, and meeting needs of non-English speaking residents, if appropriate, to obtain citizens' views before adoption of a resolution or similar action by the local governing body authorizing the filing of the application;</t>
  </si>
  <si>
    <t>D.</t>
  </si>
  <si>
    <t>E.</t>
  </si>
  <si>
    <t>Providing citizens with information concerning the amount of funds available for proposed community development activities and the range of those activities;</t>
  </si>
  <si>
    <t>Providing citizens with information concerning the amount of funds that will benefit persons of low and moderate income;</t>
  </si>
  <si>
    <t>F.</t>
  </si>
  <si>
    <t>Furnishing citizens with the plans made to minimize the displacement of persons and to assist persons actually displaced as a result of grant activities;</t>
  </si>
  <si>
    <t>G.</t>
  </si>
  <si>
    <t>Providing technical assistance to groups representing persons of low and moderate income requesting such assistance in developing proposals;</t>
  </si>
  <si>
    <t>H.</t>
  </si>
  <si>
    <t>Providing citizens with reasonable notice of substantial changes proposed in the use of grant funds and providing opportunity for public comment;</t>
  </si>
  <si>
    <t>I.</t>
  </si>
  <si>
    <t>Providing citizens with reasonable access to records regarding the past use of CDBG funds received; and</t>
  </si>
  <si>
    <t>J.</t>
  </si>
  <si>
    <t>Ensuring that any modifications or amendments of the program that are made from time to time will be made in accordance with the same procedures required in (d) for the preparation and submission of a statement of proposed activities.</t>
  </si>
  <si>
    <t>6.</t>
  </si>
  <si>
    <t>It has developed a community development plan, which at a minimum,</t>
  </si>
  <si>
    <t>Specifies both the short-term and long-term community development objectives that have been developed in accordance with the primary objectives of 24 CFR Part 570.</t>
  </si>
  <si>
    <t>7.</t>
  </si>
  <si>
    <t>The Community Development program has been developed to give maximum feasible priority to activities which will benefit low and moderate income families, or aid in the prevention or elimination of slums or blight.</t>
  </si>
  <si>
    <t>8.</t>
  </si>
  <si>
    <t>It will minimize displacement of persons and provide for reasonable benefits to any person involuntarily and permanently displaced as a result of activities associated with program funds.</t>
  </si>
  <si>
    <t>9.</t>
  </si>
  <si>
    <t>10.</t>
  </si>
  <si>
    <t>11.</t>
  </si>
  <si>
    <t>The Applicant assures that both local and private project matching funds described in the application are available upon execution of the grant.</t>
  </si>
  <si>
    <t>12.</t>
  </si>
  <si>
    <t>It will comply with:</t>
  </si>
  <si>
    <t>Section 110 of the Housing and Community Development Act of 1974, as amended, by the Housing and Urban-Rural Recovery Act of 1983 and the Housing and Community Development Act of 1987, 24 CFR 570.603, and State regulation regarding the administration and enforcement of labor standards;</t>
  </si>
  <si>
    <t>The Provisions of the Davis-Bacon Act (46 U.S.C. 276a-5) which prescribe prevailing wage rates for construction trades for all projects except residential structures of less than 8 units;</t>
  </si>
  <si>
    <t>Federal Fair Labor Standards Act, 29 U.S.C. 102, requiring that covered employees be paid at least the minimum prescribed wage, and also that they be paid one and one-half times their basic wage rate for all hours worked in excess of the prescribed work-week; and</t>
  </si>
  <si>
    <t>Anti-kickback (Copeland) Act of 1934, 18 U.S.C. 874 and 40 U.S.C. 276c, which outlaws and prescribes penalties for "kickbacks" of wages in federally financed or assisted construction activities.</t>
  </si>
  <si>
    <t>13.</t>
  </si>
  <si>
    <t>The Fair Housing Act (Public Law 90-284, 42 USC 3601-20) administering all programs and activities relating to housing and community development in a manner to affirmatively further fair housing in the sale or rental of housing, the financing of housing, and the provision of brokerage services;</t>
  </si>
  <si>
    <t>Section 109 of Title I of the Housing and Community Development Act of 1087, as amended, and the regulations issued pursuant thereto (24 CFR 570.602), which prohibits any person from discrimination in the sale or rental of housing, the financing of housing, or the provision of brokerage services on the groudns of race, color, religion, sex, national origin, handicap, or familial status.</t>
  </si>
  <si>
    <t>Any prohibition against discrimination on the basis of age under the Age Discrimination Act of 1975 or with respect to other wise qualified physically disabled individuals as provided in Section 504 of the Rehabilitation Act of 1973 shall also apply to any such program activity;</t>
  </si>
  <si>
    <t>Executive Order 11063, as amended by Executive Order 12259 on equal opportunity in housing and non-discrimination in the sale or rental of housing built with Federal assistance, and requiring that programs and activities relating to housing and urban development be administered in a manner affirmatively to further the goals of the Title VIII of the Civil Rights Act of 1968; and</t>
  </si>
  <si>
    <t>Executive Order 11246 as amended by Executive Order 11375 and 12086, and the regulations issued pursuant thereto (24 CFR Part 130 and 41 Chapter 60 and the Indiana Code (I.C. 22-9-10), which provides that no person shall be discriminated against on the basis of race, color, religion, sex, or national origin in all phases of employment during the performance of Federal or federally assisted construction contracts. Contractors and subcontractors on Federal and federally assisted construction contract shall take affirmative action to insure fair treatment in employment, upgrading, demotion, or transfer; recruitment or recruitment advertising; layoff or termination; rates of pay or other forms of compensation; and selection for training and apprenticeship.</t>
  </si>
  <si>
    <t>14.</t>
  </si>
  <si>
    <t>It will comply with Section 3 of the Housing and Urban Development Act of 1968, as amended, requiring that to the greatest extent feasible opportunities for training and employment be given to lower income residents of the project area and contracts for work in connection with the project be awarded to eligible business concerns which are located in, or owned in substantial part by, persons residing within the unit of local government.</t>
  </si>
  <si>
    <t>15.</t>
  </si>
  <si>
    <t>It will comply with the Uniform Relocation Assistance and Real Property Acquisition Policies Act of 1970, as amended, and Federal implementing regulation at 49 CFR Part 24, and the requirements of Section 570.496a and it is following a residential anti-displacement and relocation assistance plan under section 104(d) of Title 1 of the Housing &amp; Community Development Act of 1974, as amended.</t>
  </si>
  <si>
    <t>16.</t>
  </si>
  <si>
    <t>17.</t>
  </si>
  <si>
    <t>It will abide by the provision that no member, officer, or employee of the grantee or its designees or agents, no member of the governing body of the locality in which the program is situated, and no other public official of such locality or localities who exercise any functions or responsibilities with respect to the program during the tenure or for one year thereafter shall have any direct or indirect interest in any contractor, subcontractor, or the proceeds thereof, financed in whole or in part with Title I grants.</t>
  </si>
  <si>
    <t>18.</t>
  </si>
  <si>
    <t>It will comply with the provisions of the Hatch Act which limits the political activity of employees.</t>
  </si>
  <si>
    <t>19.</t>
  </si>
  <si>
    <t>It will give the State, IHCDA, HUD, and the Comptroller General, through any authorized representatives, access to and the right to examine all records, books, papers, or documents related to the grant.</t>
  </si>
  <si>
    <t>20.</t>
  </si>
  <si>
    <t>Consistent to assume the status of a responsible Federal official under the National Environmental Policy Act of 1969 (NEPA) (42 U.S.C. 4321) and other provisions of Federal law, as specified at 24 CFR 58.1 (a) (3) and (a) (4); and</t>
  </si>
  <si>
    <t>21.</t>
  </si>
  <si>
    <t>Consulting with the State Historic Preservation Officer to identify properties listed in or eligible for inclusion in the National Register of Historic Places that are subject to adverse affects (see 36 CFR 800.8) by the proposed activity; and</t>
  </si>
  <si>
    <t>Complying with all requirements established by the State and to avoid or mitigate adverse effects upon such properties.</t>
  </si>
  <si>
    <t>Executive Order 11988, Floodplain Management;</t>
  </si>
  <si>
    <t>Executive Order 11990, Protection of Wetlands;</t>
  </si>
  <si>
    <t>The Endagered Species Act of 1973, as amended, (16 U.S.C. 1531);</t>
  </si>
  <si>
    <t>The Fish and Wildlife Coordination Act of 1958, as amended, (16 U.S.C 661);</t>
  </si>
  <si>
    <t>The Wild and Scenic Rivers Act of 1968, as amended, (16 U.S.C. 300f);</t>
  </si>
  <si>
    <t>The Safe Drinking Water Act of 1974, as amended, (42 U.S.C. 7401);</t>
  </si>
  <si>
    <t>Section 401 (f) of the Lead-Based Paint Poisoning Prevention Act, as amended, (42 U.S.C. 4831 (b));</t>
  </si>
  <si>
    <t>The Clean Air Act of 1970, as amended, (42 U.S.C. 7401);</t>
  </si>
  <si>
    <t>The Federal Water Pollution Control Act of 1972, as amended, (33 U.S.C. 1251);</t>
  </si>
  <si>
    <t>K.</t>
  </si>
  <si>
    <t>The Clean Water Act of 1977 (Public Law 95-217);</t>
  </si>
  <si>
    <t>L.</t>
  </si>
  <si>
    <t>The Solid Waste Disposal Act, as amended by the Resource Conservation and Recovery Act of 1976 (42 U.S.C. 6901); and</t>
  </si>
  <si>
    <t>M.</t>
  </si>
  <si>
    <t>22.</t>
  </si>
  <si>
    <t>It will comply with all parts of Title I of the Housing and Development Act of 1974, as amended.</t>
  </si>
  <si>
    <t>23.</t>
  </si>
  <si>
    <t>It will comply with the provisions of the Indiana Code (I.C.) 35-44-1-3 and 4.</t>
  </si>
  <si>
    <t>24.</t>
  </si>
  <si>
    <t>It agrees to repay to the State of Indiana any funds under this program that, as the result of a HUD or State of Indiana authorized audit, are found to have been spent in an unauthorized manner or for unauthorized activities.</t>
  </si>
  <si>
    <t>25.</t>
  </si>
  <si>
    <t>It certifies that none of the funds being applied for will be used to substitute for any local, state, federal, or private dollars that have been committed to the project as proposed in this application.</t>
  </si>
  <si>
    <t>26.</t>
  </si>
  <si>
    <t>It certifies that it has adopted and will enforce a policy of prohibiting the use of excessive force by law enforcement agencies within its jurisdiction against any individuals engaged in nonviolent civil rights demonstrations; and enforcing applicable State and local laws against physically barring entrance to or exit from a facility or location which is the subject of such non-violent civil rights demonstrations within its jurisdiction (section 104(1) of the Housing and Community Development Act of 1974, as amended).</t>
  </si>
  <si>
    <t>27.</t>
  </si>
  <si>
    <t>It certifies that pursuant to 31 U.S.C. 1352, and any regulations promulcated thereunder:</t>
  </si>
  <si>
    <t>B. Of its estimate of the fair market value of the property. An appraisal is not required, but the Applicant's files must include an explanation of the basis for the estimate.</t>
  </si>
  <si>
    <t>To be completed by all Applicants, regardless of unit to be assisted.</t>
  </si>
  <si>
    <t>If your project is subject to Davis-Bacon wage rates, the Applicant must get a wage determination from their IHCDA Community Development Representative prior to application submission. Failure to do so will cause the application to be incomplete.</t>
  </si>
  <si>
    <t>Its governing body has duly adopted or passed as an official act a resolution, motion, or similar action authorizing the filing of the application, including all understandings and assurances contained therein, and directing and authorizing the person identified as the official representative of the Applicant to act in connection with the application and to provide such additional information as may be required.</t>
  </si>
  <si>
    <t>Publishing a statement of proposed activities so that affected citizens have an opportunity to submit comments on the proposed activities and community development performance of the Applicant;</t>
  </si>
  <si>
    <t>Identifies the Applicant's community development needs and housing needs; and</t>
  </si>
  <si>
    <t>Title VI of the Civil Rights Act of 1964 (Public Law 88-352, 42 UCS 2000d), which provides that no person in the United States shall on grounds of race, color, or national origin, be excluded from participation in, be denied the benefits of, or be otherwise subjected to discrimination under any program or activity for which the Applicant received Federal financial assistance. If any real property or structure thereon is provided or improved with the aid of Federal financial assistance extended to the Applicant, this assurance shall obligate the Applicant, or in the case of any transfer of such property, any transferee, for the period during which the real property or structure is used for a purpose for which federal financial assistance is extended, or for another purpose involving the provision of similar services or benefits;</t>
  </si>
  <si>
    <t>Its chief executive officer or other officer of Applicant approved by the Indiana Housing and Community Development Authority:</t>
  </si>
  <si>
    <t>Is authorized and consents on behalf of the Applicant to accept the jurisdiction of the Federal courts for the purpose of enforcement of responsibilities as such an official.</t>
  </si>
  <si>
    <t>No federal appropriated funds have been paid or will be paid, by or on behalf of the Applicant, to any person for influencing or attempting to influence an officer or employee of any agency, a Member of Congress, an officer or employee of Congress, or an employee of any Federal grant, the making of any Federal loan, the entering into of any cooperative, agreement, and the extension, continuation, renewal, amendemnt, or modification of any Federal contract, grant, loan, or cooperative agreement.</t>
  </si>
  <si>
    <t>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the proposed Federal contract, grant, loan, or cooperative agreement, the Applicant shall complete and submit Standard Form-LLL, "Disclosure Form to Report Lobbying", in accordance with its instructions.</t>
  </si>
  <si>
    <t>The Applicant shall require that the language of this certification be included in the award documents for all subawards at all tiers (including subcontracts, subgrants, and contracts under grands, loans, and cooperative agreements) and that all subrecipients shall certify and disclose accordingly.</t>
  </si>
  <si>
    <t>28.</t>
  </si>
  <si>
    <t>Applicant hereby authorizes IHCDA and its successors, affiliates, agents, and assigns to utilize in any manner and at any time, any photograph, picture, or other medium (collectively "photographs") of the property covered by this Application, without limitation, in any and all matters, publications or endeavors, commercial or noncommercial, undertaken directly or indirectly by IHCDA at any time on or oafter the date of this Application without any limitation whatsoever. Applicant understands that: (i) it is relinquishing any and all ownership rights in any such photograph, picture, or medium to IHCDA; and (ii) it is relinquishing any and all legal rights that it may now or hereafter have to, directly or indirectly, challenge, question, or otherwise terminate the use o the photograph by IHCDA.</t>
  </si>
  <si>
    <t>29.</t>
  </si>
  <si>
    <t>Applicant not its principals is presently debarred, suspended, proposed for debarment, declared ineligible, orvolntarily excluded by any Federal department or agency from doing business with the Federal Government.</t>
  </si>
  <si>
    <t>COMMUNITY DEVELOPMENT BLOCK GRANT (CDBG) - ASSURANCES AND CERTIFICATIONS</t>
  </si>
  <si>
    <t>Legal Applicant</t>
  </si>
  <si>
    <t>BY:</t>
  </si>
  <si>
    <t>Signature of Authorized Official</t>
  </si>
  <si>
    <t>ATTESTED TO:</t>
  </si>
  <si>
    <t>Signature</t>
  </si>
  <si>
    <t>A - IHCDA CDBG FUNDING</t>
  </si>
  <si>
    <t>T1 - APPLICATION COVER PAGE</t>
  </si>
  <si>
    <t>T2 - DEVELOPMENT INFORMATION</t>
  </si>
  <si>
    <t>T3 - NARRATIVES</t>
  </si>
  <si>
    <t>T4 - UNITS</t>
  </si>
  <si>
    <t>T6 - BUDGET</t>
  </si>
  <si>
    <t>D1 - DISPLACEMENT ASSESSMENT</t>
  </si>
  <si>
    <t>D2 - DISPLACEMENT PLAN</t>
  </si>
  <si>
    <t>D3 - DISPLACEMENT AFFIDAVIT</t>
  </si>
  <si>
    <t>D4 - MEANINGFUL ACCESS FOR LIMITED ENGLISH PROFICIENT PERSONS</t>
  </si>
  <si>
    <t>D5 - DAVIS BACON ASSESSMENT</t>
  </si>
  <si>
    <t>D6 - ASSURANCES AND CERTIFICATION</t>
  </si>
  <si>
    <t>T5 - SOURCES OF FUNDS</t>
  </si>
  <si>
    <t>Applicants must provide documentation that no other denants were displaced so that the proposed CDBG activity could utilize a vacant property. On the Prior Tenant List found in the IHCDA Compliance Manual, list each tenant that has vacated a unit within the past three months and the tenant's reason for leaving.</t>
  </si>
  <si>
    <t>Persons who as a result of national origin, do not speak English as their primary language, and who have limited ability to speak, read, write, or understand English ("limited English proficient persons" or "LEP") may be entitled to language assistance or Title VI of the Civil Rights Act of 1964 (Title VI) assistance in order to receive a particular service, benefit, or encounter.</t>
  </si>
  <si>
    <t xml:space="preserve">In accordance with Title VI and its implementing regulations, the recipient must agree to take reasonable steps to ensure meaningful access to activities funded by federal funds by LEP persons. </t>
  </si>
  <si>
    <t>Depending on the circumstances, reasonable steps could include, but are not limited to, the following:</t>
  </si>
  <si>
    <t>The rehabilitation or new construction of residential property containing a total of eight or more units (this includes both assisted and non-assisted or market rate units); or</t>
  </si>
  <si>
    <t>Therefore, if CDBG funds finance only a portion of the construction work, labor standards are applicable to the entire project.</t>
  </si>
  <si>
    <t>It posesses legal authority to apply for the grant, and to execute the proposed program.</t>
  </si>
  <si>
    <t>[The requirement for this certification will not preclude the Indiana Housing and Community Development Authority from approving an application where the Applicant certifies, and the Indiana Housing and Community Development Authority determines, that all or part of the Community Development Program activities are designed to meet other community development needs having a particular urgency as specifically explained in the application.]</t>
  </si>
  <si>
    <t>It will not attempt to recover any capital costs of public improvements assisted in whole or part with CDBG funds by assessing any amount against properties owned and occupied by persons of low and moderate income including any fee charged or assessment made as a condition of obtaining access to such public improvements, unless (i) CDBG funds received are used to pay the proportion of such fee or assessment that relates to the capital costs of public improvements that are financed from revenue sources other than CDBG funds; or (ii) for purposes of assisting any amount against properties owned and occupied by persons of low and moderate income who are not persons of very low income, the grantee certified to the Secretary of such State, as the case may be, that it lacks sufficient funds received from the CDBG Program to comply with the requirements of clause.</t>
  </si>
  <si>
    <t>It will comply with all requirements imposed by the State concerning special requirements of law, program requirements, and other administrative requirements approved in accordance with OMB Circular No. A-102, Revised, which includes a provision that program or project completion be no later than 18 months from project startup, inclusive of the bid process for professional and engineering services and program close-out.</t>
  </si>
  <si>
    <t>Contract Work Hours and Safety Standards Act of 1962, 40 U.S.C 327-332, requiring that mechanics and laborers (including watchmen and guards) employed on federally assisted contracts be paid wages of not less than one and one-half times their basic wage rates for all hours worked in excess of forty in a work-week;</t>
  </si>
  <si>
    <t>It will establish safeguards to prohibit employees from using positions for a purpose that is or gives the appearance of being motivated by a desire for private gain for themselves or others, particularly those with whom they have family, business, or other ties.</t>
  </si>
  <si>
    <t>The National Environmental Policy Act of 1969 (42 U.S.C. 4321) and 24 CFR 58, and in connection with its performance of environmental assessments under the National Environmental Policy Act of 1969, comply with Section 106 of the National Historic Preservation Act of 1966 (16 U.S.C. 470), Executive Order 11593, and the Preservation of Archaeological and Historical Data Act of 1966 (U.S.C. 469a-1) by:</t>
  </si>
  <si>
    <t>Section 202(a) of the Flood Disaster Protection Act of 1973 (42 U.S.C. 4106) as it relates to the mandatory purchase of Flood insurance for special flood hazard areas.</t>
  </si>
  <si>
    <r>
      <t xml:space="preserve">9a. Submit Proof of SAM Registration in </t>
    </r>
    <r>
      <rPr>
        <b/>
        <sz val="10"/>
        <color theme="7" tint="-0.249977111117893"/>
        <rFont val="Calibri"/>
        <family val="2"/>
        <scheme val="minor"/>
      </rPr>
      <t>TAB A_SAM Registration</t>
    </r>
    <r>
      <rPr>
        <b/>
        <sz val="10"/>
        <rFont val="Calibri"/>
        <family val="2"/>
        <scheme val="minor"/>
      </rPr>
      <t>.</t>
    </r>
  </si>
  <si>
    <r>
      <t xml:space="preserve">6. Provide a Copy of the Applicant's Grievance Procedures in </t>
    </r>
    <r>
      <rPr>
        <b/>
        <sz val="10"/>
        <color theme="7" tint="-0.249977111117893"/>
        <rFont val="Calibri"/>
        <family val="2"/>
        <scheme val="minor"/>
      </rPr>
      <t>TAB C_Grievance Procedures</t>
    </r>
    <r>
      <rPr>
        <b/>
        <sz val="10"/>
        <rFont val="Calibri"/>
        <family val="2"/>
        <scheme val="minor"/>
      </rPr>
      <t>.</t>
    </r>
  </si>
  <si>
    <r>
      <t xml:space="preserve">1. List all in-kind contributions to the development phase of the housing activity, including construction materials, volunteer labor, waived fees, portion of sale price below appraised value, infrastructure, etc. Attach all in-kind suporting documentation (such as but not limited to letters of commitment, appraisal, or purchase agreement). Submit letters of commitment in </t>
    </r>
    <r>
      <rPr>
        <b/>
        <sz val="10"/>
        <color theme="7" tint="-0.249977111117893"/>
        <rFont val="Calibri"/>
        <family val="2"/>
        <scheme val="minor"/>
      </rPr>
      <t>TAB D_Letters of Commitment</t>
    </r>
    <r>
      <rPr>
        <b/>
        <sz val="10"/>
        <rFont val="Calibri"/>
        <family val="2"/>
        <scheme val="minor"/>
      </rPr>
      <t>.</t>
    </r>
  </si>
  <si>
    <r>
      <t xml:space="preserve">1. List all sources of grants to the project that do not require repayment. Submit letters of commitment from funders below in </t>
    </r>
    <r>
      <rPr>
        <b/>
        <sz val="10"/>
        <color theme="7" tint="-0.249977111117893"/>
        <rFont val="Calibri"/>
        <family val="2"/>
        <scheme val="minor"/>
      </rPr>
      <t>TAB D_Letters of Commitment</t>
    </r>
    <r>
      <rPr>
        <b/>
        <sz val="10"/>
        <rFont val="Calibri"/>
        <family val="2"/>
        <scheme val="minor"/>
      </rPr>
      <t>.</t>
    </r>
  </si>
  <si>
    <r>
      <t xml:space="preserve">1. List all sources of private or public cash donations to the housing activity. Submit letters of commitment in                     </t>
    </r>
    <r>
      <rPr>
        <b/>
        <sz val="10"/>
        <color theme="7" tint="-0.249977111117893"/>
        <rFont val="Calibri"/>
        <family val="2"/>
        <scheme val="minor"/>
      </rPr>
      <t>TAB D_Letters of Commitment</t>
    </r>
    <r>
      <rPr>
        <b/>
        <sz val="10"/>
        <rFont val="Calibri"/>
        <family val="2"/>
        <scheme val="minor"/>
      </rPr>
      <t>.</t>
    </r>
  </si>
  <si>
    <r>
      <t xml:space="preserve">1. List sources, amounts of public participation, and the commitment date in the chart below. Banked Match does not count for points in this scoring. Submit letter(s) of commitment in </t>
    </r>
    <r>
      <rPr>
        <b/>
        <sz val="10"/>
        <color theme="7" tint="-0.249977111117893"/>
        <rFont val="Calibri"/>
        <family val="2"/>
        <scheme val="minor"/>
      </rPr>
      <t>TAB D_Letters of Commitment</t>
    </r>
    <r>
      <rPr>
        <b/>
        <sz val="10"/>
        <rFont val="Calibri"/>
        <family val="2"/>
        <scheme val="minor"/>
      </rPr>
      <t>.</t>
    </r>
  </si>
  <si>
    <t>3d. ZIP</t>
  </si>
  <si>
    <t>3d. ZIP Code</t>
  </si>
  <si>
    <t>B - ADMINISTRATOR</t>
  </si>
  <si>
    <r>
      <t xml:space="preserve">1a. Attach a map which outlines the targeted area or neighborhood (if applicable) in </t>
    </r>
    <r>
      <rPr>
        <b/>
        <sz val="10"/>
        <color theme="7" tint="-0.249977111117893"/>
        <rFont val="Calibri"/>
        <family val="2"/>
        <scheme val="minor"/>
      </rPr>
      <t>TAB B_Targeted Market</t>
    </r>
    <r>
      <rPr>
        <b/>
        <sz val="10"/>
        <rFont val="Calibri"/>
        <family val="2"/>
        <scheme val="minor"/>
      </rPr>
      <t>.</t>
    </r>
  </si>
  <si>
    <t>S1 - POPULATION SERVED</t>
  </si>
  <si>
    <t>A - AREA MEDIAN INCOME (AMI) SERVED</t>
  </si>
  <si>
    <t>S2 - NEEDS ANALYSIS</t>
  </si>
  <si>
    <t>A - MEDIAN AGE OF OWNER-OCCUPIED STRUCTURE</t>
  </si>
  <si>
    <t>and Newer</t>
  </si>
  <si>
    <t>Owner-Occupied
Median Year Built</t>
  </si>
  <si>
    <t>Median Year Built</t>
  </si>
  <si>
    <t>County</t>
  </si>
  <si>
    <t>B - DISTRESSED COUNTIES</t>
  </si>
  <si>
    <t>Not Distressed</t>
  </si>
  <si>
    <t>Distressed by Unemployment</t>
  </si>
  <si>
    <t>Distressed by Income</t>
  </si>
  <si>
    <t>Distressed by BOTH Income and Unemployment</t>
  </si>
  <si>
    <t>Choose One</t>
  </si>
  <si>
    <t>C - POVERTY RATE</t>
  </si>
  <si>
    <t>Poverty Rate</t>
  </si>
  <si>
    <t>and Above</t>
  </si>
  <si>
    <t>Below</t>
  </si>
  <si>
    <t>Has the proposed service area received OOR in last five years?</t>
  </si>
  <si>
    <t>Previous IHCDA CDBG/-D OOR Experience
(Award Closed within Last Five Years)</t>
  </si>
  <si>
    <t>Previous IHCDA Non-CDBG/-D OOR (HOME) Experience
(Award Closed within Last Five Years)</t>
  </si>
  <si>
    <t>D - BENCHMARKS</t>
  </si>
  <si>
    <t>S3 - READINESS</t>
  </si>
  <si>
    <t>S4 - CAPACITY</t>
  </si>
  <si>
    <t>S5 - LEVERAGING OF OTHER SOURCES</t>
  </si>
  <si>
    <t>A - OTHER FUNDING SOURCES</t>
  </si>
  <si>
    <t>Funding Source</t>
  </si>
  <si>
    <t>Average County Score</t>
  </si>
  <si>
    <t>D - COMMUNITY WITHOUT RECENT OOR AWARD</t>
  </si>
  <si>
    <t>AVERAGE</t>
  </si>
  <si>
    <t>T7 - APPLICATION SUMMARY</t>
  </si>
  <si>
    <r>
      <t xml:space="preserve">1. Submit IRS determination letter in </t>
    </r>
    <r>
      <rPr>
        <b/>
        <sz val="10"/>
        <color theme="7" tint="-0.249977111117893"/>
        <rFont val="Calibri"/>
        <family val="2"/>
        <scheme val="minor"/>
      </rPr>
      <t>Tab E_Administrator</t>
    </r>
  </si>
  <si>
    <r>
      <t xml:space="preserve">2. If organized under the State of Indiana, submit proof of good standing with Certificate of Existence from the Indiana Secretary of State in </t>
    </r>
    <r>
      <rPr>
        <b/>
        <sz val="10"/>
        <color theme="7" tint="-0.249977111117893"/>
        <rFont val="Calibri"/>
        <family val="2"/>
        <scheme val="minor"/>
      </rPr>
      <t>Tab E_Administrator</t>
    </r>
  </si>
  <si>
    <r>
      <t xml:space="preserve">3. Submit a copy of the letter to the highest local elected official in </t>
    </r>
    <r>
      <rPr>
        <b/>
        <sz val="10"/>
        <color theme="7" tint="-0.249977111117893"/>
        <rFont val="Calibri"/>
        <family val="2"/>
        <scheme val="minor"/>
      </rPr>
      <t>Tab E_Administrator</t>
    </r>
  </si>
  <si>
    <r>
      <t xml:space="preserve">3a. Submit proof of delivery of letter to highest local elected official, either an email read receipt or a mail delivery receipt in </t>
    </r>
    <r>
      <rPr>
        <b/>
        <sz val="10"/>
        <color theme="7" tint="-0.249977111117893"/>
        <rFont val="Calibri"/>
        <family val="2"/>
        <scheme val="minor"/>
      </rPr>
      <t>Tab E_Administrator</t>
    </r>
  </si>
  <si>
    <r>
      <t xml:space="preserve">1. If organized under the State of Indiana, submit proof of good standing with Certificate of Existence from the Indiana Secretary of State in </t>
    </r>
    <r>
      <rPr>
        <b/>
        <sz val="10"/>
        <color theme="7" tint="-0.249977111117893"/>
        <rFont val="Calibri"/>
        <family val="2"/>
        <scheme val="minor"/>
      </rPr>
      <t>Tab E_Administrator</t>
    </r>
    <r>
      <rPr>
        <b/>
        <sz val="10"/>
        <rFont val="Calibri"/>
        <family val="2"/>
        <scheme val="minor"/>
      </rPr>
      <t xml:space="preserve"> or </t>
    </r>
    <r>
      <rPr>
        <b/>
        <sz val="10"/>
        <color theme="7" tint="-0.249977111117893"/>
        <rFont val="Calibri"/>
        <family val="2"/>
        <scheme val="minor"/>
      </rPr>
      <t>TAB F_Subrecipient</t>
    </r>
    <r>
      <rPr>
        <b/>
        <sz val="10"/>
        <rFont val="Calibri"/>
        <family val="2"/>
        <scheme val="minor"/>
      </rPr>
      <t>.</t>
    </r>
  </si>
  <si>
    <r>
      <t xml:space="preserve">2. Submit a copy of the Request for Proposal (RFP) sent out in </t>
    </r>
    <r>
      <rPr>
        <b/>
        <sz val="10"/>
        <color theme="7" tint="-0.249977111117893"/>
        <rFont val="Calibri"/>
        <family val="2"/>
        <scheme val="minor"/>
      </rPr>
      <t>Tab E_Administrator.</t>
    </r>
  </si>
  <si>
    <r>
      <t xml:space="preserve">3. Submit the published bid advertisement in </t>
    </r>
    <r>
      <rPr>
        <b/>
        <sz val="10"/>
        <color theme="7" tint="-0.249977111117893"/>
        <rFont val="Calibri"/>
        <family val="2"/>
        <scheme val="minor"/>
      </rPr>
      <t>Tab E_Administrator.</t>
    </r>
  </si>
  <si>
    <r>
      <t xml:space="preserve">4. Submit signed contract between Applicant and Administrator (if applicable) in </t>
    </r>
    <r>
      <rPr>
        <b/>
        <sz val="10"/>
        <color theme="7" tint="-0.249977111117893"/>
        <rFont val="Calibri"/>
        <family val="2"/>
        <scheme val="minor"/>
      </rPr>
      <t>Tab E_Administrator.</t>
    </r>
  </si>
  <si>
    <r>
      <t xml:space="preserve">Two public hearings are required for CDBG funding.  One public hearing MUST occur prior to application submittal. Submit the following required documentation in </t>
    </r>
    <r>
      <rPr>
        <b/>
        <sz val="10"/>
        <color theme="7" tint="-0.249977111117893"/>
        <rFont val="Calibri"/>
        <family val="2"/>
        <scheme val="minor"/>
      </rPr>
      <t>Tab G_Public Hearing.</t>
    </r>
  </si>
  <si>
    <r>
      <t xml:space="preserve">4a. HUD or Rural Development recipients, submit notification letter with proof of delivery in </t>
    </r>
    <r>
      <rPr>
        <b/>
        <sz val="10"/>
        <color theme="7" tint="-0.249977111117893"/>
        <rFont val="Calibri"/>
        <family val="2"/>
        <scheme val="minor"/>
      </rPr>
      <t>Tab H_HUD &amp; RD.</t>
    </r>
  </si>
  <si>
    <r>
      <t xml:space="preserve">1. Submit ERR Forms in </t>
    </r>
    <r>
      <rPr>
        <b/>
        <sz val="10"/>
        <color theme="7" tint="-0.249977111117893"/>
        <rFont val="Calibri"/>
        <family val="2"/>
        <scheme val="minor"/>
      </rPr>
      <t>Tab I_ERR</t>
    </r>
    <r>
      <rPr>
        <b/>
        <sz val="10"/>
        <rFont val="Calibri"/>
        <family val="2"/>
        <scheme val="minor"/>
      </rPr>
      <t>.</t>
    </r>
  </si>
  <si>
    <r>
      <t xml:space="preserve">2. Submit FIRM flood plain map with development site(s) identified in </t>
    </r>
    <r>
      <rPr>
        <b/>
        <sz val="10"/>
        <color theme="7" tint="-0.249977111117893"/>
        <rFont val="Calibri"/>
        <family val="2"/>
        <scheme val="minor"/>
      </rPr>
      <t>Tab I_ERR</t>
    </r>
    <r>
      <rPr>
        <b/>
        <sz val="10"/>
        <rFont val="Calibri"/>
        <family val="2"/>
        <scheme val="minor"/>
      </rPr>
      <t>.</t>
    </r>
  </si>
  <si>
    <t>E/F</t>
  </si>
  <si>
    <r>
      <t xml:space="preserve">Submit Client Intake List in </t>
    </r>
    <r>
      <rPr>
        <b/>
        <sz val="10"/>
        <color theme="7" tint="-0.249977111117893"/>
        <rFont val="Calibri"/>
        <family val="2"/>
        <scheme val="minor"/>
      </rPr>
      <t>TAB J_Client Intake</t>
    </r>
  </si>
  <si>
    <r>
      <t xml:space="preserve">Submit Documentation in </t>
    </r>
    <r>
      <rPr>
        <b/>
        <sz val="10"/>
        <color theme="7" tint="-0.249977111117893"/>
        <rFont val="Calibri"/>
        <family val="2"/>
        <scheme val="minor"/>
      </rPr>
      <t>Tab K_Contractors</t>
    </r>
  </si>
  <si>
    <r>
      <t xml:space="preserve">Attach Copies of the Certification Completion Documentation or Confirmation of Attendance in </t>
    </r>
    <r>
      <rPr>
        <b/>
        <sz val="10"/>
        <color theme="7" tint="-0.249977111117893"/>
        <rFont val="Calibri"/>
        <family val="2"/>
        <scheme val="minor"/>
      </rPr>
      <t>Tab L_Certifications</t>
    </r>
  </si>
  <si>
    <r>
      <t xml:space="preserve">2. Submit Narrative and Third Party Reference in </t>
    </r>
    <r>
      <rPr>
        <b/>
        <sz val="10"/>
        <color theme="7" tint="-0.249977111117893"/>
        <rFont val="Calibri"/>
        <family val="2"/>
        <scheme val="minor"/>
      </rPr>
      <t>Tab M_Experience</t>
    </r>
  </si>
  <si>
    <r>
      <t xml:space="preserve">1a. Attach a copy of the letter sent to the seller in </t>
    </r>
    <r>
      <rPr>
        <b/>
        <sz val="10"/>
        <color theme="7" tint="-0.249977111117893"/>
        <rFont val="Calibri"/>
        <family val="2"/>
        <scheme val="minor"/>
      </rPr>
      <t>TAB O_Displacement</t>
    </r>
    <r>
      <rPr>
        <b/>
        <sz val="10"/>
        <color theme="1"/>
        <rFont val="Calibri"/>
        <family val="2"/>
        <scheme val="minor"/>
      </rPr>
      <t xml:space="preserve">.
</t>
    </r>
    <r>
      <rPr>
        <i/>
        <sz val="10"/>
        <color theme="1"/>
        <rFont val="Calibri"/>
        <family val="2"/>
        <scheme val="minor"/>
      </rPr>
      <t>(A sample letter is found in the IHCDA Compliance Manual.)</t>
    </r>
  </si>
  <si>
    <r>
      <t xml:space="preserve">C. If specific units have been identified, complete the Tenant Roster in the IHCDA Compliance Manual and place in </t>
    </r>
    <r>
      <rPr>
        <b/>
        <sz val="10"/>
        <color theme="7" tint="-0.249977111117893"/>
        <rFont val="Calibri"/>
        <family val="2"/>
        <scheme val="minor"/>
      </rPr>
      <t>TAB O_Displacement</t>
    </r>
    <r>
      <rPr>
        <b/>
        <sz val="10"/>
        <color theme="1"/>
        <rFont val="Calibri"/>
        <family val="2"/>
        <scheme val="minor"/>
      </rPr>
      <t>.</t>
    </r>
  </si>
  <si>
    <r>
      <t xml:space="preserve">D. Provide a list of all tenants that have vacated the units in the three months prior to the application date and place in </t>
    </r>
    <r>
      <rPr>
        <b/>
        <sz val="10"/>
        <color theme="7" tint="-0.249977111117893"/>
        <rFont val="Calibri"/>
        <family val="2"/>
        <scheme val="minor"/>
      </rPr>
      <t>TAB O_Displacement</t>
    </r>
    <r>
      <rPr>
        <b/>
        <sz val="10"/>
        <color theme="1"/>
        <rFont val="Calibri"/>
        <family val="2"/>
        <scheme val="minor"/>
      </rPr>
      <t>.</t>
    </r>
  </si>
  <si>
    <r>
      <t xml:space="preserve">E. Each tenant must be sent a general information notice as soon as negotiations concerning a specific site have begun. Enclose a copy of the notice and evidence of receipt of delivery in </t>
    </r>
    <r>
      <rPr>
        <b/>
        <sz val="10"/>
        <color theme="7" tint="-0.249977111117893"/>
        <rFont val="Calibri"/>
        <family val="2"/>
        <scheme val="minor"/>
      </rPr>
      <t>TAB O_Displacement</t>
    </r>
    <r>
      <rPr>
        <b/>
        <sz val="10"/>
        <color theme="1"/>
        <rFont val="Calibri"/>
        <family val="2"/>
        <scheme val="minor"/>
      </rPr>
      <t xml:space="preserve">.
</t>
    </r>
  </si>
  <si>
    <r>
      <t xml:space="preserve">Submit Tenant List in </t>
    </r>
    <r>
      <rPr>
        <b/>
        <sz val="10"/>
        <color theme="7" tint="-0.249977111117893"/>
        <rFont val="Calibri"/>
        <family val="2"/>
        <scheme val="minor"/>
      </rPr>
      <t>TAB O_Displacement</t>
    </r>
    <r>
      <rPr>
        <b/>
        <sz val="10"/>
        <color theme="1"/>
        <rFont val="Calibri"/>
        <family val="2"/>
        <scheme val="minor"/>
      </rPr>
      <t>.</t>
    </r>
  </si>
  <si>
    <t>Administrator Documentation: Lead Inspector/ Risk Assessor License</t>
  </si>
  <si>
    <r>
      <t xml:space="preserve">6. Submit IRS determination letter in </t>
    </r>
    <r>
      <rPr>
        <b/>
        <sz val="10"/>
        <color theme="7" tint="-0.249977111117893"/>
        <rFont val="Calibri"/>
        <family val="2"/>
        <scheme val="minor"/>
      </rPr>
      <t>Tab F_Subrecipient.</t>
    </r>
  </si>
  <si>
    <r>
      <t xml:space="preserve">7. Submit a copy of the signed contract between the Applicant and Subrecipient in </t>
    </r>
    <r>
      <rPr>
        <b/>
        <sz val="10"/>
        <color theme="7" tint="-0.249977111117893"/>
        <rFont val="Calibri"/>
        <family val="2"/>
        <scheme val="minor"/>
      </rPr>
      <t>Tab F_Subrecipient.</t>
    </r>
  </si>
  <si>
    <r>
      <t xml:space="preserve">5. If the administrator will be using an in-house employee to do lead testing, submit a copy of the staff member's current lead inspector and/or risk assessor license issued by the Indiana Department of Health in </t>
    </r>
    <r>
      <rPr>
        <b/>
        <sz val="10"/>
        <color theme="7" tint="-0.249977111117893"/>
        <rFont val="Calibri"/>
        <family val="2"/>
        <scheme val="minor"/>
      </rPr>
      <t>Tab E_Administrator</t>
    </r>
    <r>
      <rPr>
        <b/>
        <sz val="10"/>
        <rFont val="Calibri"/>
        <family val="2"/>
        <scheme val="minor"/>
      </rPr>
      <t xml:space="preserve">.  </t>
    </r>
  </si>
  <si>
    <r>
      <t xml:space="preserve">8. If the subrecipient will be using an in-house employee to do lead testing, submit a copy of the staff member's current lead inspector and/or risk assessor license issued by the Indiana State Department of Health in </t>
    </r>
    <r>
      <rPr>
        <b/>
        <sz val="10"/>
        <color theme="7" tint="-0.249977111117893"/>
        <rFont val="Calibri"/>
        <family val="2"/>
        <scheme val="minor"/>
      </rPr>
      <t>Tab F_Subrecipient</t>
    </r>
    <r>
      <rPr>
        <b/>
        <sz val="10"/>
        <rFont val="Calibri"/>
        <family val="2"/>
        <scheme val="minor"/>
      </rPr>
      <t>.</t>
    </r>
  </si>
  <si>
    <t>Subrecipient Documentation: Lead Inspector / Risk Assessor License</t>
  </si>
  <si>
    <t>B - TARGETED POPULATIONS</t>
  </si>
  <si>
    <t xml:space="preserve">An individual or household that meets the criteria for two or more categories below (e.g. a veteran with a disability or a single parent household with a child with a disability) may only be counted for ONE of the categories. </t>
  </si>
  <si>
    <t>Targeted Populations</t>
  </si>
  <si>
    <t xml:space="preserve">Points </t>
  </si>
  <si>
    <t>Individuals with Disabilities</t>
  </si>
  <si>
    <t>Families with Children Six and Under</t>
  </si>
  <si>
    <t>Aging in Place</t>
  </si>
  <si>
    <t>Veterans</t>
  </si>
  <si>
    <t>Single Parent Households</t>
  </si>
  <si>
    <t>Percentage of Total Households Served:
4) At least 20%  
6) At least 40%  
8) At least 60%</t>
  </si>
  <si>
    <t>S6 - ADDITIONAL PROGRAM FEATURES AND BONUS</t>
  </si>
  <si>
    <t>A - ADDITIONAL PROGRAM FEATURES</t>
  </si>
  <si>
    <t xml:space="preserve">Points will be awarded to applicants that commit to additional program features above and beyond what is required by the application policy. Applicants may commit to as many features as is feasible for up to a maximum of three points. </t>
  </si>
  <si>
    <t>Program Feature</t>
  </si>
  <si>
    <t>Committed</t>
  </si>
  <si>
    <t>Point Value</t>
  </si>
  <si>
    <t>Points Committed</t>
  </si>
  <si>
    <t>IHCDA Resources</t>
  </si>
  <si>
    <t>Maintenance Brochures</t>
  </si>
  <si>
    <t>Reflective Address Signs</t>
  </si>
  <si>
    <t>Three Year Warranty</t>
  </si>
  <si>
    <t>Additional Program Features</t>
  </si>
  <si>
    <r>
      <t xml:space="preserve">1. Submit copies of all materials provided to homeowners and provide a narrative summary of the committed features and how they will be executed  in </t>
    </r>
    <r>
      <rPr>
        <b/>
        <sz val="10"/>
        <color theme="7" tint="-0.249977111117893"/>
        <rFont val="Calibri"/>
        <family val="2"/>
        <scheme val="minor"/>
      </rPr>
      <t>TAB N_Additional Features</t>
    </r>
  </si>
  <si>
    <t>B - ADMINISTRATOR / SUBRECIPIENT</t>
  </si>
  <si>
    <t>Points will be deducted from an administering entity that has not met at least two benchmarks for 6, 9,  or 12 months on their CDBG OOR awards.  If an applicant has multiple awards, each award must have met two benchmarks.</t>
  </si>
  <si>
    <t>Did Not Meet at Least Two Benchmarks</t>
  </si>
  <si>
    <t>One Year or Less</t>
  </si>
  <si>
    <t>IHCDA Award Number</t>
  </si>
  <si>
    <t>Date Monitoring Letter Was Received</t>
  </si>
  <si>
    <t>Two Years to One Year and One Day</t>
  </si>
  <si>
    <t>Four Years to Three Years and One Day</t>
  </si>
  <si>
    <t>2+ Findings Capacity Scoring</t>
  </si>
  <si>
    <t>Three Years to Two Years and One Day</t>
  </si>
  <si>
    <t>Five Years to Four Years and One Day</t>
  </si>
  <si>
    <t>See Below</t>
  </si>
  <si>
    <t>Date of Monitoring Review Letter If 2+ Findings</t>
  </si>
  <si>
    <t>Applicants With 2+ Findings</t>
  </si>
  <si>
    <t xml:space="preserve">      Capacity</t>
  </si>
  <si>
    <t xml:space="preserve">Application Submission Resolution </t>
  </si>
  <si>
    <t xml:space="preserve">H - APPLICATION SUBMISSION RESOLUTION </t>
  </si>
  <si>
    <t>1. All applicants for IHCDA funding must submit a resolution approved by the applicant's city, town, or county council authorizing the submission of an application for funding to IHCDA.</t>
  </si>
  <si>
    <t>Has a signed resolution been submitted with this application?</t>
  </si>
  <si>
    <t>Request for Material Participation
(Minimum five with one to MBE, etc.)</t>
  </si>
  <si>
    <t xml:space="preserve">Maximum  5 </t>
  </si>
  <si>
    <t>Distressed Counties</t>
  </si>
  <si>
    <t>Last Updated: 10/02/19</t>
  </si>
  <si>
    <t>I - MULTIPLE JURISDICTION PARTNERSHIP MOUs</t>
  </si>
  <si>
    <t>1. When one jurisdiction is acting as applicant but partnering with another jurisdiction to rehab homes in more than one municipality, the applicant must submit a signed MOU between the applicant jurisdiction and any other partner jurisdictions specifying the terms of the partnership. If applicable, has this been submitted?</t>
  </si>
  <si>
    <t>Multiple Jurisdiction Partnership MOUs</t>
  </si>
  <si>
    <t>Points will be awarded to applications that are complete, well-organized, and submitted according to IHCDA's guidelines.
To receive points in this category, the Applicant must:
 - Submit a searchable PDF of the application on OneDrive;
 - Answer all questions in the policy and application;
 - Submit all required threshold and scoring items in the correct tabs;
 - Submit all required threshold and scorring items in the correct form (mailed and/or on OneDrive); and
 - Label and include all tabs on OneDrive as described in the Application Policy, regardless of whether documentation is required in each tab or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</si>
</sst>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lt;=100000]#####;#####\-####"/>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0"/>
      <name val="Calibri"/>
      <family val="2"/>
      <scheme val="minor"/>
    </font>
    <font>
      <b/>
      <sz val="9"/>
      <name val="Calibri"/>
      <family val="2"/>
      <scheme val="minor"/>
    </font>
    <font>
      <sz val="10"/>
      <name val="Calibri"/>
      <family val="2"/>
      <scheme val="minor"/>
    </font>
    <font>
      <b/>
      <sz val="10"/>
      <color theme="7" tint="-0.249977111117893"/>
      <name val="Calibri"/>
      <family val="2"/>
      <scheme val="minor"/>
    </font>
    <font>
      <i/>
      <sz val="10"/>
      <name val="Calibri"/>
      <family val="2"/>
      <scheme val="minor"/>
    </font>
    <font>
      <sz val="11"/>
      <color rgb="FFC00000"/>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sz val="9"/>
      <color theme="1"/>
      <name val="Calibri"/>
      <family val="2"/>
      <scheme val="minor"/>
    </font>
  </fonts>
  <fills count="3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CFFCC"/>
        <bgColor indexed="64"/>
      </patternFill>
    </fill>
    <fill>
      <patternFill patternType="darkUp">
        <fgColor theme="2" tint="-0.499984740745262"/>
        <bgColor indexed="65"/>
      </patternFill>
    </fill>
    <fill>
      <patternFill patternType="darkUp">
        <fgColor theme="2" tint="-0.499984740745262"/>
        <bgColor theme="7" tint="0.79998168889431442"/>
      </patternFill>
    </fill>
    <fill>
      <patternFill patternType="darkUp">
        <fgColor theme="2" tint="-0.499984740745262"/>
        <bgColor theme="4" tint="0.79998168889431442"/>
      </patternFill>
    </fill>
    <fill>
      <patternFill patternType="darkUp">
        <fgColor theme="2" tint="-0.499984740745262"/>
        <bgColor theme="7" tint="0.79995117038483843"/>
      </patternFill>
    </fill>
    <fill>
      <patternFill patternType="darkUp">
        <fgColor theme="2" tint="-0.499984740745262"/>
        <bgColor theme="0" tint="-4.9989318521683403E-2"/>
      </patternFill>
    </fill>
    <fill>
      <patternFill patternType="solid">
        <fgColor theme="0" tint="-4.9989318521683403E-2"/>
        <bgColor theme="2" tint="-0.499984740745262"/>
      </patternFill>
    </fill>
    <fill>
      <patternFill patternType="solid">
        <fgColor theme="7" tint="0.79998168889431442"/>
        <bgColor theme="2" tint="-0.499984740745262"/>
      </patternFill>
    </fill>
    <fill>
      <patternFill patternType="darkUp">
        <fgColor theme="2" tint="-0.499984740745262"/>
        <bgColor auto="1"/>
      </patternFill>
    </fill>
    <fill>
      <patternFill patternType="darkUp">
        <fgColor theme="2" tint="-0.499984740745262"/>
        <bgColor theme="4" tint="0.79995117038483843"/>
      </patternFill>
    </fill>
    <fill>
      <patternFill patternType="darkUp">
        <fgColor theme="2" tint="-0.499984740745262"/>
        <bgColor theme="4" tint="0.59996337778862885"/>
      </patternFill>
    </fill>
    <fill>
      <patternFill patternType="darkUp">
        <fgColor theme="2" tint="-0.499984740745262"/>
        <bgColor theme="4" tint="0.39994506668294322"/>
      </patternFill>
    </fill>
    <fill>
      <patternFill patternType="lightUp">
        <bgColor theme="8" tint="0.79995117038483843"/>
      </patternFill>
    </fill>
    <fill>
      <patternFill patternType="solid">
        <fgColor theme="4" tint="0.79995117038483843"/>
        <bgColor theme="2" tint="-0.499984740745262"/>
      </patternFill>
    </fill>
    <fill>
      <patternFill patternType="lightUp"/>
    </fill>
    <fill>
      <patternFill patternType="lightUp">
        <bgColor theme="0" tint="-4.9989318521683403E-2"/>
      </patternFill>
    </fill>
    <fill>
      <patternFill patternType="lightUp">
        <fgColor theme="2" tint="-0.499984740745262"/>
        <bgColor theme="0" tint="-4.9989318521683403E-2"/>
      </patternFill>
    </fill>
    <fill>
      <patternFill patternType="lightUp">
        <fgColor theme="2" tint="-0.499984740745262"/>
        <bgColor theme="7" tint="0.79998168889431442"/>
      </patternFill>
    </fill>
    <fill>
      <patternFill patternType="lightUp">
        <bgColor theme="4" tint="0.79995117038483843"/>
      </patternFill>
    </fill>
    <fill>
      <patternFill patternType="solid">
        <fgColor theme="7" tint="0.79995117038483843"/>
        <bgColor theme="2" tint="-0.499984740745262"/>
      </patternFill>
    </fill>
    <fill>
      <patternFill patternType="darkUp">
        <bgColor theme="4" tint="0.79995117038483843"/>
      </patternFill>
    </fill>
    <fill>
      <patternFill patternType="darkUp"/>
    </fill>
    <fill>
      <patternFill patternType="darkUp">
        <bgColor theme="5" tint="0.59999389629810485"/>
      </patternFill>
    </fill>
    <fill>
      <patternFill patternType="darkUp">
        <bgColor theme="7" tint="0.79998168889431442"/>
      </patternFill>
    </fill>
    <fill>
      <patternFill patternType="darkUp">
        <bgColor theme="4" tint="0.79998168889431442"/>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3359"/>
      </top>
      <bottom/>
      <diagonal/>
    </border>
    <border>
      <left/>
      <right/>
      <top/>
      <bottom style="thin">
        <color rgb="FF003359"/>
      </bottom>
      <diagonal/>
    </border>
    <border>
      <left/>
      <right/>
      <top style="medium">
        <color theme="5" tint="-0.499984740745262"/>
      </top>
      <bottom style="medium">
        <color theme="5" tint="-0.4999847407452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ck">
        <color theme="5" tint="-0.499984740745262"/>
      </left>
      <right/>
      <top style="thick">
        <color theme="5" tint="-0.499984740745262"/>
      </top>
      <bottom/>
      <diagonal/>
    </border>
    <border>
      <left/>
      <right/>
      <top style="thick">
        <color theme="5" tint="-0.499984740745262"/>
      </top>
      <bottom/>
      <diagonal/>
    </border>
    <border>
      <left/>
      <right style="thick">
        <color theme="5" tint="-0.499984740745262"/>
      </right>
      <top style="thick">
        <color theme="5" tint="-0.499984740745262"/>
      </top>
      <bottom/>
      <diagonal/>
    </border>
    <border>
      <left style="thick">
        <color theme="5" tint="-0.499984740745262"/>
      </left>
      <right/>
      <top/>
      <bottom/>
      <diagonal/>
    </border>
    <border>
      <left/>
      <right style="thick">
        <color theme="5" tint="-0.499984740745262"/>
      </right>
      <top/>
      <bottom/>
      <diagonal/>
    </border>
    <border>
      <left style="thick">
        <color theme="5" tint="-0.499984740745262"/>
      </left>
      <right/>
      <top/>
      <bottom style="thick">
        <color theme="5" tint="-0.499984740745262"/>
      </bottom>
      <diagonal/>
    </border>
    <border>
      <left/>
      <right/>
      <top/>
      <bottom style="thick">
        <color theme="5" tint="-0.499984740745262"/>
      </bottom>
      <diagonal/>
    </border>
    <border>
      <left/>
      <right style="thick">
        <color theme="5" tint="-0.499984740745262"/>
      </right>
      <top/>
      <bottom style="thick">
        <color theme="5" tint="-0.499984740745262"/>
      </bottom>
      <diagonal/>
    </border>
    <border>
      <left style="medium">
        <color indexed="64"/>
      </left>
      <right/>
      <top/>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ck">
        <color rgb="FF833C0C"/>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rgb="FF833C0C"/>
      </left>
      <right/>
      <top/>
      <bottom/>
      <diagonal/>
    </border>
    <border>
      <left/>
      <right style="thick">
        <color rgb="FF833C0C"/>
      </right>
      <top/>
      <bottom/>
      <diagonal/>
    </border>
    <border>
      <left style="thick">
        <color rgb="FF833C0C"/>
      </left>
      <right/>
      <top/>
      <bottom style="thick">
        <color rgb="FF833C0C"/>
      </bottom>
      <diagonal/>
    </border>
    <border>
      <left/>
      <right style="thick">
        <color rgb="FF833C0C"/>
      </right>
      <top/>
      <bottom style="thick">
        <color rgb="FF833C0C"/>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medium">
        <color theme="5" tint="-0.49998474074526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99">
    <xf numFmtId="0" fontId="0" fillId="0" borderId="0" xfId="0"/>
    <xf numFmtId="0" fontId="0" fillId="0" borderId="0" xfId="0" applyAlignment="1" applyProtection="1">
      <alignment vertical="center"/>
      <protection hidden="1"/>
    </xf>
    <xf numFmtId="0" fontId="0" fillId="0" borderId="0" xfId="0" applyAlignment="1" applyProtection="1">
      <alignment horizontal="justify" vertical="center"/>
      <protection hidden="1"/>
    </xf>
    <xf numFmtId="0" fontId="0" fillId="3" borderId="0" xfId="0" applyFill="1" applyAlignment="1" applyProtection="1">
      <alignment horizontal="justify" vertical="center"/>
      <protection hidden="1"/>
    </xf>
    <xf numFmtId="0" fontId="0" fillId="3" borderId="0" xfId="0" quotePrefix="1" applyFill="1" applyAlignment="1" applyProtection="1">
      <alignment horizontal="justify" vertical="center"/>
      <protection hidden="1"/>
    </xf>
    <xf numFmtId="0" fontId="0" fillId="0" borderId="0" xfId="0" applyFill="1" applyAlignment="1" applyProtection="1">
      <alignment horizontal="justify" vertical="center"/>
      <protection hidden="1"/>
    </xf>
    <xf numFmtId="0" fontId="0" fillId="0" borderId="0" xfId="0" applyFill="1" applyAlignment="1" applyProtection="1">
      <alignment vertical="center"/>
      <protection hidden="1"/>
    </xf>
    <xf numFmtId="0" fontId="13" fillId="0" borderId="0" xfId="0" applyFont="1" applyFill="1" applyAlignment="1" applyProtection="1">
      <alignment horizontal="justify" vertical="center" wrapText="1"/>
      <protection hidden="1"/>
    </xf>
    <xf numFmtId="0" fontId="0" fillId="3" borderId="0" xfId="0" applyFill="1" applyAlignment="1" applyProtection="1">
      <alignment vertical="center"/>
      <protection hidden="1"/>
    </xf>
    <xf numFmtId="0" fontId="13" fillId="0" borderId="0" xfId="0" applyFont="1" applyFill="1" applyAlignment="1" applyProtection="1">
      <alignment horizontal="left" vertical="center" wrapText="1"/>
      <protection hidden="1"/>
    </xf>
    <xf numFmtId="0" fontId="13" fillId="3" borderId="0" xfId="0" quotePrefix="1" applyFont="1" applyFill="1" applyAlignment="1" applyProtection="1">
      <alignment vertical="center"/>
      <protection hidden="1"/>
    </xf>
    <xf numFmtId="0" fontId="6" fillId="0" borderId="0" xfId="0" applyFont="1" applyFill="1" applyBorder="1" applyAlignment="1" applyProtection="1">
      <alignment vertical="top" wrapText="1"/>
      <protection hidden="1"/>
    </xf>
    <xf numFmtId="0" fontId="0" fillId="0" borderId="80" xfId="0" applyBorder="1" applyAlignment="1" applyProtection="1">
      <alignment vertical="center"/>
      <protection hidden="1"/>
    </xf>
    <xf numFmtId="0" fontId="0" fillId="0" borderId="0" xfId="0" applyBorder="1" applyAlignment="1" applyProtection="1">
      <alignment vertical="center"/>
      <protection hidden="1"/>
    </xf>
    <xf numFmtId="0" fontId="0" fillId="0" borderId="81" xfId="0" applyBorder="1" applyAlignment="1" applyProtection="1">
      <alignment vertical="center"/>
      <protection hidden="1"/>
    </xf>
    <xf numFmtId="0" fontId="0" fillId="16" borderId="0" xfId="0" applyFill="1" applyBorder="1" applyAlignment="1" applyProtection="1">
      <alignment vertical="center"/>
      <protection hidden="1"/>
    </xf>
    <xf numFmtId="0" fontId="0" fillId="0" borderId="82" xfId="0" applyBorder="1" applyAlignment="1" applyProtection="1">
      <alignment vertical="center"/>
      <protection hidden="1"/>
    </xf>
    <xf numFmtId="0" fontId="0" fillId="0" borderId="83" xfId="0" applyBorder="1" applyAlignment="1" applyProtection="1">
      <alignment vertical="center"/>
      <protection hidden="1"/>
    </xf>
    <xf numFmtId="0" fontId="0" fillId="0" borderId="84" xfId="0" applyBorder="1" applyAlignment="1" applyProtection="1">
      <alignment vertical="center"/>
      <protection hidden="1"/>
    </xf>
    <xf numFmtId="0" fontId="13" fillId="0" borderId="81" xfId="0" applyFont="1" applyFill="1" applyBorder="1" applyAlignment="1" applyProtection="1">
      <alignment vertical="center"/>
      <protection hidden="1"/>
    </xf>
    <xf numFmtId="0" fontId="13" fillId="16" borderId="0" xfId="0" applyFont="1" applyFill="1" applyBorder="1" applyAlignment="1" applyProtection="1">
      <alignment vertical="center" wrapText="1"/>
      <protection hidden="1"/>
    </xf>
    <xf numFmtId="0" fontId="0" fillId="16" borderId="0" xfId="0" applyFill="1" applyAlignment="1" applyProtection="1">
      <alignment vertical="center"/>
      <protection hidden="1"/>
    </xf>
    <xf numFmtId="0" fontId="6" fillId="0" borderId="0" xfId="0" applyFont="1" applyAlignment="1" applyProtection="1">
      <alignment vertical="center"/>
      <protection hidden="1"/>
    </xf>
    <xf numFmtId="0" fontId="2" fillId="5" borderId="0" xfId="0" applyFont="1" applyFill="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6" fillId="0" borderId="80"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1" xfId="0" applyFont="1" applyBorder="1" applyAlignment="1" applyProtection="1">
      <alignment vertical="center"/>
      <protection hidden="1"/>
    </xf>
    <xf numFmtId="0" fontId="6" fillId="16" borderId="0" xfId="0" applyFont="1" applyFill="1" applyBorder="1" applyAlignment="1" applyProtection="1">
      <alignment vertical="center"/>
      <protection hidden="1"/>
    </xf>
    <xf numFmtId="0" fontId="6" fillId="0" borderId="82" xfId="0" applyFont="1" applyBorder="1" applyAlignment="1" applyProtection="1">
      <alignment vertical="center"/>
      <protection hidden="1"/>
    </xf>
    <xf numFmtId="0" fontId="6" fillId="0" borderId="83" xfId="0" applyFont="1" applyBorder="1" applyAlignment="1" applyProtection="1">
      <alignment vertical="center"/>
      <protection hidden="1"/>
    </xf>
    <xf numFmtId="0" fontId="6" fillId="0" borderId="84" xfId="0" applyFont="1" applyBorder="1" applyAlignment="1" applyProtection="1">
      <alignment vertical="center"/>
      <protection hidden="1"/>
    </xf>
    <xf numFmtId="0" fontId="6" fillId="17" borderId="0" xfId="0" applyFont="1" applyFill="1" applyAlignment="1" applyProtection="1">
      <alignment vertical="center"/>
      <protection hidden="1"/>
    </xf>
    <xf numFmtId="0" fontId="6" fillId="16"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7" fillId="0" borderId="0" xfId="0" applyFont="1" applyAlignment="1" applyProtection="1">
      <alignment vertical="center" wrapText="1"/>
      <protection hidden="1"/>
    </xf>
    <xf numFmtId="0" fontId="6" fillId="0"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7" fillId="0" borderId="0" xfId="0" applyFont="1" applyAlignment="1" applyProtection="1">
      <alignment vertical="center"/>
      <protection hidden="1"/>
    </xf>
    <xf numFmtId="0" fontId="9" fillId="3" borderId="0" xfId="0" applyFont="1" applyFill="1" applyBorder="1" applyAlignment="1" applyProtection="1">
      <alignment vertical="center"/>
      <protection hidden="1"/>
    </xf>
    <xf numFmtId="0" fontId="9" fillId="3" borderId="0" xfId="0" applyFont="1" applyFill="1" applyAlignment="1" applyProtection="1">
      <alignment vertical="center"/>
      <protection hidden="1"/>
    </xf>
    <xf numFmtId="0" fontId="0" fillId="0" borderId="0" xfId="0" applyProtection="1">
      <protection hidden="1"/>
    </xf>
    <xf numFmtId="0" fontId="0" fillId="0" borderId="0" xfId="0" applyAlignment="1" applyProtection="1">
      <alignment wrapText="1"/>
      <protection hidden="1"/>
    </xf>
    <xf numFmtId="0" fontId="7" fillId="0" borderId="0" xfId="0" applyFont="1" applyFill="1" applyBorder="1" applyAlignment="1" applyProtection="1">
      <alignment horizontal="left" vertical="center" wrapText="1"/>
      <protection hidden="1"/>
    </xf>
    <xf numFmtId="0" fontId="8" fillId="3" borderId="0" xfId="0" applyFont="1" applyFill="1" applyBorder="1" applyAlignment="1" applyProtection="1">
      <alignment vertical="center"/>
      <protection hidden="1"/>
    </xf>
    <xf numFmtId="0" fontId="7" fillId="3" borderId="0" xfId="0" applyFont="1" applyFill="1" applyAlignment="1" applyProtection="1">
      <alignment vertical="center"/>
      <protection hidden="1"/>
    </xf>
    <xf numFmtId="0" fontId="8" fillId="3" borderId="0" xfId="0" applyFont="1" applyFill="1" applyAlignment="1" applyProtection="1">
      <alignment vertical="center"/>
      <protection hidden="1"/>
    </xf>
    <xf numFmtId="0" fontId="7" fillId="16" borderId="0" xfId="0" applyFont="1" applyFill="1" applyBorder="1" applyAlignment="1" applyProtection="1">
      <alignment vertical="center"/>
      <protection hidden="1"/>
    </xf>
    <xf numFmtId="0" fontId="7" fillId="16" borderId="0" xfId="0" applyFont="1" applyFill="1" applyBorder="1" applyAlignment="1" applyProtection="1">
      <alignment vertical="center" wrapText="1"/>
      <protection hidden="1"/>
    </xf>
    <xf numFmtId="0" fontId="13" fillId="3" borderId="0" xfId="0" applyFont="1" applyFill="1" applyAlignment="1" applyProtection="1">
      <alignment vertical="center"/>
      <protection hidden="1"/>
    </xf>
    <xf numFmtId="0" fontId="13" fillId="16" borderId="0" xfId="0" applyFont="1" applyFill="1" applyBorder="1" applyAlignment="1" applyProtection="1">
      <alignment horizontal="left" vertical="center" wrapText="1"/>
      <protection hidden="1"/>
    </xf>
    <xf numFmtId="0" fontId="13" fillId="3" borderId="0" xfId="0" quotePrefix="1" applyFont="1" applyFill="1" applyAlignment="1" applyProtection="1">
      <alignment horizontal="justify" vertical="center"/>
      <protection hidden="1"/>
    </xf>
    <xf numFmtId="0" fontId="13" fillId="3" borderId="0" xfId="0" applyFont="1" applyFill="1" applyAlignment="1" applyProtection="1">
      <alignment horizontal="justify" vertical="center"/>
      <protection hidden="1"/>
    </xf>
    <xf numFmtId="10" fontId="6" fillId="0" borderId="0" xfId="2" applyNumberFormat="1" applyFont="1" applyAlignment="1" applyProtection="1">
      <alignment vertical="center"/>
      <protection hidden="1"/>
    </xf>
    <xf numFmtId="0" fontId="5" fillId="0" borderId="0" xfId="0" applyFont="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15" fillId="0" borderId="0" xfId="0" applyFont="1" applyBorder="1" applyAlignment="1">
      <alignment wrapText="1"/>
    </xf>
    <xf numFmtId="0" fontId="6" fillId="0" borderId="0" xfId="0" applyFont="1" applyFill="1" applyBorder="1" applyAlignment="1" applyProtection="1">
      <alignment horizontal="center" vertical="center"/>
      <protection hidden="1"/>
    </xf>
    <xf numFmtId="0" fontId="6" fillId="0" borderId="109" xfId="0" applyFont="1" applyBorder="1" applyAlignment="1" applyProtection="1">
      <alignment vertical="center"/>
      <protection hidden="1"/>
    </xf>
    <xf numFmtId="0" fontId="6" fillId="0" borderId="110" xfId="0" applyFont="1" applyBorder="1" applyAlignment="1" applyProtection="1">
      <alignment vertical="center"/>
      <protection hidden="1"/>
    </xf>
    <xf numFmtId="0" fontId="6" fillId="0" borderId="111" xfId="0" applyFont="1" applyBorder="1" applyAlignment="1" applyProtection="1">
      <alignment vertical="center"/>
      <protection hidden="1"/>
    </xf>
    <xf numFmtId="0" fontId="6" fillId="0" borderId="106" xfId="0" applyFont="1" applyBorder="1" applyAlignment="1" applyProtection="1">
      <alignment vertical="center"/>
      <protection hidden="1"/>
    </xf>
    <xf numFmtId="0" fontId="6" fillId="0" borderId="112" xfId="0" applyFont="1" applyBorder="1" applyAlignment="1" applyProtection="1">
      <alignment vertical="center"/>
      <protection hidden="1"/>
    </xf>
    <xf numFmtId="0" fontId="9" fillId="26" borderId="0" xfId="0" applyFont="1" applyFill="1" applyBorder="1" applyAlignment="1" applyProtection="1">
      <alignment horizontal="left" vertical="center"/>
      <protection hidden="1"/>
    </xf>
    <xf numFmtId="0" fontId="6" fillId="26" borderId="0" xfId="0" applyFont="1" applyFill="1" applyBorder="1" applyAlignment="1" applyProtection="1">
      <alignment vertical="center"/>
      <protection hidden="1"/>
    </xf>
    <xf numFmtId="0" fontId="6" fillId="25"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wrapText="1"/>
      <protection hidden="1"/>
    </xf>
    <xf numFmtId="0" fontId="0" fillId="0" borderId="0" xfId="0" applyFill="1" applyBorder="1" applyAlignment="1">
      <alignment wrapText="1"/>
    </xf>
    <xf numFmtId="0" fontId="6" fillId="32" borderId="0" xfId="0" applyFont="1" applyFill="1" applyAlignment="1" applyProtection="1">
      <alignment vertical="center"/>
      <protection hidden="1"/>
    </xf>
    <xf numFmtId="0" fontId="8" fillId="3" borderId="0" xfId="0" applyFont="1" applyFill="1" applyBorder="1" applyAlignment="1" applyProtection="1">
      <alignment horizontal="left" vertical="center"/>
      <protection hidden="1"/>
    </xf>
    <xf numFmtId="0" fontId="8" fillId="3" borderId="0" xfId="0" applyFont="1" applyFill="1" applyBorder="1" applyAlignment="1" applyProtection="1">
      <alignment vertical="center"/>
      <protection hidden="1"/>
    </xf>
    <xf numFmtId="0" fontId="8" fillId="3" borderId="67" xfId="0" applyFont="1" applyFill="1" applyBorder="1" applyAlignment="1" applyProtection="1">
      <alignment vertical="center"/>
      <protection hidden="1"/>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7" fillId="3" borderId="0" xfId="0" applyFont="1" applyFill="1" applyAlignment="1" applyProtection="1">
      <alignment vertical="center"/>
      <protection hidden="1"/>
    </xf>
    <xf numFmtId="164" fontId="6" fillId="6" borderId="1" xfId="0" applyNumberFormat="1" applyFont="1" applyFill="1" applyBorder="1" applyAlignment="1" applyProtection="1">
      <alignment horizontal="center" vertical="center"/>
      <protection locked="0"/>
    </xf>
    <xf numFmtId="164" fontId="6" fillId="6" borderId="2" xfId="0" applyNumberFormat="1" applyFont="1" applyFill="1" applyBorder="1" applyAlignment="1" applyProtection="1">
      <alignment horizontal="center" vertical="center"/>
      <protection locked="0"/>
    </xf>
    <xf numFmtId="164" fontId="6" fillId="6" borderId="3" xfId="0" applyNumberFormat="1" applyFont="1" applyFill="1" applyBorder="1" applyAlignment="1" applyProtection="1">
      <alignment horizontal="center" vertical="center"/>
      <protection locked="0"/>
    </xf>
    <xf numFmtId="0" fontId="8" fillId="3" borderId="0" xfId="0" applyFont="1" applyFill="1" applyAlignment="1" applyProtection="1">
      <alignment vertical="center"/>
      <protection hidden="1"/>
    </xf>
    <xf numFmtId="0" fontId="7" fillId="3" borderId="5" xfId="0" applyFont="1" applyFill="1" applyBorder="1" applyAlignment="1" applyProtection="1">
      <alignment vertical="center"/>
      <protection hidden="1"/>
    </xf>
    <xf numFmtId="165" fontId="6" fillId="6" borderId="1" xfId="0" applyNumberFormat="1" applyFont="1" applyFill="1" applyBorder="1" applyAlignment="1" applyProtection="1">
      <alignment horizontal="center" vertical="center"/>
      <protection locked="0"/>
    </xf>
    <xf numFmtId="165" fontId="6" fillId="6" borderId="2" xfId="0" applyNumberFormat="1" applyFont="1" applyFill="1" applyBorder="1" applyAlignment="1" applyProtection="1">
      <alignment horizontal="center" vertical="center"/>
      <protection locked="0"/>
    </xf>
    <xf numFmtId="165" fontId="6" fillId="6" borderId="3" xfId="0" applyNumberFormat="1" applyFont="1" applyFill="1" applyBorder="1" applyAlignment="1" applyProtection="1">
      <alignment horizontal="center" vertical="center"/>
      <protection locked="0"/>
    </xf>
    <xf numFmtId="0" fontId="7" fillId="3" borderId="0" xfId="0" applyFont="1" applyFill="1" applyBorder="1" applyAlignment="1" applyProtection="1">
      <alignment vertical="center"/>
      <protection hidden="1"/>
    </xf>
    <xf numFmtId="0" fontId="5" fillId="0" borderId="6" xfId="0" applyFont="1" applyBorder="1" applyAlignment="1" applyProtection="1">
      <alignment vertical="center"/>
      <protection hidden="1"/>
    </xf>
    <xf numFmtId="0" fontId="2" fillId="5" borderId="0" xfId="0" applyFont="1" applyFill="1" applyAlignment="1" applyProtection="1">
      <alignment horizontal="left" vertical="center"/>
      <protection hidden="1"/>
    </xf>
    <xf numFmtId="0" fontId="2" fillId="5" borderId="0" xfId="0" applyFont="1" applyFill="1" applyAlignment="1" applyProtection="1">
      <alignment horizontal="right" vertical="center"/>
      <protection hidden="1"/>
    </xf>
    <xf numFmtId="0" fontId="7" fillId="3" borderId="0" xfId="0" applyFont="1" applyFill="1" applyAlignment="1" applyProtection="1">
      <alignment horizontal="left" vertical="center"/>
      <protection hidden="1"/>
    </xf>
    <xf numFmtId="0" fontId="6" fillId="0" borderId="6" xfId="0" applyFont="1" applyBorder="1" applyAlignment="1" applyProtection="1">
      <alignment vertical="center"/>
      <protection hidden="1"/>
    </xf>
    <xf numFmtId="0" fontId="7" fillId="3" borderId="0" xfId="0" applyFont="1" applyFill="1" applyAlignment="1" applyProtection="1">
      <alignment horizontal="right" vertical="center" indent="1"/>
      <protection hidden="1"/>
    </xf>
    <xf numFmtId="0" fontId="7" fillId="3" borderId="41" xfId="0" applyFont="1" applyFill="1" applyBorder="1" applyAlignment="1" applyProtection="1">
      <alignment horizontal="right" vertical="center" indent="1"/>
      <protection hidden="1"/>
    </xf>
    <xf numFmtId="0" fontId="6" fillId="5" borderId="0" xfId="0" applyFont="1" applyFill="1" applyAlignment="1" applyProtection="1">
      <alignment horizontal="center" vertical="center"/>
      <protection hidden="1"/>
    </xf>
    <xf numFmtId="0" fontId="8" fillId="3" borderId="4" xfId="0" applyFont="1" applyFill="1" applyBorder="1" applyAlignment="1" applyProtection="1">
      <alignment vertical="center"/>
      <protection hidden="1"/>
    </xf>
    <xf numFmtId="0" fontId="6" fillId="15" borderId="7" xfId="0" applyFont="1" applyFill="1" applyBorder="1" applyAlignment="1" applyProtection="1">
      <alignment horizontal="center" vertical="center"/>
      <protection locked="0"/>
    </xf>
    <xf numFmtId="0" fontId="2" fillId="5" borderId="0" xfId="0" applyFont="1" applyFill="1" applyAlignment="1" applyProtection="1">
      <alignment vertical="center"/>
      <protection hidden="1"/>
    </xf>
    <xf numFmtId="0" fontId="6" fillId="6" borderId="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hidden="1"/>
    </xf>
    <xf numFmtId="0" fontId="7" fillId="0" borderId="13" xfId="0" applyFont="1" applyFill="1" applyBorder="1" applyAlignment="1" applyProtection="1">
      <alignment vertical="center"/>
      <protection hidden="1"/>
    </xf>
    <xf numFmtId="0" fontId="7" fillId="0" borderId="14" xfId="0" applyFont="1" applyFill="1" applyBorder="1" applyAlignment="1" applyProtection="1">
      <alignment vertical="center"/>
      <protection hidden="1"/>
    </xf>
    <xf numFmtId="0" fontId="7" fillId="0" borderId="15" xfId="0" applyFont="1" applyFill="1" applyBorder="1" applyAlignment="1" applyProtection="1">
      <alignment vertical="center"/>
      <protection hidden="1"/>
    </xf>
    <xf numFmtId="0" fontId="6" fillId="6" borderId="35" xfId="0" applyFont="1" applyFill="1" applyBorder="1" applyAlignment="1" applyProtection="1">
      <alignment horizontal="center" vertical="center"/>
      <protection locked="0"/>
    </xf>
    <xf numFmtId="0" fontId="6" fillId="6" borderId="14"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hidden="1"/>
    </xf>
    <xf numFmtId="0" fontId="7" fillId="4" borderId="59" xfId="0" applyFont="1" applyFill="1" applyBorder="1" applyAlignment="1" applyProtection="1">
      <alignment horizontal="center" vertical="center"/>
      <protection hidden="1"/>
    </xf>
    <xf numFmtId="0" fontId="7" fillId="4" borderId="60" xfId="0" applyFont="1" applyFill="1" applyBorder="1" applyAlignment="1" applyProtection="1">
      <alignment horizontal="center" vertical="center"/>
      <protection hidden="1"/>
    </xf>
    <xf numFmtId="0" fontId="7" fillId="0" borderId="16" xfId="0" applyFont="1" applyFill="1" applyBorder="1" applyAlignment="1" applyProtection="1">
      <alignment vertical="center"/>
      <protection hidden="1"/>
    </xf>
    <xf numFmtId="0" fontId="7" fillId="0" borderId="17" xfId="0" applyFont="1" applyFill="1" applyBorder="1" applyAlignment="1" applyProtection="1">
      <alignment vertical="center"/>
      <protection hidden="1"/>
    </xf>
    <xf numFmtId="0" fontId="7" fillId="0" borderId="18" xfId="0" applyFont="1" applyFill="1" applyBorder="1" applyAlignment="1" applyProtection="1">
      <alignment vertical="center"/>
      <protection hidden="1"/>
    </xf>
    <xf numFmtId="0" fontId="6" fillId="6" borderId="34"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protection locked="0"/>
    </xf>
    <xf numFmtId="0" fontId="7" fillId="3" borderId="11" xfId="0" applyFont="1" applyFill="1" applyBorder="1" applyAlignment="1" applyProtection="1">
      <alignment vertical="center"/>
      <protection hidden="1"/>
    </xf>
    <xf numFmtId="0" fontId="7" fillId="3" borderId="7" xfId="0" applyFont="1" applyFill="1" applyBorder="1" applyAlignment="1" applyProtection="1">
      <alignment vertical="center"/>
      <protection hidden="1"/>
    </xf>
    <xf numFmtId="0" fontId="7" fillId="3" borderId="12" xfId="0" applyFont="1" applyFill="1" applyBorder="1" applyAlignment="1" applyProtection="1">
      <alignment vertical="center"/>
      <protection hidden="1"/>
    </xf>
    <xf numFmtId="0" fontId="6" fillId="6" borderId="12" xfId="0" applyFont="1" applyFill="1" applyBorder="1" applyAlignment="1" applyProtection="1">
      <alignment horizontal="center" vertical="center"/>
      <protection locked="0"/>
    </xf>
    <xf numFmtId="0" fontId="7" fillId="3" borderId="0" xfId="0" applyFont="1" applyFill="1" applyAlignment="1" applyProtection="1">
      <alignment horizontal="left" vertical="center" wrapText="1"/>
      <protection hidden="1"/>
    </xf>
    <xf numFmtId="0" fontId="6" fillId="6" borderId="38" xfId="0" applyFont="1" applyFill="1" applyBorder="1" applyAlignment="1" applyProtection="1">
      <alignment horizontal="left" vertical="top" wrapText="1"/>
      <protection locked="0"/>
    </xf>
    <xf numFmtId="0" fontId="6" fillId="6" borderId="67" xfId="0" applyFont="1" applyFill="1" applyBorder="1" applyAlignment="1" applyProtection="1">
      <alignment horizontal="left" vertical="top" wrapText="1"/>
      <protection locked="0"/>
    </xf>
    <xf numFmtId="0" fontId="6" fillId="6" borderId="39" xfId="0" applyFont="1" applyFill="1" applyBorder="1" applyAlignment="1" applyProtection="1">
      <alignment horizontal="left" vertical="top" wrapText="1"/>
      <protection locked="0"/>
    </xf>
    <xf numFmtId="0" fontId="6" fillId="6" borderId="40"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41"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68" xfId="0" applyFont="1" applyFill="1" applyBorder="1" applyAlignment="1" applyProtection="1">
      <alignment horizontal="left" vertical="top" wrapText="1"/>
      <protection locked="0"/>
    </xf>
    <xf numFmtId="0" fontId="6" fillId="6" borderId="34" xfId="0" applyFont="1" applyFill="1" applyBorder="1" applyAlignment="1" applyProtection="1">
      <alignment horizontal="left" vertical="top" wrapText="1"/>
      <protection locked="0"/>
    </xf>
    <xf numFmtId="0" fontId="7" fillId="16" borderId="0" xfId="0" applyFont="1" applyFill="1" applyBorder="1" applyAlignment="1" applyProtection="1">
      <alignment vertical="center"/>
      <protection hidden="1"/>
    </xf>
    <xf numFmtId="0" fontId="6" fillId="13" borderId="38" xfId="0" applyFont="1" applyFill="1" applyBorder="1" applyAlignment="1" applyProtection="1">
      <alignment horizontal="left" vertical="top" wrapText="1"/>
      <protection locked="0"/>
    </xf>
    <xf numFmtId="0" fontId="6" fillId="13" borderId="67" xfId="0" applyFont="1" applyFill="1" applyBorder="1" applyAlignment="1" applyProtection="1">
      <alignment horizontal="left" vertical="top" wrapText="1"/>
      <protection locked="0"/>
    </xf>
    <xf numFmtId="0" fontId="6" fillId="13" borderId="39" xfId="0" applyFont="1" applyFill="1" applyBorder="1" applyAlignment="1" applyProtection="1">
      <alignment horizontal="left" vertical="top" wrapText="1"/>
      <protection locked="0"/>
    </xf>
    <xf numFmtId="0" fontId="6" fillId="13" borderId="40" xfId="0" applyFont="1" applyFill="1" applyBorder="1" applyAlignment="1" applyProtection="1">
      <alignment horizontal="left" vertical="top" wrapText="1"/>
      <protection locked="0"/>
    </xf>
    <xf numFmtId="0" fontId="6" fillId="13" borderId="0" xfId="0" applyFont="1" applyFill="1" applyBorder="1" applyAlignment="1" applyProtection="1">
      <alignment horizontal="left" vertical="top" wrapText="1"/>
      <protection locked="0"/>
    </xf>
    <xf numFmtId="0" fontId="6" fillId="13" borderId="41" xfId="0" applyFont="1" applyFill="1" applyBorder="1" applyAlignment="1" applyProtection="1">
      <alignment horizontal="left" vertical="top" wrapText="1"/>
      <protection locked="0"/>
    </xf>
    <xf numFmtId="0" fontId="6" fillId="13" borderId="22" xfId="0" applyFont="1" applyFill="1" applyBorder="1" applyAlignment="1" applyProtection="1">
      <alignment horizontal="left" vertical="top" wrapText="1"/>
      <protection locked="0"/>
    </xf>
    <xf numFmtId="0" fontId="6" fillId="13" borderId="68" xfId="0" applyFont="1" applyFill="1" applyBorder="1" applyAlignment="1" applyProtection="1">
      <alignment horizontal="left" vertical="top" wrapText="1"/>
      <protection locked="0"/>
    </xf>
    <xf numFmtId="0" fontId="6" fillId="13" borderId="34" xfId="0" applyFont="1" applyFill="1" applyBorder="1" applyAlignment="1" applyProtection="1">
      <alignment horizontal="left" vertical="top" wrapText="1"/>
      <protection locked="0"/>
    </xf>
    <xf numFmtId="0" fontId="4" fillId="5" borderId="8" xfId="0" applyFont="1" applyFill="1" applyBorder="1" applyAlignment="1" applyProtection="1">
      <alignment vertical="center"/>
      <protection hidden="1"/>
    </xf>
    <xf numFmtId="0" fontId="4" fillId="5" borderId="9" xfId="0" applyFont="1" applyFill="1" applyBorder="1" applyAlignment="1" applyProtection="1">
      <alignment vertical="center"/>
      <protection hidden="1"/>
    </xf>
    <xf numFmtId="0" fontId="4" fillId="5" borderId="10" xfId="0" applyFont="1" applyFill="1" applyBorder="1" applyAlignment="1" applyProtection="1">
      <alignment vertical="center"/>
      <protection hidden="1"/>
    </xf>
    <xf numFmtId="0" fontId="6" fillId="6" borderId="11" xfId="0" applyFont="1" applyFill="1" applyBorder="1" applyAlignment="1" applyProtection="1">
      <alignment horizontal="center" vertical="center"/>
      <protection locked="0"/>
    </xf>
    <xf numFmtId="0" fontId="7" fillId="7" borderId="42" xfId="0" applyFont="1" applyFill="1" applyBorder="1" applyAlignment="1" applyProtection="1">
      <alignment horizontal="left" vertical="center"/>
      <protection hidden="1"/>
    </xf>
    <xf numFmtId="0" fontId="7" fillId="7" borderId="55" xfId="0" applyFont="1" applyFill="1" applyBorder="1" applyAlignment="1" applyProtection="1">
      <alignment horizontal="left" vertical="center"/>
      <protection hidden="1"/>
    </xf>
    <xf numFmtId="0" fontId="7" fillId="7" borderId="43" xfId="0" applyFont="1" applyFill="1" applyBorder="1" applyAlignment="1" applyProtection="1">
      <alignment horizontal="left" vertical="center"/>
      <protection hidden="1"/>
    </xf>
    <xf numFmtId="0" fontId="7" fillId="4" borderId="63" xfId="0" applyFont="1" applyFill="1" applyBorder="1" applyAlignment="1" applyProtection="1">
      <alignment horizontal="center" vertical="center" wrapText="1"/>
      <protection hidden="1"/>
    </xf>
    <xf numFmtId="0" fontId="7" fillId="4" borderId="61" xfId="0" applyFont="1" applyFill="1" applyBorder="1" applyAlignment="1" applyProtection="1">
      <alignment horizontal="center" vertical="center" wrapText="1"/>
      <protection hidden="1"/>
    </xf>
    <xf numFmtId="0" fontId="7" fillId="4" borderId="62" xfId="0" applyFont="1" applyFill="1" applyBorder="1" applyAlignment="1" applyProtection="1">
      <alignment horizontal="center" vertical="center" wrapText="1"/>
      <protection hidden="1"/>
    </xf>
    <xf numFmtId="0" fontId="7" fillId="4" borderId="42" xfId="0" applyFont="1" applyFill="1" applyBorder="1" applyAlignment="1" applyProtection="1">
      <alignment horizontal="center" vertical="center" wrapText="1"/>
      <protection hidden="1"/>
    </xf>
    <xf numFmtId="0" fontId="7" fillId="4" borderId="55" xfId="0" applyFont="1" applyFill="1" applyBorder="1" applyAlignment="1" applyProtection="1">
      <alignment horizontal="center" vertical="center" wrapText="1"/>
      <protection hidden="1"/>
    </xf>
    <xf numFmtId="0" fontId="7" fillId="4" borderId="43" xfId="0" applyFont="1" applyFill="1" applyBorder="1" applyAlignment="1" applyProtection="1">
      <alignment horizontal="center" vertical="center" wrapText="1"/>
      <protection hidden="1"/>
    </xf>
    <xf numFmtId="0" fontId="7" fillId="0" borderId="56"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3" borderId="56" xfId="0" applyFont="1" applyFill="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0" fontId="7" fillId="3" borderId="57" xfId="0" applyFont="1" applyFill="1" applyBorder="1" applyAlignment="1" applyProtection="1">
      <alignment horizontal="left" vertical="center"/>
      <protection hidden="1"/>
    </xf>
    <xf numFmtId="0" fontId="7" fillId="0" borderId="86" xfId="0" applyFont="1" applyBorder="1" applyAlignment="1" applyProtection="1">
      <alignment horizontal="left" vertical="center"/>
      <protection hidden="1"/>
    </xf>
    <xf numFmtId="0" fontId="7" fillId="0" borderId="74" xfId="0" applyFont="1" applyBorder="1" applyAlignment="1" applyProtection="1">
      <alignment horizontal="left" vertical="center"/>
      <protection hidden="1"/>
    </xf>
    <xf numFmtId="0" fontId="7" fillId="0" borderId="76" xfId="0" applyFont="1" applyBorder="1" applyAlignment="1" applyProtection="1">
      <alignment horizontal="left" vertical="center"/>
      <protection hidden="1"/>
    </xf>
    <xf numFmtId="0" fontId="7" fillId="4" borderId="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wrapText="1"/>
      <protection hidden="1"/>
    </xf>
    <xf numFmtId="0" fontId="7" fillId="4" borderId="14"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6" fillId="7" borderId="42" xfId="0" applyFont="1" applyFill="1" applyBorder="1" applyAlignment="1" applyProtection="1">
      <alignment horizontal="center" vertical="center"/>
      <protection hidden="1"/>
    </xf>
    <xf numFmtId="0" fontId="6" fillId="7" borderId="55" xfId="0" applyFont="1" applyFill="1" applyBorder="1" applyAlignment="1" applyProtection="1">
      <alignment horizontal="center" vertical="center"/>
      <protection hidden="1"/>
    </xf>
    <xf numFmtId="0" fontId="6" fillId="7" borderId="43" xfId="0" applyFont="1" applyFill="1" applyBorder="1" applyAlignment="1" applyProtection="1">
      <alignment horizontal="center" vertical="center"/>
      <protection hidden="1"/>
    </xf>
    <xf numFmtId="0" fontId="6" fillId="6" borderId="27" xfId="0" applyFont="1" applyFill="1" applyBorder="1" applyAlignment="1" applyProtection="1">
      <alignment horizontal="center" vertical="center"/>
      <protection locked="0"/>
    </xf>
    <xf numFmtId="0" fontId="6" fillId="6" borderId="28" xfId="0" applyFont="1" applyFill="1" applyBorder="1" applyAlignment="1" applyProtection="1">
      <alignment horizontal="center" vertical="center"/>
      <protection locked="0"/>
    </xf>
    <xf numFmtId="0" fontId="6" fillId="6" borderId="30" xfId="0" applyFont="1" applyFill="1" applyBorder="1" applyAlignment="1" applyProtection="1">
      <alignment horizontal="center" vertical="center"/>
      <protection locked="0"/>
    </xf>
    <xf numFmtId="0" fontId="13" fillId="3" borderId="0" xfId="0" applyFont="1" applyFill="1" applyAlignment="1" applyProtection="1">
      <alignment horizontal="left" vertical="center" wrapText="1"/>
      <protection hidden="1"/>
    </xf>
    <xf numFmtId="0" fontId="6" fillId="6" borderId="8" xfId="0" applyFont="1" applyFill="1" applyBorder="1" applyAlignment="1" applyProtection="1">
      <alignment vertical="center" wrapText="1"/>
      <protection locked="0"/>
    </xf>
    <xf numFmtId="0" fontId="6" fillId="6" borderId="9" xfId="0" applyFont="1" applyFill="1" applyBorder="1" applyAlignment="1" applyProtection="1">
      <alignment vertical="center" wrapText="1"/>
      <protection locked="0"/>
    </xf>
    <xf numFmtId="0" fontId="6" fillId="6" borderId="10" xfId="0" applyFont="1" applyFill="1" applyBorder="1" applyAlignment="1" applyProtection="1">
      <alignment vertical="center" wrapText="1"/>
      <protection locked="0"/>
    </xf>
    <xf numFmtId="0" fontId="6" fillId="6" borderId="11" xfId="0" applyFont="1" applyFill="1" applyBorder="1" applyAlignment="1" applyProtection="1">
      <alignment vertical="center" wrapText="1"/>
      <protection locked="0"/>
    </xf>
    <xf numFmtId="0" fontId="6" fillId="6" borderId="7" xfId="0" applyFont="1" applyFill="1" applyBorder="1" applyAlignment="1" applyProtection="1">
      <alignment vertical="center" wrapText="1"/>
      <protection locked="0"/>
    </xf>
    <xf numFmtId="0" fontId="6" fillId="6" borderId="12" xfId="0" applyFont="1" applyFill="1" applyBorder="1" applyAlignment="1" applyProtection="1">
      <alignment vertical="center" wrapText="1"/>
      <protection locked="0"/>
    </xf>
    <xf numFmtId="14" fontId="6" fillId="6" borderId="28" xfId="0" applyNumberFormat="1" applyFont="1" applyFill="1" applyBorder="1" applyAlignment="1" applyProtection="1">
      <alignment horizontal="center" vertical="center"/>
      <protection locked="0"/>
    </xf>
    <xf numFmtId="0" fontId="6" fillId="14" borderId="24" xfId="0" applyFont="1" applyFill="1" applyBorder="1" applyAlignment="1" applyProtection="1">
      <alignment horizontal="center" vertical="center"/>
      <protection hidden="1"/>
    </xf>
    <xf numFmtId="44" fontId="6" fillId="6" borderId="3" xfId="1" applyFont="1" applyFill="1" applyBorder="1" applyAlignment="1" applyProtection="1">
      <alignment vertical="center"/>
      <protection locked="0"/>
    </xf>
    <xf numFmtId="44" fontId="6" fillId="6" borderId="7" xfId="1" applyFont="1" applyFill="1" applyBorder="1" applyAlignment="1" applyProtection="1">
      <alignment vertical="center"/>
      <protection locked="0"/>
    </xf>
    <xf numFmtId="44" fontId="6" fillId="6" borderId="34" xfId="1" applyFont="1" applyFill="1" applyBorder="1" applyAlignment="1" applyProtection="1">
      <alignment vertical="center"/>
      <protection locked="0"/>
    </xf>
    <xf numFmtId="44" fontId="6" fillId="6" borderId="17" xfId="1" applyFont="1" applyFill="1" applyBorder="1" applyAlignment="1" applyProtection="1">
      <alignment vertical="center"/>
      <protection locked="0"/>
    </xf>
    <xf numFmtId="0" fontId="6" fillId="6" borderId="8" xfId="0" applyFont="1" applyFill="1" applyBorder="1" applyAlignment="1" applyProtection="1">
      <alignment vertical="center"/>
      <protection locked="0"/>
    </xf>
    <xf numFmtId="0" fontId="6" fillId="6" borderId="9" xfId="0" applyFont="1" applyFill="1" applyBorder="1" applyAlignment="1" applyProtection="1">
      <alignment vertical="center"/>
      <protection locked="0"/>
    </xf>
    <xf numFmtId="0" fontId="6" fillId="6" borderId="10" xfId="0" applyFont="1" applyFill="1" applyBorder="1" applyAlignment="1" applyProtection="1">
      <alignment vertical="center"/>
      <protection locked="0"/>
    </xf>
    <xf numFmtId="0" fontId="6" fillId="6" borderId="11" xfId="0" applyFont="1" applyFill="1" applyBorder="1" applyAlignment="1" applyProtection="1">
      <alignment vertical="center"/>
      <protection locked="0"/>
    </xf>
    <xf numFmtId="0" fontId="6" fillId="6" borderId="7" xfId="0" applyFont="1" applyFill="1" applyBorder="1" applyAlignment="1" applyProtection="1">
      <alignment vertical="center"/>
      <protection locked="0"/>
    </xf>
    <xf numFmtId="0" fontId="6" fillId="6" borderId="12" xfId="0" applyFont="1" applyFill="1" applyBorder="1" applyAlignment="1" applyProtection="1">
      <alignment vertical="center"/>
      <protection locked="0"/>
    </xf>
    <xf numFmtId="14" fontId="6" fillId="6" borderId="7" xfId="0" applyNumberFormat="1" applyFont="1" applyFill="1" applyBorder="1" applyAlignment="1" applyProtection="1">
      <alignment horizontal="center" vertical="center"/>
      <protection locked="0"/>
    </xf>
    <xf numFmtId="14" fontId="6" fillId="6" borderId="12" xfId="0" applyNumberFormat="1"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6" fillId="6" borderId="27" xfId="0" applyFont="1" applyFill="1" applyBorder="1" applyAlignment="1" applyProtection="1">
      <alignment vertical="center"/>
      <protection locked="0"/>
    </xf>
    <xf numFmtId="0" fontId="6" fillId="6" borderId="28" xfId="0" applyFont="1" applyFill="1" applyBorder="1" applyAlignment="1" applyProtection="1">
      <alignment vertical="center"/>
      <protection locked="0"/>
    </xf>
    <xf numFmtId="0" fontId="6" fillId="6" borderId="30" xfId="0" applyFont="1" applyFill="1" applyBorder="1" applyAlignment="1" applyProtection="1">
      <alignment vertical="center"/>
      <protection locked="0"/>
    </xf>
    <xf numFmtId="0" fontId="7" fillId="7" borderId="23" xfId="0" applyFont="1" applyFill="1" applyBorder="1" applyAlignment="1" applyProtection="1">
      <alignment vertical="center"/>
      <protection hidden="1"/>
    </xf>
    <xf numFmtId="0" fontId="7" fillId="7" borderId="24" xfId="0" applyFont="1" applyFill="1" applyBorder="1" applyAlignment="1" applyProtection="1">
      <alignment vertical="center"/>
      <protection hidden="1"/>
    </xf>
    <xf numFmtId="0" fontId="7" fillId="7" borderId="26" xfId="0" applyFont="1" applyFill="1" applyBorder="1" applyAlignment="1" applyProtection="1">
      <alignment vertical="center"/>
      <protection hidden="1"/>
    </xf>
    <xf numFmtId="0" fontId="7" fillId="4" borderId="63" xfId="0" applyFont="1" applyFill="1" applyBorder="1" applyAlignment="1" applyProtection="1">
      <alignment horizontal="center" vertical="center"/>
      <protection hidden="1"/>
    </xf>
    <xf numFmtId="0" fontId="7" fillId="4" borderId="61" xfId="0" applyFont="1" applyFill="1" applyBorder="1" applyAlignment="1" applyProtection="1">
      <alignment horizontal="center" vertical="center"/>
      <protection hidden="1"/>
    </xf>
    <xf numFmtId="0" fontId="7" fillId="4" borderId="62" xfId="0" applyFont="1" applyFill="1" applyBorder="1" applyAlignment="1" applyProtection="1">
      <alignment horizontal="center" vertical="center"/>
      <protection hidden="1"/>
    </xf>
    <xf numFmtId="0" fontId="7" fillId="4" borderId="85" xfId="0" applyFont="1" applyFill="1" applyBorder="1" applyAlignment="1" applyProtection="1">
      <alignment horizontal="center" vertical="center"/>
      <protection hidden="1"/>
    </xf>
    <xf numFmtId="0" fontId="7" fillId="4" borderId="0" xfId="0" applyFont="1" applyFill="1" applyBorder="1" applyAlignment="1" applyProtection="1">
      <alignment horizontal="center" vertical="center"/>
      <protection hidden="1"/>
    </xf>
    <xf numFmtId="0" fontId="7" fillId="4" borderId="64" xfId="0" applyFont="1" applyFill="1" applyBorder="1" applyAlignment="1" applyProtection="1">
      <alignment horizontal="center" vertical="center"/>
      <protection hidden="1"/>
    </xf>
    <xf numFmtId="0" fontId="7" fillId="3" borderId="55" xfId="0" applyFont="1" applyFill="1" applyBorder="1" applyAlignment="1" applyProtection="1">
      <alignment horizontal="left" vertical="center" wrapText="1"/>
      <protection hidden="1"/>
    </xf>
    <xf numFmtId="44" fontId="6" fillId="6" borderId="37" xfId="1" applyFont="1" applyFill="1" applyBorder="1" applyAlignment="1" applyProtection="1">
      <alignment vertical="center"/>
      <protection locked="0"/>
    </xf>
    <xf numFmtId="44" fontId="6" fillId="6" borderId="28" xfId="1" applyFont="1" applyFill="1" applyBorder="1" applyAlignment="1" applyProtection="1">
      <alignment vertical="center"/>
      <protection locked="0"/>
    </xf>
    <xf numFmtId="44" fontId="6" fillId="7" borderId="36" xfId="1" applyFont="1" applyFill="1" applyBorder="1" applyAlignment="1" applyProtection="1">
      <alignment vertical="center"/>
      <protection hidden="1"/>
    </xf>
    <xf numFmtId="44" fontId="6" fillId="7" borderId="24" xfId="1" applyFont="1" applyFill="1" applyBorder="1" applyAlignment="1" applyProtection="1">
      <alignment vertical="center"/>
      <protection hidden="1"/>
    </xf>
    <xf numFmtId="14" fontId="6" fillId="6" borderId="30" xfId="0" applyNumberFormat="1" applyFont="1" applyFill="1" applyBorder="1" applyAlignment="1" applyProtection="1">
      <alignment horizontal="center" vertical="center"/>
      <protection locked="0"/>
    </xf>
    <xf numFmtId="0" fontId="6" fillId="7" borderId="24" xfId="0" applyFont="1" applyFill="1" applyBorder="1" applyAlignment="1" applyProtection="1">
      <alignment horizontal="center" vertical="center"/>
      <protection hidden="1"/>
    </xf>
    <xf numFmtId="0" fontId="6" fillId="7" borderId="26" xfId="0" applyFont="1" applyFill="1" applyBorder="1" applyAlignment="1" applyProtection="1">
      <alignment horizontal="center" vertical="center"/>
      <protection hidden="1"/>
    </xf>
    <xf numFmtId="0" fontId="6" fillId="6" borderId="28" xfId="0" applyFont="1" applyFill="1" applyBorder="1" applyAlignment="1" applyProtection="1">
      <alignment horizontal="center" vertical="center" wrapText="1"/>
      <protection locked="0"/>
    </xf>
    <xf numFmtId="0" fontId="6" fillId="6" borderId="30"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center" vertical="center" wrapText="1"/>
      <protection hidden="1"/>
    </xf>
    <xf numFmtId="0" fontId="6" fillId="7" borderId="26" xfId="0" applyFont="1" applyFill="1" applyBorder="1" applyAlignment="1" applyProtection="1">
      <alignment horizontal="center" vertical="center" wrapText="1"/>
      <protection hidden="1"/>
    </xf>
    <xf numFmtId="44" fontId="6" fillId="7" borderId="9" xfId="1" applyFont="1" applyFill="1" applyBorder="1" applyAlignment="1" applyProtection="1">
      <alignment horizontal="center" vertical="center" wrapText="1"/>
      <protection hidden="1"/>
    </xf>
    <xf numFmtId="44" fontId="6" fillId="7" borderId="1" xfId="1" applyFont="1" applyFill="1" applyBorder="1" applyAlignment="1" applyProtection="1">
      <alignment horizontal="center" vertical="center" wrapText="1"/>
      <protection hidden="1"/>
    </xf>
    <xf numFmtId="44" fontId="6" fillId="7" borderId="2" xfId="1" applyFont="1" applyFill="1" applyBorder="1" applyAlignment="1" applyProtection="1">
      <alignment horizontal="center" vertical="center" wrapText="1"/>
      <protection hidden="1"/>
    </xf>
    <xf numFmtId="44" fontId="6" fillId="7" borderId="3" xfId="1" applyFont="1" applyFill="1" applyBorder="1" applyAlignment="1" applyProtection="1">
      <alignment horizontal="center" vertical="center" wrapText="1"/>
      <protection hidden="1"/>
    </xf>
    <xf numFmtId="44" fontId="6" fillId="6" borderId="28" xfId="1" applyFont="1" applyFill="1" applyBorder="1" applyAlignment="1" applyProtection="1">
      <alignment horizontal="center" vertical="center" wrapText="1"/>
      <protection locked="0"/>
    </xf>
    <xf numFmtId="44" fontId="6" fillId="14" borderId="24" xfId="1" applyFont="1" applyFill="1" applyBorder="1" applyAlignment="1" applyProtection="1">
      <alignment horizontal="center" vertical="center" wrapText="1"/>
      <protection hidden="1"/>
    </xf>
    <xf numFmtId="44" fontId="6" fillId="6" borderId="9" xfId="1" applyFont="1" applyFill="1" applyBorder="1" applyAlignment="1" applyProtection="1">
      <alignment horizontal="center" vertical="center" wrapText="1"/>
      <protection locked="0"/>
    </xf>
    <xf numFmtId="44" fontId="6" fillId="6" borderId="7" xfId="1" applyFont="1" applyFill="1" applyBorder="1" applyAlignment="1" applyProtection="1">
      <alignment horizontal="center" vertical="center" wrapText="1"/>
      <protection locked="0"/>
    </xf>
    <xf numFmtId="0" fontId="6" fillId="6" borderId="27" xfId="0" applyFont="1" applyFill="1" applyBorder="1" applyAlignment="1" applyProtection="1">
      <alignment vertical="center" wrapText="1"/>
      <protection locked="0"/>
    </xf>
    <xf numFmtId="0" fontId="6" fillId="6" borderId="28" xfId="0" applyFont="1" applyFill="1" applyBorder="1" applyAlignment="1" applyProtection="1">
      <alignment vertical="center" wrapText="1"/>
      <protection locked="0"/>
    </xf>
    <xf numFmtId="0" fontId="6" fillId="6" borderId="30" xfId="0" applyFont="1" applyFill="1" applyBorder="1" applyAlignment="1" applyProtection="1">
      <alignment vertical="center" wrapText="1"/>
      <protection locked="0"/>
    </xf>
    <xf numFmtId="0" fontId="7" fillId="7" borderId="23" xfId="0" applyFont="1" applyFill="1" applyBorder="1" applyAlignment="1" applyProtection="1">
      <alignment vertical="center" wrapText="1"/>
      <protection hidden="1"/>
    </xf>
    <xf numFmtId="0" fontId="7" fillId="7" borderId="24" xfId="0" applyFont="1" applyFill="1" applyBorder="1" applyAlignment="1" applyProtection="1">
      <alignment vertical="center" wrapText="1"/>
      <protection hidden="1"/>
    </xf>
    <xf numFmtId="0" fontId="7" fillId="7" borderId="26" xfId="0" applyFont="1" applyFill="1" applyBorder="1" applyAlignment="1" applyProtection="1">
      <alignment vertical="center" wrapText="1"/>
      <protection hidden="1"/>
    </xf>
    <xf numFmtId="1" fontId="6" fillId="6" borderId="49" xfId="0" applyNumberFormat="1" applyFont="1" applyFill="1" applyBorder="1" applyAlignment="1" applyProtection="1">
      <alignment horizontal="center" vertical="center" wrapText="1"/>
      <protection locked="0"/>
    </xf>
    <xf numFmtId="1" fontId="6" fillId="6" borderId="9" xfId="0" applyNumberFormat="1" applyFont="1" applyFill="1" applyBorder="1" applyAlignment="1" applyProtection="1">
      <alignment horizontal="center" vertical="center" wrapText="1"/>
      <protection locked="0"/>
    </xf>
    <xf numFmtId="1" fontId="6" fillId="6" borderId="3" xfId="0" applyNumberFormat="1" applyFont="1" applyFill="1" applyBorder="1" applyAlignment="1" applyProtection="1">
      <alignment horizontal="center" vertical="center" wrapText="1"/>
      <protection locked="0"/>
    </xf>
    <xf numFmtId="1" fontId="6" fillId="6" borderId="7" xfId="0" applyNumberFormat="1" applyFont="1" applyFill="1" applyBorder="1" applyAlignment="1" applyProtection="1">
      <alignment horizontal="center" vertical="center" wrapText="1"/>
      <protection locked="0"/>
    </xf>
    <xf numFmtId="1" fontId="6" fillId="6" borderId="37" xfId="0" applyNumberFormat="1" applyFont="1" applyFill="1" applyBorder="1" applyAlignment="1" applyProtection="1">
      <alignment horizontal="center" vertical="center" wrapText="1"/>
      <protection locked="0"/>
    </xf>
    <xf numFmtId="1" fontId="6" fillId="6" borderId="28" xfId="0" applyNumberFormat="1" applyFont="1" applyFill="1" applyBorder="1" applyAlignment="1" applyProtection="1">
      <alignment horizontal="center" vertical="center" wrapText="1"/>
      <protection locked="0"/>
    </xf>
    <xf numFmtId="0" fontId="6" fillId="14" borderId="36" xfId="0" applyFont="1" applyFill="1" applyBorder="1" applyAlignment="1" applyProtection="1">
      <alignment horizontal="center" vertical="center" wrapText="1"/>
      <protection hidden="1"/>
    </xf>
    <xf numFmtId="0" fontId="6" fillId="14" borderId="24" xfId="0" applyFont="1" applyFill="1" applyBorder="1" applyAlignment="1" applyProtection="1">
      <alignment horizontal="center" vertical="center" wrapText="1"/>
      <protection hidden="1"/>
    </xf>
    <xf numFmtId="44" fontId="6" fillId="7" borderId="11" xfId="1" applyFont="1" applyFill="1" applyBorder="1" applyAlignment="1" applyProtection="1">
      <alignment vertical="center"/>
      <protection hidden="1"/>
    </xf>
    <xf numFmtId="44" fontId="6" fillId="7" borderId="7" xfId="1" applyFont="1" applyFill="1" applyBorder="1" applyAlignment="1" applyProtection="1">
      <alignment vertical="center"/>
      <protection hidden="1"/>
    </xf>
    <xf numFmtId="44" fontId="6" fillId="7" borderId="12" xfId="1" applyFont="1" applyFill="1" applyBorder="1" applyAlignment="1" applyProtection="1">
      <alignment vertical="center"/>
      <protection hidden="1"/>
    </xf>
    <xf numFmtId="44" fontId="6" fillId="7" borderId="27" xfId="1" applyFont="1" applyFill="1" applyBorder="1" applyAlignment="1" applyProtection="1">
      <alignment vertical="center"/>
      <protection hidden="1"/>
    </xf>
    <xf numFmtId="44" fontId="6" fillId="7" borderId="28" xfId="1" applyFont="1" applyFill="1" applyBorder="1" applyAlignment="1" applyProtection="1">
      <alignment vertical="center"/>
      <protection hidden="1"/>
    </xf>
    <xf numFmtId="44" fontId="6" fillId="7" borderId="30" xfId="1" applyFont="1" applyFill="1" applyBorder="1" applyAlignment="1" applyProtection="1">
      <alignment vertical="center"/>
      <protection hidden="1"/>
    </xf>
    <xf numFmtId="44" fontId="6" fillId="7" borderId="23" xfId="1" applyFont="1" applyFill="1" applyBorder="1" applyAlignment="1" applyProtection="1">
      <alignment vertical="center"/>
      <protection hidden="1"/>
    </xf>
    <xf numFmtId="44" fontId="6" fillId="7" borderId="26" xfId="1" applyFont="1" applyFill="1" applyBorder="1" applyAlignment="1" applyProtection="1">
      <alignment vertical="center"/>
      <protection hidden="1"/>
    </xf>
    <xf numFmtId="0" fontId="7" fillId="4" borderId="19" xfId="0" applyFont="1" applyFill="1" applyBorder="1" applyAlignment="1" applyProtection="1">
      <alignment horizontal="center" vertical="center"/>
      <protection hidden="1"/>
    </xf>
    <xf numFmtId="0" fontId="7" fillId="4" borderId="20"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0" fontId="7" fillId="0" borderId="22" xfId="0" applyFont="1" applyFill="1" applyBorder="1" applyAlignment="1" applyProtection="1">
      <alignment vertical="center"/>
      <protection hidden="1"/>
    </xf>
    <xf numFmtId="0" fontId="7" fillId="0" borderId="11" xfId="0" applyFont="1" applyFill="1" applyBorder="1" applyAlignment="1" applyProtection="1">
      <alignment vertical="center"/>
      <protection hidden="1"/>
    </xf>
    <xf numFmtId="0" fontId="7" fillId="0" borderId="7" xfId="0" applyFont="1" applyFill="1" applyBorder="1" applyAlignment="1" applyProtection="1">
      <alignment vertical="center"/>
      <protection hidden="1"/>
    </xf>
    <xf numFmtId="0" fontId="7" fillId="0" borderId="1" xfId="0" applyFont="1" applyFill="1" applyBorder="1" applyAlignment="1" applyProtection="1">
      <alignment vertical="center"/>
      <protection hidden="1"/>
    </xf>
    <xf numFmtId="0" fontId="7" fillId="3" borderId="27" xfId="0" applyFont="1" applyFill="1" applyBorder="1" applyAlignment="1" applyProtection="1">
      <alignment vertical="center"/>
      <protection hidden="1"/>
    </xf>
    <xf numFmtId="0" fontId="7" fillId="3" borderId="28" xfId="0" applyFont="1" applyFill="1" applyBorder="1" applyAlignment="1" applyProtection="1">
      <alignment vertical="center"/>
      <protection hidden="1"/>
    </xf>
    <xf numFmtId="0" fontId="7" fillId="3" borderId="29" xfId="0" applyFont="1" applyFill="1" applyBorder="1" applyAlignment="1" applyProtection="1">
      <alignment vertical="center"/>
      <protection hidden="1"/>
    </xf>
    <xf numFmtId="0" fontId="7" fillId="7" borderId="25" xfId="0" applyFont="1" applyFill="1" applyBorder="1" applyAlignment="1" applyProtection="1">
      <alignment vertical="center"/>
      <protection hidden="1"/>
    </xf>
    <xf numFmtId="44" fontId="6" fillId="7" borderId="29" xfId="1" applyFont="1" applyFill="1" applyBorder="1" applyAlignment="1" applyProtection="1">
      <alignment horizontal="center" vertical="center" wrapText="1"/>
      <protection hidden="1"/>
    </xf>
    <xf numFmtId="44" fontId="6" fillId="7" borderId="74" xfId="1" applyFont="1" applyFill="1" applyBorder="1" applyAlignment="1" applyProtection="1">
      <alignment horizontal="center" vertical="center" wrapText="1"/>
      <protection hidden="1"/>
    </xf>
    <xf numFmtId="44" fontId="6" fillId="7" borderId="37" xfId="1" applyFont="1" applyFill="1" applyBorder="1" applyAlignment="1" applyProtection="1">
      <alignment horizontal="center" vertical="center" wrapText="1"/>
      <protection hidden="1"/>
    </xf>
    <xf numFmtId="0" fontId="7" fillId="3" borderId="1" xfId="0" applyFont="1" applyFill="1" applyBorder="1" applyAlignment="1" applyProtection="1">
      <alignment vertical="center"/>
      <protection hidden="1"/>
    </xf>
    <xf numFmtId="0" fontId="13" fillId="4" borderId="49" xfId="0" applyFont="1" applyFill="1" applyBorder="1" applyAlignment="1" applyProtection="1">
      <alignment horizontal="center" vertical="center" wrapText="1"/>
      <protection hidden="1"/>
    </xf>
    <xf numFmtId="0" fontId="13" fillId="4" borderId="9" xfId="0" applyFont="1" applyFill="1" applyBorder="1" applyAlignment="1" applyProtection="1">
      <alignment horizontal="center" vertical="center" wrapText="1"/>
      <protection hidden="1"/>
    </xf>
    <xf numFmtId="0" fontId="13" fillId="4" borderId="10" xfId="0" applyFont="1" applyFill="1" applyBorder="1" applyAlignment="1" applyProtection="1">
      <alignment horizontal="center" vertical="center" wrapText="1"/>
      <protection hidden="1"/>
    </xf>
    <xf numFmtId="0" fontId="13" fillId="4" borderId="35" xfId="0" applyFont="1" applyFill="1" applyBorder="1" applyAlignment="1" applyProtection="1">
      <alignment horizontal="center" vertical="center" wrapText="1"/>
      <protection hidden="1"/>
    </xf>
    <xf numFmtId="0" fontId="13" fillId="4" borderId="14" xfId="0" applyFont="1" applyFill="1" applyBorder="1" applyAlignment="1" applyProtection="1">
      <alignment horizontal="center" vertical="center" wrapText="1"/>
      <protection hidden="1"/>
    </xf>
    <xf numFmtId="0" fontId="13" fillId="4" borderId="15"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3" fillId="4" borderId="13" xfId="0" applyFont="1" applyFill="1" applyBorder="1" applyAlignment="1" applyProtection="1">
      <alignment horizontal="center" vertical="center" wrapText="1"/>
      <protection hidden="1"/>
    </xf>
    <xf numFmtId="44" fontId="0" fillId="6" borderId="33" xfId="1" applyFont="1" applyFill="1" applyBorder="1" applyAlignment="1" applyProtection="1">
      <alignment horizontal="center" vertical="center"/>
      <protection locked="0"/>
    </xf>
    <xf numFmtId="44" fontId="0" fillId="6" borderId="20" xfId="1" applyFont="1" applyFill="1" applyBorder="1" applyAlignment="1" applyProtection="1">
      <alignment horizontal="center" vertical="center"/>
      <protection locked="0"/>
    </xf>
    <xf numFmtId="44" fontId="0" fillId="6" borderId="21" xfId="1" applyFont="1" applyFill="1" applyBorder="1" applyAlignment="1" applyProtection="1">
      <alignment horizontal="center" vertical="center"/>
      <protection locked="0"/>
    </xf>
    <xf numFmtId="44" fontId="0" fillId="0" borderId="19" xfId="1" applyFont="1" applyBorder="1" applyAlignment="1" applyProtection="1">
      <alignment horizontal="center" vertical="center"/>
      <protection hidden="1"/>
    </xf>
    <xf numFmtId="44" fontId="0" fillId="0" borderId="20" xfId="1" applyFont="1" applyBorder="1" applyAlignment="1" applyProtection="1">
      <alignment horizontal="center" vertical="center"/>
      <protection hidden="1"/>
    </xf>
    <xf numFmtId="44" fontId="0" fillId="0" borderId="21" xfId="1" applyFont="1" applyBorder="1" applyAlignment="1" applyProtection="1">
      <alignment horizontal="center" vertical="center"/>
      <protection hidden="1"/>
    </xf>
    <xf numFmtId="44" fontId="7" fillId="6" borderId="1" xfId="1" applyFont="1" applyFill="1" applyBorder="1" applyAlignment="1" applyProtection="1">
      <alignment horizontal="center" vertical="center"/>
      <protection locked="0"/>
    </xf>
    <xf numFmtId="44" fontId="7" fillId="6" borderId="2" xfId="1" applyFont="1" applyFill="1" applyBorder="1" applyAlignment="1" applyProtection="1">
      <alignment horizontal="center" vertical="center"/>
      <protection locked="0"/>
    </xf>
    <xf numFmtId="44" fontId="7" fillId="6" borderId="3" xfId="1" applyFont="1" applyFill="1" applyBorder="1" applyAlignment="1" applyProtection="1">
      <alignment horizontal="center" vertical="center"/>
      <protection locked="0"/>
    </xf>
    <xf numFmtId="0" fontId="13" fillId="4" borderId="31" xfId="0" applyFont="1" applyFill="1" applyBorder="1" applyAlignment="1" applyProtection="1">
      <alignment horizontal="center" vertical="center" wrapText="1"/>
      <protection hidden="1"/>
    </xf>
    <xf numFmtId="0" fontId="13" fillId="4" borderId="48" xfId="0" applyFont="1" applyFill="1" applyBorder="1" applyAlignment="1" applyProtection="1">
      <alignment horizontal="center" vertical="center" wrapText="1"/>
      <protection hidden="1"/>
    </xf>
    <xf numFmtId="0" fontId="13" fillId="0" borderId="19" xfId="0" applyFont="1" applyBorder="1" applyAlignment="1" applyProtection="1">
      <alignment vertical="center"/>
      <protection hidden="1"/>
    </xf>
    <xf numFmtId="0" fontId="13" fillId="0" borderId="20" xfId="0" applyFont="1" applyBorder="1" applyAlignment="1" applyProtection="1">
      <alignment vertical="center"/>
      <protection hidden="1"/>
    </xf>
    <xf numFmtId="0" fontId="13" fillId="0" borderId="32" xfId="0" applyFont="1" applyBorder="1" applyAlignment="1" applyProtection="1">
      <alignment vertical="center"/>
      <protection hidden="1"/>
    </xf>
    <xf numFmtId="0" fontId="7" fillId="4" borderId="21" xfId="0" applyFont="1" applyFill="1" applyBorder="1" applyAlignment="1" applyProtection="1">
      <alignment horizontal="center" vertical="center"/>
      <protection hidden="1"/>
    </xf>
    <xf numFmtId="44" fontId="6" fillId="7" borderId="16" xfId="1" applyFont="1" applyFill="1" applyBorder="1" applyAlignment="1" applyProtection="1">
      <alignment vertical="center"/>
      <protection hidden="1"/>
    </xf>
    <xf numFmtId="44" fontId="6" fillId="7" borderId="17" xfId="1" applyFont="1" applyFill="1" applyBorder="1" applyAlignment="1" applyProtection="1">
      <alignment vertical="center"/>
      <protection hidden="1"/>
    </xf>
    <xf numFmtId="44" fontId="6" fillId="7" borderId="18" xfId="1" applyFont="1" applyFill="1" applyBorder="1" applyAlignment="1" applyProtection="1">
      <alignment vertical="center"/>
      <protection hidden="1"/>
    </xf>
    <xf numFmtId="44" fontId="6" fillId="7" borderId="24" xfId="1" applyFont="1" applyFill="1" applyBorder="1" applyAlignment="1" applyProtection="1">
      <alignment horizontal="center" vertical="center" wrapText="1"/>
      <protection hidden="1"/>
    </xf>
    <xf numFmtId="0" fontId="6" fillId="6" borderId="9"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6" fillId="6" borderId="7"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7"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7" fillId="4" borderId="48" xfId="0" applyFont="1" applyFill="1" applyBorder="1" applyAlignment="1" applyProtection="1">
      <alignment horizontal="center" vertical="center" wrapText="1"/>
      <protection hidden="1"/>
    </xf>
    <xf numFmtId="0" fontId="7" fillId="4" borderId="1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0" borderId="11" xfId="0" applyFont="1" applyBorder="1" applyAlignment="1" applyProtection="1">
      <alignment vertical="center"/>
      <protection hidden="1"/>
    </xf>
    <xf numFmtId="0" fontId="7" fillId="0" borderId="7" xfId="0" applyFont="1" applyBorder="1" applyAlignment="1" applyProtection="1">
      <alignment vertical="center"/>
      <protection hidden="1"/>
    </xf>
    <xf numFmtId="0" fontId="7" fillId="0" borderId="12" xfId="0" applyFont="1" applyBorder="1" applyAlignment="1" applyProtection="1">
      <alignment vertical="center"/>
      <protection hidden="1"/>
    </xf>
    <xf numFmtId="44" fontId="6" fillId="6" borderId="1" xfId="1" applyFont="1" applyFill="1" applyBorder="1" applyAlignment="1" applyProtection="1">
      <alignment vertical="center"/>
      <protection locked="0"/>
    </xf>
    <xf numFmtId="44" fontId="6" fillId="7" borderId="56" xfId="1" applyFont="1" applyFill="1" applyBorder="1" applyAlignment="1" applyProtection="1">
      <alignment vertical="center"/>
      <protection hidden="1"/>
    </xf>
    <xf numFmtId="44" fontId="6" fillId="7" borderId="2" xfId="1" applyFont="1" applyFill="1" applyBorder="1" applyAlignment="1" applyProtection="1">
      <alignment vertical="center"/>
      <protection hidden="1"/>
    </xf>
    <xf numFmtId="44" fontId="6" fillId="7" borderId="57" xfId="1" applyFont="1" applyFill="1" applyBorder="1" applyAlignment="1" applyProtection="1">
      <alignment vertical="center"/>
      <protection hidden="1"/>
    </xf>
    <xf numFmtId="0" fontId="7" fillId="0" borderId="27" xfId="0" applyFont="1" applyBorder="1" applyAlignment="1" applyProtection="1">
      <alignment vertical="center"/>
      <protection hidden="1"/>
    </xf>
    <xf numFmtId="0" fontId="7" fillId="0" borderId="28" xfId="0" applyFont="1" applyBorder="1" applyAlignment="1" applyProtection="1">
      <alignment vertical="center"/>
      <protection hidden="1"/>
    </xf>
    <xf numFmtId="0" fontId="7" fillId="0" borderId="30" xfId="0" applyFont="1" applyBorder="1" applyAlignment="1" applyProtection="1">
      <alignment vertical="center"/>
      <protection hidden="1"/>
    </xf>
    <xf numFmtId="44" fontId="6" fillId="6" borderId="27" xfId="1" applyFont="1" applyFill="1" applyBorder="1" applyAlignment="1" applyProtection="1">
      <alignment vertical="center"/>
      <protection locked="0"/>
    </xf>
    <xf numFmtId="44" fontId="6" fillId="7" borderId="49" xfId="1" applyFont="1" applyFill="1" applyBorder="1" applyAlignment="1" applyProtection="1">
      <alignment horizontal="center" vertical="center"/>
      <protection hidden="1"/>
    </xf>
    <xf numFmtId="44" fontId="6" fillId="7" borderId="9" xfId="1" applyFont="1" applyFill="1" applyBorder="1" applyAlignment="1" applyProtection="1">
      <alignment horizontal="center" vertical="center"/>
      <protection hidden="1"/>
    </xf>
    <xf numFmtId="44" fontId="6" fillId="7" borderId="10" xfId="1" applyFont="1" applyFill="1" applyBorder="1" applyAlignment="1" applyProtection="1">
      <alignment horizontal="center" vertical="center"/>
      <protection hidden="1"/>
    </xf>
    <xf numFmtId="44" fontId="6" fillId="7" borderId="37" xfId="1" applyFont="1" applyFill="1" applyBorder="1" applyAlignment="1" applyProtection="1">
      <alignment horizontal="center" vertical="center"/>
      <protection hidden="1"/>
    </xf>
    <xf numFmtId="44" fontId="6" fillId="7" borderId="28" xfId="1" applyFont="1" applyFill="1" applyBorder="1" applyAlignment="1" applyProtection="1">
      <alignment horizontal="center" vertical="center"/>
      <protection hidden="1"/>
    </xf>
    <xf numFmtId="44" fontId="6" fillId="7" borderId="30" xfId="1" applyFont="1" applyFill="1" applyBorder="1" applyAlignment="1" applyProtection="1">
      <alignment horizontal="center" vertical="center"/>
      <protection hidden="1"/>
    </xf>
    <xf numFmtId="44" fontId="6" fillId="11" borderId="36" xfId="1" applyFont="1" applyFill="1" applyBorder="1" applyAlignment="1" applyProtection="1">
      <alignment horizontal="center" vertical="center"/>
      <protection hidden="1"/>
    </xf>
    <xf numFmtId="44" fontId="6" fillId="11" borderId="24" xfId="1" applyFont="1" applyFill="1" applyBorder="1" applyAlignment="1" applyProtection="1">
      <alignment horizontal="center" vertical="center"/>
      <protection hidden="1"/>
    </xf>
    <xf numFmtId="44" fontId="6" fillId="11" borderId="26" xfId="1" applyFont="1" applyFill="1" applyBorder="1" applyAlignment="1" applyProtection="1">
      <alignment horizontal="center" vertical="center"/>
      <protection hidden="1"/>
    </xf>
    <xf numFmtId="44" fontId="6" fillId="7" borderId="8" xfId="1" applyFont="1" applyFill="1" applyBorder="1" applyAlignment="1" applyProtection="1">
      <alignment horizontal="center" vertical="center"/>
      <protection hidden="1"/>
    </xf>
    <xf numFmtId="44" fontId="6" fillId="7" borderId="27" xfId="1" applyFont="1" applyFill="1" applyBorder="1" applyAlignment="1" applyProtection="1">
      <alignment horizontal="center" vertical="center"/>
      <protection hidden="1"/>
    </xf>
    <xf numFmtId="44" fontId="6" fillId="7" borderId="71" xfId="1" applyFont="1" applyFill="1" applyBorder="1" applyAlignment="1" applyProtection="1">
      <alignment vertical="center"/>
      <protection hidden="1"/>
    </xf>
    <xf numFmtId="44" fontId="6" fillId="7" borderId="72" xfId="1" applyFont="1" applyFill="1" applyBorder="1" applyAlignment="1" applyProtection="1">
      <alignment vertical="center"/>
      <protection hidden="1"/>
    </xf>
    <xf numFmtId="44" fontId="6" fillId="7" borderId="73" xfId="1" applyFont="1" applyFill="1" applyBorder="1" applyAlignment="1" applyProtection="1">
      <alignment vertical="center"/>
      <protection hidden="1"/>
    </xf>
    <xf numFmtId="44" fontId="6" fillId="7" borderId="92" xfId="1" applyFont="1" applyFill="1" applyBorder="1" applyAlignment="1" applyProtection="1">
      <alignment vertical="center"/>
      <protection hidden="1"/>
    </xf>
    <xf numFmtId="44" fontId="6" fillId="8" borderId="32" xfId="1" applyFont="1" applyFill="1" applyBorder="1" applyAlignment="1" applyProtection="1">
      <alignment vertical="center"/>
      <protection hidden="1"/>
    </xf>
    <xf numFmtId="44" fontId="6" fillId="8" borderId="59" xfId="1" applyFont="1" applyFill="1" applyBorder="1" applyAlignment="1" applyProtection="1">
      <alignment vertical="center"/>
      <protection hidden="1"/>
    </xf>
    <xf numFmtId="44" fontId="6" fillId="8" borderId="33" xfId="1" applyFont="1" applyFill="1" applyBorder="1" applyAlignment="1" applyProtection="1">
      <alignment vertical="center"/>
      <protection hidden="1"/>
    </xf>
    <xf numFmtId="44" fontId="6" fillId="8" borderId="60" xfId="1" applyFont="1" applyFill="1" applyBorder="1" applyAlignment="1" applyProtection="1">
      <alignment vertical="center"/>
      <protection hidden="1"/>
    </xf>
    <xf numFmtId="44" fontId="6" fillId="8" borderId="58" xfId="1" applyFont="1" applyFill="1" applyBorder="1" applyAlignment="1" applyProtection="1">
      <alignment vertical="center"/>
      <protection hidden="1"/>
    </xf>
    <xf numFmtId="0" fontId="7" fillId="2" borderId="0" xfId="0" applyFont="1" applyFill="1" applyAlignment="1" applyProtection="1">
      <alignment vertical="center"/>
      <protection hidden="1"/>
    </xf>
    <xf numFmtId="0" fontId="4" fillId="5" borderId="11" xfId="0" applyFont="1" applyFill="1" applyBorder="1" applyAlignment="1" applyProtection="1">
      <alignment vertical="center"/>
      <protection hidden="1"/>
    </xf>
    <xf numFmtId="0" fontId="4" fillId="5" borderId="7" xfId="0" applyFont="1" applyFill="1" applyBorder="1" applyAlignment="1" applyProtection="1">
      <alignment vertical="center"/>
      <protection hidden="1"/>
    </xf>
    <xf numFmtId="0" fontId="4" fillId="5" borderId="12" xfId="0" applyFont="1" applyFill="1" applyBorder="1" applyAlignment="1" applyProtection="1">
      <alignment vertical="center"/>
      <protection hidden="1"/>
    </xf>
    <xf numFmtId="0" fontId="7" fillId="8" borderId="19" xfId="0" applyFont="1" applyFill="1" applyBorder="1" applyAlignment="1" applyProtection="1">
      <alignment horizontal="right" vertical="center" indent="1"/>
      <protection hidden="1"/>
    </xf>
    <xf numFmtId="0" fontId="7" fillId="8" borderId="20" xfId="0" applyFont="1" applyFill="1" applyBorder="1" applyAlignment="1" applyProtection="1">
      <alignment horizontal="right" vertical="center" indent="1"/>
      <protection hidden="1"/>
    </xf>
    <xf numFmtId="0" fontId="7" fillId="8" borderId="21" xfId="0" applyFont="1" applyFill="1" applyBorder="1" applyAlignment="1" applyProtection="1">
      <alignment horizontal="right" vertical="center" indent="1"/>
      <protection hidden="1"/>
    </xf>
    <xf numFmtId="44" fontId="6" fillId="7" borderId="91" xfId="1" applyFont="1" applyFill="1" applyBorder="1" applyAlignment="1" applyProtection="1">
      <alignment vertical="center"/>
      <protection hidden="1"/>
    </xf>
    <xf numFmtId="44" fontId="6" fillId="7" borderId="88" xfId="1" applyFont="1" applyFill="1" applyBorder="1" applyAlignment="1" applyProtection="1">
      <alignment vertical="center"/>
      <protection hidden="1"/>
    </xf>
    <xf numFmtId="44" fontId="6" fillId="7" borderId="89" xfId="1" applyFont="1" applyFill="1" applyBorder="1" applyAlignment="1" applyProtection="1">
      <alignment vertical="center"/>
      <protection hidden="1"/>
    </xf>
    <xf numFmtId="0" fontId="7" fillId="4" borderId="49"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7" fillId="4" borderId="31" xfId="0" applyFont="1" applyFill="1" applyBorder="1" applyAlignment="1" applyProtection="1">
      <alignment horizontal="center" vertical="center"/>
      <protection hidden="1"/>
    </xf>
    <xf numFmtId="44" fontId="6" fillId="7" borderId="87" xfId="1" applyFont="1" applyFill="1" applyBorder="1" applyAlignment="1" applyProtection="1">
      <alignment vertical="center"/>
      <protection hidden="1"/>
    </xf>
    <xf numFmtId="0" fontId="4" fillId="5" borderId="16" xfId="0" applyFont="1" applyFill="1" applyBorder="1" applyAlignment="1" applyProtection="1">
      <alignment vertical="center"/>
      <protection hidden="1"/>
    </xf>
    <xf numFmtId="0" fontId="4" fillId="5" borderId="17" xfId="0" applyFont="1" applyFill="1" applyBorder="1" applyAlignment="1" applyProtection="1">
      <alignment vertical="center"/>
      <protection hidden="1"/>
    </xf>
    <xf numFmtId="0" fontId="4" fillId="5" borderId="18" xfId="0" applyFont="1" applyFill="1" applyBorder="1" applyAlignment="1" applyProtection="1">
      <alignment vertical="center"/>
      <protection hidden="1"/>
    </xf>
    <xf numFmtId="44" fontId="6" fillId="6" borderId="29" xfId="1" applyFont="1" applyFill="1" applyBorder="1" applyAlignment="1" applyProtection="1">
      <alignment vertical="center"/>
      <protection locked="0"/>
    </xf>
    <xf numFmtId="0" fontId="7" fillId="7" borderId="16" xfId="0" applyFont="1" applyFill="1" applyBorder="1" applyAlignment="1" applyProtection="1">
      <alignment horizontal="right" vertical="center" indent="1"/>
      <protection hidden="1"/>
    </xf>
    <xf numFmtId="0" fontId="7" fillId="7" borderId="17" xfId="0" applyFont="1" applyFill="1" applyBorder="1" applyAlignment="1" applyProtection="1">
      <alignment horizontal="right" vertical="center" indent="1"/>
      <protection hidden="1"/>
    </xf>
    <xf numFmtId="0" fontId="7" fillId="7" borderId="18" xfId="0" applyFont="1" applyFill="1" applyBorder="1" applyAlignment="1" applyProtection="1">
      <alignment horizontal="right" vertical="center" indent="1"/>
      <protection hidden="1"/>
    </xf>
    <xf numFmtId="44" fontId="6" fillId="7" borderId="34" xfId="1" applyFont="1" applyFill="1" applyBorder="1" applyAlignment="1" applyProtection="1">
      <alignment vertical="center"/>
      <protection hidden="1"/>
    </xf>
    <xf numFmtId="44" fontId="6" fillId="7" borderId="90" xfId="1" applyFont="1" applyFill="1" applyBorder="1" applyAlignment="1" applyProtection="1">
      <alignment vertical="center"/>
      <protection hidden="1"/>
    </xf>
    <xf numFmtId="44" fontId="6" fillId="13" borderId="3" xfId="1" applyFont="1" applyFill="1" applyBorder="1" applyAlignment="1" applyProtection="1">
      <alignment vertical="center"/>
      <protection hidden="1"/>
    </xf>
    <xf numFmtId="44" fontId="6" fillId="13" borderId="7" xfId="1" applyFont="1" applyFill="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29" xfId="0" applyFont="1" applyBorder="1" applyAlignment="1" applyProtection="1">
      <alignment vertical="center"/>
      <protection hidden="1"/>
    </xf>
    <xf numFmtId="44" fontId="6" fillId="11" borderId="71" xfId="1" applyFont="1" applyFill="1" applyBorder="1" applyAlignment="1" applyProtection="1">
      <alignment horizontal="center" vertical="center"/>
      <protection hidden="1"/>
    </xf>
    <xf numFmtId="44" fontId="6" fillId="11" borderId="72" xfId="1" applyFont="1" applyFill="1" applyBorder="1" applyAlignment="1" applyProtection="1">
      <alignment horizontal="center" vertical="center"/>
      <protection hidden="1"/>
    </xf>
    <xf numFmtId="44" fontId="6" fillId="11" borderId="73" xfId="1" applyFont="1" applyFill="1" applyBorder="1" applyAlignment="1" applyProtection="1">
      <alignment horizontal="center" vertical="center"/>
      <protection hidden="1"/>
    </xf>
    <xf numFmtId="44" fontId="6" fillId="11" borderId="23" xfId="1" applyFont="1" applyFill="1" applyBorder="1" applyAlignment="1" applyProtection="1">
      <alignment horizontal="center" vertical="center"/>
      <protection hidden="1"/>
    </xf>
    <xf numFmtId="44" fontId="6" fillId="11" borderId="75" xfId="1" applyFont="1" applyFill="1" applyBorder="1" applyAlignment="1" applyProtection="1">
      <alignment horizontal="center" vertical="center"/>
      <protection hidden="1"/>
    </xf>
    <xf numFmtId="0" fontId="7" fillId="4" borderId="42" xfId="0" applyFont="1" applyFill="1" applyBorder="1" applyAlignment="1" applyProtection="1">
      <alignment horizontal="center" vertical="center"/>
      <protection hidden="1"/>
    </xf>
    <xf numFmtId="0" fontId="7" fillId="4" borderId="55"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xf numFmtId="0" fontId="7" fillId="4" borderId="13" xfId="0" applyFont="1" applyFill="1" applyBorder="1" applyAlignment="1" applyProtection="1">
      <alignment horizontal="center" vertical="center"/>
      <protection hidden="1"/>
    </xf>
    <xf numFmtId="0" fontId="7" fillId="4" borderId="14"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0" borderId="23" xfId="0" applyFont="1" applyBorder="1" applyAlignment="1" applyProtection="1">
      <alignment vertical="center"/>
      <protection hidden="1"/>
    </xf>
    <xf numFmtId="0" fontId="7" fillId="0" borderId="24" xfId="0" applyFont="1" applyBorder="1" applyAlignment="1" applyProtection="1">
      <alignment vertical="center"/>
      <protection hidden="1"/>
    </xf>
    <xf numFmtId="0" fontId="7" fillId="0" borderId="25" xfId="0" applyFont="1" applyBorder="1" applyAlignment="1" applyProtection="1">
      <alignment vertical="center"/>
      <protection hidden="1"/>
    </xf>
    <xf numFmtId="44" fontId="6" fillId="7" borderId="23" xfId="1" applyFont="1" applyFill="1" applyBorder="1" applyAlignment="1" applyProtection="1">
      <alignment horizontal="center" vertical="center"/>
      <protection hidden="1"/>
    </xf>
    <xf numFmtId="44" fontId="6" fillId="7" borderId="24" xfId="1" applyFont="1" applyFill="1" applyBorder="1" applyAlignment="1" applyProtection="1">
      <alignment horizontal="center" vertical="center"/>
      <protection hidden="1"/>
    </xf>
    <xf numFmtId="44" fontId="6" fillId="0" borderId="24" xfId="1" applyFont="1" applyBorder="1" applyAlignment="1" applyProtection="1">
      <alignment horizontal="center" vertical="center"/>
      <protection hidden="1"/>
    </xf>
    <xf numFmtId="44" fontId="6" fillId="0" borderId="26" xfId="1" applyFont="1" applyBorder="1" applyAlignment="1" applyProtection="1">
      <alignment horizontal="center" vertical="center"/>
      <protection hidden="1"/>
    </xf>
    <xf numFmtId="10" fontId="6" fillId="11" borderId="16" xfId="2" applyNumberFormat="1" applyFont="1" applyFill="1" applyBorder="1" applyAlignment="1" applyProtection="1">
      <alignment horizontal="center" vertical="center"/>
      <protection hidden="1"/>
    </xf>
    <xf numFmtId="10" fontId="6" fillId="11" borderId="17" xfId="2" applyNumberFormat="1" applyFont="1" applyFill="1" applyBorder="1" applyAlignment="1" applyProtection="1">
      <alignment horizontal="center" vertical="center"/>
      <protection hidden="1"/>
    </xf>
    <xf numFmtId="10" fontId="6" fillId="11" borderId="18" xfId="2" applyNumberFormat="1" applyFont="1" applyFill="1" applyBorder="1" applyAlignment="1" applyProtection="1">
      <alignment horizontal="center" vertical="center"/>
      <protection hidden="1"/>
    </xf>
    <xf numFmtId="10" fontId="6" fillId="11" borderId="13" xfId="2" applyNumberFormat="1" applyFont="1" applyFill="1" applyBorder="1" applyAlignment="1" applyProtection="1">
      <alignment horizontal="center" vertical="center"/>
      <protection hidden="1"/>
    </xf>
    <xf numFmtId="10" fontId="6" fillId="11" borderId="14" xfId="2" applyNumberFormat="1" applyFont="1" applyFill="1" applyBorder="1" applyAlignment="1" applyProtection="1">
      <alignment horizontal="center" vertical="center"/>
      <protection hidden="1"/>
    </xf>
    <xf numFmtId="10" fontId="6" fillId="11" borderId="15" xfId="2" applyNumberFormat="1" applyFont="1" applyFill="1" applyBorder="1" applyAlignment="1" applyProtection="1">
      <alignment horizontal="center" vertical="center"/>
      <protection hidden="1"/>
    </xf>
    <xf numFmtId="44" fontId="6" fillId="7" borderId="16" xfId="1" applyFont="1" applyFill="1" applyBorder="1" applyAlignment="1" applyProtection="1">
      <alignment horizontal="center" vertical="center"/>
      <protection hidden="1"/>
    </xf>
    <xf numFmtId="44" fontId="6" fillId="7" borderId="17" xfId="1" applyFont="1" applyFill="1" applyBorder="1" applyAlignment="1" applyProtection="1">
      <alignment horizontal="center" vertical="center"/>
      <protection hidden="1"/>
    </xf>
    <xf numFmtId="44" fontId="6" fillId="7" borderId="13" xfId="1" applyFont="1" applyFill="1" applyBorder="1" applyAlignment="1" applyProtection="1">
      <alignment horizontal="center" vertical="center"/>
      <protection hidden="1"/>
    </xf>
    <xf numFmtId="44" fontId="6" fillId="7" borderId="14" xfId="1" applyFont="1" applyFill="1" applyBorder="1" applyAlignment="1" applyProtection="1">
      <alignment horizontal="center" vertical="center"/>
      <protection hidden="1"/>
    </xf>
    <xf numFmtId="44" fontId="6" fillId="7" borderId="22" xfId="1" applyFont="1" applyFill="1" applyBorder="1" applyAlignment="1" applyProtection="1">
      <alignment horizontal="center" vertical="center"/>
      <protection hidden="1"/>
    </xf>
    <xf numFmtId="44" fontId="6" fillId="7" borderId="48" xfId="1" applyFont="1" applyFill="1" applyBorder="1" applyAlignment="1" applyProtection="1">
      <alignment horizontal="center" vertical="center"/>
      <protection hidden="1"/>
    </xf>
    <xf numFmtId="0" fontId="7" fillId="0" borderId="63" xfId="0" applyFont="1" applyBorder="1" applyAlignment="1" applyProtection="1">
      <alignment horizontal="left" vertical="center" wrapText="1"/>
      <protection hidden="1"/>
    </xf>
    <xf numFmtId="0" fontId="7" fillId="0" borderId="61" xfId="0" applyFont="1" applyBorder="1" applyAlignment="1" applyProtection="1">
      <alignment horizontal="left" vertical="center" wrapText="1"/>
      <protection hidden="1"/>
    </xf>
    <xf numFmtId="0" fontId="7" fillId="0" borderId="42" xfId="0" applyFont="1" applyBorder="1" applyAlignment="1" applyProtection="1">
      <alignment horizontal="left" vertical="center" wrapText="1"/>
      <protection hidden="1"/>
    </xf>
    <xf numFmtId="0" fontId="7" fillId="0" borderId="55" xfId="0" applyFont="1" applyBorder="1" applyAlignment="1" applyProtection="1">
      <alignment horizontal="left" vertical="center" wrapText="1"/>
      <protection hidden="1"/>
    </xf>
    <xf numFmtId="9" fontId="6" fillId="0" borderId="17" xfId="2" applyFont="1" applyFill="1" applyBorder="1" applyAlignment="1" applyProtection="1">
      <alignment horizontal="center" vertical="center"/>
      <protection hidden="1"/>
    </xf>
    <xf numFmtId="9" fontId="6" fillId="0" borderId="18" xfId="2" applyFont="1" applyFill="1" applyBorder="1" applyAlignment="1" applyProtection="1">
      <alignment horizontal="center" vertical="center"/>
      <protection hidden="1"/>
    </xf>
    <xf numFmtId="9" fontId="6" fillId="0" borderId="14" xfId="2" applyFont="1" applyFill="1" applyBorder="1" applyAlignment="1" applyProtection="1">
      <alignment horizontal="center" vertical="center"/>
      <protection hidden="1"/>
    </xf>
    <xf numFmtId="9" fontId="6" fillId="0" borderId="15" xfId="2" applyFont="1" applyFill="1" applyBorder="1" applyAlignment="1" applyProtection="1">
      <alignment horizontal="center" vertical="center"/>
      <protection hidden="1"/>
    </xf>
    <xf numFmtId="44" fontId="6" fillId="0" borderId="65" xfId="1" applyFont="1" applyBorder="1" applyAlignment="1" applyProtection="1">
      <alignment horizontal="center" vertical="center"/>
      <protection hidden="1"/>
    </xf>
    <xf numFmtId="44" fontId="6" fillId="0" borderId="61" xfId="1" applyFont="1" applyBorder="1" applyAlignment="1" applyProtection="1">
      <alignment horizontal="center" vertical="center"/>
      <protection hidden="1"/>
    </xf>
    <xf numFmtId="44" fontId="6" fillId="0" borderId="40" xfId="1" applyFont="1" applyBorder="1" applyAlignment="1" applyProtection="1">
      <alignment horizontal="center" vertical="center"/>
      <protection hidden="1"/>
    </xf>
    <xf numFmtId="44" fontId="6" fillId="0" borderId="0" xfId="1" applyFont="1" applyBorder="1" applyAlignment="1" applyProtection="1">
      <alignment horizontal="center" vertical="center"/>
      <protection hidden="1"/>
    </xf>
    <xf numFmtId="44" fontId="6" fillId="0" borderId="25" xfId="1" applyFont="1" applyBorder="1" applyAlignment="1" applyProtection="1">
      <alignment horizontal="center" vertical="center"/>
      <protection hidden="1"/>
    </xf>
    <xf numFmtId="44" fontId="6" fillId="0" borderId="55" xfId="1" applyFont="1" applyBorder="1" applyAlignment="1" applyProtection="1">
      <alignment horizontal="center" vertical="center"/>
      <protection hidden="1"/>
    </xf>
    <xf numFmtId="0" fontId="7" fillId="0" borderId="62" xfId="0" applyFont="1" applyBorder="1" applyAlignment="1" applyProtection="1">
      <alignment horizontal="left" vertical="center" wrapText="1"/>
      <protection hidden="1"/>
    </xf>
    <xf numFmtId="0" fontId="7" fillId="0" borderId="85"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7" fillId="0" borderId="64" xfId="0" applyFont="1" applyBorder="1" applyAlignment="1" applyProtection="1">
      <alignment horizontal="left" vertical="center" wrapText="1"/>
      <protection hidden="1"/>
    </xf>
    <xf numFmtId="0" fontId="7" fillId="0" borderId="43" xfId="0" applyFont="1" applyBorder="1" applyAlignment="1" applyProtection="1">
      <alignment horizontal="left" vertical="center" wrapText="1"/>
      <protection hidden="1"/>
    </xf>
    <xf numFmtId="0" fontId="6" fillId="4" borderId="63" xfId="0" applyFont="1" applyFill="1" applyBorder="1" applyAlignment="1" applyProtection="1">
      <alignment horizontal="center" vertical="center"/>
      <protection hidden="1"/>
    </xf>
    <xf numFmtId="0" fontId="6" fillId="4" borderId="61" xfId="0" applyFont="1" applyFill="1" applyBorder="1" applyAlignment="1" applyProtection="1">
      <alignment horizontal="center" vertical="center"/>
      <protection hidden="1"/>
    </xf>
    <xf numFmtId="0" fontId="6" fillId="4" borderId="62" xfId="0" applyFont="1" applyFill="1" applyBorder="1" applyAlignment="1" applyProtection="1">
      <alignment horizontal="center" vertical="center"/>
      <protection hidden="1"/>
    </xf>
    <xf numFmtId="0" fontId="6" fillId="4" borderId="42" xfId="0" applyFont="1" applyFill="1" applyBorder="1" applyAlignment="1" applyProtection="1">
      <alignment horizontal="center" vertical="center"/>
      <protection hidden="1"/>
    </xf>
    <xf numFmtId="0" fontId="6" fillId="4" borderId="55" xfId="0" applyFont="1" applyFill="1" applyBorder="1" applyAlignment="1" applyProtection="1">
      <alignment horizontal="center" vertical="center"/>
      <protection hidden="1"/>
    </xf>
    <xf numFmtId="0" fontId="6" fillId="4" borderId="43" xfId="0" applyFont="1" applyFill="1" applyBorder="1" applyAlignment="1" applyProtection="1">
      <alignment horizontal="center" vertical="center"/>
      <protection hidden="1"/>
    </xf>
    <xf numFmtId="44" fontId="6" fillId="8" borderId="20" xfId="1" applyFont="1" applyFill="1" applyBorder="1" applyAlignment="1" applyProtection="1">
      <alignment vertical="center"/>
      <protection hidden="1"/>
    </xf>
    <xf numFmtId="0" fontId="7" fillId="3" borderId="30" xfId="0" applyFont="1" applyFill="1" applyBorder="1" applyAlignment="1" applyProtection="1">
      <alignment vertical="center"/>
      <protection hidden="1"/>
    </xf>
    <xf numFmtId="44" fontId="6" fillId="7" borderId="86" xfId="1" applyFont="1" applyFill="1" applyBorder="1" applyAlignment="1" applyProtection="1">
      <alignment vertical="center"/>
      <protection hidden="1"/>
    </xf>
    <xf numFmtId="44" fontId="6" fillId="7" borderId="74" xfId="1" applyFont="1" applyFill="1" applyBorder="1" applyAlignment="1" applyProtection="1">
      <alignment vertical="center"/>
      <protection hidden="1"/>
    </xf>
    <xf numFmtId="44" fontId="6" fillId="7" borderId="76" xfId="1" applyFont="1" applyFill="1" applyBorder="1" applyAlignment="1" applyProtection="1">
      <alignment vertical="center"/>
      <protection hidden="1"/>
    </xf>
    <xf numFmtId="0" fontId="7" fillId="7" borderId="50" xfId="0" applyFont="1" applyFill="1" applyBorder="1" applyAlignment="1" applyProtection="1">
      <alignment horizontal="right" vertical="center" indent="1"/>
      <protection hidden="1"/>
    </xf>
    <xf numFmtId="0" fontId="7" fillId="7" borderId="51" xfId="0" applyFont="1" applyFill="1" applyBorder="1" applyAlignment="1" applyProtection="1">
      <alignment horizontal="right" vertical="center" indent="1"/>
      <protection hidden="1"/>
    </xf>
    <xf numFmtId="0" fontId="7" fillId="7" borderId="52" xfId="0" applyFont="1" applyFill="1" applyBorder="1" applyAlignment="1" applyProtection="1">
      <alignment horizontal="right" vertical="center" indent="1"/>
      <protection hidden="1"/>
    </xf>
    <xf numFmtId="44" fontId="6" fillId="7" borderId="41" xfId="1" applyFont="1" applyFill="1" applyBorder="1" applyAlignment="1" applyProtection="1">
      <alignment vertical="center"/>
      <protection hidden="1"/>
    </xf>
    <xf numFmtId="44" fontId="6" fillId="7" borderId="51" xfId="1" applyFont="1" applyFill="1" applyBorder="1" applyAlignment="1" applyProtection="1">
      <alignment vertical="center"/>
      <protection hidden="1"/>
    </xf>
    <xf numFmtId="44" fontId="6" fillId="7" borderId="75" xfId="1" applyFont="1" applyFill="1" applyBorder="1" applyAlignment="1" applyProtection="1">
      <alignment vertical="center"/>
      <protection hidden="1"/>
    </xf>
    <xf numFmtId="44" fontId="6" fillId="11" borderId="11" xfId="1" applyFont="1" applyFill="1" applyBorder="1" applyAlignment="1" applyProtection="1">
      <alignment horizontal="center" vertical="center"/>
      <protection hidden="1"/>
    </xf>
    <xf numFmtId="44" fontId="6" fillId="11" borderId="7" xfId="1" applyFont="1" applyFill="1" applyBorder="1" applyAlignment="1" applyProtection="1">
      <alignment horizontal="center" vertical="center"/>
      <protection hidden="1"/>
    </xf>
    <xf numFmtId="44" fontId="6" fillId="11" borderId="12" xfId="1" applyFont="1" applyFill="1" applyBorder="1" applyAlignment="1" applyProtection="1">
      <alignment horizontal="center" vertical="center"/>
      <protection hidden="1"/>
    </xf>
    <xf numFmtId="44" fontId="6" fillId="11" borderId="45" xfId="1" applyFont="1" applyFill="1" applyBorder="1" applyAlignment="1" applyProtection="1">
      <alignment horizontal="center" vertical="center"/>
      <protection hidden="1"/>
    </xf>
    <xf numFmtId="44" fontId="6" fillId="11" borderId="46" xfId="1" applyFont="1" applyFill="1" applyBorder="1" applyAlignment="1" applyProtection="1">
      <alignment horizontal="center" vertical="center"/>
      <protection hidden="1"/>
    </xf>
    <xf numFmtId="44" fontId="6" fillId="11" borderId="47" xfId="1" applyFont="1" applyFill="1" applyBorder="1" applyAlignment="1" applyProtection="1">
      <alignment horizontal="center" vertical="center"/>
      <protection hidden="1"/>
    </xf>
    <xf numFmtId="44" fontId="6" fillId="11" borderId="13" xfId="1" applyFont="1" applyFill="1" applyBorder="1" applyAlignment="1" applyProtection="1">
      <alignment horizontal="center" vertical="center"/>
      <protection hidden="1"/>
    </xf>
    <xf numFmtId="44" fontId="6" fillId="11" borderId="14" xfId="1" applyFont="1" applyFill="1" applyBorder="1" applyAlignment="1" applyProtection="1">
      <alignment horizontal="center" vertical="center"/>
      <protection hidden="1"/>
    </xf>
    <xf numFmtId="44" fontId="6" fillId="11" borderId="15" xfId="1" applyFont="1" applyFill="1" applyBorder="1" applyAlignment="1" applyProtection="1">
      <alignment horizontal="center" vertical="center"/>
      <protection hidden="1"/>
    </xf>
    <xf numFmtId="44" fontId="6" fillId="7" borderId="11" xfId="1" applyFont="1" applyFill="1" applyBorder="1" applyAlignment="1" applyProtection="1">
      <alignment horizontal="center" vertical="center"/>
      <protection hidden="1"/>
    </xf>
    <xf numFmtId="44" fontId="6" fillId="7" borderId="7" xfId="1" applyFont="1" applyFill="1" applyBorder="1" applyAlignment="1" applyProtection="1">
      <alignment horizontal="center" vertical="center"/>
      <protection hidden="1"/>
    </xf>
    <xf numFmtId="44" fontId="6" fillId="7" borderId="1" xfId="1" applyFont="1" applyFill="1" applyBorder="1" applyAlignment="1" applyProtection="1">
      <alignment horizontal="center" vertical="center"/>
      <protection hidden="1"/>
    </xf>
    <xf numFmtId="44" fontId="6" fillId="7" borderId="45" xfId="1" applyFont="1" applyFill="1" applyBorder="1" applyAlignment="1" applyProtection="1">
      <alignment horizontal="center" vertical="center"/>
      <protection hidden="1"/>
    </xf>
    <xf numFmtId="44" fontId="6" fillId="7" borderId="46" xfId="1" applyFont="1" applyFill="1" applyBorder="1" applyAlignment="1" applyProtection="1">
      <alignment horizontal="center" vertical="center"/>
      <protection hidden="1"/>
    </xf>
    <xf numFmtId="44" fontId="6" fillId="7" borderId="38" xfId="1" applyFont="1" applyFill="1" applyBorder="1" applyAlignment="1" applyProtection="1">
      <alignment horizontal="center" vertical="center"/>
      <protection hidden="1"/>
    </xf>
    <xf numFmtId="1" fontId="6" fillId="7" borderId="7" xfId="0" applyNumberFormat="1" applyFont="1" applyFill="1" applyBorder="1" applyAlignment="1" applyProtection="1">
      <alignment horizontal="center" vertical="center"/>
      <protection hidden="1"/>
    </xf>
    <xf numFmtId="1" fontId="6" fillId="7" borderId="46" xfId="0" applyNumberFormat="1" applyFont="1" applyFill="1" applyBorder="1" applyAlignment="1" applyProtection="1">
      <alignment horizontal="center" vertical="center"/>
      <protection hidden="1"/>
    </xf>
    <xf numFmtId="1" fontId="6" fillId="7" borderId="14" xfId="0" applyNumberFormat="1" applyFont="1" applyFill="1" applyBorder="1" applyAlignment="1" applyProtection="1">
      <alignment horizontal="center" vertical="center"/>
      <protection hidden="1"/>
    </xf>
    <xf numFmtId="0" fontId="7" fillId="3" borderId="41" xfId="0" applyFont="1" applyFill="1" applyBorder="1" applyAlignment="1" applyProtection="1">
      <alignment horizontal="left" vertical="center"/>
      <protection hidden="1"/>
    </xf>
    <xf numFmtId="0" fontId="7" fillId="16" borderId="0" xfId="0" applyFont="1" applyFill="1" applyAlignment="1" applyProtection="1">
      <alignment horizontal="left" vertical="center" wrapText="1"/>
      <protection hidden="1"/>
    </xf>
    <xf numFmtId="0" fontId="7" fillId="16" borderId="0" xfId="0" applyFont="1" applyFill="1" applyBorder="1" applyAlignment="1" applyProtection="1">
      <alignment horizontal="right" vertical="center" indent="1"/>
      <protection hidden="1"/>
    </xf>
    <xf numFmtId="0" fontId="6" fillId="13" borderId="7"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protection hidden="1"/>
    </xf>
    <xf numFmtId="14" fontId="6" fillId="13" borderId="7" xfId="0" applyNumberFormat="1" applyFont="1" applyFill="1" applyBorder="1" applyAlignment="1" applyProtection="1">
      <alignment horizontal="center" vertical="center"/>
      <protection locked="0"/>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22"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1" xfId="0" applyFont="1" applyBorder="1" applyAlignment="1" applyProtection="1">
      <alignment vertical="center"/>
      <protection hidden="1"/>
    </xf>
    <xf numFmtId="0" fontId="6" fillId="6" borderId="48" xfId="0" applyFont="1" applyFill="1" applyBorder="1" applyAlignment="1" applyProtection="1">
      <alignment horizontal="center" vertical="center"/>
      <protection locked="0"/>
    </xf>
    <xf numFmtId="0" fontId="6" fillId="6" borderId="94" xfId="0" applyFont="1" applyFill="1" applyBorder="1" applyAlignment="1" applyProtection="1">
      <alignment horizontal="center" vertical="center"/>
      <protection locked="0"/>
    </xf>
    <xf numFmtId="0" fontId="6" fillId="6" borderId="95" xfId="0" applyFont="1" applyFill="1" applyBorder="1" applyAlignment="1" applyProtection="1">
      <alignment horizontal="center" vertical="center"/>
      <protection locked="0"/>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7" fillId="0" borderId="48" xfId="0" applyFont="1" applyBorder="1" applyAlignment="1" applyProtection="1">
      <alignment vertical="center"/>
      <protection hidden="1"/>
    </xf>
    <xf numFmtId="0" fontId="6" fillId="6" borderId="85" xfId="0" applyFont="1" applyFill="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0" fontId="6" fillId="6" borderId="41" xfId="0" applyFont="1" applyFill="1" applyBorder="1" applyAlignment="1" applyProtection="1">
      <alignment horizontal="center" vertical="center"/>
      <protection locked="0"/>
    </xf>
    <xf numFmtId="0" fontId="6" fillId="6" borderId="97" xfId="0" applyFont="1" applyFill="1" applyBorder="1" applyAlignment="1" applyProtection="1">
      <alignment horizontal="center" vertical="center"/>
      <protection locked="0"/>
    </xf>
    <xf numFmtId="0" fontId="6" fillId="6" borderId="68" xfId="0" applyFont="1" applyFill="1" applyBorder="1" applyAlignment="1" applyProtection="1">
      <alignment horizontal="center" vertical="center"/>
      <protection locked="0"/>
    </xf>
    <xf numFmtId="0" fontId="6" fillId="6" borderId="56" xfId="0" applyFont="1" applyFill="1" applyBorder="1" applyAlignment="1" applyProtection="1">
      <alignment horizontal="center" vertical="center"/>
      <protection locked="0"/>
    </xf>
    <xf numFmtId="0" fontId="6" fillId="6" borderId="96" xfId="0" applyFont="1" applyFill="1" applyBorder="1" applyAlignment="1" applyProtection="1">
      <alignment horizontal="center" vertical="center"/>
      <protection locked="0"/>
    </xf>
    <xf numFmtId="0" fontId="6" fillId="6" borderId="67" xfId="0" applyFont="1" applyFill="1" applyBorder="1" applyAlignment="1" applyProtection="1">
      <alignment horizontal="center" vertical="center"/>
      <protection locked="0"/>
    </xf>
    <xf numFmtId="0" fontId="6" fillId="6" borderId="39" xfId="0" applyFont="1" applyFill="1" applyBorder="1" applyAlignment="1" applyProtection="1">
      <alignment horizontal="center" vertical="center"/>
      <protection locked="0"/>
    </xf>
    <xf numFmtId="0" fontId="6" fillId="6" borderId="93" xfId="0" applyFont="1" applyFill="1" applyBorder="1" applyAlignment="1" applyProtection="1">
      <alignment horizontal="center" vertical="center"/>
      <protection locked="0"/>
    </xf>
    <xf numFmtId="0" fontId="7" fillId="3" borderId="11" xfId="0" applyFont="1" applyFill="1" applyBorder="1" applyAlignment="1" applyProtection="1">
      <alignment horizontal="left" vertical="center" wrapText="1"/>
      <protection hidden="1"/>
    </xf>
    <xf numFmtId="0" fontId="7" fillId="3" borderId="7" xfId="0" applyFont="1" applyFill="1" applyBorder="1" applyAlignment="1" applyProtection="1">
      <alignment horizontal="left" vertical="center" wrapText="1"/>
      <protection hidden="1"/>
    </xf>
    <xf numFmtId="0" fontId="7" fillId="3" borderId="1" xfId="0" applyFont="1" applyFill="1" applyBorder="1" applyAlignment="1" applyProtection="1">
      <alignment horizontal="left" vertical="center" wrapText="1"/>
      <protection hidden="1"/>
    </xf>
    <xf numFmtId="0" fontId="6" fillId="6" borderId="40" xfId="0" applyFont="1" applyFill="1" applyBorder="1" applyAlignment="1" applyProtection="1">
      <alignment horizontal="center" vertical="center"/>
      <protection locked="0"/>
    </xf>
    <xf numFmtId="0" fontId="6" fillId="6" borderId="64" xfId="0" applyFont="1" applyFill="1" applyBorder="1" applyAlignment="1" applyProtection="1">
      <alignment horizontal="center" vertical="center"/>
      <protection locked="0"/>
    </xf>
    <xf numFmtId="0" fontId="6" fillId="6" borderId="22" xfId="0" applyFont="1" applyFill="1" applyBorder="1" applyAlignment="1" applyProtection="1">
      <alignment horizontal="center" vertical="center"/>
      <protection locked="0"/>
    </xf>
    <xf numFmtId="0" fontId="6" fillId="6" borderId="70"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xf numFmtId="0" fontId="6" fillId="6" borderId="38" xfId="0" applyFont="1" applyFill="1" applyBorder="1" applyAlignment="1" applyProtection="1">
      <alignment horizontal="center" vertical="center"/>
      <protection locked="0"/>
    </xf>
    <xf numFmtId="0" fontId="6" fillId="6" borderId="69" xfId="0" applyFont="1" applyFill="1" applyBorder="1" applyAlignment="1" applyProtection="1">
      <alignment horizontal="center" vertical="center"/>
      <protection locked="0"/>
    </xf>
    <xf numFmtId="0" fontId="2" fillId="5" borderId="77" xfId="0" applyFont="1" applyFill="1" applyBorder="1" applyAlignment="1" applyProtection="1">
      <alignment horizontal="center" vertical="center"/>
      <protection hidden="1"/>
    </xf>
    <xf numFmtId="0" fontId="2" fillId="5" borderId="78" xfId="0" applyFont="1" applyFill="1" applyBorder="1" applyAlignment="1" applyProtection="1">
      <alignment horizontal="center" vertical="center"/>
      <protection hidden="1"/>
    </xf>
    <xf numFmtId="0" fontId="2" fillId="5" borderId="79" xfId="0" applyFont="1" applyFill="1" applyBorder="1" applyAlignment="1" applyProtection="1">
      <alignment horizontal="center" vertical="center"/>
      <protection hidden="1"/>
    </xf>
    <xf numFmtId="0" fontId="7" fillId="16" borderId="0" xfId="0" applyFont="1" applyFill="1" applyBorder="1" applyAlignment="1" applyProtection="1">
      <alignment horizontal="left" vertical="center"/>
      <protection hidden="1"/>
    </xf>
    <xf numFmtId="0" fontId="7" fillId="16" borderId="0" xfId="0" applyFont="1" applyFill="1" applyBorder="1" applyAlignment="1" applyProtection="1">
      <alignment horizontal="left" vertical="center" wrapText="1"/>
      <protection hidden="1"/>
    </xf>
    <xf numFmtId="0" fontId="7" fillId="17" borderId="0" xfId="0" applyFont="1" applyFill="1" applyAlignment="1" applyProtection="1">
      <alignment horizontal="left" vertical="center" wrapText="1"/>
      <protection hidden="1"/>
    </xf>
    <xf numFmtId="0" fontId="7" fillId="17" borderId="0" xfId="0" applyFont="1" applyFill="1" applyBorder="1" applyAlignment="1" applyProtection="1">
      <alignment horizontal="right" vertical="center" indent="1"/>
      <protection hidden="1"/>
    </xf>
    <xf numFmtId="0" fontId="6" fillId="18" borderId="7" xfId="0" applyFont="1" applyFill="1" applyBorder="1" applyAlignment="1" applyProtection="1">
      <alignment horizontal="center" vertical="center"/>
      <protection locked="0"/>
    </xf>
    <xf numFmtId="0" fontId="7" fillId="16" borderId="0" xfId="0" applyFont="1" applyFill="1" applyBorder="1" applyAlignment="1" applyProtection="1">
      <alignment horizontal="center" vertical="center"/>
      <protection hidden="1"/>
    </xf>
    <xf numFmtId="0" fontId="7" fillId="16" borderId="41" xfId="0" applyFont="1" applyFill="1" applyBorder="1" applyAlignment="1" applyProtection="1">
      <alignment horizontal="center" vertical="center"/>
      <protection hidden="1"/>
    </xf>
    <xf numFmtId="0" fontId="7" fillId="3" borderId="13" xfId="0" applyFont="1" applyFill="1" applyBorder="1" applyAlignment="1" applyProtection="1">
      <alignment vertical="center"/>
      <protection hidden="1"/>
    </xf>
    <xf numFmtId="0" fontId="7" fillId="3" borderId="14" xfId="0" applyFont="1" applyFill="1" applyBorder="1" applyAlignment="1" applyProtection="1">
      <alignment vertical="center"/>
      <protection hidden="1"/>
    </xf>
    <xf numFmtId="0" fontId="7" fillId="3" borderId="15" xfId="0" applyFont="1" applyFill="1" applyBorder="1" applyAlignment="1" applyProtection="1">
      <alignment vertical="center"/>
      <protection hidden="1"/>
    </xf>
    <xf numFmtId="0" fontId="6" fillId="6" borderId="13" xfId="0" applyFont="1" applyFill="1" applyBorder="1" applyAlignment="1" applyProtection="1">
      <alignment horizontal="center" vertical="center"/>
      <protection locked="0"/>
    </xf>
    <xf numFmtId="0" fontId="7" fillId="0" borderId="16"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7" fillId="0" borderId="18" xfId="0" applyFont="1" applyBorder="1" applyAlignment="1" applyProtection="1">
      <alignment vertical="center"/>
      <protection hidden="1"/>
    </xf>
    <xf numFmtId="0" fontId="6" fillId="6" borderId="16" xfId="0" applyFont="1" applyFill="1" applyBorder="1" applyAlignment="1" applyProtection="1">
      <alignment horizontal="center" vertical="center"/>
      <protection locked="0"/>
    </xf>
    <xf numFmtId="0" fontId="7" fillId="16" borderId="0" xfId="0" applyFont="1" applyFill="1" applyAlignment="1" applyProtection="1">
      <alignment horizontal="right" vertical="center" indent="1"/>
      <protection hidden="1"/>
    </xf>
    <xf numFmtId="0" fontId="7" fillId="3" borderId="0" xfId="0" applyFont="1" applyFill="1" applyBorder="1" applyAlignment="1" applyProtection="1">
      <alignment horizontal="right" vertical="center" indent="1"/>
      <protection hidden="1"/>
    </xf>
    <xf numFmtId="0" fontId="7" fillId="16" borderId="0" xfId="0" applyFont="1" applyFill="1" applyBorder="1" applyAlignment="1" applyProtection="1">
      <alignment vertical="center" wrapText="1"/>
      <protection hidden="1"/>
    </xf>
    <xf numFmtId="0" fontId="7" fillId="27" borderId="0" xfId="0" applyFont="1" applyFill="1" applyBorder="1" applyAlignment="1" applyProtection="1">
      <alignment horizontal="right" vertical="center" indent="1"/>
      <protection hidden="1"/>
    </xf>
    <xf numFmtId="0" fontId="6" fillId="28" borderId="7" xfId="0" applyFont="1" applyFill="1" applyBorder="1" applyAlignment="1" applyProtection="1">
      <alignment horizontal="center" vertical="center"/>
      <protection locked="0"/>
    </xf>
    <xf numFmtId="0" fontId="7" fillId="26" borderId="0" xfId="0" applyFont="1" applyFill="1" applyBorder="1" applyAlignment="1" applyProtection="1">
      <alignment horizontal="left" vertical="center" wrapText="1"/>
      <protection hidden="1"/>
    </xf>
    <xf numFmtId="0" fontId="9" fillId="26" borderId="0" xfId="0" applyFont="1" applyFill="1" applyBorder="1" applyAlignment="1" applyProtection="1">
      <alignment horizontal="left" vertical="center" wrapText="1"/>
      <protection hidden="1"/>
    </xf>
    <xf numFmtId="0" fontId="7" fillId="25" borderId="0" xfId="0" applyFont="1" applyFill="1" applyBorder="1" applyAlignment="1" applyProtection="1">
      <alignment vertical="center" wrapText="1"/>
      <protection hidden="1"/>
    </xf>
    <xf numFmtId="0" fontId="7" fillId="16" borderId="0" xfId="0" applyFont="1" applyFill="1" applyAlignment="1" applyProtection="1">
      <alignment vertical="center"/>
      <protection hidden="1"/>
    </xf>
    <xf numFmtId="0" fontId="7" fillId="4" borderId="11" xfId="0" applyFont="1" applyFill="1" applyBorder="1" applyAlignment="1" applyProtection="1">
      <alignment horizontal="center" vertical="center"/>
      <protection hidden="1"/>
    </xf>
    <xf numFmtId="0" fontId="7" fillId="4" borderId="7" xfId="0" applyFont="1" applyFill="1" applyBorder="1" applyAlignment="1" applyProtection="1">
      <alignment horizontal="center" vertical="center"/>
      <protection hidden="1"/>
    </xf>
    <xf numFmtId="0" fontId="7" fillId="4" borderId="1" xfId="0" applyFont="1" applyFill="1" applyBorder="1" applyAlignment="1" applyProtection="1">
      <alignment horizontal="center" vertical="center"/>
      <protection hidden="1"/>
    </xf>
    <xf numFmtId="0" fontId="7" fillId="4" borderId="10" xfId="0" applyFont="1" applyFill="1" applyBorder="1" applyAlignment="1" applyProtection="1">
      <alignment horizontal="center" vertical="center"/>
      <protection hidden="1"/>
    </xf>
    <xf numFmtId="0" fontId="6" fillId="6" borderId="1" xfId="0" applyFont="1" applyFill="1" applyBorder="1" applyAlignment="1" applyProtection="1">
      <alignment horizontal="center" vertical="center"/>
      <protection hidden="1"/>
    </xf>
    <xf numFmtId="0" fontId="6" fillId="6" borderId="2" xfId="0" applyFont="1" applyFill="1" applyBorder="1" applyAlignment="1" applyProtection="1">
      <alignment horizontal="center" vertical="center"/>
      <protection hidden="1"/>
    </xf>
    <xf numFmtId="0" fontId="6" fillId="6" borderId="3" xfId="0" applyFont="1" applyFill="1" applyBorder="1" applyAlignment="1" applyProtection="1">
      <alignment horizontal="center" vertical="center"/>
      <protection hidden="1"/>
    </xf>
    <xf numFmtId="0" fontId="7" fillId="3" borderId="0" xfId="0" applyFont="1" applyFill="1" applyAlignment="1" applyProtection="1">
      <alignment vertical="center" wrapText="1"/>
      <protection hidden="1"/>
    </xf>
    <xf numFmtId="0" fontId="6" fillId="4" borderId="58" xfId="0" applyFont="1" applyFill="1" applyBorder="1" applyAlignment="1" applyProtection="1">
      <alignment horizontal="center" vertical="center"/>
      <protection hidden="1"/>
    </xf>
    <xf numFmtId="0" fontId="6" fillId="4" borderId="59" xfId="0" applyFont="1" applyFill="1" applyBorder="1" applyAlignment="1" applyProtection="1">
      <alignment horizontal="center" vertical="center"/>
      <protection hidden="1"/>
    </xf>
    <xf numFmtId="0" fontId="6" fillId="4" borderId="60" xfId="0" applyFont="1" applyFill="1" applyBorder="1" applyAlignment="1" applyProtection="1">
      <alignment horizontal="center" vertical="center"/>
      <protection hidden="1"/>
    </xf>
    <xf numFmtId="0" fontId="7" fillId="3" borderId="0" xfId="0" applyFont="1" applyFill="1" applyBorder="1" applyAlignment="1" applyProtection="1">
      <alignment horizontal="left" vertical="center"/>
      <protection hidden="1"/>
    </xf>
    <xf numFmtId="0" fontId="6" fillId="0" borderId="7" xfId="0" applyFont="1" applyFill="1" applyBorder="1" applyAlignment="1" applyProtection="1">
      <alignment horizontal="center" vertical="center"/>
      <protection hidden="1"/>
    </xf>
    <xf numFmtId="0" fontId="6" fillId="0" borderId="12" xfId="0" applyFont="1" applyFill="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7" borderId="7" xfId="0" applyFont="1" applyFill="1" applyBorder="1" applyAlignment="1" applyProtection="1">
      <alignment horizontal="center" vertical="center"/>
      <protection hidden="1"/>
    </xf>
    <xf numFmtId="0" fontId="7" fillId="0" borderId="3" xfId="0" applyFont="1" applyFill="1" applyBorder="1" applyAlignment="1" applyProtection="1">
      <alignment horizontal="left" vertical="center" wrapText="1"/>
      <protection hidden="1"/>
    </xf>
    <xf numFmtId="0" fontId="7" fillId="0" borderId="7" xfId="0" applyFont="1" applyFill="1" applyBorder="1" applyAlignment="1" applyProtection="1">
      <alignment horizontal="left" vertical="center" wrapText="1"/>
      <protection hidden="1"/>
    </xf>
    <xf numFmtId="0" fontId="6" fillId="7" borderId="17" xfId="0" applyFont="1" applyFill="1" applyBorder="1" applyAlignment="1" applyProtection="1">
      <alignment horizontal="center" vertical="center"/>
      <protection hidden="1"/>
    </xf>
    <xf numFmtId="0" fontId="7" fillId="12" borderId="11" xfId="0" applyFont="1" applyFill="1" applyBorder="1" applyAlignment="1" applyProtection="1">
      <alignment horizontal="center" vertical="center"/>
      <protection hidden="1"/>
    </xf>
    <xf numFmtId="0" fontId="7" fillId="12" borderId="12"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6" fillId="0" borderId="38" xfId="0" applyFont="1" applyBorder="1" applyAlignment="1" applyProtection="1">
      <alignment horizontal="center" vertical="center"/>
      <protection hidden="1"/>
    </xf>
    <xf numFmtId="0" fontId="6" fillId="0" borderId="67"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68" xfId="0" applyFont="1" applyBorder="1" applyAlignment="1" applyProtection="1">
      <alignment horizontal="center" vertical="center"/>
      <protection hidden="1"/>
    </xf>
    <xf numFmtId="0" fontId="7" fillId="3" borderId="3" xfId="0" applyFont="1" applyFill="1" applyBorder="1" applyAlignment="1" applyProtection="1">
      <alignment horizontal="left" vertical="center" wrapText="1"/>
      <protection hidden="1"/>
    </xf>
    <xf numFmtId="0" fontId="6" fillId="0" borderId="17"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16" borderId="11" xfId="0" applyFont="1" applyFill="1" applyBorder="1" applyAlignment="1" applyProtection="1">
      <alignment horizontal="center" vertical="center"/>
      <protection hidden="1"/>
    </xf>
    <xf numFmtId="0" fontId="7" fillId="16" borderId="12" xfId="0" applyFont="1" applyFill="1" applyBorder="1" applyAlignment="1" applyProtection="1">
      <alignment horizontal="center" vertical="center"/>
      <protection hidden="1"/>
    </xf>
    <xf numFmtId="0" fontId="7" fillId="3" borderId="16" xfId="0" applyFont="1" applyFill="1" applyBorder="1" applyAlignment="1" applyProtection="1">
      <alignment horizontal="center" vertical="center"/>
      <protection hidden="1"/>
    </xf>
    <xf numFmtId="0" fontId="7" fillId="3" borderId="18"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7" fillId="0" borderId="12" xfId="0" applyFont="1" applyFill="1" applyBorder="1" applyAlignment="1" applyProtection="1">
      <alignment horizontal="center" vertical="center" wrapText="1"/>
      <protection hidden="1"/>
    </xf>
    <xf numFmtId="0" fontId="7" fillId="0" borderId="56" xfId="0" applyFont="1" applyFill="1" applyBorder="1" applyAlignment="1" applyProtection="1">
      <alignment horizontal="center" vertical="center" wrapText="1"/>
      <protection hidden="1"/>
    </xf>
    <xf numFmtId="0" fontId="7" fillId="0" borderId="57" xfId="0" applyFont="1" applyFill="1" applyBorder="1" applyAlignment="1" applyProtection="1">
      <alignment horizontal="center" vertical="center" wrapText="1"/>
      <protection hidden="1"/>
    </xf>
    <xf numFmtId="0" fontId="7" fillId="0" borderId="56" xfId="0" applyFont="1" applyFill="1" applyBorder="1" applyAlignment="1" applyProtection="1">
      <alignment horizontal="left" vertical="center" wrapText="1"/>
      <protection hidden="1"/>
    </xf>
    <xf numFmtId="0" fontId="7" fillId="0" borderId="2" xfId="0" applyFont="1" applyFill="1" applyBorder="1" applyAlignment="1" applyProtection="1">
      <alignment horizontal="left" vertical="center" wrapText="1"/>
      <protection hidden="1"/>
    </xf>
    <xf numFmtId="0" fontId="7" fillId="0" borderId="96" xfId="0" applyFont="1" applyFill="1" applyBorder="1" applyAlignment="1" applyProtection="1">
      <alignment horizontal="center" vertical="center"/>
      <protection hidden="1"/>
    </xf>
    <xf numFmtId="0" fontId="7" fillId="0" borderId="69" xfId="0" applyFont="1" applyFill="1" applyBorder="1" applyAlignment="1" applyProtection="1">
      <alignment horizontal="center" vertical="center"/>
      <protection hidden="1"/>
    </xf>
    <xf numFmtId="0" fontId="7" fillId="0" borderId="97" xfId="0" applyFont="1" applyFill="1" applyBorder="1" applyAlignment="1" applyProtection="1">
      <alignment horizontal="center" vertical="center"/>
      <protection hidden="1"/>
    </xf>
    <xf numFmtId="0" fontId="7" fillId="0" borderId="70" xfId="0" applyFont="1" applyFill="1" applyBorder="1" applyAlignment="1" applyProtection="1">
      <alignment horizontal="center" vertical="center"/>
      <protection hidden="1"/>
    </xf>
    <xf numFmtId="0" fontId="7" fillId="0" borderId="96" xfId="0" applyFont="1" applyFill="1" applyBorder="1" applyAlignment="1" applyProtection="1">
      <alignment horizontal="left" vertical="center" wrapText="1"/>
      <protection hidden="1"/>
    </xf>
    <xf numFmtId="0" fontId="7" fillId="0" borderId="67" xfId="0" applyFont="1" applyFill="1" applyBorder="1" applyAlignment="1" applyProtection="1">
      <alignment horizontal="left" vertical="center" wrapText="1"/>
      <protection hidden="1"/>
    </xf>
    <xf numFmtId="0" fontId="7" fillId="0" borderId="39" xfId="0" applyFont="1" applyFill="1" applyBorder="1" applyAlignment="1" applyProtection="1">
      <alignment horizontal="left" vertical="center" wrapText="1"/>
      <protection hidden="1"/>
    </xf>
    <xf numFmtId="0" fontId="7" fillId="0" borderId="97" xfId="0" applyFont="1" applyFill="1" applyBorder="1" applyAlignment="1" applyProtection="1">
      <alignment horizontal="left" vertical="center" wrapText="1"/>
      <protection hidden="1"/>
    </xf>
    <xf numFmtId="0" fontId="7" fillId="0" borderId="68" xfId="0" applyFont="1" applyFill="1" applyBorder="1" applyAlignment="1" applyProtection="1">
      <alignment horizontal="left" vertical="center" wrapText="1"/>
      <protection hidden="1"/>
    </xf>
    <xf numFmtId="0" fontId="7" fillId="0" borderId="34" xfId="0" applyFont="1" applyFill="1" applyBorder="1" applyAlignment="1" applyProtection="1">
      <alignment horizontal="left" vertical="center" wrapText="1"/>
      <protection hidden="1"/>
    </xf>
    <xf numFmtId="0" fontId="7" fillId="0" borderId="8"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hidden="1"/>
    </xf>
    <xf numFmtId="0" fontId="7" fillId="0" borderId="49" xfId="0" applyFont="1" applyFill="1" applyBorder="1" applyAlignment="1" applyProtection="1">
      <alignment horizontal="left" vertical="center" wrapText="1"/>
      <protection hidden="1"/>
    </xf>
    <xf numFmtId="0" fontId="7" fillId="0" borderId="9" xfId="0" applyFont="1" applyFill="1" applyBorder="1" applyAlignment="1" applyProtection="1">
      <alignment horizontal="left" vertical="center" wrapText="1"/>
      <protection hidden="1"/>
    </xf>
    <xf numFmtId="0" fontId="6" fillId="6" borderId="9"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14" xfId="0" applyFont="1" applyFill="1" applyBorder="1" applyAlignment="1" applyProtection="1">
      <alignment horizontal="center" vertical="center"/>
      <protection hidden="1"/>
    </xf>
    <xf numFmtId="0" fontId="6" fillId="0" borderId="15" xfId="0" applyFont="1" applyFill="1" applyBorder="1" applyAlignment="1" applyProtection="1">
      <alignment horizontal="center" vertical="center"/>
      <protection hidden="1"/>
    </xf>
    <xf numFmtId="0" fontId="6" fillId="0" borderId="18" xfId="0" applyFont="1" applyFill="1" applyBorder="1" applyAlignment="1" applyProtection="1">
      <alignment horizontal="center" vertical="center"/>
      <protection hidden="1"/>
    </xf>
    <xf numFmtId="0" fontId="7" fillId="3" borderId="34" xfId="0" applyFont="1" applyFill="1" applyBorder="1" applyAlignment="1" applyProtection="1">
      <alignment horizontal="left" vertical="center" wrapText="1"/>
      <protection hidden="1"/>
    </xf>
    <xf numFmtId="0" fontId="7" fillId="3" borderId="17" xfId="0" applyFont="1" applyFill="1" applyBorder="1" applyAlignment="1" applyProtection="1">
      <alignment horizontal="left" vertical="center" wrapText="1"/>
      <protection hidden="1"/>
    </xf>
    <xf numFmtId="0" fontId="7" fillId="19" borderId="11" xfId="0" applyFont="1" applyFill="1" applyBorder="1" applyAlignment="1" applyProtection="1">
      <alignment horizontal="center" vertical="center"/>
      <protection hidden="1"/>
    </xf>
    <xf numFmtId="0" fontId="7" fillId="19" borderId="12" xfId="0" applyFont="1" applyFill="1" applyBorder="1" applyAlignment="1" applyProtection="1">
      <alignment horizontal="center" vertical="center"/>
      <protection hidden="1"/>
    </xf>
    <xf numFmtId="0" fontId="7" fillId="19" borderId="13" xfId="0" applyFont="1" applyFill="1" applyBorder="1" applyAlignment="1" applyProtection="1">
      <alignment horizontal="center" vertical="center"/>
      <protection hidden="1"/>
    </xf>
    <xf numFmtId="0" fontId="7" fillId="19" borderId="15" xfId="0" applyFont="1" applyFill="1" applyBorder="1" applyAlignment="1" applyProtection="1">
      <alignment horizontal="center" vertical="center"/>
      <protection hidden="1"/>
    </xf>
    <xf numFmtId="0" fontId="7" fillId="0" borderId="35" xfId="0" applyFont="1" applyFill="1" applyBorder="1" applyAlignment="1" applyProtection="1">
      <alignment horizontal="left" vertical="center" wrapText="1"/>
      <protection hidden="1"/>
    </xf>
    <xf numFmtId="0" fontId="7" fillId="0" borderId="14" xfId="0" applyFont="1" applyFill="1" applyBorder="1" applyAlignment="1" applyProtection="1">
      <alignment horizontal="left" vertical="center" wrapText="1"/>
      <protection hidden="1"/>
    </xf>
    <xf numFmtId="0" fontId="6" fillId="7" borderId="14" xfId="0" applyFont="1" applyFill="1" applyBorder="1" applyAlignment="1" applyProtection="1">
      <alignment horizontal="center" vertical="center"/>
      <protection hidden="1"/>
    </xf>
    <xf numFmtId="0" fontId="6" fillId="7" borderId="38" xfId="0" applyFont="1" applyFill="1" applyBorder="1" applyAlignment="1" applyProtection="1">
      <alignment horizontal="center" vertical="center"/>
      <protection hidden="1"/>
    </xf>
    <xf numFmtId="0" fontId="6" fillId="7" borderId="67" xfId="0" applyFont="1" applyFill="1" applyBorder="1" applyAlignment="1" applyProtection="1">
      <alignment horizontal="center" vertical="center"/>
      <protection hidden="1"/>
    </xf>
    <xf numFmtId="0" fontId="6" fillId="7" borderId="39" xfId="0" applyFont="1" applyFill="1" applyBorder="1" applyAlignment="1" applyProtection="1">
      <alignment horizontal="center" vertical="center"/>
      <protection hidden="1"/>
    </xf>
    <xf numFmtId="0" fontId="6" fillId="7" borderId="22" xfId="0" applyFont="1" applyFill="1" applyBorder="1" applyAlignment="1" applyProtection="1">
      <alignment horizontal="center" vertical="center"/>
      <protection hidden="1"/>
    </xf>
    <xf numFmtId="0" fontId="6" fillId="7" borderId="68" xfId="0" applyFont="1" applyFill="1" applyBorder="1" applyAlignment="1" applyProtection="1">
      <alignment horizontal="center" vertical="center"/>
      <protection hidden="1"/>
    </xf>
    <xf numFmtId="0" fontId="6" fillId="7" borderId="34"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67"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22" xfId="0" applyFont="1" applyFill="1" applyBorder="1" applyAlignment="1" applyProtection="1">
      <alignment horizontal="center" vertical="center"/>
      <protection hidden="1"/>
    </xf>
    <xf numFmtId="0" fontId="6" fillId="0" borderId="68" xfId="0" applyFont="1" applyFill="1" applyBorder="1" applyAlignment="1" applyProtection="1">
      <alignment horizontal="center" vertical="center"/>
      <protection hidden="1"/>
    </xf>
    <xf numFmtId="0" fontId="6" fillId="0" borderId="34" xfId="0" applyFont="1" applyFill="1" applyBorder="1" applyAlignment="1" applyProtection="1">
      <alignment horizontal="center" vertical="center"/>
      <protection hidden="1"/>
    </xf>
    <xf numFmtId="0" fontId="6" fillId="0" borderId="69" xfId="0" applyFont="1" applyFill="1" applyBorder="1" applyAlignment="1" applyProtection="1">
      <alignment horizontal="center" vertical="center"/>
      <protection hidden="1"/>
    </xf>
    <xf numFmtId="0" fontId="6" fillId="0" borderId="70" xfId="0" applyFont="1" applyFill="1" applyBorder="1" applyAlignment="1" applyProtection="1">
      <alignment horizontal="center" vertical="center"/>
      <protection hidden="1"/>
    </xf>
    <xf numFmtId="0" fontId="6" fillId="7" borderId="1" xfId="0" applyFont="1" applyFill="1" applyBorder="1" applyAlignment="1" applyProtection="1">
      <alignment horizontal="center" vertical="center"/>
      <protection hidden="1"/>
    </xf>
    <xf numFmtId="0" fontId="6" fillId="7" borderId="2" xfId="0" applyFont="1" applyFill="1" applyBorder="1" applyAlignment="1" applyProtection="1">
      <alignment horizontal="center" vertical="center"/>
      <protection hidden="1"/>
    </xf>
    <xf numFmtId="0" fontId="6" fillId="7" borderId="3" xfId="0"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6" fillId="0" borderId="57" xfId="0" applyFont="1" applyFill="1" applyBorder="1" applyAlignment="1" applyProtection="1">
      <alignment horizontal="center" vertical="center"/>
      <protection hidden="1"/>
    </xf>
    <xf numFmtId="0" fontId="7" fillId="4" borderId="45" xfId="0" applyFont="1" applyFill="1" applyBorder="1" applyAlignment="1" applyProtection="1">
      <alignment horizontal="center" vertical="center" wrapText="1"/>
      <protection hidden="1"/>
    </xf>
    <xf numFmtId="0" fontId="7" fillId="4" borderId="46" xfId="0" applyFont="1" applyFill="1" applyBorder="1" applyAlignment="1" applyProtection="1">
      <alignment horizontal="center" vertical="center" wrapText="1"/>
      <protection hidden="1"/>
    </xf>
    <xf numFmtId="0" fontId="7" fillId="4" borderId="85"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7" fillId="4" borderId="64" xfId="0" applyFont="1" applyFill="1" applyBorder="1" applyAlignment="1" applyProtection="1">
      <alignment horizontal="center" vertical="center" wrapText="1"/>
      <protection hidden="1"/>
    </xf>
    <xf numFmtId="0" fontId="7" fillId="4" borderId="47" xfId="0" applyFont="1" applyFill="1" applyBorder="1" applyAlignment="1" applyProtection="1">
      <alignment horizontal="center" vertical="center" wrapText="1"/>
      <protection hidden="1"/>
    </xf>
    <xf numFmtId="0" fontId="13" fillId="3" borderId="0" xfId="0" applyFont="1" applyFill="1" applyBorder="1" applyAlignment="1">
      <alignment wrapText="1"/>
    </xf>
    <xf numFmtId="0" fontId="15" fillId="3" borderId="0" xfId="0" applyFont="1" applyFill="1" applyBorder="1" applyAlignment="1">
      <alignment wrapText="1"/>
    </xf>
    <xf numFmtId="0" fontId="7" fillId="0" borderId="57" xfId="0" applyFont="1" applyFill="1" applyBorder="1" applyAlignment="1" applyProtection="1">
      <alignment horizontal="left" vertical="center" wrapText="1"/>
      <protection hidden="1"/>
    </xf>
    <xf numFmtId="10" fontId="6" fillId="7" borderId="1" xfId="2" applyNumberFormat="1" applyFont="1" applyFill="1" applyBorder="1" applyAlignment="1" applyProtection="1">
      <alignment horizontal="center" vertical="center"/>
      <protection hidden="1"/>
    </xf>
    <xf numFmtId="10" fontId="6" fillId="7" borderId="2" xfId="2" applyNumberFormat="1" applyFont="1" applyFill="1" applyBorder="1" applyAlignment="1" applyProtection="1">
      <alignment horizontal="center" vertical="center"/>
      <protection hidden="1"/>
    </xf>
    <xf numFmtId="10" fontId="6" fillId="7" borderId="57" xfId="2" applyNumberFormat="1" applyFont="1" applyFill="1" applyBorder="1" applyAlignment="1" applyProtection="1">
      <alignment horizontal="center" vertical="center"/>
      <protection hidden="1"/>
    </xf>
    <xf numFmtId="0" fontId="7" fillId="4" borderId="113" xfId="0" applyFont="1" applyFill="1" applyBorder="1" applyAlignment="1" applyProtection="1">
      <alignment horizontal="center" vertical="center" wrapText="1"/>
      <protection hidden="1"/>
    </xf>
    <xf numFmtId="0" fontId="7" fillId="4" borderId="39" xfId="0" applyFont="1" applyFill="1" applyBorder="1" applyAlignment="1" applyProtection="1">
      <alignment horizontal="center" vertical="center" wrapText="1"/>
      <protection hidden="1"/>
    </xf>
    <xf numFmtId="0" fontId="7" fillId="4" borderId="114" xfId="0" applyFont="1" applyFill="1" applyBorder="1" applyAlignment="1" applyProtection="1">
      <alignment horizontal="center" vertical="center" wrapText="1"/>
      <protection hidden="1"/>
    </xf>
    <xf numFmtId="0" fontId="13" fillId="7" borderId="58" xfId="0" applyFont="1" applyFill="1" applyBorder="1" applyAlignment="1">
      <alignment wrapText="1"/>
    </xf>
    <xf numFmtId="0" fontId="13" fillId="7" borderId="59" xfId="0" applyFont="1" applyFill="1" applyBorder="1" applyAlignment="1">
      <alignment wrapText="1"/>
    </xf>
    <xf numFmtId="0" fontId="13" fillId="7" borderId="60" xfId="0" applyFont="1" applyFill="1" applyBorder="1" applyAlignment="1">
      <alignment wrapText="1"/>
    </xf>
    <xf numFmtId="0" fontId="7" fillId="0" borderId="96" xfId="0" applyFont="1" applyFill="1" applyBorder="1" applyAlignment="1" applyProtection="1">
      <alignment vertical="center"/>
      <protection hidden="1"/>
    </xf>
    <xf numFmtId="0" fontId="7" fillId="0" borderId="67" xfId="0" applyFont="1" applyFill="1" applyBorder="1" applyAlignment="1" applyProtection="1">
      <alignment vertical="center"/>
      <protection hidden="1"/>
    </xf>
    <xf numFmtId="0" fontId="7" fillId="0" borderId="69" xfId="0" applyFont="1" applyFill="1" applyBorder="1" applyAlignment="1" applyProtection="1">
      <alignment vertical="center"/>
      <protection hidden="1"/>
    </xf>
    <xf numFmtId="10" fontId="6" fillId="7" borderId="17" xfId="2" applyNumberFormat="1" applyFont="1" applyFill="1" applyBorder="1" applyAlignment="1" applyProtection="1">
      <alignment horizontal="center" vertical="center"/>
      <protection hidden="1"/>
    </xf>
    <xf numFmtId="0" fontId="6" fillId="7" borderId="28" xfId="0" applyFont="1" applyFill="1" applyBorder="1" applyAlignment="1" applyProtection="1">
      <alignment horizontal="center" vertical="center"/>
      <protection hidden="1"/>
    </xf>
    <xf numFmtId="10" fontId="6" fillId="7" borderId="28" xfId="2" applyNumberFormat="1" applyFont="1" applyFill="1" applyBorder="1" applyAlignment="1" applyProtection="1">
      <alignment horizontal="center" vertical="center"/>
      <protection hidden="1"/>
    </xf>
    <xf numFmtId="0" fontId="6" fillId="7" borderId="16" xfId="0" applyFont="1" applyFill="1" applyBorder="1" applyAlignment="1" applyProtection="1">
      <alignment horizontal="center" vertical="center"/>
      <protection hidden="1"/>
    </xf>
    <xf numFmtId="0" fontId="6" fillId="7" borderId="27" xfId="0" applyFont="1" applyFill="1" applyBorder="1" applyAlignment="1" applyProtection="1">
      <alignment horizontal="center" vertical="center"/>
      <protection hidden="1"/>
    </xf>
    <xf numFmtId="0" fontId="6" fillId="0" borderId="65" xfId="0" applyFont="1" applyBorder="1" applyAlignment="1" applyProtection="1">
      <alignment horizontal="center" vertical="center"/>
      <protection hidden="1"/>
    </xf>
    <xf numFmtId="0" fontId="6" fillId="0" borderId="61" xfId="0" applyFont="1" applyBorder="1" applyAlignment="1" applyProtection="1">
      <alignment horizontal="center" vertical="center"/>
      <protection hidden="1"/>
    </xf>
    <xf numFmtId="0" fontId="6" fillId="0" borderId="62" xfId="0" applyFont="1" applyBorder="1" applyAlignment="1" applyProtection="1">
      <alignment horizontal="center" vertical="center"/>
      <protection hidden="1"/>
    </xf>
    <xf numFmtId="0" fontId="6" fillId="0" borderId="102" xfId="0" applyFont="1" applyBorder="1" applyAlignment="1" applyProtection="1">
      <alignment horizontal="center" vertical="center"/>
      <protection hidden="1"/>
    </xf>
    <xf numFmtId="0" fontId="6" fillId="0" borderId="99" xfId="0" applyFont="1" applyBorder="1" applyAlignment="1" applyProtection="1">
      <alignment horizontal="center" vertical="center"/>
      <protection hidden="1"/>
    </xf>
    <xf numFmtId="0" fontId="6" fillId="0" borderId="100" xfId="0" applyFont="1" applyBorder="1" applyAlignment="1" applyProtection="1">
      <alignment horizontal="center" vertical="center"/>
      <protection hidden="1"/>
    </xf>
    <xf numFmtId="0" fontId="6" fillId="7" borderId="63" xfId="0" applyFont="1" applyFill="1" applyBorder="1" applyAlignment="1" applyProtection="1">
      <alignment horizontal="center" vertical="center"/>
      <protection hidden="1"/>
    </xf>
    <xf numFmtId="0" fontId="6" fillId="7" borderId="61" xfId="0" applyFont="1" applyFill="1" applyBorder="1" applyAlignment="1" applyProtection="1">
      <alignment horizontal="center" vertical="center"/>
      <protection hidden="1"/>
    </xf>
    <xf numFmtId="0" fontId="6" fillId="7" borderId="62" xfId="0" applyFont="1" applyFill="1" applyBorder="1" applyAlignment="1" applyProtection="1">
      <alignment horizontal="center" vertical="center"/>
      <protection hidden="1"/>
    </xf>
    <xf numFmtId="0" fontId="6" fillId="7" borderId="98" xfId="0" applyFont="1" applyFill="1" applyBorder="1" applyAlignment="1" applyProtection="1">
      <alignment horizontal="center" vertical="center"/>
      <protection hidden="1"/>
    </xf>
    <xf numFmtId="0" fontId="6" fillId="7" borderId="99" xfId="0" applyFont="1" applyFill="1" applyBorder="1" applyAlignment="1" applyProtection="1">
      <alignment horizontal="center" vertical="center"/>
      <protection hidden="1"/>
    </xf>
    <xf numFmtId="0" fontId="6" fillId="7" borderId="100" xfId="0" applyFont="1" applyFill="1" applyBorder="1" applyAlignment="1" applyProtection="1">
      <alignment horizontal="center" vertical="center"/>
      <protection hidden="1"/>
    </xf>
    <xf numFmtId="0" fontId="7" fillId="0" borderId="22" xfId="0" applyFont="1" applyBorder="1" applyAlignment="1" applyProtection="1">
      <alignment vertical="center"/>
      <protection hidden="1"/>
    </xf>
    <xf numFmtId="0" fontId="6" fillId="14" borderId="23" xfId="0" applyFont="1" applyFill="1" applyBorder="1" applyAlignment="1" applyProtection="1">
      <alignment horizontal="center" vertical="center"/>
      <protection hidden="1"/>
    </xf>
    <xf numFmtId="0" fontId="6" fillId="7" borderId="36" xfId="0" applyFont="1" applyFill="1" applyBorder="1" applyAlignment="1" applyProtection="1">
      <alignment horizontal="center" vertical="center"/>
      <protection hidden="1"/>
    </xf>
    <xf numFmtId="0" fontId="7" fillId="0" borderId="56" xfId="0" applyFont="1" applyFill="1" applyBorder="1" applyAlignment="1" applyProtection="1">
      <alignment vertical="center"/>
      <protection hidden="1"/>
    </xf>
    <xf numFmtId="0" fontId="7" fillId="0" borderId="2" xfId="0" applyFont="1" applyFill="1" applyBorder="1" applyAlignment="1" applyProtection="1">
      <alignment vertical="center"/>
      <protection hidden="1"/>
    </xf>
    <xf numFmtId="0" fontId="7" fillId="0" borderId="57" xfId="0" applyFont="1" applyFill="1" applyBorder="1" applyAlignment="1" applyProtection="1">
      <alignment vertical="center"/>
      <protection hidden="1"/>
    </xf>
    <xf numFmtId="0" fontId="6" fillId="6" borderId="2" xfId="0" applyFont="1" applyFill="1" applyBorder="1" applyAlignment="1" applyProtection="1">
      <alignment horizontal="center" vertical="center"/>
      <protection locked="0" hidden="1"/>
    </xf>
    <xf numFmtId="0" fontId="6" fillId="6" borderId="3" xfId="0" applyFont="1" applyFill="1" applyBorder="1" applyAlignment="1" applyProtection="1">
      <alignment horizontal="center" vertical="center"/>
      <protection locked="0" hidden="1"/>
    </xf>
    <xf numFmtId="0" fontId="0" fillId="7" borderId="59" xfId="0" applyFill="1" applyBorder="1" applyAlignment="1">
      <alignment horizontal="center" wrapText="1"/>
    </xf>
    <xf numFmtId="0" fontId="0" fillId="7" borderId="33" xfId="0" applyFill="1" applyBorder="1" applyAlignment="1">
      <alignment horizontal="center" wrapText="1"/>
    </xf>
    <xf numFmtId="0" fontId="6" fillId="6" borderId="67" xfId="0" applyFont="1" applyFill="1" applyBorder="1" applyAlignment="1" applyProtection="1">
      <alignment horizontal="center" vertical="center"/>
      <protection locked="0" hidden="1"/>
    </xf>
    <xf numFmtId="0" fontId="6" fillId="6" borderId="39" xfId="0" applyFont="1" applyFill="1" applyBorder="1" applyAlignment="1" applyProtection="1">
      <alignment horizontal="center" vertical="center"/>
      <protection locked="0" hidden="1"/>
    </xf>
    <xf numFmtId="0" fontId="6" fillId="7" borderId="32" xfId="0" applyFont="1" applyFill="1" applyBorder="1" applyAlignment="1" applyProtection="1">
      <alignment horizontal="center" vertical="center"/>
      <protection hidden="1"/>
    </xf>
    <xf numFmtId="0" fontId="6" fillId="7" borderId="59" xfId="0" applyFont="1" applyFill="1" applyBorder="1" applyAlignment="1" applyProtection="1">
      <alignment horizontal="center" vertical="center"/>
      <protection hidden="1"/>
    </xf>
    <xf numFmtId="0" fontId="6" fillId="7" borderId="33" xfId="0" applyFont="1" applyFill="1" applyBorder="1" applyAlignment="1" applyProtection="1">
      <alignment horizontal="center" vertical="center"/>
      <protection hidden="1"/>
    </xf>
    <xf numFmtId="0" fontId="0" fillId="7" borderId="60" xfId="0" applyFill="1" applyBorder="1" applyAlignment="1">
      <alignment horizontal="center" wrapText="1"/>
    </xf>
    <xf numFmtId="0" fontId="6" fillId="29" borderId="67" xfId="0" applyFont="1" applyFill="1" applyBorder="1" applyAlignment="1" applyProtection="1">
      <alignment horizontal="center" vertical="center"/>
      <protection hidden="1"/>
    </xf>
    <xf numFmtId="0" fontId="6" fillId="29" borderId="69" xfId="0" applyFont="1" applyFill="1" applyBorder="1" applyAlignment="1" applyProtection="1">
      <alignment horizontal="center" vertical="center"/>
      <protection hidden="1"/>
    </xf>
    <xf numFmtId="0" fontId="6" fillId="29" borderId="0" xfId="0" applyFont="1" applyFill="1" applyBorder="1" applyAlignment="1" applyProtection="1">
      <alignment horizontal="center" vertical="center"/>
      <protection hidden="1"/>
    </xf>
    <xf numFmtId="0" fontId="6" fillId="29" borderId="64" xfId="0" applyFont="1" applyFill="1" applyBorder="1" applyAlignment="1" applyProtection="1">
      <alignment horizontal="center" vertical="center"/>
      <protection hidden="1"/>
    </xf>
    <xf numFmtId="10" fontId="6" fillId="7" borderId="32" xfId="2" applyNumberFormat="1" applyFont="1" applyFill="1" applyBorder="1" applyAlignment="1" applyProtection="1">
      <alignment horizontal="center" vertical="center"/>
      <protection hidden="1"/>
    </xf>
    <xf numFmtId="10" fontId="6" fillId="7" borderId="59" xfId="2" applyNumberFormat="1" applyFont="1" applyFill="1" applyBorder="1" applyAlignment="1" applyProtection="1">
      <alignment horizontal="center" vertical="center"/>
      <protection hidden="1"/>
    </xf>
    <xf numFmtId="10" fontId="6" fillId="7" borderId="60" xfId="2" applyNumberFormat="1" applyFont="1" applyFill="1" applyBorder="1" applyAlignment="1" applyProtection="1">
      <alignment horizontal="center" vertical="center"/>
      <protection hidden="1"/>
    </xf>
    <xf numFmtId="10" fontId="6" fillId="7" borderId="38" xfId="2" applyNumberFormat="1" applyFont="1" applyFill="1" applyBorder="1" applyAlignment="1" applyProtection="1">
      <alignment horizontal="center" vertical="center"/>
      <protection hidden="1"/>
    </xf>
    <xf numFmtId="10" fontId="6" fillId="7" borderId="67" xfId="2" applyNumberFormat="1" applyFont="1" applyFill="1" applyBorder="1" applyAlignment="1" applyProtection="1">
      <alignment horizontal="center" vertical="center"/>
      <protection hidden="1"/>
    </xf>
    <xf numFmtId="10" fontId="6" fillId="7" borderId="69" xfId="2" applyNumberFormat="1" applyFont="1" applyFill="1" applyBorder="1" applyAlignment="1" applyProtection="1">
      <alignment horizontal="center" vertical="center"/>
      <protection hidden="1"/>
    </xf>
    <xf numFmtId="0" fontId="7" fillId="7" borderId="42" xfId="0" applyFont="1" applyFill="1" applyBorder="1" applyAlignment="1" applyProtection="1">
      <alignment horizontal="center" vertical="center"/>
      <protection hidden="1"/>
    </xf>
    <xf numFmtId="0" fontId="7" fillId="7" borderId="55" xfId="0" applyFont="1" applyFill="1" applyBorder="1" applyAlignment="1" applyProtection="1">
      <alignment horizontal="center" vertical="center"/>
      <protection hidden="1"/>
    </xf>
    <xf numFmtId="0" fontId="7" fillId="7" borderId="43" xfId="0" applyFont="1" applyFill="1" applyBorder="1" applyAlignment="1" applyProtection="1">
      <alignment horizontal="center" vertical="center"/>
      <protection hidden="1"/>
    </xf>
    <xf numFmtId="10" fontId="7" fillId="3" borderId="56" xfId="2" applyNumberFormat="1" applyFont="1" applyFill="1" applyBorder="1" applyAlignment="1" applyProtection="1">
      <alignment horizontal="center" vertical="center"/>
      <protection hidden="1"/>
    </xf>
    <xf numFmtId="10" fontId="7" fillId="3" borderId="2" xfId="2" applyNumberFormat="1" applyFont="1" applyFill="1" applyBorder="1" applyAlignment="1" applyProtection="1">
      <alignment horizontal="center" vertical="center"/>
      <protection hidden="1"/>
    </xf>
    <xf numFmtId="0" fontId="6" fillId="14" borderId="86" xfId="0" applyFont="1" applyFill="1" applyBorder="1" applyAlignment="1" applyProtection="1">
      <alignment horizontal="left" vertical="center"/>
      <protection hidden="1"/>
    </xf>
    <xf numFmtId="0" fontId="6" fillId="14" borderId="74" xfId="0" applyFont="1" applyFill="1" applyBorder="1" applyAlignment="1" applyProtection="1">
      <alignment horizontal="left" vertical="center"/>
      <protection hidden="1"/>
    </xf>
    <xf numFmtId="0" fontId="6" fillId="14" borderId="76" xfId="0" applyFont="1" applyFill="1" applyBorder="1" applyAlignment="1" applyProtection="1">
      <alignment horizontal="left" vertical="center"/>
      <protection hidden="1"/>
    </xf>
    <xf numFmtId="10" fontId="6" fillId="13" borderId="86" xfId="2" applyNumberFormat="1" applyFont="1" applyFill="1" applyBorder="1" applyAlignment="1" applyProtection="1">
      <alignment horizontal="center" vertical="center"/>
      <protection locked="0"/>
    </xf>
    <xf numFmtId="10" fontId="6" fillId="13" borderId="74" xfId="2" applyNumberFormat="1" applyFont="1" applyFill="1" applyBorder="1" applyAlignment="1" applyProtection="1">
      <alignment horizontal="center" vertical="center"/>
      <protection locked="0"/>
    </xf>
    <xf numFmtId="10" fontId="6" fillId="13" borderId="76" xfId="2" applyNumberFormat="1" applyFont="1" applyFill="1" applyBorder="1" applyAlignment="1" applyProtection="1">
      <alignment horizontal="center" vertical="center"/>
      <protection locked="0"/>
    </xf>
    <xf numFmtId="0" fontId="6" fillId="12" borderId="37" xfId="0" applyFont="1" applyFill="1" applyBorder="1" applyAlignment="1" applyProtection="1">
      <alignment horizontal="center" vertical="center"/>
      <protection hidden="1"/>
    </xf>
    <xf numFmtId="0" fontId="6" fillId="12" borderId="28" xfId="0" applyFont="1" applyFill="1" applyBorder="1" applyAlignment="1" applyProtection="1">
      <alignment horizontal="center" vertical="center"/>
      <protection hidden="1"/>
    </xf>
    <xf numFmtId="0" fontId="6" fillId="12" borderId="29" xfId="0" applyFont="1" applyFill="1" applyBorder="1" applyAlignment="1" applyProtection="1">
      <alignment horizontal="center" vertical="center"/>
      <protection hidden="1"/>
    </xf>
    <xf numFmtId="0" fontId="6" fillId="14" borderId="86" xfId="0" applyFont="1" applyFill="1" applyBorder="1" applyAlignment="1" applyProtection="1">
      <alignment horizontal="center" vertical="center"/>
      <protection hidden="1"/>
    </xf>
    <xf numFmtId="0" fontId="6" fillId="14" borderId="74" xfId="0" applyFont="1" applyFill="1" applyBorder="1" applyAlignment="1" applyProtection="1">
      <alignment horizontal="center" vertical="center"/>
      <protection hidden="1"/>
    </xf>
    <xf numFmtId="0" fontId="6" fillId="14" borderId="76" xfId="0" applyFont="1" applyFill="1" applyBorder="1" applyAlignment="1" applyProtection="1">
      <alignment horizontal="center" vertical="center"/>
      <protection hidden="1"/>
    </xf>
    <xf numFmtId="0" fontId="6" fillId="20" borderId="42" xfId="0" applyFont="1" applyFill="1" applyBorder="1" applyAlignment="1" applyProtection="1">
      <alignment horizontal="center" vertical="center"/>
      <protection hidden="1"/>
    </xf>
    <xf numFmtId="0" fontId="6" fillId="20" borderId="55" xfId="0" applyFont="1" applyFill="1" applyBorder="1" applyAlignment="1" applyProtection="1">
      <alignment horizontal="center" vertical="center"/>
      <protection hidden="1"/>
    </xf>
    <xf numFmtId="0" fontId="6" fillId="20" borderId="43" xfId="0" applyFont="1" applyFill="1" applyBorder="1" applyAlignment="1" applyProtection="1">
      <alignment horizontal="center" vertical="center"/>
      <protection hidden="1"/>
    </xf>
    <xf numFmtId="0" fontId="6" fillId="7" borderId="23" xfId="0" applyFont="1" applyFill="1" applyBorder="1" applyAlignment="1" applyProtection="1">
      <alignment horizontal="center" vertical="center"/>
      <protection hidden="1"/>
    </xf>
    <xf numFmtId="2" fontId="6" fillId="7" borderId="42" xfId="0" applyNumberFormat="1" applyFont="1" applyFill="1" applyBorder="1" applyAlignment="1" applyProtection="1">
      <alignment horizontal="center" vertical="center"/>
      <protection hidden="1"/>
    </xf>
    <xf numFmtId="2" fontId="6" fillId="7" borderId="55" xfId="0" applyNumberFormat="1" applyFont="1" applyFill="1" applyBorder="1" applyAlignment="1" applyProtection="1">
      <alignment horizontal="center" vertical="center"/>
      <protection hidden="1"/>
    </xf>
    <xf numFmtId="2" fontId="6" fillId="7" borderId="43" xfId="0" applyNumberFormat="1" applyFont="1" applyFill="1" applyBorder="1" applyAlignment="1" applyProtection="1">
      <alignment horizontal="center" vertical="center"/>
      <protection hidden="1"/>
    </xf>
    <xf numFmtId="0" fontId="6" fillId="14" borderId="56" xfId="0" applyFont="1" applyFill="1" applyBorder="1" applyAlignment="1" applyProtection="1">
      <alignment horizontal="left" vertical="center"/>
      <protection hidden="1"/>
    </xf>
    <xf numFmtId="0" fontId="6" fillId="14" borderId="2" xfId="0" applyFont="1" applyFill="1" applyBorder="1" applyAlignment="1" applyProtection="1">
      <alignment horizontal="left" vertical="center"/>
      <protection hidden="1"/>
    </xf>
    <xf numFmtId="0" fontId="6" fillId="14" borderId="57" xfId="0" applyFont="1" applyFill="1" applyBorder="1" applyAlignment="1" applyProtection="1">
      <alignment horizontal="left" vertical="center"/>
      <protection hidden="1"/>
    </xf>
    <xf numFmtId="10" fontId="6" fillId="13" borderId="56" xfId="2" applyNumberFormat="1" applyFont="1" applyFill="1" applyBorder="1" applyAlignment="1" applyProtection="1">
      <alignment horizontal="center" vertical="center"/>
      <protection locked="0"/>
    </xf>
    <xf numFmtId="10" fontId="6" fillId="13" borderId="2" xfId="2" applyNumberFormat="1" applyFont="1" applyFill="1" applyBorder="1" applyAlignment="1" applyProtection="1">
      <alignment horizontal="center" vertical="center"/>
      <protection locked="0"/>
    </xf>
    <xf numFmtId="10" fontId="6" fillId="13" borderId="57" xfId="2" applyNumberFormat="1" applyFont="1" applyFill="1" applyBorder="1" applyAlignment="1" applyProtection="1">
      <alignment horizontal="center" vertical="center"/>
      <protection locked="0"/>
    </xf>
    <xf numFmtId="0" fontId="6" fillId="12" borderId="3" xfId="0" applyFont="1" applyFill="1" applyBorder="1" applyAlignment="1" applyProtection="1">
      <alignment horizontal="center" vertical="center"/>
      <protection hidden="1"/>
    </xf>
    <xf numFmtId="0" fontId="6" fillId="12" borderId="7" xfId="0" applyFont="1" applyFill="1" applyBorder="1" applyAlignment="1" applyProtection="1">
      <alignment horizontal="center" vertical="center"/>
      <protection hidden="1"/>
    </xf>
    <xf numFmtId="0" fontId="6" fillId="12" borderId="1" xfId="0" applyFont="1" applyFill="1" applyBorder="1" applyAlignment="1" applyProtection="1">
      <alignment horizontal="center" vertical="center"/>
      <protection hidden="1"/>
    </xf>
    <xf numFmtId="0" fontId="6" fillId="14" borderId="56" xfId="0" applyFont="1" applyFill="1" applyBorder="1" applyAlignment="1" applyProtection="1">
      <alignment horizontal="center" vertical="center"/>
      <protection hidden="1"/>
    </xf>
    <xf numFmtId="0" fontId="6" fillId="14" borderId="2" xfId="0" applyFont="1" applyFill="1" applyBorder="1" applyAlignment="1" applyProtection="1">
      <alignment horizontal="center" vertical="center"/>
      <protection hidden="1"/>
    </xf>
    <xf numFmtId="0" fontId="6" fillId="14" borderId="57" xfId="0" applyFont="1" applyFill="1" applyBorder="1" applyAlignment="1" applyProtection="1">
      <alignment horizontal="center" vertical="center"/>
      <protection hidden="1"/>
    </xf>
    <xf numFmtId="0" fontId="7" fillId="4" borderId="43" xfId="0" applyFont="1" applyFill="1" applyBorder="1" applyAlignment="1" applyProtection="1">
      <alignment horizontal="center" vertical="center"/>
      <protection hidden="1"/>
    </xf>
    <xf numFmtId="0" fontId="6" fillId="7" borderId="53" xfId="0" applyFont="1" applyFill="1" applyBorder="1" applyAlignment="1" applyProtection="1">
      <alignment horizontal="left" vertical="center"/>
      <protection hidden="1"/>
    </xf>
    <xf numFmtId="0" fontId="6" fillId="7" borderId="44" xfId="0" applyFont="1" applyFill="1" applyBorder="1" applyAlignment="1" applyProtection="1">
      <alignment horizontal="left" vertical="center"/>
      <protection hidden="1"/>
    </xf>
    <xf numFmtId="0" fontId="6" fillId="7" borderId="54" xfId="0" applyFont="1" applyFill="1" applyBorder="1" applyAlignment="1" applyProtection="1">
      <alignment horizontal="left" vertical="center"/>
      <protection hidden="1"/>
    </xf>
    <xf numFmtId="10" fontId="6" fillId="6" borderId="53" xfId="2" applyNumberFormat="1" applyFont="1" applyFill="1" applyBorder="1" applyAlignment="1" applyProtection="1">
      <alignment horizontal="center" vertical="center"/>
      <protection locked="0"/>
    </xf>
    <xf numFmtId="10" fontId="6" fillId="6" borderId="44" xfId="2" applyNumberFormat="1" applyFont="1" applyFill="1" applyBorder="1" applyAlignment="1" applyProtection="1">
      <alignment horizontal="center" vertical="center"/>
      <protection locked="0"/>
    </xf>
    <xf numFmtId="10" fontId="6" fillId="6" borderId="54" xfId="2" applyNumberFormat="1"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hidden="1"/>
    </xf>
    <xf numFmtId="0" fontId="6" fillId="0" borderId="9" xfId="0" applyFont="1" applyFill="1" applyBorder="1" applyAlignment="1" applyProtection="1">
      <alignment horizontal="center" vertical="center"/>
      <protection hidden="1"/>
    </xf>
    <xf numFmtId="0" fontId="6" fillId="0" borderId="31" xfId="0" applyFont="1" applyFill="1" applyBorder="1" applyAlignment="1" applyProtection="1">
      <alignment horizontal="center" vertical="center"/>
      <protection hidden="1"/>
    </xf>
    <xf numFmtId="0" fontId="6" fillId="7" borderId="8" xfId="0" applyFont="1" applyFill="1" applyBorder="1" applyAlignment="1" applyProtection="1">
      <alignment horizontal="center" vertical="center"/>
      <protection hidden="1"/>
    </xf>
    <xf numFmtId="0" fontId="6" fillId="7" borderId="10" xfId="0" applyFont="1" applyFill="1" applyBorder="1" applyAlignment="1" applyProtection="1">
      <alignment horizontal="center" vertical="center"/>
      <protection hidden="1"/>
    </xf>
    <xf numFmtId="10" fontId="7" fillId="3" borderId="0" xfId="2" applyNumberFormat="1" applyFont="1" applyFill="1" applyAlignment="1" applyProtection="1">
      <alignment vertical="center"/>
      <protection hidden="1"/>
    </xf>
    <xf numFmtId="0" fontId="7" fillId="3" borderId="2" xfId="0" applyFont="1" applyFill="1" applyBorder="1" applyAlignment="1" applyProtection="1">
      <alignment horizontal="center" vertical="center"/>
      <protection hidden="1"/>
    </xf>
    <xf numFmtId="0" fontId="7" fillId="3" borderId="57" xfId="0" applyFont="1" applyFill="1" applyBorder="1" applyAlignment="1" applyProtection="1">
      <alignment horizontal="center" vertical="center"/>
      <protection hidden="1"/>
    </xf>
    <xf numFmtId="0" fontId="7" fillId="7" borderId="56" xfId="0" applyFont="1" applyFill="1" applyBorder="1" applyAlignment="1" applyProtection="1">
      <alignment horizontal="center" vertical="center"/>
      <protection hidden="1"/>
    </xf>
    <xf numFmtId="0" fontId="7" fillId="7" borderId="2" xfId="0" applyFont="1" applyFill="1" applyBorder="1" applyAlignment="1" applyProtection="1">
      <alignment horizontal="center" vertical="center"/>
      <protection hidden="1"/>
    </xf>
    <xf numFmtId="0" fontId="7" fillId="7" borderId="57" xfId="0" applyFont="1" applyFill="1" applyBorder="1" applyAlignment="1" applyProtection="1">
      <alignment horizontal="center" vertical="center"/>
      <protection hidden="1"/>
    </xf>
    <xf numFmtId="0" fontId="7" fillId="0" borderId="55"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10" fontId="7" fillId="3" borderId="97" xfId="2" applyNumberFormat="1" applyFont="1" applyFill="1" applyBorder="1" applyAlignment="1" applyProtection="1">
      <alignment horizontal="center" vertical="center"/>
      <protection hidden="1"/>
    </xf>
    <xf numFmtId="10" fontId="7" fillId="3" borderId="68" xfId="2" applyNumberFormat="1" applyFont="1" applyFill="1" applyBorder="1" applyAlignment="1" applyProtection="1">
      <alignment horizontal="center" vertical="center"/>
      <protection hidden="1"/>
    </xf>
    <xf numFmtId="0" fontId="7" fillId="3" borderId="68" xfId="0" applyFont="1" applyFill="1" applyBorder="1" applyAlignment="1" applyProtection="1">
      <alignment horizontal="center" vertical="center"/>
      <protection hidden="1"/>
    </xf>
    <xf numFmtId="0" fontId="7" fillId="3" borderId="70" xfId="0" applyFont="1" applyFill="1" applyBorder="1" applyAlignment="1" applyProtection="1">
      <alignment horizontal="center" vertical="center"/>
      <protection hidden="1"/>
    </xf>
    <xf numFmtId="0" fontId="7" fillId="7" borderId="97" xfId="0" applyFont="1" applyFill="1" applyBorder="1" applyAlignment="1" applyProtection="1">
      <alignment horizontal="center" vertical="center"/>
      <protection hidden="1"/>
    </xf>
    <xf numFmtId="0" fontId="7" fillId="7" borderId="68" xfId="0" applyFont="1" applyFill="1" applyBorder="1" applyAlignment="1" applyProtection="1">
      <alignment horizontal="center" vertical="center"/>
      <protection hidden="1"/>
    </xf>
    <xf numFmtId="0" fontId="7" fillId="7" borderId="70" xfId="0" applyFont="1" applyFill="1" applyBorder="1" applyAlignment="1" applyProtection="1">
      <alignment horizontal="center" vertical="center"/>
      <protection hidden="1"/>
    </xf>
    <xf numFmtId="0" fontId="7" fillId="7" borderId="53" xfId="0" applyFont="1" applyFill="1" applyBorder="1" applyAlignment="1" applyProtection="1">
      <alignment horizontal="center" vertical="center"/>
      <protection hidden="1"/>
    </xf>
    <xf numFmtId="0" fontId="7" fillId="7" borderId="44" xfId="0" applyFont="1" applyFill="1" applyBorder="1" applyAlignment="1" applyProtection="1">
      <alignment horizontal="center" vertical="center"/>
      <protection hidden="1"/>
    </xf>
    <xf numFmtId="0" fontId="7" fillId="7" borderId="54" xfId="0" applyFont="1" applyFill="1" applyBorder="1" applyAlignment="1" applyProtection="1">
      <alignment horizontal="center" vertical="center"/>
      <protection hidden="1"/>
    </xf>
    <xf numFmtId="10" fontId="7" fillId="0" borderId="53" xfId="2" applyNumberFormat="1" applyFont="1" applyBorder="1" applyAlignment="1" applyProtection="1">
      <alignment horizontal="center" vertical="center"/>
      <protection hidden="1"/>
    </xf>
    <xf numFmtId="10" fontId="7" fillId="0" borderId="44" xfId="2" applyNumberFormat="1" applyFont="1" applyBorder="1" applyAlignment="1" applyProtection="1">
      <alignment horizontal="center" vertical="center"/>
      <protection hidden="1"/>
    </xf>
    <xf numFmtId="10" fontId="7" fillId="0" borderId="54" xfId="2" applyNumberFormat="1" applyFont="1" applyBorder="1" applyAlignment="1" applyProtection="1">
      <alignment horizontal="center" vertical="center"/>
      <protection hidden="1"/>
    </xf>
    <xf numFmtId="10" fontId="7" fillId="0" borderId="56" xfId="2" applyNumberFormat="1" applyFont="1" applyBorder="1" applyAlignment="1" applyProtection="1">
      <alignment horizontal="center" vertical="center"/>
      <protection hidden="1"/>
    </xf>
    <xf numFmtId="10" fontId="7" fillId="0" borderId="2" xfId="2" applyNumberFormat="1"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57" xfId="0" applyFont="1" applyBorder="1" applyAlignment="1" applyProtection="1">
      <alignment horizontal="center" vertical="center"/>
      <protection hidden="1"/>
    </xf>
    <xf numFmtId="10" fontId="7" fillId="0" borderId="42" xfId="2" applyNumberFormat="1" applyFont="1" applyBorder="1" applyAlignment="1" applyProtection="1">
      <alignment horizontal="center" vertical="center"/>
      <protection hidden="1"/>
    </xf>
    <xf numFmtId="10" fontId="7" fillId="0" borderId="55" xfId="2" applyNumberFormat="1" applyFont="1" applyBorder="1" applyAlignment="1" applyProtection="1">
      <alignment horizontal="center" vertical="center"/>
      <protection hidden="1"/>
    </xf>
    <xf numFmtId="0" fontId="7" fillId="7" borderId="92" xfId="0" applyFont="1" applyFill="1" applyBorder="1" applyAlignment="1" applyProtection="1">
      <alignment horizontal="left" vertical="center"/>
      <protection hidden="1"/>
    </xf>
    <xf numFmtId="0" fontId="7" fillId="7" borderId="72" xfId="0" applyFont="1" applyFill="1" applyBorder="1" applyAlignment="1" applyProtection="1">
      <alignment horizontal="left" vertical="center"/>
      <protection hidden="1"/>
    </xf>
    <xf numFmtId="0" fontId="7" fillId="7" borderId="73" xfId="0" applyFont="1" applyFill="1" applyBorder="1" applyAlignment="1" applyProtection="1">
      <alignment horizontal="left" vertical="center"/>
      <protection hidden="1"/>
    </xf>
    <xf numFmtId="0" fontId="6" fillId="20" borderId="23" xfId="0" applyFont="1" applyFill="1" applyBorder="1" applyAlignment="1" applyProtection="1">
      <alignment horizontal="center" vertical="center"/>
      <protection hidden="1"/>
    </xf>
    <xf numFmtId="0" fontId="6" fillId="20" borderId="24" xfId="0" applyFont="1" applyFill="1" applyBorder="1" applyAlignment="1" applyProtection="1">
      <alignment horizontal="center" vertical="center"/>
      <protection hidden="1"/>
    </xf>
    <xf numFmtId="0" fontId="6" fillId="12" borderId="30" xfId="0" applyFont="1" applyFill="1" applyBorder="1" applyAlignment="1" applyProtection="1">
      <alignment horizontal="center" vertical="center"/>
      <protection hidden="1"/>
    </xf>
    <xf numFmtId="0" fontId="7" fillId="13" borderId="86" xfId="0" applyFont="1" applyFill="1" applyBorder="1" applyAlignment="1" applyProtection="1">
      <alignment horizontal="center" vertical="center"/>
      <protection locked="0"/>
    </xf>
    <xf numFmtId="0" fontId="7" fillId="13" borderId="74" xfId="0" applyFont="1" applyFill="1" applyBorder="1" applyAlignment="1" applyProtection="1">
      <alignment horizontal="center" vertical="center"/>
      <protection locked="0"/>
    </xf>
    <xf numFmtId="0" fontId="7" fillId="13" borderId="37" xfId="0"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protection hidden="1"/>
    </xf>
    <xf numFmtId="0" fontId="7" fillId="0" borderId="7" xfId="0" applyFont="1" applyFill="1" applyBorder="1" applyAlignment="1" applyProtection="1">
      <alignment horizontal="left" vertical="center"/>
      <protection hidden="1"/>
    </xf>
    <xf numFmtId="0" fontId="7" fillId="0" borderId="12" xfId="0" applyFont="1" applyFill="1" applyBorder="1" applyAlignment="1" applyProtection="1">
      <alignment horizontal="left" vertical="center"/>
      <protection hidden="1"/>
    </xf>
    <xf numFmtId="0" fontId="6" fillId="12" borderId="12" xfId="0" applyFont="1" applyFill="1" applyBorder="1" applyAlignment="1" applyProtection="1">
      <alignment horizontal="center" vertical="center"/>
      <protection hidden="1"/>
    </xf>
    <xf numFmtId="0" fontId="7" fillId="6" borderId="8" xfId="0" applyFont="1" applyFill="1" applyBorder="1" applyAlignment="1" applyProtection="1">
      <alignment horizontal="center" vertical="center"/>
      <protection locked="0"/>
    </xf>
    <xf numFmtId="0" fontId="7" fillId="6" borderId="9" xfId="0" applyFont="1" applyFill="1" applyBorder="1" applyAlignment="1" applyProtection="1">
      <alignment horizontal="center" vertical="center"/>
      <protection locked="0"/>
    </xf>
    <xf numFmtId="0" fontId="7" fillId="13" borderId="56" xfId="0" applyFont="1" applyFill="1" applyBorder="1" applyAlignment="1" applyProtection="1">
      <alignment horizontal="center" vertical="center"/>
      <protection locked="0"/>
    </xf>
    <xf numFmtId="0" fontId="7" fillId="13" borderId="2" xfId="0" applyFont="1" applyFill="1" applyBorder="1" applyAlignment="1" applyProtection="1">
      <alignment horizontal="center" vertical="center"/>
      <protection locked="0"/>
    </xf>
    <xf numFmtId="0" fontId="7" fillId="13" borderId="3" xfId="0" applyFont="1" applyFill="1" applyBorder="1" applyAlignment="1" applyProtection="1">
      <alignment horizontal="center" vertical="center"/>
      <protection locked="0"/>
    </xf>
    <xf numFmtId="0" fontId="7" fillId="4" borderId="107" xfId="0" applyFont="1" applyFill="1" applyBorder="1" applyAlignment="1" applyProtection="1">
      <alignment horizontal="center" vertical="center" wrapText="1"/>
      <protection hidden="1"/>
    </xf>
    <xf numFmtId="0" fontId="7" fillId="4" borderId="108" xfId="0" applyFont="1" applyFill="1" applyBorder="1" applyAlignment="1" applyProtection="1">
      <alignment horizontal="center" vertical="center" wrapText="1"/>
      <protection hidden="1"/>
    </xf>
    <xf numFmtId="0" fontId="7" fillId="4" borderId="23"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0" borderId="8" xfId="0" applyFont="1" applyFill="1" applyBorder="1" applyAlignment="1" applyProtection="1">
      <alignment horizontal="left" vertical="center"/>
      <protection hidden="1"/>
    </xf>
    <xf numFmtId="0" fontId="7" fillId="0" borderId="9" xfId="0" applyFont="1" applyFill="1" applyBorder="1" applyAlignment="1" applyProtection="1">
      <alignment horizontal="left" vertical="center"/>
      <protection hidden="1"/>
    </xf>
    <xf numFmtId="0" fontId="7" fillId="0" borderId="10" xfId="0" applyFont="1" applyFill="1" applyBorder="1" applyAlignment="1" applyProtection="1">
      <alignment horizontal="left" vertical="center"/>
      <protection hidden="1"/>
    </xf>
    <xf numFmtId="0" fontId="7" fillId="0" borderId="23" xfId="0" applyFont="1" applyFill="1" applyBorder="1" applyAlignment="1" applyProtection="1">
      <alignment horizontal="left" vertical="center"/>
      <protection hidden="1"/>
    </xf>
    <xf numFmtId="0" fontId="7" fillId="0" borderId="24" xfId="0" applyFont="1" applyFill="1" applyBorder="1" applyAlignment="1" applyProtection="1">
      <alignment horizontal="left" vertical="center"/>
      <protection hidden="1"/>
    </xf>
    <xf numFmtId="0" fontId="7" fillId="0" borderId="26" xfId="0" applyFont="1" applyFill="1" applyBorder="1" applyAlignment="1" applyProtection="1">
      <alignment horizontal="left" vertical="center"/>
      <protection hidden="1"/>
    </xf>
    <xf numFmtId="0" fontId="7" fillId="0" borderId="16" xfId="0" applyFont="1" applyFill="1" applyBorder="1" applyAlignment="1" applyProtection="1">
      <alignment horizontal="left" vertical="center"/>
      <protection hidden="1"/>
    </xf>
    <xf numFmtId="0" fontId="7" fillId="0" borderId="17" xfId="0" applyFont="1" applyFill="1" applyBorder="1" applyAlignment="1" applyProtection="1">
      <alignment horizontal="left" vertical="center"/>
      <protection hidden="1"/>
    </xf>
    <xf numFmtId="0" fontId="7" fillId="0" borderId="18" xfId="0" applyFont="1" applyFill="1" applyBorder="1" applyAlignment="1" applyProtection="1">
      <alignment horizontal="left" vertical="center"/>
      <protection hidden="1"/>
    </xf>
    <xf numFmtId="0" fontId="7" fillId="0" borderId="44" xfId="0" applyFont="1" applyBorder="1" applyAlignment="1" applyProtection="1">
      <alignment horizontal="center" vertical="center"/>
      <protection hidden="1"/>
    </xf>
    <xf numFmtId="0" fontId="7" fillId="0" borderId="54" xfId="0" applyFont="1" applyBorder="1" applyAlignment="1" applyProtection="1">
      <alignment horizontal="center" vertical="center"/>
      <protection hidden="1"/>
    </xf>
    <xf numFmtId="0" fontId="7" fillId="0" borderId="56" xfId="0" applyFont="1" applyBorder="1" applyAlignment="1" applyProtection="1">
      <alignment horizontal="center" vertical="center"/>
      <protection hidden="1"/>
    </xf>
    <xf numFmtId="0" fontId="7" fillId="3" borderId="97" xfId="0" applyFont="1" applyFill="1" applyBorder="1" applyAlignment="1" applyProtection="1">
      <alignment horizontal="center" vertical="center"/>
      <protection hidden="1"/>
    </xf>
    <xf numFmtId="0" fontId="6" fillId="6" borderId="53" xfId="0"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13" borderId="56" xfId="0" applyFont="1" applyFill="1" applyBorder="1" applyAlignment="1" applyProtection="1">
      <alignment horizontal="center" vertical="center"/>
      <protection locked="0"/>
    </xf>
    <xf numFmtId="0" fontId="6" fillId="13" borderId="2" xfId="0" applyFont="1" applyFill="1" applyBorder="1" applyAlignment="1" applyProtection="1">
      <alignment horizontal="center" vertical="center"/>
      <protection locked="0"/>
    </xf>
    <xf numFmtId="0" fontId="6" fillId="13" borderId="57" xfId="0" applyFont="1" applyFill="1" applyBorder="1" applyAlignment="1" applyProtection="1">
      <alignment horizontal="center" vertical="center"/>
      <protection locked="0"/>
    </xf>
    <xf numFmtId="0" fontId="6" fillId="13" borderId="86" xfId="0" applyFont="1" applyFill="1" applyBorder="1" applyAlignment="1" applyProtection="1">
      <alignment horizontal="center" vertical="center"/>
      <protection locked="0"/>
    </xf>
    <xf numFmtId="0" fontId="6" fillId="13" borderId="74" xfId="0" applyFont="1" applyFill="1" applyBorder="1" applyAlignment="1" applyProtection="1">
      <alignment horizontal="center" vertical="center"/>
      <protection locked="0"/>
    </xf>
    <xf numFmtId="0" fontId="6" fillId="13" borderId="76" xfId="0" applyFont="1" applyFill="1" applyBorder="1" applyAlignment="1" applyProtection="1">
      <alignment horizontal="center" vertical="center"/>
      <protection locked="0"/>
    </xf>
    <xf numFmtId="0" fontId="7" fillId="0" borderId="53" xfId="0" applyFont="1" applyBorder="1" applyAlignment="1" applyProtection="1">
      <alignment horizontal="center" vertical="center"/>
      <protection hidden="1"/>
    </xf>
    <xf numFmtId="0" fontId="7" fillId="0" borderId="42" xfId="0" applyFont="1" applyBorder="1" applyAlignment="1" applyProtection="1">
      <alignment horizontal="center" vertical="center"/>
      <protection hidden="1"/>
    </xf>
    <xf numFmtId="0" fontId="7" fillId="3" borderId="56" xfId="0" applyFont="1" applyFill="1" applyBorder="1" applyAlignment="1" applyProtection="1">
      <alignment horizontal="center" vertical="center"/>
      <protection hidden="1"/>
    </xf>
    <xf numFmtId="0" fontId="0" fillId="14" borderId="34" xfId="0" applyFill="1" applyBorder="1" applyAlignment="1" applyProtection="1">
      <alignment horizontal="center" vertical="center"/>
      <protection hidden="1"/>
    </xf>
    <xf numFmtId="0" fontId="0" fillId="14" borderId="17" xfId="0" applyFill="1" applyBorder="1" applyAlignment="1" applyProtection="1">
      <alignment horizontal="center" vertical="center"/>
      <protection hidden="1"/>
    </xf>
    <xf numFmtId="0" fontId="0" fillId="14" borderId="18" xfId="0" applyFill="1" applyBorder="1" applyAlignment="1" applyProtection="1">
      <alignment horizontal="center" vertical="center"/>
      <protection hidden="1"/>
    </xf>
    <xf numFmtId="0" fontId="0" fillId="6" borderId="53" xfId="0" applyFill="1" applyBorder="1" applyAlignment="1" applyProtection="1">
      <alignment vertical="center"/>
      <protection locked="0"/>
    </xf>
    <xf numFmtId="0" fontId="0" fillId="6" borderId="44" xfId="0" applyFill="1" applyBorder="1" applyAlignment="1" applyProtection="1">
      <alignment vertical="center"/>
      <protection locked="0"/>
    </xf>
    <xf numFmtId="0" fontId="0" fillId="6" borderId="49" xfId="0" applyFill="1" applyBorder="1" applyAlignment="1" applyProtection="1">
      <alignment vertical="center"/>
      <protection locked="0"/>
    </xf>
    <xf numFmtId="0" fontId="13" fillId="4" borderId="63" xfId="0" applyFont="1" applyFill="1" applyBorder="1" applyAlignment="1" applyProtection="1">
      <alignment horizontal="center" vertical="center"/>
      <protection hidden="1"/>
    </xf>
    <xf numFmtId="0" fontId="13" fillId="4" borderId="61" xfId="0" applyFont="1" applyFill="1" applyBorder="1" applyAlignment="1" applyProtection="1">
      <alignment horizontal="center" vertical="center"/>
      <protection hidden="1"/>
    </xf>
    <xf numFmtId="0" fontId="13" fillId="4" borderId="66" xfId="0" applyFont="1" applyFill="1" applyBorder="1" applyAlignment="1" applyProtection="1">
      <alignment horizontal="center" vertical="center"/>
      <protection hidden="1"/>
    </xf>
    <xf numFmtId="0" fontId="13" fillId="4" borderId="42" xfId="0" applyFont="1" applyFill="1" applyBorder="1" applyAlignment="1" applyProtection="1">
      <alignment horizontal="center" vertical="center"/>
      <protection hidden="1"/>
    </xf>
    <xf numFmtId="0" fontId="13" fillId="4" borderId="55" xfId="0" applyFont="1" applyFill="1" applyBorder="1" applyAlignment="1" applyProtection="1">
      <alignment horizontal="center" vertical="center"/>
      <protection hidden="1"/>
    </xf>
    <xf numFmtId="0" fontId="13" fillId="4" borderId="36" xfId="0" applyFont="1" applyFill="1" applyBorder="1" applyAlignment="1" applyProtection="1">
      <alignment horizontal="center" vertical="center"/>
      <protection hidden="1"/>
    </xf>
    <xf numFmtId="0" fontId="0" fillId="6" borderId="34"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14" borderId="37" xfId="0" applyFill="1" applyBorder="1" applyAlignment="1" applyProtection="1">
      <alignment horizontal="center" vertical="center"/>
      <protection hidden="1"/>
    </xf>
    <xf numFmtId="0" fontId="0" fillId="14" borderId="28" xfId="0" applyFill="1" applyBorder="1" applyAlignment="1" applyProtection="1">
      <alignment horizontal="center" vertical="center"/>
      <protection hidden="1"/>
    </xf>
    <xf numFmtId="0" fontId="0" fillId="14" borderId="30" xfId="0" applyFill="1" applyBorder="1" applyAlignment="1" applyProtection="1">
      <alignment horizontal="center" vertical="center"/>
      <protection hidden="1"/>
    </xf>
    <xf numFmtId="0" fontId="0" fillId="7" borderId="24" xfId="0" applyFill="1" applyBorder="1" applyAlignment="1" applyProtection="1">
      <alignment horizontal="center" vertical="center"/>
      <protection hidden="1"/>
    </xf>
    <xf numFmtId="0" fontId="0" fillId="7" borderId="26" xfId="0" applyFill="1" applyBorder="1" applyAlignment="1" applyProtection="1">
      <alignment horizontal="center" vertical="center"/>
      <protection hidden="1"/>
    </xf>
    <xf numFmtId="0" fontId="0" fillId="7" borderId="36" xfId="0" applyFill="1" applyBorder="1" applyAlignment="1" applyProtection="1">
      <alignment horizontal="center" vertical="center"/>
      <protection hidden="1"/>
    </xf>
    <xf numFmtId="0" fontId="0" fillId="7" borderId="92" xfId="0" applyFill="1" applyBorder="1" applyAlignment="1" applyProtection="1">
      <alignment vertical="center"/>
      <protection hidden="1"/>
    </xf>
    <xf numFmtId="0" fontId="0" fillId="7" borderId="72" xfId="0" applyFill="1" applyBorder="1" applyAlignment="1" applyProtection="1">
      <alignment vertical="center"/>
      <protection hidden="1"/>
    </xf>
    <xf numFmtId="0" fontId="0" fillId="7" borderId="75" xfId="0" applyFill="1" applyBorder="1" applyAlignment="1" applyProtection="1">
      <alignment vertical="center"/>
      <protection hidden="1"/>
    </xf>
    <xf numFmtId="0" fontId="0" fillId="13" borderId="7" xfId="0" applyFill="1" applyBorder="1" applyAlignment="1" applyProtection="1">
      <alignment horizontal="center" vertical="center"/>
      <protection hidden="1"/>
    </xf>
    <xf numFmtId="0" fontId="0" fillId="13" borderId="12" xfId="0" applyFill="1" applyBorder="1" applyAlignment="1" applyProtection="1">
      <alignment horizontal="center" vertical="center"/>
      <protection hidden="1"/>
    </xf>
    <xf numFmtId="0" fontId="0" fillId="14" borderId="3" xfId="0" applyFill="1" applyBorder="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0" fillId="14" borderId="12" xfId="0" applyFill="1" applyBorder="1" applyAlignment="1" applyProtection="1">
      <alignment horizontal="center" vertical="center"/>
      <protection hidden="1"/>
    </xf>
    <xf numFmtId="0" fontId="6" fillId="7" borderId="51" xfId="0" applyFont="1" applyFill="1" applyBorder="1" applyAlignment="1" applyProtection="1">
      <alignment horizontal="center" vertical="center"/>
      <protection hidden="1"/>
    </xf>
    <xf numFmtId="0" fontId="6" fillId="7" borderId="52" xfId="0" applyFont="1" applyFill="1" applyBorder="1" applyAlignment="1" applyProtection="1">
      <alignment horizontal="center" vertical="center"/>
      <protection hidden="1"/>
    </xf>
    <xf numFmtId="0" fontId="6" fillId="7" borderId="15" xfId="0" applyFont="1" applyFill="1" applyBorder="1" applyAlignment="1" applyProtection="1">
      <alignment horizontal="center" vertical="center"/>
      <protection hidden="1"/>
    </xf>
    <xf numFmtId="0" fontId="6" fillId="6" borderId="49"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10" fontId="6" fillId="7" borderId="9" xfId="2" applyNumberFormat="1" applyFont="1" applyFill="1" applyBorder="1" applyAlignment="1" applyProtection="1">
      <alignment horizontal="center" vertical="center"/>
      <protection hidden="1"/>
    </xf>
    <xf numFmtId="10" fontId="6" fillId="7" borderId="51" xfId="2" applyNumberFormat="1" applyFont="1" applyFill="1" applyBorder="1" applyAlignment="1" applyProtection="1">
      <alignment horizontal="center" vertical="center"/>
      <protection hidden="1"/>
    </xf>
    <xf numFmtId="10" fontId="6" fillId="7" borderId="14" xfId="2" applyNumberFormat="1" applyFont="1" applyFill="1" applyBorder="1" applyAlignment="1" applyProtection="1">
      <alignment horizontal="center" vertical="center"/>
      <protection hidden="1"/>
    </xf>
    <xf numFmtId="0" fontId="6" fillId="7" borderId="49" xfId="0" applyFont="1" applyFill="1" applyBorder="1" applyAlignment="1" applyProtection="1">
      <alignment horizontal="center" vertical="center"/>
      <protection hidden="1"/>
    </xf>
    <xf numFmtId="0" fontId="6" fillId="7" borderId="41" xfId="0" applyFont="1" applyFill="1" applyBorder="1" applyAlignment="1" applyProtection="1">
      <alignment horizontal="center" vertical="center"/>
      <protection hidden="1"/>
    </xf>
    <xf numFmtId="0" fontId="6" fillId="7" borderId="35" xfId="0" applyFont="1" applyFill="1" applyBorder="1" applyAlignment="1" applyProtection="1">
      <alignment horizontal="center" vertical="center"/>
      <protection hidden="1"/>
    </xf>
    <xf numFmtId="0" fontId="6" fillId="6" borderId="65" xfId="0" applyFont="1" applyFill="1" applyBorder="1" applyAlignment="1" applyProtection="1">
      <alignment horizontal="center" vertical="center"/>
      <protection locked="0"/>
    </xf>
    <xf numFmtId="0" fontId="6" fillId="6" borderId="61" xfId="0" applyFont="1" applyFill="1" applyBorder="1" applyAlignment="1" applyProtection="1">
      <alignment horizontal="center" vertical="center"/>
      <protection locked="0"/>
    </xf>
    <xf numFmtId="0" fontId="6" fillId="6" borderId="66" xfId="0" applyFont="1" applyFill="1" applyBorder="1" applyAlignment="1" applyProtection="1">
      <alignment horizontal="center" vertical="center"/>
      <protection locked="0"/>
    </xf>
    <xf numFmtId="0" fontId="6" fillId="6" borderId="25"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6" xfId="0"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13" borderId="17" xfId="0" applyFill="1" applyBorder="1" applyAlignment="1" applyProtection="1">
      <alignment horizontal="center" vertical="center"/>
      <protection hidden="1"/>
    </xf>
    <xf numFmtId="0" fontId="0" fillId="13" borderId="18" xfId="0" applyFill="1" applyBorder="1" applyAlignment="1" applyProtection="1">
      <alignment horizontal="center" vertical="center"/>
      <protection hidden="1"/>
    </xf>
    <xf numFmtId="0" fontId="7" fillId="4" borderId="66" xfId="0" applyFont="1" applyFill="1" applyBorder="1" applyAlignment="1" applyProtection="1">
      <alignment horizontal="center" vertical="center" wrapText="1"/>
      <protection hidden="1"/>
    </xf>
    <xf numFmtId="0" fontId="7" fillId="4" borderId="36" xfId="0" applyFont="1" applyFill="1" applyBorder="1" applyAlignment="1" applyProtection="1">
      <alignment horizontal="center" vertical="center" wrapText="1"/>
      <protection hidden="1"/>
    </xf>
    <xf numFmtId="0" fontId="0" fillId="6" borderId="11"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0" fontId="0" fillId="14" borderId="23" xfId="0" applyFill="1" applyBorder="1" applyAlignment="1" applyProtection="1">
      <alignment horizontal="center" vertical="center"/>
      <protection hidden="1"/>
    </xf>
    <xf numFmtId="0" fontId="0" fillId="14" borderId="24"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6" borderId="3" xfId="0"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9" fontId="7" fillId="0" borderId="68" xfId="0" applyNumberFormat="1" applyFont="1" applyBorder="1" applyAlignment="1" applyProtection="1">
      <alignment horizontal="center" vertical="center"/>
      <protection hidden="1"/>
    </xf>
    <xf numFmtId="0" fontId="7" fillId="0" borderId="68" xfId="0" applyFont="1" applyBorder="1" applyAlignment="1" applyProtection="1">
      <alignment horizontal="center" vertical="center"/>
      <protection hidden="1"/>
    </xf>
    <xf numFmtId="0" fontId="7" fillId="0" borderId="70" xfId="0" applyFont="1" applyBorder="1" applyAlignment="1" applyProtection="1">
      <alignment horizontal="center" vertical="center"/>
      <protection hidden="1"/>
    </xf>
    <xf numFmtId="0" fontId="0" fillId="6" borderId="56" xfId="0" applyFill="1" applyBorder="1" applyAlignment="1" applyProtection="1">
      <alignment vertical="center"/>
      <protection locked="0"/>
    </xf>
    <xf numFmtId="0" fontId="0" fillId="6" borderId="2" xfId="0" applyFill="1" applyBorder="1" applyAlignment="1" applyProtection="1">
      <alignment vertical="center"/>
      <protection locked="0"/>
    </xf>
    <xf numFmtId="0" fontId="0" fillId="6" borderId="3" xfId="0" applyFill="1" applyBorder="1" applyAlignment="1" applyProtection="1">
      <alignment vertical="center"/>
      <protection locked="0"/>
    </xf>
    <xf numFmtId="0" fontId="0" fillId="6" borderId="86" xfId="0" applyFont="1" applyFill="1" applyBorder="1" applyAlignment="1" applyProtection="1">
      <alignment vertical="center"/>
      <protection locked="0"/>
    </xf>
    <xf numFmtId="0" fontId="0" fillId="6" borderId="74" xfId="0" applyFont="1" applyFill="1" applyBorder="1" applyAlignment="1" applyProtection="1">
      <alignment vertical="center"/>
      <protection locked="0"/>
    </xf>
    <xf numFmtId="0" fontId="0" fillId="6" borderId="37" xfId="0" applyFont="1" applyFill="1" applyBorder="1" applyAlignment="1" applyProtection="1">
      <alignment vertical="center"/>
      <protection locked="0"/>
    </xf>
    <xf numFmtId="0" fontId="0" fillId="24" borderId="36" xfId="0" applyFill="1" applyBorder="1" applyAlignment="1" applyProtection="1">
      <alignment horizontal="center" vertical="center"/>
      <protection hidden="1"/>
    </xf>
    <xf numFmtId="0" fontId="0" fillId="24" borderId="24" xfId="0" applyFill="1" applyBorder="1" applyAlignment="1" applyProtection="1">
      <alignment horizontal="center" vertical="center"/>
      <protection hidden="1"/>
    </xf>
    <xf numFmtId="0" fontId="7" fillId="0" borderId="94" xfId="0" applyFont="1" applyBorder="1" applyAlignment="1" applyProtection="1">
      <alignment horizontal="center" vertical="center"/>
      <protection hidden="1"/>
    </xf>
    <xf numFmtId="0" fontId="7" fillId="0" borderId="95" xfId="0" applyFont="1" applyBorder="1" applyAlignment="1" applyProtection="1">
      <alignment horizontal="center" vertical="center"/>
      <protection hidden="1"/>
    </xf>
    <xf numFmtId="0" fontId="7" fillId="4" borderId="15" xfId="0" applyFont="1" applyFill="1" applyBorder="1" applyAlignment="1" applyProtection="1">
      <alignment horizontal="center" vertical="center"/>
      <protection hidden="1"/>
    </xf>
    <xf numFmtId="0" fontId="7" fillId="7" borderId="16" xfId="0" applyFont="1" applyFill="1" applyBorder="1" applyAlignment="1" applyProtection="1">
      <alignment horizontal="center" vertical="center"/>
      <protection hidden="1"/>
    </xf>
    <xf numFmtId="0" fontId="7" fillId="7" borderId="17" xfId="0" applyFont="1" applyFill="1" applyBorder="1" applyAlignment="1" applyProtection="1">
      <alignment horizontal="center" vertical="center"/>
      <protection hidden="1"/>
    </xf>
    <xf numFmtId="0" fontId="7" fillId="7" borderId="18" xfId="0" applyFont="1" applyFill="1" applyBorder="1" applyAlignment="1" applyProtection="1">
      <alignment horizontal="center" vertical="center"/>
      <protection hidden="1"/>
    </xf>
    <xf numFmtId="0" fontId="7" fillId="7" borderId="11" xfId="0" applyFont="1" applyFill="1" applyBorder="1" applyAlignment="1" applyProtection="1">
      <alignment horizontal="center" vertical="center"/>
      <protection hidden="1"/>
    </xf>
    <xf numFmtId="0" fontId="7" fillId="7" borderId="7" xfId="0" applyFont="1" applyFill="1" applyBorder="1" applyAlignment="1" applyProtection="1">
      <alignment horizontal="center" vertical="center"/>
      <protection hidden="1"/>
    </xf>
    <xf numFmtId="0" fontId="7" fillId="7" borderId="12" xfId="0" applyFont="1" applyFill="1" applyBorder="1" applyAlignment="1" applyProtection="1">
      <alignment horizontal="center" vertical="center"/>
      <protection hidden="1"/>
    </xf>
    <xf numFmtId="0" fontId="7" fillId="7" borderId="13" xfId="0" applyFont="1" applyFill="1" applyBorder="1" applyAlignment="1" applyProtection="1">
      <alignment horizontal="center" vertical="center"/>
      <protection hidden="1"/>
    </xf>
    <xf numFmtId="0" fontId="7" fillId="7" borderId="14" xfId="0" applyFont="1" applyFill="1" applyBorder="1" applyAlignment="1" applyProtection="1">
      <alignment horizontal="center" vertical="center"/>
      <protection hidden="1"/>
    </xf>
    <xf numFmtId="0" fontId="7" fillId="7" borderId="15" xfId="0" applyFont="1" applyFill="1" applyBorder="1" applyAlignment="1" applyProtection="1">
      <alignment horizontal="center" vertical="center"/>
      <protection hidden="1"/>
    </xf>
    <xf numFmtId="9" fontId="7" fillId="3" borderId="56" xfId="0" applyNumberFormat="1" applyFont="1" applyFill="1" applyBorder="1" applyAlignment="1" applyProtection="1">
      <alignment horizontal="center" vertical="center"/>
      <protection hidden="1"/>
    </xf>
    <xf numFmtId="9" fontId="7" fillId="3" borderId="2" xfId="0" applyNumberFormat="1" applyFont="1" applyFill="1" applyBorder="1" applyAlignment="1" applyProtection="1">
      <alignment horizontal="center" vertical="center"/>
      <protection hidden="1"/>
    </xf>
    <xf numFmtId="9" fontId="7" fillId="0" borderId="93" xfId="0" applyNumberFormat="1" applyFont="1" applyBorder="1" applyAlignment="1" applyProtection="1">
      <alignment horizontal="center" vertical="center"/>
      <protection hidden="1"/>
    </xf>
    <xf numFmtId="0" fontId="7" fillId="4" borderId="93" xfId="0" applyFont="1" applyFill="1" applyBorder="1" applyAlignment="1" applyProtection="1">
      <alignment horizontal="center" vertical="center"/>
      <protection hidden="1"/>
    </xf>
    <xf numFmtId="0" fontId="7" fillId="4" borderId="94" xfId="0" applyFont="1" applyFill="1" applyBorder="1" applyAlignment="1" applyProtection="1">
      <alignment horizontal="center" vertical="center"/>
      <protection hidden="1"/>
    </xf>
    <xf numFmtId="0" fontId="7" fillId="4" borderId="95" xfId="0" applyFont="1" applyFill="1" applyBorder="1" applyAlignment="1" applyProtection="1">
      <alignment horizontal="center" vertical="center"/>
      <protection hidden="1"/>
    </xf>
    <xf numFmtId="9" fontId="7" fillId="0" borderId="97" xfId="0" applyNumberFormat="1" applyFont="1" applyBorder="1" applyAlignment="1" applyProtection="1">
      <alignment horizontal="center" vertical="center"/>
      <protection hidden="1"/>
    </xf>
    <xf numFmtId="0" fontId="6" fillId="14" borderId="36" xfId="0" applyFont="1" applyFill="1" applyBorder="1" applyAlignment="1" applyProtection="1">
      <alignment horizontal="center" vertical="center"/>
      <protection hidden="1"/>
    </xf>
    <xf numFmtId="0" fontId="6" fillId="6" borderId="24" xfId="0" applyFont="1" applyFill="1" applyBorder="1" applyAlignment="1" applyProtection="1">
      <alignment horizontal="center" vertical="center"/>
      <protection locked="0"/>
    </xf>
    <xf numFmtId="0" fontId="6" fillId="7" borderId="25" xfId="0" applyFont="1" applyFill="1" applyBorder="1" applyAlignment="1" applyProtection="1">
      <alignment horizontal="center" vertical="center"/>
      <protection hidden="1"/>
    </xf>
    <xf numFmtId="0" fontId="7" fillId="4" borderId="51" xfId="0" applyFont="1" applyFill="1" applyBorder="1" applyAlignment="1" applyProtection="1">
      <alignment horizontal="center" vertical="center" wrapText="1"/>
      <protection hidden="1"/>
    </xf>
    <xf numFmtId="0" fontId="6" fillId="0" borderId="14"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7" fillId="4" borderId="41" xfId="0" applyFont="1" applyFill="1" applyBorder="1" applyAlignment="1" applyProtection="1">
      <alignment horizontal="center" vertical="center" wrapText="1"/>
      <protection hidden="1"/>
    </xf>
    <xf numFmtId="0" fontId="7" fillId="4" borderId="52" xfId="0" applyFont="1" applyFill="1" applyBorder="1" applyAlignment="1" applyProtection="1">
      <alignment horizontal="center" vertical="center" wrapText="1"/>
      <protection hidden="1"/>
    </xf>
    <xf numFmtId="0" fontId="6" fillId="13" borderId="93" xfId="0" applyFont="1" applyFill="1" applyBorder="1" applyAlignment="1" applyProtection="1">
      <alignment horizontal="center" vertical="center"/>
      <protection locked="0"/>
    </xf>
    <xf numFmtId="0" fontId="6" fillId="13" borderId="94" xfId="0" applyFont="1" applyFill="1" applyBorder="1" applyAlignment="1" applyProtection="1">
      <alignment horizontal="center" vertical="center"/>
      <protection locked="0"/>
    </xf>
    <xf numFmtId="0" fontId="6" fillId="13" borderId="35" xfId="0" applyFont="1" applyFill="1" applyBorder="1" applyAlignment="1" applyProtection="1">
      <alignment horizontal="center" vertical="center"/>
      <protection locked="0"/>
    </xf>
    <xf numFmtId="0" fontId="6" fillId="14" borderId="58" xfId="0" applyFont="1" applyFill="1" applyBorder="1" applyAlignment="1" applyProtection="1">
      <alignment horizontal="center" vertical="center"/>
      <protection hidden="1"/>
    </xf>
    <xf numFmtId="0" fontId="6" fillId="14" borderId="59" xfId="0" applyFont="1" applyFill="1" applyBorder="1" applyAlignment="1" applyProtection="1">
      <alignment horizontal="center" vertical="center"/>
      <protection hidden="1"/>
    </xf>
    <xf numFmtId="0" fontId="6" fillId="14" borderId="60" xfId="0" applyFont="1" applyFill="1" applyBorder="1" applyAlignment="1" applyProtection="1">
      <alignment horizontal="center" vertical="center"/>
      <protection hidden="1"/>
    </xf>
    <xf numFmtId="0" fontId="6" fillId="13" borderId="14" xfId="0" applyFont="1" applyFill="1" applyBorder="1" applyAlignment="1" applyProtection="1">
      <alignment horizontal="center" vertical="center"/>
      <protection locked="0"/>
    </xf>
    <xf numFmtId="0" fontId="7" fillId="33" borderId="61" xfId="0" applyFont="1" applyFill="1" applyBorder="1" applyAlignment="1" applyProtection="1">
      <alignment horizontal="center" vertical="center"/>
      <protection hidden="1"/>
    </xf>
    <xf numFmtId="0" fontId="7" fillId="33" borderId="62" xfId="0" applyFont="1" applyFill="1" applyBorder="1" applyAlignment="1" applyProtection="1">
      <alignment horizontal="center" vertical="center"/>
      <protection hidden="1"/>
    </xf>
    <xf numFmtId="0" fontId="6" fillId="35" borderId="48" xfId="0" applyFont="1" applyFill="1" applyBorder="1" applyAlignment="1" applyProtection="1">
      <alignment horizontal="center" vertical="center"/>
      <protection hidden="1"/>
    </xf>
    <xf numFmtId="0" fontId="6" fillId="35" borderId="94" xfId="0" applyFont="1" applyFill="1" applyBorder="1" applyAlignment="1" applyProtection="1">
      <alignment horizontal="center" vertical="center"/>
      <protection hidden="1"/>
    </xf>
    <xf numFmtId="0" fontId="6" fillId="35" borderId="95" xfId="0" applyFont="1" applyFill="1" applyBorder="1" applyAlignment="1" applyProtection="1">
      <alignment horizontal="center" vertical="center"/>
      <protection hidden="1"/>
    </xf>
    <xf numFmtId="0" fontId="6" fillId="14" borderId="11" xfId="0" applyFont="1" applyFill="1" applyBorder="1" applyAlignment="1" applyProtection="1">
      <alignment horizontal="center" vertical="center"/>
      <protection hidden="1"/>
    </xf>
    <xf numFmtId="0" fontId="6" fillId="14" borderId="7" xfId="0" applyFont="1" applyFill="1" applyBorder="1" applyAlignment="1" applyProtection="1">
      <alignment horizontal="center" vertical="center"/>
      <protection hidden="1"/>
    </xf>
    <xf numFmtId="0" fontId="6" fillId="14" borderId="12" xfId="0" applyFont="1" applyFill="1" applyBorder="1" applyAlignment="1" applyProtection="1">
      <alignment horizontal="center" vertical="center"/>
      <protection hidden="1"/>
    </xf>
    <xf numFmtId="0" fontId="7" fillId="12" borderId="11" xfId="0" applyFont="1" applyFill="1" applyBorder="1" applyAlignment="1" applyProtection="1">
      <alignment vertical="center"/>
      <protection hidden="1"/>
    </xf>
    <xf numFmtId="0" fontId="7" fillId="12" borderId="7" xfId="0" applyFont="1" applyFill="1" applyBorder="1" applyAlignment="1" applyProtection="1">
      <alignment vertical="center"/>
      <protection hidden="1"/>
    </xf>
    <xf numFmtId="0" fontId="7" fillId="12" borderId="12" xfId="0" applyFont="1" applyFill="1" applyBorder="1" applyAlignment="1" applyProtection="1">
      <alignment vertical="center"/>
      <protection hidden="1"/>
    </xf>
    <xf numFmtId="0" fontId="6" fillId="13" borderId="3" xfId="0" applyFont="1" applyFill="1" applyBorder="1" applyAlignment="1" applyProtection="1">
      <alignment horizontal="center" vertical="center"/>
      <protection locked="0"/>
    </xf>
    <xf numFmtId="0" fontId="7" fillId="12" borderId="11" xfId="0" applyFont="1" applyFill="1" applyBorder="1" applyAlignment="1" applyProtection="1">
      <alignment horizontal="left" vertical="center" wrapText="1"/>
      <protection hidden="1"/>
    </xf>
    <xf numFmtId="0" fontId="7" fillId="12" borderId="7" xfId="0" applyFont="1" applyFill="1" applyBorder="1" applyAlignment="1" applyProtection="1">
      <alignment horizontal="left" vertical="center" wrapText="1"/>
      <protection hidden="1"/>
    </xf>
    <xf numFmtId="0" fontId="7" fillId="12" borderId="12" xfId="0" applyFont="1" applyFill="1" applyBorder="1" applyAlignment="1" applyProtection="1">
      <alignment horizontal="left" vertical="center" wrapText="1"/>
      <protection hidden="1"/>
    </xf>
    <xf numFmtId="0" fontId="7" fillId="12" borderId="27" xfId="0" applyFont="1" applyFill="1" applyBorder="1" applyAlignment="1" applyProtection="1">
      <alignment horizontal="left" vertical="center" wrapText="1"/>
      <protection hidden="1"/>
    </xf>
    <xf numFmtId="0" fontId="7" fillId="12" borderId="28" xfId="0" applyFont="1" applyFill="1" applyBorder="1" applyAlignment="1" applyProtection="1">
      <alignment horizontal="left" vertical="center" wrapText="1"/>
      <protection hidden="1"/>
    </xf>
    <xf numFmtId="0" fontId="7" fillId="12" borderId="30" xfId="0" applyFont="1" applyFill="1" applyBorder="1" applyAlignment="1" applyProtection="1">
      <alignment horizontal="left" vertical="center" wrapText="1"/>
      <protection hidden="1"/>
    </xf>
    <xf numFmtId="0" fontId="6" fillId="13" borderId="37" xfId="0" applyFont="1" applyFill="1" applyBorder="1" applyAlignment="1" applyProtection="1">
      <alignment horizontal="center" vertical="center"/>
      <protection locked="0"/>
    </xf>
    <xf numFmtId="0" fontId="6" fillId="13" borderId="28" xfId="0" applyFont="1" applyFill="1" applyBorder="1" applyAlignment="1" applyProtection="1">
      <alignment horizontal="center" vertical="center"/>
      <protection locked="0"/>
    </xf>
    <xf numFmtId="0" fontId="6" fillId="13" borderId="65" xfId="0" applyFont="1" applyFill="1" applyBorder="1" applyAlignment="1" applyProtection="1">
      <alignment horizontal="center" vertical="center"/>
      <protection hidden="1"/>
    </xf>
    <xf numFmtId="0" fontId="6" fillId="13" borderId="61" xfId="0" applyFont="1" applyFill="1" applyBorder="1" applyAlignment="1" applyProtection="1">
      <alignment horizontal="center" vertical="center"/>
      <protection hidden="1"/>
    </xf>
    <xf numFmtId="0" fontId="6" fillId="13" borderId="66" xfId="0" applyFont="1" applyFill="1" applyBorder="1" applyAlignment="1" applyProtection="1">
      <alignment horizontal="center" vertical="center"/>
      <protection hidden="1"/>
    </xf>
    <xf numFmtId="0" fontId="6" fillId="13" borderId="40" xfId="0" applyFont="1" applyFill="1" applyBorder="1" applyAlignment="1" applyProtection="1">
      <alignment horizontal="center" vertical="center"/>
      <protection hidden="1"/>
    </xf>
    <xf numFmtId="0" fontId="6" fillId="13" borderId="0" xfId="0" applyFont="1" applyFill="1" applyBorder="1" applyAlignment="1" applyProtection="1">
      <alignment horizontal="center" vertical="center"/>
      <protection hidden="1"/>
    </xf>
    <xf numFmtId="0" fontId="6" fillId="13" borderId="41" xfId="0" applyFont="1" applyFill="1" applyBorder="1" applyAlignment="1" applyProtection="1">
      <alignment horizontal="center" vertical="center"/>
      <protection hidden="1"/>
    </xf>
    <xf numFmtId="0" fontId="6" fillId="13" borderId="102" xfId="0" applyFont="1" applyFill="1" applyBorder="1" applyAlignment="1" applyProtection="1">
      <alignment horizontal="center" vertical="center"/>
      <protection hidden="1"/>
    </xf>
    <xf numFmtId="0" fontId="6" fillId="13" borderId="99" xfId="0" applyFont="1" applyFill="1" applyBorder="1" applyAlignment="1" applyProtection="1">
      <alignment horizontal="center" vertical="center"/>
      <protection hidden="1"/>
    </xf>
    <xf numFmtId="0" fontId="6" fillId="13" borderId="101" xfId="0" applyFont="1" applyFill="1" applyBorder="1" applyAlignment="1" applyProtection="1">
      <alignment horizontal="center" vertical="center"/>
      <protection hidden="1"/>
    </xf>
    <xf numFmtId="0" fontId="7" fillId="12" borderId="56" xfId="0" applyFont="1" applyFill="1" applyBorder="1" applyAlignment="1" applyProtection="1">
      <alignment vertical="center"/>
      <protection hidden="1"/>
    </xf>
    <xf numFmtId="0" fontId="7" fillId="12" borderId="2" xfId="0" applyFont="1" applyFill="1" applyBorder="1" applyAlignment="1" applyProtection="1">
      <alignment vertical="center"/>
      <protection hidden="1"/>
    </xf>
    <xf numFmtId="0" fontId="7" fillId="12" borderId="57" xfId="0" applyFont="1" applyFill="1" applyBorder="1" applyAlignment="1" applyProtection="1">
      <alignment vertical="center"/>
      <protection hidden="1"/>
    </xf>
    <xf numFmtId="0" fontId="7" fillId="13" borderId="56" xfId="0" applyFont="1" applyFill="1" applyBorder="1" applyAlignment="1" applyProtection="1">
      <alignment horizontal="center" vertical="center"/>
    </xf>
    <xf numFmtId="0" fontId="7" fillId="13" borderId="2" xfId="0" applyFont="1" applyFill="1" applyBorder="1" applyAlignment="1" applyProtection="1">
      <alignment horizontal="center" vertical="center"/>
    </xf>
    <xf numFmtId="0" fontId="7" fillId="13" borderId="3" xfId="0" applyFont="1" applyFill="1" applyBorder="1" applyAlignment="1" applyProtection="1">
      <alignment horizontal="center" vertical="center"/>
    </xf>
    <xf numFmtId="0" fontId="6" fillId="14" borderId="27" xfId="0" applyFont="1" applyFill="1" applyBorder="1" applyAlignment="1" applyProtection="1">
      <alignment horizontal="center" vertical="center"/>
      <protection hidden="1"/>
    </xf>
    <xf numFmtId="0" fontId="6" fillId="14" borderId="28" xfId="0" applyFont="1" applyFill="1" applyBorder="1" applyAlignment="1" applyProtection="1">
      <alignment horizontal="center" vertical="center"/>
      <protection hidden="1"/>
    </xf>
    <xf numFmtId="0" fontId="6" fillId="14" borderId="30" xfId="0" applyFont="1" applyFill="1" applyBorder="1" applyAlignment="1" applyProtection="1">
      <alignment horizontal="center" vertical="center"/>
      <protection hidden="1"/>
    </xf>
    <xf numFmtId="0" fontId="7" fillId="33" borderId="58" xfId="0" applyFont="1" applyFill="1" applyBorder="1" applyAlignment="1" applyProtection="1">
      <alignment horizontal="center" vertical="center"/>
      <protection hidden="1"/>
    </xf>
    <xf numFmtId="0" fontId="7" fillId="33" borderId="59" xfId="0" applyFont="1" applyFill="1" applyBorder="1" applyAlignment="1" applyProtection="1">
      <alignment horizontal="center" vertical="center"/>
      <protection hidden="1"/>
    </xf>
    <xf numFmtId="0" fontId="7" fillId="33" borderId="60" xfId="0" applyFont="1" applyFill="1" applyBorder="1" applyAlignment="1" applyProtection="1">
      <alignment horizontal="center" vertical="center"/>
      <protection hidden="1"/>
    </xf>
    <xf numFmtId="0" fontId="6" fillId="13" borderId="1"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7" fillId="4" borderId="35" xfId="0" applyFont="1" applyFill="1" applyBorder="1" applyAlignment="1" applyProtection="1">
      <alignment horizontal="center" vertical="center"/>
      <protection hidden="1"/>
    </xf>
    <xf numFmtId="0" fontId="6" fillId="7" borderId="11" xfId="0" applyFont="1" applyFill="1" applyBorder="1" applyAlignment="1" applyProtection="1">
      <alignment horizontal="center" vertical="center"/>
      <protection hidden="1"/>
    </xf>
    <xf numFmtId="0" fontId="6" fillId="7" borderId="12" xfId="0" applyFont="1" applyFill="1" applyBorder="1" applyAlignment="1" applyProtection="1">
      <alignment horizontal="center" vertical="center"/>
      <protection hidden="1"/>
    </xf>
    <xf numFmtId="0" fontId="7" fillId="33" borderId="53" xfId="0" applyFont="1" applyFill="1" applyBorder="1" applyAlignment="1" applyProtection="1">
      <alignment horizontal="center" vertical="center"/>
      <protection hidden="1"/>
    </xf>
    <xf numFmtId="0" fontId="7" fillId="33" borderId="44" xfId="0" applyFont="1" applyFill="1" applyBorder="1" applyAlignment="1" applyProtection="1">
      <alignment horizontal="center" vertical="center"/>
      <protection hidden="1"/>
    </xf>
    <xf numFmtId="0" fontId="7" fillId="33" borderId="49" xfId="0" applyFont="1" applyFill="1" applyBorder="1" applyAlignment="1" applyProtection="1">
      <alignment horizontal="center" vertical="center"/>
      <protection hidden="1"/>
    </xf>
    <xf numFmtId="0" fontId="6" fillId="14" borderId="56" xfId="0" applyNumberFormat="1" applyFont="1" applyFill="1" applyBorder="1" applyAlignment="1" applyProtection="1">
      <alignment horizontal="center" vertical="center"/>
      <protection hidden="1"/>
    </xf>
    <xf numFmtId="0" fontId="6" fillId="14" borderId="2" xfId="0" applyNumberFormat="1" applyFont="1" applyFill="1" applyBorder="1" applyAlignment="1" applyProtection="1">
      <alignment horizontal="center" vertical="center"/>
      <protection hidden="1"/>
    </xf>
    <xf numFmtId="0" fontId="6" fillId="14" borderId="57" xfId="0" applyNumberFormat="1" applyFont="1" applyFill="1" applyBorder="1" applyAlignment="1" applyProtection="1">
      <alignment horizontal="center" vertical="center"/>
      <protection hidden="1"/>
    </xf>
    <xf numFmtId="0" fontId="7" fillId="7" borderId="23" xfId="0" applyFont="1" applyFill="1" applyBorder="1" applyAlignment="1" applyProtection="1">
      <alignment horizontal="left" vertical="center"/>
      <protection hidden="1"/>
    </xf>
    <xf numFmtId="0" fontId="7" fillId="7" borderId="24" xfId="0" applyFont="1" applyFill="1" applyBorder="1" applyAlignment="1" applyProtection="1">
      <alignment horizontal="left" vertical="center"/>
      <protection hidden="1"/>
    </xf>
    <xf numFmtId="0" fontId="7" fillId="7" borderId="25" xfId="0" applyFont="1" applyFill="1" applyBorder="1" applyAlignment="1" applyProtection="1">
      <alignment horizontal="left" vertical="center"/>
      <protection hidden="1"/>
    </xf>
    <xf numFmtId="0" fontId="6" fillId="12" borderId="2" xfId="0" applyFont="1" applyFill="1" applyBorder="1" applyAlignment="1" applyProtection="1">
      <alignment horizontal="center" vertical="center"/>
      <protection hidden="1"/>
    </xf>
    <xf numFmtId="0" fontId="6" fillId="12" borderId="57" xfId="0" applyFont="1" applyFill="1" applyBorder="1" applyAlignment="1" applyProtection="1">
      <alignment horizontal="center" vertical="center"/>
      <protection hidden="1"/>
    </xf>
    <xf numFmtId="14" fontId="6" fillId="14" borderId="24" xfId="0" applyNumberFormat="1" applyFont="1" applyFill="1" applyBorder="1" applyAlignment="1" applyProtection="1">
      <alignment horizontal="center" vertical="center"/>
      <protection hidden="1"/>
    </xf>
    <xf numFmtId="49" fontId="6" fillId="6" borderId="16" xfId="0" applyNumberFormat="1" applyFont="1" applyFill="1" applyBorder="1" applyAlignment="1" applyProtection="1">
      <alignment horizontal="center" vertical="center"/>
      <protection locked="0"/>
    </xf>
    <xf numFmtId="49" fontId="6" fillId="6" borderId="17" xfId="0" applyNumberFormat="1" applyFont="1" applyFill="1" applyBorder="1" applyAlignment="1" applyProtection="1">
      <alignment horizontal="center" vertical="center"/>
      <protection locked="0"/>
    </xf>
    <xf numFmtId="49" fontId="6" fillId="6" borderId="27" xfId="0" applyNumberFormat="1" applyFont="1" applyFill="1" applyBorder="1" applyAlignment="1" applyProtection="1">
      <alignment horizontal="center" vertical="center"/>
      <protection locked="0"/>
    </xf>
    <xf numFmtId="49" fontId="6" fillId="6" borderId="28" xfId="0" applyNumberFormat="1" applyFont="1" applyFill="1" applyBorder="1" applyAlignment="1" applyProtection="1">
      <alignment horizontal="center" vertical="center"/>
      <protection locked="0"/>
    </xf>
    <xf numFmtId="14" fontId="6" fillId="14" borderId="23" xfId="0" applyNumberFormat="1" applyFont="1" applyFill="1" applyBorder="1" applyAlignment="1" applyProtection="1">
      <alignment horizontal="center" vertical="center"/>
      <protection hidden="1"/>
    </xf>
    <xf numFmtId="49" fontId="6" fillId="6" borderId="8" xfId="0" applyNumberFormat="1" applyFont="1" applyFill="1" applyBorder="1" applyAlignment="1" applyProtection="1">
      <alignment horizontal="center" vertical="center"/>
      <protection locked="0"/>
    </xf>
    <xf numFmtId="49" fontId="6" fillId="6" borderId="9" xfId="0" applyNumberFormat="1" applyFont="1" applyFill="1" applyBorder="1" applyAlignment="1" applyProtection="1">
      <alignment horizontal="center" vertical="center"/>
      <protection locked="0"/>
    </xf>
    <xf numFmtId="49" fontId="6" fillId="6" borderId="13" xfId="0" applyNumberFormat="1" applyFont="1" applyFill="1" applyBorder="1" applyAlignment="1" applyProtection="1">
      <alignment horizontal="center" vertical="center"/>
      <protection locked="0"/>
    </xf>
    <xf numFmtId="49" fontId="6" fillId="6" borderId="14" xfId="0"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wrapText="1"/>
      <protection hidden="1"/>
    </xf>
    <xf numFmtId="0" fontId="7" fillId="0" borderId="12" xfId="0" applyFont="1" applyFill="1" applyBorder="1" applyAlignment="1" applyProtection="1">
      <alignment horizontal="left" vertical="center" wrapText="1"/>
      <protection hidden="1"/>
    </xf>
    <xf numFmtId="0" fontId="6" fillId="34" borderId="93" xfId="0" applyFont="1" applyFill="1" applyBorder="1" applyAlignment="1" applyProtection="1">
      <alignment horizontal="center" vertical="center"/>
      <protection locked="0" hidden="1"/>
    </xf>
    <xf numFmtId="0" fontId="6" fillId="34" borderId="94" xfId="0" applyFont="1" applyFill="1" applyBorder="1" applyAlignment="1" applyProtection="1">
      <alignment horizontal="center" vertical="center"/>
      <protection locked="0" hidden="1"/>
    </xf>
    <xf numFmtId="0" fontId="6" fillId="34" borderId="35" xfId="0" applyFont="1" applyFill="1" applyBorder="1" applyAlignment="1" applyProtection="1">
      <alignment horizontal="center" vertical="center"/>
      <protection locked="0" hidden="1"/>
    </xf>
    <xf numFmtId="0" fontId="6" fillId="32" borderId="16" xfId="0" applyFont="1" applyFill="1" applyBorder="1" applyAlignment="1" applyProtection="1">
      <alignment horizontal="center" vertical="center"/>
      <protection hidden="1"/>
    </xf>
    <xf numFmtId="0" fontId="6" fillId="32" borderId="17" xfId="0" applyFont="1" applyFill="1" applyBorder="1" applyAlignment="1" applyProtection="1">
      <alignment horizontal="center" vertical="center"/>
      <protection hidden="1"/>
    </xf>
    <xf numFmtId="0" fontId="6" fillId="32" borderId="11" xfId="0" applyFont="1" applyFill="1" applyBorder="1" applyAlignment="1" applyProtection="1">
      <alignment horizontal="center" vertical="center"/>
      <protection hidden="1"/>
    </xf>
    <xf numFmtId="0" fontId="6" fillId="32" borderId="7" xfId="0" applyFont="1" applyFill="1" applyBorder="1" applyAlignment="1" applyProtection="1">
      <alignment horizontal="center" vertical="center"/>
      <protection hidden="1"/>
    </xf>
    <xf numFmtId="0" fontId="6" fillId="6" borderId="8"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29"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hidden="1"/>
    </xf>
    <xf numFmtId="0" fontId="6" fillId="0" borderId="30" xfId="0" applyFont="1" applyFill="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7" borderId="85" xfId="0" applyFont="1" applyFill="1" applyBorder="1" applyAlignment="1" applyProtection="1">
      <alignment horizontal="center" vertical="center"/>
      <protection hidden="1"/>
    </xf>
    <xf numFmtId="0" fontId="6" fillId="7" borderId="0" xfId="0" applyFont="1" applyFill="1" applyBorder="1" applyAlignment="1" applyProtection="1">
      <alignment horizontal="center" vertical="center"/>
      <protection hidden="1"/>
    </xf>
    <xf numFmtId="0" fontId="6" fillId="7" borderId="64" xfId="0" applyFont="1" applyFill="1" applyBorder="1" applyAlignment="1" applyProtection="1">
      <alignment horizontal="center" vertical="center"/>
      <protection hidden="1"/>
    </xf>
    <xf numFmtId="0" fontId="6" fillId="32" borderId="13" xfId="0" applyFont="1" applyFill="1" applyBorder="1" applyAlignment="1" applyProtection="1">
      <alignment horizontal="center" vertical="center"/>
      <protection hidden="1"/>
    </xf>
    <xf numFmtId="0" fontId="6" fillId="32" borderId="14" xfId="0" applyFont="1" applyFill="1" applyBorder="1" applyAlignment="1" applyProtection="1">
      <alignment horizontal="center" vertical="center"/>
      <protection hidden="1"/>
    </xf>
    <xf numFmtId="0" fontId="6" fillId="35" borderId="17" xfId="0" applyFont="1" applyFill="1" applyBorder="1" applyAlignment="1" applyProtection="1">
      <alignment horizontal="center" vertical="center"/>
      <protection hidden="1"/>
    </xf>
    <xf numFmtId="0" fontId="6" fillId="35" borderId="18" xfId="0" applyFont="1" applyFill="1" applyBorder="1" applyAlignment="1" applyProtection="1">
      <alignment horizontal="center" vertical="center"/>
      <protection hidden="1"/>
    </xf>
    <xf numFmtId="0" fontId="6" fillId="35" borderId="7" xfId="0" applyFont="1" applyFill="1" applyBorder="1" applyAlignment="1" applyProtection="1">
      <alignment horizontal="center" vertical="center"/>
      <protection hidden="1"/>
    </xf>
    <xf numFmtId="0" fontId="6" fillId="35" borderId="12" xfId="0" applyFont="1" applyFill="1" applyBorder="1" applyAlignment="1" applyProtection="1">
      <alignment horizontal="center" vertical="center"/>
      <protection hidden="1"/>
    </xf>
    <xf numFmtId="0" fontId="6" fillId="35" borderId="14" xfId="0" applyFont="1" applyFill="1" applyBorder="1" applyAlignment="1" applyProtection="1">
      <alignment horizontal="center" vertical="center"/>
      <protection hidden="1"/>
    </xf>
    <xf numFmtId="0" fontId="6" fillId="35" borderId="15" xfId="0" applyFont="1" applyFill="1" applyBorder="1" applyAlignment="1" applyProtection="1">
      <alignment horizontal="center" vertical="center"/>
      <protection hidden="1"/>
    </xf>
    <xf numFmtId="10" fontId="7" fillId="3" borderId="42" xfId="2" applyNumberFormat="1" applyFont="1" applyFill="1" applyBorder="1" applyAlignment="1" applyProtection="1">
      <alignment horizontal="center" vertical="center"/>
      <protection hidden="1"/>
    </xf>
    <xf numFmtId="10" fontId="7" fillId="3" borderId="55" xfId="2" applyNumberFormat="1" applyFont="1" applyFill="1" applyBorder="1" applyAlignment="1" applyProtection="1">
      <alignment horizontal="center" vertical="center"/>
      <protection hidden="1"/>
    </xf>
    <xf numFmtId="0" fontId="7" fillId="3" borderId="55" xfId="0" applyFont="1" applyFill="1" applyBorder="1" applyAlignment="1" applyProtection="1">
      <alignment horizontal="center" vertical="center"/>
      <protection hidden="1"/>
    </xf>
    <xf numFmtId="0" fontId="7" fillId="3" borderId="43" xfId="0" applyFont="1" applyFill="1" applyBorder="1" applyAlignment="1" applyProtection="1">
      <alignment horizontal="center" vertical="center"/>
      <protection hidden="1"/>
    </xf>
    <xf numFmtId="10" fontId="7" fillId="3" borderId="57" xfId="2" applyNumberFormat="1" applyFont="1" applyFill="1" applyBorder="1" applyAlignment="1" applyProtection="1">
      <alignment horizontal="center" vertical="center"/>
      <protection hidden="1"/>
    </xf>
    <xf numFmtId="10" fontId="7" fillId="0" borderId="57" xfId="2" applyNumberFormat="1" applyFont="1" applyBorder="1" applyAlignment="1" applyProtection="1">
      <alignment horizontal="center" vertical="center"/>
      <protection hidden="1"/>
    </xf>
    <xf numFmtId="0" fontId="6" fillId="14" borderId="3" xfId="0" applyFont="1" applyFill="1" applyBorder="1" applyAlignment="1" applyProtection="1">
      <alignment horizontal="center" vertical="center"/>
      <protection hidden="1"/>
    </xf>
    <xf numFmtId="0" fontId="6" fillId="14" borderId="37" xfId="0" applyFont="1" applyFill="1" applyBorder="1" applyAlignment="1" applyProtection="1">
      <alignment horizontal="center" vertical="center"/>
      <protection hidden="1"/>
    </xf>
    <xf numFmtId="44" fontId="6" fillId="7" borderId="36" xfId="1" applyFont="1" applyFill="1" applyBorder="1" applyAlignment="1" applyProtection="1">
      <alignment horizontal="center" vertical="center"/>
      <protection hidden="1"/>
    </xf>
    <xf numFmtId="10" fontId="6" fillId="7" borderId="24" xfId="2" applyNumberFormat="1" applyFont="1" applyFill="1" applyBorder="1" applyAlignment="1" applyProtection="1">
      <alignment horizontal="center" vertical="center"/>
      <protection hidden="1"/>
    </xf>
    <xf numFmtId="44" fontId="6" fillId="6" borderId="3" xfId="1" applyFont="1" applyFill="1" applyBorder="1" applyAlignment="1" applyProtection="1">
      <alignment horizontal="center" vertical="center"/>
      <protection locked="0"/>
    </xf>
    <xf numFmtId="44" fontId="6" fillId="6" borderId="7" xfId="1" applyFont="1" applyFill="1" applyBorder="1" applyAlignment="1" applyProtection="1">
      <alignment horizontal="center" vertical="center"/>
      <protection locked="0"/>
    </xf>
    <xf numFmtId="44" fontId="6" fillId="6" borderId="37" xfId="1" applyFont="1" applyFill="1" applyBorder="1" applyAlignment="1" applyProtection="1">
      <alignment horizontal="center" vertical="center"/>
      <protection locked="0"/>
    </xf>
    <xf numFmtId="44" fontId="6" fillId="6" borderId="28" xfId="1" applyFont="1" applyFill="1" applyBorder="1" applyAlignment="1" applyProtection="1">
      <alignment horizontal="center" vertical="center"/>
      <protection locked="0"/>
    </xf>
    <xf numFmtId="44" fontId="6" fillId="14" borderId="7" xfId="1" applyFont="1" applyFill="1" applyBorder="1" applyAlignment="1" applyProtection="1">
      <alignment horizontal="center" vertical="center"/>
      <protection hidden="1"/>
    </xf>
    <xf numFmtId="44" fontId="6" fillId="14" borderId="28" xfId="1" applyFont="1" applyFill="1" applyBorder="1" applyAlignment="1" applyProtection="1">
      <alignment horizontal="center" vertical="center"/>
      <protection hidden="1"/>
    </xf>
    <xf numFmtId="9" fontId="6" fillId="14" borderId="7" xfId="2" applyFont="1" applyFill="1" applyBorder="1" applyAlignment="1" applyProtection="1">
      <alignment horizontal="center" vertical="center"/>
      <protection hidden="1"/>
    </xf>
    <xf numFmtId="9" fontId="6" fillId="14" borderId="28" xfId="2" applyFont="1" applyFill="1" applyBorder="1" applyAlignment="1" applyProtection="1">
      <alignment horizontal="center" vertical="center"/>
      <protection hidden="1"/>
    </xf>
    <xf numFmtId="0" fontId="6" fillId="19" borderId="7" xfId="0" applyFont="1" applyFill="1" applyBorder="1" applyAlignment="1" applyProtection="1">
      <alignment horizontal="center" vertical="center"/>
      <protection hidden="1"/>
    </xf>
    <xf numFmtId="0" fontId="6" fillId="19" borderId="12" xfId="0" applyFont="1" applyFill="1" applyBorder="1" applyAlignment="1" applyProtection="1">
      <alignment horizontal="center" vertical="center"/>
      <protection hidden="1"/>
    </xf>
    <xf numFmtId="0" fontId="6" fillId="19" borderId="28" xfId="0" applyFont="1" applyFill="1" applyBorder="1" applyAlignment="1" applyProtection="1">
      <alignment horizontal="center" vertical="center"/>
      <protection hidden="1"/>
    </xf>
    <xf numFmtId="0" fontId="6" fillId="19" borderId="30" xfId="0" applyFont="1" applyFill="1" applyBorder="1" applyAlignment="1" applyProtection="1">
      <alignment horizontal="center" vertical="center"/>
      <protection hidden="1"/>
    </xf>
    <xf numFmtId="9" fontId="6" fillId="6" borderId="7" xfId="2" applyFont="1" applyFill="1" applyBorder="1" applyAlignment="1" applyProtection="1">
      <alignment horizontal="center" vertical="center"/>
      <protection locked="0"/>
    </xf>
    <xf numFmtId="9" fontId="6" fillId="6" borderId="28" xfId="2"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wrapText="1"/>
      <protection locked="0"/>
    </xf>
    <xf numFmtId="0" fontId="6" fillId="6" borderId="27"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protection hidden="1"/>
    </xf>
    <xf numFmtId="0" fontId="7" fillId="4" borderId="44" xfId="0" applyFont="1" applyFill="1" applyBorder="1" applyAlignment="1" applyProtection="1">
      <alignment horizontal="center" vertical="center"/>
      <protection hidden="1"/>
    </xf>
    <xf numFmtId="0" fontId="7" fillId="4" borderId="54" xfId="0" applyFont="1" applyFill="1" applyBorder="1" applyAlignment="1" applyProtection="1">
      <alignment horizontal="center" vertical="center"/>
      <protection hidden="1"/>
    </xf>
    <xf numFmtId="0" fontId="6" fillId="6" borderId="16"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6" fillId="6" borderId="18" xfId="0" applyFont="1" applyFill="1" applyBorder="1" applyAlignment="1" applyProtection="1">
      <alignment horizontal="center" vertical="center" wrapText="1"/>
      <protection locked="0"/>
    </xf>
    <xf numFmtId="0" fontId="6" fillId="19" borderId="17" xfId="0" applyFont="1" applyFill="1" applyBorder="1" applyAlignment="1" applyProtection="1">
      <alignment horizontal="center" vertical="center"/>
      <protection hidden="1"/>
    </xf>
    <xf numFmtId="0" fontId="6" fillId="19" borderId="18" xfId="0" applyFont="1" applyFill="1" applyBorder="1" applyAlignment="1" applyProtection="1">
      <alignment horizontal="center" vertical="center"/>
      <protection hidden="1"/>
    </xf>
    <xf numFmtId="0" fontId="6" fillId="14" borderId="34" xfId="0" applyFont="1" applyFill="1" applyBorder="1" applyAlignment="1" applyProtection="1">
      <alignment horizontal="center" vertical="center"/>
      <protection hidden="1"/>
    </xf>
    <xf numFmtId="0" fontId="6" fillId="14" borderId="17" xfId="0" applyFont="1" applyFill="1" applyBorder="1" applyAlignment="1" applyProtection="1">
      <alignment horizontal="center" vertical="center"/>
      <protection hidden="1"/>
    </xf>
    <xf numFmtId="0" fontId="6" fillId="14" borderId="18" xfId="0" applyFont="1" applyFill="1" applyBorder="1" applyAlignment="1" applyProtection="1">
      <alignment horizontal="center" vertical="center"/>
      <protection hidden="1"/>
    </xf>
    <xf numFmtId="9" fontId="6" fillId="6" borderId="17" xfId="2" applyFont="1" applyFill="1" applyBorder="1" applyAlignment="1" applyProtection="1">
      <alignment horizontal="center" vertical="center"/>
      <protection locked="0"/>
    </xf>
    <xf numFmtId="44" fontId="6" fillId="6" borderId="34" xfId="1" applyFont="1" applyFill="1" applyBorder="1" applyAlignment="1" applyProtection="1">
      <alignment horizontal="center" vertical="center"/>
      <protection locked="0"/>
    </xf>
    <xf numFmtId="44" fontId="6" fillId="6" borderId="17" xfId="1" applyFont="1" applyFill="1" applyBorder="1" applyAlignment="1" applyProtection="1">
      <alignment horizontal="center" vertical="center"/>
      <protection locked="0"/>
    </xf>
    <xf numFmtId="44" fontId="6" fillId="14" borderId="17" xfId="1" applyFont="1" applyFill="1" applyBorder="1" applyAlignment="1" applyProtection="1">
      <alignment horizontal="center" vertical="center"/>
      <protection hidden="1"/>
    </xf>
    <xf numFmtId="9" fontId="6" fillId="14" borderId="17" xfId="2" applyFont="1" applyFill="1" applyBorder="1" applyAlignment="1" applyProtection="1">
      <alignment horizontal="center" vertical="center"/>
      <protection hidden="1"/>
    </xf>
    <xf numFmtId="0" fontId="0" fillId="5" borderId="0" xfId="0" applyFill="1" applyAlignment="1" applyProtection="1">
      <alignment horizontal="center" vertical="center"/>
      <protection hidden="1"/>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13" fillId="3" borderId="0" xfId="0" applyFont="1" applyFill="1" applyAlignment="1" applyProtection="1">
      <alignment vertical="center" wrapText="1"/>
      <protection hidden="1"/>
    </xf>
    <xf numFmtId="0" fontId="13" fillId="3" borderId="118" xfId="0" applyFont="1" applyFill="1" applyBorder="1" applyAlignment="1" applyProtection="1">
      <alignment vertical="center" wrapText="1"/>
      <protection hidden="1"/>
    </xf>
    <xf numFmtId="0" fontId="13" fillId="3" borderId="0" xfId="0" applyFont="1" applyFill="1" applyBorder="1" applyAlignment="1" applyProtection="1">
      <alignment horizontal="left" vertical="center" wrapText="1"/>
      <protection hidden="1"/>
    </xf>
    <xf numFmtId="0" fontId="16" fillId="4" borderId="8" xfId="0" applyFont="1" applyFill="1" applyBorder="1" applyAlignment="1" applyProtection="1">
      <alignment horizontal="center" vertical="center"/>
      <protection hidden="1"/>
    </xf>
    <xf numFmtId="0" fontId="16" fillId="4" borderId="9" xfId="0" applyFont="1" applyFill="1" applyBorder="1" applyAlignment="1" applyProtection="1">
      <alignment horizontal="center" vertical="center"/>
      <protection hidden="1"/>
    </xf>
    <xf numFmtId="0" fontId="16" fillId="4" borderId="10" xfId="0" applyFont="1" applyFill="1" applyBorder="1" applyAlignment="1" applyProtection="1">
      <alignment horizontal="center" vertical="center"/>
      <protection hidden="1"/>
    </xf>
    <xf numFmtId="0" fontId="16" fillId="0" borderId="19" xfId="0" applyFont="1" applyBorder="1" applyAlignment="1" applyProtection="1">
      <alignment horizontal="center" vertical="center"/>
      <protection hidden="1"/>
    </xf>
    <xf numFmtId="0" fontId="16" fillId="0" borderId="20" xfId="0" applyFont="1" applyBorder="1" applyAlignment="1" applyProtection="1">
      <alignment horizontal="center" vertical="center"/>
      <protection hidden="1"/>
    </xf>
    <xf numFmtId="0" fontId="16" fillId="0" borderId="45" xfId="0" applyFont="1" applyBorder="1" applyAlignment="1" applyProtection="1">
      <alignment horizontal="center" vertical="center"/>
      <protection hidden="1"/>
    </xf>
    <xf numFmtId="0" fontId="16" fillId="0" borderId="46"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7" xfId="0" applyFont="1" applyBorder="1" applyAlignment="1" applyProtection="1">
      <alignment horizontal="center" vertical="center"/>
      <protection hidden="1"/>
    </xf>
    <xf numFmtId="0" fontId="0" fillId="29" borderId="32" xfId="0" applyFill="1" applyBorder="1" applyAlignment="1" applyProtection="1">
      <alignment horizontal="center" vertical="center"/>
      <protection hidden="1"/>
    </xf>
    <xf numFmtId="0" fontId="0" fillId="29" borderId="59" xfId="0" applyFill="1" applyBorder="1" applyAlignment="1" applyProtection="1">
      <alignment horizontal="center" vertical="center"/>
      <protection hidden="1"/>
    </xf>
    <xf numFmtId="0" fontId="0" fillId="29" borderId="33" xfId="0" applyFill="1" applyBorder="1" applyAlignment="1" applyProtection="1">
      <alignment horizontal="center" vertical="center"/>
      <protection hidden="1"/>
    </xf>
    <xf numFmtId="0" fontId="15" fillId="6" borderId="1" xfId="0" applyFont="1" applyFill="1" applyBorder="1" applyAlignment="1" applyProtection="1">
      <alignment horizontal="center" vertical="center"/>
      <protection locked="0" hidden="1"/>
    </xf>
    <xf numFmtId="0" fontId="15" fillId="6" borderId="2" xfId="0" applyFont="1" applyFill="1" applyBorder="1" applyAlignment="1" applyProtection="1">
      <alignment horizontal="center" vertical="center"/>
      <protection locked="0" hidden="1"/>
    </xf>
    <xf numFmtId="0" fontId="15" fillId="6" borderId="3" xfId="0" applyFont="1" applyFill="1" applyBorder="1" applyAlignment="1" applyProtection="1">
      <alignment horizontal="center" vertical="center"/>
      <protection locked="0" hidden="1"/>
    </xf>
    <xf numFmtId="0" fontId="16" fillId="7" borderId="32" xfId="0" applyFont="1" applyFill="1" applyBorder="1" applyAlignment="1" applyProtection="1">
      <alignment horizontal="center" vertical="center"/>
      <protection hidden="1"/>
    </xf>
    <xf numFmtId="0" fontId="16" fillId="7" borderId="59" xfId="0" applyFont="1" applyFill="1" applyBorder="1" applyAlignment="1" applyProtection="1">
      <alignment horizontal="center" vertical="center"/>
      <protection hidden="1"/>
    </xf>
    <xf numFmtId="0" fontId="16" fillId="7" borderId="33" xfId="0" applyFont="1" applyFill="1" applyBorder="1" applyAlignment="1" applyProtection="1">
      <alignment horizontal="center" vertical="center"/>
      <protection hidden="1"/>
    </xf>
    <xf numFmtId="0" fontId="15" fillId="7" borderId="38" xfId="0" applyFont="1" applyFill="1" applyBorder="1" applyAlignment="1" applyProtection="1">
      <alignment horizontal="center" vertical="center"/>
      <protection hidden="1"/>
    </xf>
    <xf numFmtId="0" fontId="15" fillId="7" borderId="67" xfId="0" applyFont="1" applyFill="1" applyBorder="1" applyAlignment="1" applyProtection="1">
      <alignment horizontal="center" vertical="center"/>
      <protection hidden="1"/>
    </xf>
    <xf numFmtId="0" fontId="15" fillId="7" borderId="39" xfId="0" applyFont="1" applyFill="1" applyBorder="1" applyAlignment="1" applyProtection="1">
      <alignment horizontal="center" vertical="center"/>
      <protection hidden="1"/>
    </xf>
    <xf numFmtId="0" fontId="15" fillId="7" borderId="1" xfId="0" applyFont="1" applyFill="1" applyBorder="1" applyAlignment="1" applyProtection="1">
      <alignment horizontal="center" vertical="center"/>
      <protection hidden="1"/>
    </xf>
    <xf numFmtId="0" fontId="15" fillId="7" borderId="2" xfId="0" applyFont="1" applyFill="1" applyBorder="1" applyAlignment="1" applyProtection="1">
      <alignment horizontal="center" vertical="center"/>
      <protection hidden="1"/>
    </xf>
    <xf numFmtId="0" fontId="15" fillId="7" borderId="3" xfId="0" applyFont="1" applyFill="1" applyBorder="1" applyAlignment="1" applyProtection="1">
      <alignment horizontal="center" vertical="center"/>
      <protection hidden="1"/>
    </xf>
    <xf numFmtId="0" fontId="13" fillId="7" borderId="32" xfId="0" applyFont="1" applyFill="1" applyBorder="1" applyAlignment="1" applyProtection="1">
      <alignment horizontal="center" vertical="center"/>
      <protection hidden="1"/>
    </xf>
    <xf numFmtId="0" fontId="13" fillId="7" borderId="59" xfId="0" applyFont="1" applyFill="1" applyBorder="1" applyAlignment="1" applyProtection="1">
      <alignment horizontal="center" vertical="center"/>
      <protection hidden="1"/>
    </xf>
    <xf numFmtId="0" fontId="13" fillId="7" borderId="60" xfId="0" applyFont="1" applyFill="1" applyBorder="1" applyAlignment="1" applyProtection="1">
      <alignment horizontal="center" vertical="center"/>
      <protection hidden="1"/>
    </xf>
    <xf numFmtId="0" fontId="15" fillId="7" borderId="57" xfId="0" applyFont="1" applyFill="1" applyBorder="1" applyAlignment="1" applyProtection="1">
      <alignment horizontal="center" vertical="center"/>
      <protection hidden="1"/>
    </xf>
    <xf numFmtId="0" fontId="7" fillId="8" borderId="58" xfId="0" applyFont="1" applyFill="1" applyBorder="1" applyAlignment="1" applyProtection="1">
      <alignment horizontal="right" vertical="center" indent="1"/>
      <protection hidden="1"/>
    </xf>
    <xf numFmtId="0" fontId="7" fillId="8" borderId="59" xfId="0" applyFont="1" applyFill="1" applyBorder="1" applyAlignment="1" applyProtection="1">
      <alignment horizontal="right" vertical="center" indent="1"/>
      <protection hidden="1"/>
    </xf>
    <xf numFmtId="0" fontId="7" fillId="8" borderId="60" xfId="0" applyFont="1" applyFill="1" applyBorder="1" applyAlignment="1" applyProtection="1">
      <alignment horizontal="right" vertical="center" indent="1"/>
      <protection hidden="1"/>
    </xf>
    <xf numFmtId="1" fontId="5" fillId="8" borderId="58" xfId="0" applyNumberFormat="1" applyFont="1" applyFill="1" applyBorder="1" applyAlignment="1" applyProtection="1">
      <alignment horizontal="center" vertical="center"/>
      <protection hidden="1"/>
    </xf>
    <xf numFmtId="0" fontId="5" fillId="8" borderId="59" xfId="0" applyFont="1" applyFill="1" applyBorder="1" applyAlignment="1" applyProtection="1">
      <alignment horizontal="center" vertical="center"/>
      <protection hidden="1"/>
    </xf>
    <xf numFmtId="0" fontId="5" fillId="8" borderId="33" xfId="0" applyFont="1" applyFill="1" applyBorder="1" applyAlignment="1" applyProtection="1">
      <alignment horizontal="center" vertical="center"/>
      <protection hidden="1"/>
    </xf>
    <xf numFmtId="2" fontId="5" fillId="8" borderId="32" xfId="0" applyNumberFormat="1" applyFont="1" applyFill="1" applyBorder="1" applyAlignment="1" applyProtection="1">
      <alignment horizontal="center" vertical="center"/>
      <protection hidden="1"/>
    </xf>
    <xf numFmtId="0" fontId="5" fillId="21" borderId="32" xfId="0" applyFont="1" applyFill="1" applyBorder="1" applyAlignment="1" applyProtection="1">
      <alignment horizontal="center" vertical="center"/>
      <protection hidden="1"/>
    </xf>
    <xf numFmtId="0" fontId="5" fillId="21" borderId="59" xfId="0" applyFont="1" applyFill="1" applyBorder="1" applyAlignment="1" applyProtection="1">
      <alignment horizontal="center" vertical="center"/>
      <protection hidden="1"/>
    </xf>
    <xf numFmtId="0" fontId="5" fillId="21" borderId="60" xfId="0" applyFont="1" applyFill="1" applyBorder="1" applyAlignment="1" applyProtection="1">
      <alignment horizontal="center" vertical="center"/>
      <protection hidden="1"/>
    </xf>
    <xf numFmtId="0" fontId="7" fillId="10" borderId="8" xfId="0" applyFont="1" applyFill="1" applyBorder="1" applyAlignment="1" applyProtection="1">
      <alignment horizontal="left" vertical="center" indent="1"/>
      <protection hidden="1"/>
    </xf>
    <xf numFmtId="0" fontId="7" fillId="10" borderId="9" xfId="0" applyFont="1" applyFill="1" applyBorder="1" applyAlignment="1" applyProtection="1">
      <alignment horizontal="left" vertical="center" indent="1"/>
      <protection hidden="1"/>
    </xf>
    <xf numFmtId="0" fontId="7" fillId="10" borderId="10" xfId="0" applyFont="1" applyFill="1" applyBorder="1" applyAlignment="1" applyProtection="1">
      <alignment horizontal="left" vertical="center" indent="1"/>
      <protection hidden="1"/>
    </xf>
    <xf numFmtId="0" fontId="7" fillId="0" borderId="27" xfId="0" applyFont="1" applyBorder="1" applyAlignment="1" applyProtection="1">
      <alignment horizontal="left" vertical="center" indent="2"/>
      <protection hidden="1"/>
    </xf>
    <xf numFmtId="0" fontId="7" fillId="0" borderId="28" xfId="0" applyFont="1" applyBorder="1" applyAlignment="1" applyProtection="1">
      <alignment horizontal="left" vertical="center" indent="2"/>
      <protection hidden="1"/>
    </xf>
    <xf numFmtId="0" fontId="7" fillId="0" borderId="30" xfId="0" applyFont="1" applyBorder="1" applyAlignment="1" applyProtection="1">
      <alignment horizontal="left" vertical="center" indent="2"/>
      <protection hidden="1"/>
    </xf>
    <xf numFmtId="1" fontId="6" fillId="0" borderId="37" xfId="0" applyNumberFormat="1" applyFont="1" applyBorder="1" applyAlignment="1" applyProtection="1">
      <alignment horizontal="center" vertical="center"/>
      <protection hidden="1"/>
    </xf>
    <xf numFmtId="1" fontId="6" fillId="0" borderId="28" xfId="0" applyNumberFormat="1" applyFont="1" applyBorder="1" applyAlignment="1" applyProtection="1">
      <alignment horizontal="center" vertical="center"/>
      <protection hidden="1"/>
    </xf>
    <xf numFmtId="2" fontId="6" fillId="7" borderId="28" xfId="0" applyNumberFormat="1" applyFont="1" applyFill="1" applyBorder="1" applyAlignment="1" applyProtection="1">
      <alignment horizontal="center" vertical="center"/>
      <protection hidden="1"/>
    </xf>
    <xf numFmtId="2" fontId="6" fillId="0" borderId="28" xfId="0" applyNumberFormat="1" applyFont="1" applyBorder="1" applyAlignment="1" applyProtection="1">
      <alignment horizontal="center" vertical="center"/>
      <protection hidden="1"/>
    </xf>
    <xf numFmtId="0" fontId="6" fillId="20" borderId="28" xfId="0" applyFont="1" applyFill="1" applyBorder="1" applyAlignment="1" applyProtection="1">
      <alignment horizontal="center" vertical="center"/>
      <protection hidden="1"/>
    </xf>
    <xf numFmtId="0" fontId="6" fillId="20" borderId="30" xfId="0" applyFont="1" applyFill="1" applyBorder="1" applyAlignment="1" applyProtection="1">
      <alignment horizontal="center" vertical="center"/>
      <protection hidden="1"/>
    </xf>
    <xf numFmtId="0" fontId="7" fillId="7" borderId="23" xfId="0" applyFont="1" applyFill="1" applyBorder="1" applyAlignment="1" applyProtection="1">
      <alignment horizontal="right" vertical="center" indent="1"/>
      <protection hidden="1"/>
    </xf>
    <xf numFmtId="0" fontId="7" fillId="7" borderId="24" xfId="0" applyFont="1" applyFill="1" applyBorder="1" applyAlignment="1" applyProtection="1">
      <alignment horizontal="right" vertical="center" indent="1"/>
      <protection hidden="1"/>
    </xf>
    <xf numFmtId="0" fontId="7" fillId="7" borderId="26" xfId="0" applyFont="1" applyFill="1" applyBorder="1" applyAlignment="1" applyProtection="1">
      <alignment horizontal="right" vertical="center" indent="1"/>
      <protection hidden="1"/>
    </xf>
    <xf numFmtId="1" fontId="5" fillId="7" borderId="36" xfId="0" applyNumberFormat="1" applyFont="1" applyFill="1" applyBorder="1" applyAlignment="1" applyProtection="1">
      <alignment horizontal="center" vertical="center"/>
      <protection hidden="1"/>
    </xf>
    <xf numFmtId="1" fontId="5" fillId="7" borderId="24" xfId="0" applyNumberFormat="1" applyFont="1" applyFill="1" applyBorder="1" applyAlignment="1" applyProtection="1">
      <alignment horizontal="center" vertical="center"/>
      <protection hidden="1"/>
    </xf>
    <xf numFmtId="2" fontId="5" fillId="7" borderId="24" xfId="0" applyNumberFormat="1" applyFont="1" applyFill="1" applyBorder="1" applyAlignment="1" applyProtection="1">
      <alignment horizontal="center" vertical="center"/>
      <protection hidden="1"/>
    </xf>
    <xf numFmtId="0" fontId="5" fillId="7" borderId="24" xfId="0" applyFont="1" applyFill="1" applyBorder="1" applyAlignment="1" applyProtection="1">
      <alignment horizontal="center" vertical="center"/>
      <protection hidden="1"/>
    </xf>
    <xf numFmtId="0" fontId="5" fillId="14" borderId="24" xfId="0" applyFont="1" applyFill="1" applyBorder="1" applyAlignment="1" applyProtection="1">
      <alignment horizontal="center" vertical="center"/>
      <protection hidden="1"/>
    </xf>
    <xf numFmtId="0" fontId="5" fillId="14" borderId="26" xfId="0" applyFont="1" applyFill="1" applyBorder="1" applyAlignment="1" applyProtection="1">
      <alignment horizontal="center" vertical="center"/>
      <protection hidden="1"/>
    </xf>
    <xf numFmtId="0" fontId="0" fillId="6" borderId="63" xfId="0" applyFill="1" applyBorder="1" applyAlignment="1" applyProtection="1">
      <alignment horizontal="left" vertical="top" wrapText="1"/>
      <protection locked="0"/>
    </xf>
    <xf numFmtId="0" fontId="0" fillId="6" borderId="61" xfId="0" applyFill="1" applyBorder="1" applyAlignment="1" applyProtection="1">
      <alignment horizontal="left" vertical="top" wrapText="1"/>
      <protection locked="0"/>
    </xf>
    <xf numFmtId="0" fontId="0" fillId="6" borderId="62" xfId="0" applyFill="1" applyBorder="1" applyAlignment="1" applyProtection="1">
      <alignment horizontal="left" vertical="top" wrapText="1"/>
      <protection locked="0"/>
    </xf>
    <xf numFmtId="0" fontId="0" fillId="6" borderId="85" xfId="0" applyFill="1" applyBorder="1" applyAlignment="1" applyProtection="1">
      <alignment horizontal="left" vertical="top" wrapText="1"/>
      <protection locked="0"/>
    </xf>
    <xf numFmtId="0" fontId="0" fillId="6" borderId="0" xfId="0" applyFill="1" applyBorder="1" applyAlignment="1" applyProtection="1">
      <alignment horizontal="left" vertical="top" wrapText="1"/>
      <protection locked="0"/>
    </xf>
    <xf numFmtId="0" fontId="0" fillId="6" borderId="64" xfId="0" applyFill="1" applyBorder="1" applyAlignment="1" applyProtection="1">
      <alignment horizontal="left" vertical="top" wrapText="1"/>
      <protection locked="0"/>
    </xf>
    <xf numFmtId="0" fontId="0" fillId="6" borderId="42" xfId="0" applyFill="1" applyBorder="1" applyAlignment="1" applyProtection="1">
      <alignment horizontal="left" vertical="top" wrapText="1"/>
      <protection locked="0"/>
    </xf>
    <xf numFmtId="0" fontId="0" fillId="6" borderId="55" xfId="0" applyFill="1" applyBorder="1" applyAlignment="1" applyProtection="1">
      <alignment horizontal="left" vertical="top" wrapText="1"/>
      <protection locked="0"/>
    </xf>
    <xf numFmtId="0" fontId="0" fillId="6" borderId="43" xfId="0" applyFill="1" applyBorder="1" applyAlignment="1" applyProtection="1">
      <alignment horizontal="left" vertical="top" wrapText="1"/>
      <protection locked="0"/>
    </xf>
    <xf numFmtId="0" fontId="3" fillId="5" borderId="0" xfId="0" applyFont="1" applyFill="1" applyAlignment="1" applyProtection="1">
      <alignment horizontal="center" vertical="center"/>
      <protection hidden="1"/>
    </xf>
    <xf numFmtId="0" fontId="7" fillId="9" borderId="23" xfId="0" applyFont="1" applyFill="1" applyBorder="1" applyAlignment="1" applyProtection="1">
      <alignment horizontal="right" vertical="center" indent="1"/>
      <protection hidden="1"/>
    </xf>
    <xf numFmtId="0" fontId="7" fillId="9" borderId="24" xfId="0" applyFont="1" applyFill="1" applyBorder="1" applyAlignment="1" applyProtection="1">
      <alignment horizontal="right" vertical="center" indent="1"/>
      <protection hidden="1"/>
    </xf>
    <xf numFmtId="0" fontId="7" fillId="9" borderId="26" xfId="0" applyFont="1" applyFill="1" applyBorder="1" applyAlignment="1" applyProtection="1">
      <alignment horizontal="right" vertical="center" indent="1"/>
      <protection hidden="1"/>
    </xf>
    <xf numFmtId="1" fontId="5" fillId="9" borderId="36" xfId="0" applyNumberFormat="1" applyFont="1" applyFill="1" applyBorder="1" applyAlignment="1" applyProtection="1">
      <alignment horizontal="center" vertical="center"/>
      <protection hidden="1"/>
    </xf>
    <xf numFmtId="0" fontId="5" fillId="9" borderId="24" xfId="0" applyFont="1" applyFill="1" applyBorder="1" applyAlignment="1" applyProtection="1">
      <alignment horizontal="center" vertical="center"/>
      <protection hidden="1"/>
    </xf>
    <xf numFmtId="2" fontId="5" fillId="9" borderId="24" xfId="0" applyNumberFormat="1" applyFont="1" applyFill="1" applyBorder="1" applyAlignment="1" applyProtection="1">
      <alignment horizontal="center" vertical="center"/>
      <protection hidden="1"/>
    </xf>
    <xf numFmtId="0" fontId="5" fillId="22" borderId="24" xfId="0" applyFont="1" applyFill="1" applyBorder="1" applyAlignment="1" applyProtection="1">
      <alignment horizontal="center" vertical="center"/>
      <protection hidden="1"/>
    </xf>
    <xf numFmtId="0" fontId="5" fillId="22" borderId="25" xfId="0" applyFont="1" applyFill="1" applyBorder="1" applyAlignment="1" applyProtection="1">
      <alignment horizontal="center" vertical="center"/>
      <protection hidden="1"/>
    </xf>
    <xf numFmtId="0" fontId="6" fillId="30" borderId="58" xfId="0" applyFont="1" applyFill="1" applyBorder="1" applyAlignment="1" applyProtection="1">
      <alignment horizontal="center" vertical="center"/>
      <protection hidden="1"/>
    </xf>
    <xf numFmtId="0" fontId="6" fillId="30" borderId="59" xfId="0" applyFont="1" applyFill="1" applyBorder="1" applyAlignment="1" applyProtection="1">
      <alignment horizontal="center" vertical="center"/>
      <protection hidden="1"/>
    </xf>
    <xf numFmtId="0" fontId="6" fillId="30" borderId="60" xfId="0" applyFont="1" applyFill="1" applyBorder="1" applyAlignment="1" applyProtection="1">
      <alignment horizontal="center" vertical="center"/>
      <protection hidden="1"/>
    </xf>
    <xf numFmtId="0" fontId="5" fillId="8" borderId="20" xfId="0" applyFont="1" applyFill="1" applyBorder="1" applyAlignment="1" applyProtection="1">
      <alignment horizontal="center" vertical="center"/>
      <protection hidden="1"/>
    </xf>
    <xf numFmtId="0" fontId="5" fillId="21" borderId="20" xfId="0" applyFont="1" applyFill="1" applyBorder="1" applyAlignment="1" applyProtection="1">
      <alignment horizontal="center" vertical="center"/>
      <protection hidden="1"/>
    </xf>
    <xf numFmtId="0" fontId="6" fillId="13" borderId="19" xfId="0" applyFont="1" applyFill="1" applyBorder="1" applyAlignment="1" applyProtection="1">
      <alignment horizontal="center" vertical="center"/>
      <protection hidden="1"/>
    </xf>
    <xf numFmtId="0" fontId="6" fillId="13" borderId="20" xfId="0" applyFont="1" applyFill="1" applyBorder="1" applyAlignment="1" applyProtection="1">
      <alignment horizontal="center" vertical="center"/>
      <protection hidden="1"/>
    </xf>
    <xf numFmtId="0" fontId="6" fillId="13" borderId="21" xfId="0" applyFont="1" applyFill="1" applyBorder="1" applyAlignment="1" applyProtection="1">
      <alignment horizontal="center" vertical="center"/>
      <protection hidden="1"/>
    </xf>
    <xf numFmtId="0" fontId="4" fillId="5" borderId="19" xfId="0" applyFont="1" applyFill="1" applyBorder="1" applyAlignment="1" applyProtection="1">
      <alignment vertical="center"/>
      <protection hidden="1"/>
    </xf>
    <xf numFmtId="0" fontId="4" fillId="5" borderId="20" xfId="0" applyFont="1" applyFill="1" applyBorder="1" applyAlignment="1" applyProtection="1">
      <alignment vertical="center"/>
      <protection hidden="1"/>
    </xf>
    <xf numFmtId="0" fontId="4" fillId="5" borderId="21" xfId="0" applyFont="1" applyFill="1" applyBorder="1" applyAlignment="1" applyProtection="1">
      <alignment vertical="center"/>
      <protection hidden="1"/>
    </xf>
    <xf numFmtId="0" fontId="7" fillId="10" borderId="31" xfId="0" applyFont="1" applyFill="1" applyBorder="1" applyAlignment="1" applyProtection="1">
      <alignment horizontal="left" vertical="center" indent="1"/>
      <protection hidden="1"/>
    </xf>
    <xf numFmtId="0" fontId="6" fillId="0" borderId="37"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7" borderId="29" xfId="0" applyFont="1" applyFill="1" applyBorder="1" applyAlignment="1" applyProtection="1">
      <alignment horizontal="center" vertical="center"/>
      <protection hidden="1"/>
    </xf>
    <xf numFmtId="0" fontId="6" fillId="23" borderId="38" xfId="0" applyFont="1" applyFill="1" applyBorder="1" applyAlignment="1" applyProtection="1">
      <alignment horizontal="center" vertical="center"/>
      <protection hidden="1"/>
    </xf>
    <xf numFmtId="0" fontId="6" fillId="23" borderId="67" xfId="0" applyFont="1" applyFill="1" applyBorder="1" applyAlignment="1" applyProtection="1">
      <alignment horizontal="center" vertical="center"/>
      <protection hidden="1"/>
    </xf>
    <xf numFmtId="0" fontId="6" fillId="23" borderId="39" xfId="0" applyFont="1" applyFill="1" applyBorder="1" applyAlignment="1" applyProtection="1">
      <alignment horizontal="center" vertical="center"/>
      <protection hidden="1"/>
    </xf>
    <xf numFmtId="0" fontId="6" fillId="23" borderId="40" xfId="0" applyFont="1" applyFill="1" applyBorder="1" applyAlignment="1" applyProtection="1">
      <alignment horizontal="center" vertical="center"/>
      <protection hidden="1"/>
    </xf>
    <xf numFmtId="0" fontId="6" fillId="23" borderId="0" xfId="0" applyFont="1" applyFill="1" applyBorder="1" applyAlignment="1" applyProtection="1">
      <alignment horizontal="center" vertical="center"/>
      <protection hidden="1"/>
    </xf>
    <xf numFmtId="0" fontId="6" fillId="23" borderId="41" xfId="0" applyFont="1" applyFill="1" applyBorder="1" applyAlignment="1" applyProtection="1">
      <alignment horizontal="center" vertical="center"/>
      <protection hidden="1"/>
    </xf>
    <xf numFmtId="0" fontId="6" fillId="23" borderId="25" xfId="0" applyFont="1" applyFill="1" applyBorder="1" applyAlignment="1" applyProtection="1">
      <alignment horizontal="center" vertical="center"/>
      <protection hidden="1"/>
    </xf>
    <xf numFmtId="0" fontId="6" fillId="23" borderId="55" xfId="0" applyFont="1" applyFill="1" applyBorder="1" applyAlignment="1" applyProtection="1">
      <alignment horizontal="center" vertical="center"/>
      <protection hidden="1"/>
    </xf>
    <xf numFmtId="0" fontId="6" fillId="23" borderId="36" xfId="0" applyFont="1" applyFill="1" applyBorder="1" applyAlignment="1" applyProtection="1">
      <alignment horizontal="center" vertical="center"/>
      <protection hidden="1"/>
    </xf>
    <xf numFmtId="0" fontId="6" fillId="6" borderId="63" xfId="0" applyFont="1" applyFill="1" applyBorder="1" applyAlignment="1" applyProtection="1">
      <alignment horizontal="left" vertical="top"/>
      <protection locked="0"/>
    </xf>
    <xf numFmtId="0" fontId="6" fillId="6" borderId="61" xfId="0" applyFont="1" applyFill="1" applyBorder="1" applyAlignment="1" applyProtection="1">
      <alignment horizontal="left" vertical="top"/>
      <protection locked="0"/>
    </xf>
    <xf numFmtId="0" fontId="6" fillId="6" borderId="62" xfId="0" applyFont="1" applyFill="1" applyBorder="1" applyAlignment="1" applyProtection="1">
      <alignment horizontal="left" vertical="top"/>
      <protection locked="0"/>
    </xf>
    <xf numFmtId="0" fontId="6" fillId="6" borderId="85" xfId="0" applyFont="1" applyFill="1" applyBorder="1" applyAlignment="1" applyProtection="1">
      <alignment horizontal="left" vertical="top"/>
      <protection locked="0"/>
    </xf>
    <xf numFmtId="0" fontId="6" fillId="6" borderId="0" xfId="0" applyFont="1" applyFill="1" applyBorder="1" applyAlignment="1" applyProtection="1">
      <alignment horizontal="left" vertical="top"/>
      <protection locked="0"/>
    </xf>
    <xf numFmtId="0" fontId="6" fillId="6" borderId="64" xfId="0" applyFont="1" applyFill="1" applyBorder="1" applyAlignment="1" applyProtection="1">
      <alignment horizontal="left" vertical="top"/>
      <protection locked="0"/>
    </xf>
    <xf numFmtId="0" fontId="6" fillId="6" borderId="42" xfId="0" applyFont="1" applyFill="1" applyBorder="1" applyAlignment="1" applyProtection="1">
      <alignment horizontal="left" vertical="top"/>
      <protection locked="0"/>
    </xf>
    <xf numFmtId="0" fontId="6" fillId="6" borderId="55" xfId="0" applyFont="1" applyFill="1" applyBorder="1" applyAlignment="1" applyProtection="1">
      <alignment horizontal="left" vertical="top"/>
      <protection locked="0"/>
    </xf>
    <xf numFmtId="0" fontId="6" fillId="6" borderId="43" xfId="0" applyFont="1" applyFill="1" applyBorder="1" applyAlignment="1" applyProtection="1">
      <alignment horizontal="left" vertical="top"/>
      <protection locked="0"/>
    </xf>
    <xf numFmtId="0" fontId="7" fillId="5" borderId="58" xfId="0" applyFont="1" applyFill="1" applyBorder="1" applyAlignment="1" applyProtection="1">
      <alignment horizontal="center" vertical="center"/>
      <protection hidden="1"/>
    </xf>
    <xf numFmtId="0" fontId="7" fillId="5" borderId="59" xfId="0" applyFont="1" applyFill="1" applyBorder="1" applyAlignment="1" applyProtection="1">
      <alignment horizontal="center" vertical="center"/>
      <protection hidden="1"/>
    </xf>
    <xf numFmtId="0" fontId="7" fillId="5" borderId="60" xfId="0" applyFont="1" applyFill="1" applyBorder="1" applyAlignment="1" applyProtection="1">
      <alignment horizontal="center" vertical="center"/>
      <protection hidden="1"/>
    </xf>
    <xf numFmtId="0" fontId="5" fillId="14" borderId="51" xfId="0" applyFont="1" applyFill="1" applyBorder="1" applyAlignment="1" applyProtection="1">
      <alignment horizontal="center" vertical="center"/>
      <protection hidden="1"/>
    </xf>
    <xf numFmtId="0" fontId="5" fillId="14" borderId="40" xfId="0" applyFont="1" applyFill="1" applyBorder="1" applyAlignment="1" applyProtection="1">
      <alignment horizontal="center" vertical="center"/>
      <protection hidden="1"/>
    </xf>
    <xf numFmtId="0" fontId="5" fillId="7" borderId="41" xfId="0" applyFont="1" applyFill="1" applyBorder="1" applyAlignment="1" applyProtection="1">
      <alignment horizontal="center" vertical="center"/>
      <protection hidden="1"/>
    </xf>
    <xf numFmtId="0" fontId="5" fillId="7" borderId="51" xfId="0" applyFont="1" applyFill="1" applyBorder="1" applyAlignment="1" applyProtection="1">
      <alignment horizontal="center" vertical="center"/>
      <protection hidden="1"/>
    </xf>
    <xf numFmtId="0" fontId="6" fillId="6" borderId="16"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18"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13" xfId="0" applyFont="1" applyFill="1" applyBorder="1" applyAlignment="1" applyProtection="1">
      <alignment horizontal="left" vertical="top" wrapText="1"/>
      <protection locked="0"/>
    </xf>
    <xf numFmtId="0" fontId="6" fillId="6" borderId="14" xfId="0" applyFont="1" applyFill="1" applyBorder="1" applyAlignment="1" applyProtection="1">
      <alignment horizontal="left" vertical="top" wrapText="1"/>
      <protection locked="0"/>
    </xf>
    <xf numFmtId="0" fontId="6" fillId="6" borderId="15" xfId="0" applyFont="1" applyFill="1" applyBorder="1" applyAlignment="1" applyProtection="1">
      <alignment horizontal="left" vertical="top" wrapText="1"/>
      <protection locked="0"/>
    </xf>
    <xf numFmtId="0" fontId="6" fillId="7" borderId="30" xfId="0" applyFont="1" applyFill="1" applyBorder="1" applyAlignment="1" applyProtection="1">
      <alignment horizontal="center" vertical="center"/>
      <protection hidden="1"/>
    </xf>
    <xf numFmtId="0" fontId="5" fillId="7" borderId="36" xfId="0" applyFont="1" applyFill="1" applyBorder="1" applyAlignment="1" applyProtection="1">
      <alignment horizontal="center" vertical="center"/>
      <protection hidden="1"/>
    </xf>
    <xf numFmtId="0" fontId="7" fillId="10" borderId="53" xfId="0" applyFont="1" applyFill="1" applyBorder="1" applyAlignment="1" applyProtection="1">
      <alignment horizontal="left" vertical="center" indent="1"/>
      <protection hidden="1"/>
    </xf>
    <xf numFmtId="0" fontId="7" fillId="10" borderId="44" xfId="0" applyFont="1" applyFill="1" applyBorder="1" applyAlignment="1" applyProtection="1">
      <alignment horizontal="left" vertical="center" indent="1"/>
      <protection hidden="1"/>
    </xf>
    <xf numFmtId="0" fontId="7" fillId="10" borderId="54" xfId="0" applyFont="1" applyFill="1" applyBorder="1" applyAlignment="1" applyProtection="1">
      <alignment horizontal="left" vertical="center" indent="1"/>
      <protection hidden="1"/>
    </xf>
    <xf numFmtId="0" fontId="7" fillId="0" borderId="67" xfId="0" applyFont="1" applyFill="1" applyBorder="1" applyAlignment="1" applyProtection="1">
      <alignment horizontal="center" vertical="center"/>
      <protection hidden="1"/>
    </xf>
    <xf numFmtId="0" fontId="5" fillId="0" borderId="96" xfId="0" applyFont="1" applyFill="1" applyBorder="1" applyAlignment="1" applyProtection="1">
      <alignment horizontal="center" vertical="center"/>
      <protection hidden="1"/>
    </xf>
    <xf numFmtId="0" fontId="5" fillId="0" borderId="67"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14" borderId="38" xfId="0" applyFont="1" applyFill="1" applyBorder="1" applyAlignment="1" applyProtection="1">
      <alignment horizontal="center" vertical="center"/>
      <protection hidden="1"/>
    </xf>
    <xf numFmtId="0" fontId="5" fillId="14" borderId="67" xfId="0" applyFont="1" applyFill="1" applyBorder="1" applyAlignment="1" applyProtection="1">
      <alignment horizontal="center" vertical="center"/>
      <protection hidden="1"/>
    </xf>
    <xf numFmtId="0" fontId="5" fillId="14" borderId="69" xfId="0" applyFont="1" applyFill="1" applyBorder="1" applyAlignment="1" applyProtection="1">
      <alignment horizontal="center" vertical="center"/>
      <protection hidden="1"/>
    </xf>
    <xf numFmtId="0" fontId="5" fillId="31" borderId="38" xfId="0" applyFont="1" applyFill="1" applyBorder="1" applyAlignment="1" applyProtection="1">
      <alignment horizontal="center" vertical="center"/>
      <protection hidden="1"/>
    </xf>
    <xf numFmtId="0" fontId="5" fillId="31" borderId="67" xfId="0" applyFont="1" applyFill="1" applyBorder="1" applyAlignment="1" applyProtection="1">
      <alignment horizontal="center" vertical="center"/>
      <protection hidden="1"/>
    </xf>
    <xf numFmtId="0" fontId="5" fillId="31" borderId="39" xfId="0" applyFont="1" applyFill="1" applyBorder="1" applyAlignment="1" applyProtection="1">
      <alignment horizontal="center" vertical="center"/>
      <protection hidden="1"/>
    </xf>
    <xf numFmtId="0" fontId="7" fillId="7" borderId="92" xfId="0" applyFont="1" applyFill="1" applyBorder="1" applyAlignment="1" applyProtection="1">
      <alignment horizontal="right" vertical="center"/>
      <protection hidden="1"/>
    </xf>
    <xf numFmtId="0" fontId="7" fillId="7" borderId="72" xfId="0" applyFont="1" applyFill="1" applyBorder="1" applyAlignment="1" applyProtection="1">
      <alignment horizontal="right" vertical="center"/>
      <protection hidden="1"/>
    </xf>
    <xf numFmtId="0" fontId="7" fillId="7" borderId="73" xfId="0" applyFont="1" applyFill="1" applyBorder="1" applyAlignment="1" applyProtection="1">
      <alignment horizontal="right" vertical="center"/>
      <protection hidden="1"/>
    </xf>
    <xf numFmtId="0" fontId="5" fillId="7" borderId="92" xfId="0" applyFont="1" applyFill="1" applyBorder="1" applyAlignment="1" applyProtection="1">
      <alignment horizontal="center" vertical="center"/>
      <protection hidden="1"/>
    </xf>
    <xf numFmtId="0" fontId="5" fillId="7" borderId="72" xfId="0" applyFont="1" applyFill="1" applyBorder="1" applyAlignment="1" applyProtection="1">
      <alignment horizontal="center" vertical="center"/>
      <protection hidden="1"/>
    </xf>
    <xf numFmtId="0" fontId="5" fillId="7" borderId="75" xfId="0" applyFont="1" applyFill="1" applyBorder="1" applyAlignment="1" applyProtection="1">
      <alignment horizontal="center" vertical="center"/>
      <protection hidden="1"/>
    </xf>
    <xf numFmtId="0" fontId="5" fillId="31" borderId="71" xfId="0" applyFont="1" applyFill="1" applyBorder="1" applyAlignment="1" applyProtection="1">
      <alignment horizontal="center" vertical="center"/>
      <protection hidden="1"/>
    </xf>
    <xf numFmtId="0" fontId="5" fillId="31" borderId="72" xfId="0" applyFont="1" applyFill="1" applyBorder="1" applyAlignment="1" applyProtection="1">
      <alignment horizontal="center" vertical="center"/>
      <protection hidden="1"/>
    </xf>
    <xf numFmtId="0" fontId="5" fillId="31" borderId="75" xfId="0" applyFont="1" applyFill="1" applyBorder="1" applyAlignment="1" applyProtection="1">
      <alignment horizontal="center" vertical="center"/>
      <protection hidden="1"/>
    </xf>
    <xf numFmtId="0" fontId="5" fillId="7" borderId="71" xfId="0" applyFont="1" applyFill="1" applyBorder="1" applyAlignment="1" applyProtection="1">
      <alignment horizontal="center" vertical="center"/>
      <protection hidden="1"/>
    </xf>
    <xf numFmtId="0" fontId="5" fillId="14" borderId="71" xfId="0" applyFont="1" applyFill="1" applyBorder="1" applyAlignment="1" applyProtection="1">
      <alignment horizontal="center" vertical="center"/>
      <protection hidden="1"/>
    </xf>
    <xf numFmtId="0" fontId="5" fillId="14" borderId="72" xfId="0" applyFont="1" applyFill="1" applyBorder="1" applyAlignment="1" applyProtection="1">
      <alignment horizontal="center" vertical="center"/>
      <protection hidden="1"/>
    </xf>
    <xf numFmtId="0" fontId="5" fillId="14" borderId="73" xfId="0" applyFont="1" applyFill="1" applyBorder="1" applyAlignment="1" applyProtection="1">
      <alignment horizontal="center" vertical="center"/>
      <protection hidden="1"/>
    </xf>
    <xf numFmtId="0" fontId="7" fillId="10" borderId="16" xfId="0" applyFont="1" applyFill="1" applyBorder="1" applyAlignment="1" applyProtection="1">
      <alignment horizontal="left" vertical="center" indent="1"/>
      <protection hidden="1"/>
    </xf>
    <xf numFmtId="0" fontId="7" fillId="10" borderId="17" xfId="0" applyFont="1" applyFill="1" applyBorder="1" applyAlignment="1" applyProtection="1">
      <alignment horizontal="left" vertical="center" indent="1"/>
      <protection hidden="1"/>
    </xf>
    <xf numFmtId="0" fontId="7" fillId="10" borderId="22" xfId="0" applyFont="1" applyFill="1" applyBorder="1" applyAlignment="1" applyProtection="1">
      <alignment horizontal="left" vertical="center" indent="1"/>
      <protection hidden="1"/>
    </xf>
    <xf numFmtId="0" fontId="6" fillId="0" borderId="3" xfId="0" applyFont="1" applyBorder="1" applyAlignment="1" applyProtection="1">
      <alignment horizontal="center" vertical="center"/>
      <protection hidden="1"/>
    </xf>
    <xf numFmtId="0" fontId="7" fillId="0" borderId="11" xfId="0" applyFont="1" applyBorder="1" applyAlignment="1" applyProtection="1">
      <alignment horizontal="left" vertical="center" wrapText="1" indent="2"/>
      <protection hidden="1"/>
    </xf>
    <xf numFmtId="0" fontId="7" fillId="0" borderId="7" xfId="0" applyFont="1" applyBorder="1" applyAlignment="1" applyProtection="1">
      <alignment horizontal="left" vertical="center" wrapText="1" indent="2"/>
      <protection hidden="1"/>
    </xf>
    <xf numFmtId="0" fontId="7" fillId="0" borderId="12" xfId="0" applyFont="1" applyBorder="1" applyAlignment="1" applyProtection="1">
      <alignment horizontal="left" vertical="center" wrapText="1" indent="2"/>
      <protection hidden="1"/>
    </xf>
    <xf numFmtId="0" fontId="7" fillId="0" borderId="27" xfId="0" applyFont="1" applyBorder="1" applyAlignment="1" applyProtection="1">
      <alignment horizontal="left" vertical="center" wrapText="1" indent="2"/>
      <protection hidden="1"/>
    </xf>
    <xf numFmtId="0" fontId="7" fillId="0" borderId="28" xfId="0" applyFont="1" applyBorder="1" applyAlignment="1" applyProtection="1">
      <alignment horizontal="left" vertical="center" wrapText="1" indent="2"/>
      <protection hidden="1"/>
    </xf>
    <xf numFmtId="0" fontId="7" fillId="0" borderId="30" xfId="0" applyFont="1" applyBorder="1" applyAlignment="1" applyProtection="1">
      <alignment horizontal="left" vertical="center" wrapText="1" indent="2"/>
      <protection hidden="1"/>
    </xf>
    <xf numFmtId="0" fontId="5" fillId="7" borderId="40" xfId="0" applyFont="1" applyFill="1" applyBorder="1" applyAlignment="1" applyProtection="1">
      <alignment horizontal="center" vertical="center"/>
      <protection hidden="1"/>
    </xf>
    <xf numFmtId="0" fontId="7" fillId="7" borderId="103" xfId="0" applyFont="1" applyFill="1" applyBorder="1" applyAlignment="1" applyProtection="1">
      <alignment horizontal="right" vertical="center" indent="1"/>
      <protection hidden="1"/>
    </xf>
    <xf numFmtId="0" fontId="7" fillId="7" borderId="104" xfId="0" applyFont="1" applyFill="1" applyBorder="1" applyAlignment="1" applyProtection="1">
      <alignment horizontal="right" vertical="center" indent="1"/>
      <protection hidden="1"/>
    </xf>
    <xf numFmtId="0" fontId="7" fillId="7" borderId="105" xfId="0" applyFont="1" applyFill="1" applyBorder="1" applyAlignment="1" applyProtection="1">
      <alignment horizontal="right" vertical="center" indent="1"/>
      <protection hidden="1"/>
    </xf>
    <xf numFmtId="0" fontId="4" fillId="5" borderId="58" xfId="0" applyFont="1" applyFill="1" applyBorder="1" applyAlignment="1" applyProtection="1">
      <alignment vertical="center"/>
      <protection hidden="1"/>
    </xf>
    <xf numFmtId="0" fontId="4" fillId="5" borderId="59" xfId="0" applyFont="1" applyFill="1" applyBorder="1" applyAlignment="1" applyProtection="1">
      <alignment vertical="center"/>
      <protection hidden="1"/>
    </xf>
    <xf numFmtId="0" fontId="4" fillId="5" borderId="60" xfId="0" applyFont="1" applyFill="1" applyBorder="1" applyAlignment="1" applyProtection="1">
      <alignment vertical="center"/>
      <protection hidden="1"/>
    </xf>
    <xf numFmtId="0" fontId="6" fillId="6" borderId="8"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7" fillId="0" borderId="96" xfId="0" applyFont="1" applyBorder="1" applyAlignment="1" applyProtection="1">
      <alignment horizontal="left" vertical="center" wrapText="1" indent="2"/>
      <protection hidden="1"/>
    </xf>
    <xf numFmtId="0" fontId="7" fillId="0" borderId="67" xfId="0" applyFont="1" applyBorder="1" applyAlignment="1" applyProtection="1">
      <alignment horizontal="left" vertical="center" wrapText="1" indent="2"/>
      <protection hidden="1"/>
    </xf>
    <xf numFmtId="0" fontId="7" fillId="0" borderId="69" xfId="0" applyFont="1" applyBorder="1" applyAlignment="1" applyProtection="1">
      <alignment horizontal="left" vertical="center" wrapText="1" indent="2"/>
      <protection hidden="1"/>
    </xf>
    <xf numFmtId="0" fontId="7" fillId="0" borderId="98" xfId="0" applyFont="1" applyBorder="1" applyAlignment="1" applyProtection="1">
      <alignment horizontal="left" vertical="center" wrapText="1" indent="2"/>
      <protection hidden="1"/>
    </xf>
    <xf numFmtId="0" fontId="7" fillId="0" borderId="99" xfId="0" applyFont="1" applyBorder="1" applyAlignment="1" applyProtection="1">
      <alignment horizontal="left" vertical="center" wrapText="1" indent="2"/>
      <protection hidden="1"/>
    </xf>
    <xf numFmtId="0" fontId="7" fillId="0" borderId="100" xfId="0" applyFont="1" applyBorder="1" applyAlignment="1" applyProtection="1">
      <alignment horizontal="left" vertical="center" wrapText="1" indent="2"/>
      <protection hidden="1"/>
    </xf>
    <xf numFmtId="0" fontId="6" fillId="0" borderId="96"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98" xfId="0" applyFont="1" applyBorder="1" applyAlignment="1" applyProtection="1">
      <alignment horizontal="center" vertical="center"/>
      <protection hidden="1"/>
    </xf>
    <xf numFmtId="0" fontId="6" fillId="0" borderId="101" xfId="0" applyFont="1" applyBorder="1" applyAlignment="1" applyProtection="1">
      <alignment horizontal="center" vertical="center"/>
      <protection hidden="1"/>
    </xf>
    <xf numFmtId="0" fontId="6" fillId="7" borderId="102" xfId="0" applyFont="1" applyFill="1" applyBorder="1" applyAlignment="1" applyProtection="1">
      <alignment horizontal="center" vertical="center"/>
      <protection hidden="1"/>
    </xf>
    <xf numFmtId="0" fontId="6" fillId="7" borderId="101" xfId="0" applyFont="1" applyFill="1" applyBorder="1" applyAlignment="1" applyProtection="1">
      <alignment horizontal="center" vertical="center"/>
      <protection hidden="1"/>
    </xf>
    <xf numFmtId="0" fontId="6" fillId="14" borderId="38" xfId="0" applyFont="1" applyFill="1" applyBorder="1" applyAlignment="1" applyProtection="1">
      <alignment horizontal="center" vertical="center"/>
      <protection hidden="1"/>
    </xf>
    <xf numFmtId="0" fontId="6" fillId="14" borderId="67" xfId="0" applyFont="1" applyFill="1" applyBorder="1" applyAlignment="1" applyProtection="1">
      <alignment horizontal="center" vertical="center"/>
      <protection hidden="1"/>
    </xf>
    <xf numFmtId="0" fontId="6" fillId="14" borderId="69" xfId="0" applyFont="1" applyFill="1" applyBorder="1" applyAlignment="1" applyProtection="1">
      <alignment horizontal="center" vertical="center"/>
      <protection hidden="1"/>
    </xf>
    <xf numFmtId="0" fontId="6" fillId="14" borderId="102" xfId="0" applyFont="1" applyFill="1" applyBorder="1" applyAlignment="1" applyProtection="1">
      <alignment horizontal="center" vertical="center"/>
      <protection hidden="1"/>
    </xf>
    <xf numFmtId="0" fontId="6" fillId="14" borderId="99" xfId="0" applyFont="1" applyFill="1" applyBorder="1" applyAlignment="1" applyProtection="1">
      <alignment horizontal="center" vertical="center"/>
      <protection hidden="1"/>
    </xf>
    <xf numFmtId="0" fontId="6" fillId="14" borderId="100" xfId="0" applyFont="1" applyFill="1" applyBorder="1" applyAlignment="1" applyProtection="1">
      <alignment horizontal="center" vertical="center"/>
      <protection hidden="1"/>
    </xf>
    <xf numFmtId="0" fontId="5" fillId="8" borderId="58" xfId="0" applyFont="1" applyFill="1" applyBorder="1" applyAlignment="1" applyProtection="1">
      <alignment horizontal="center" vertical="center"/>
      <protection hidden="1"/>
    </xf>
    <xf numFmtId="0" fontId="5" fillId="8" borderId="32" xfId="0" applyFont="1" applyFill="1" applyBorder="1" applyAlignment="1" applyProtection="1">
      <alignment horizontal="center" vertical="center"/>
      <protection hidden="1"/>
    </xf>
    <xf numFmtId="0" fontId="6" fillId="14" borderId="25" xfId="0" applyFont="1" applyFill="1" applyBorder="1" applyAlignment="1" applyProtection="1">
      <alignment horizontal="center" vertical="center"/>
      <protection hidden="1"/>
    </xf>
    <xf numFmtId="0" fontId="6" fillId="14" borderId="55" xfId="0" applyFont="1" applyFill="1" applyBorder="1" applyAlignment="1" applyProtection="1">
      <alignment horizontal="center" vertical="center"/>
      <protection hidden="1"/>
    </xf>
    <xf numFmtId="0" fontId="6" fillId="14" borderId="43" xfId="0" applyFont="1" applyFill="1" applyBorder="1" applyAlignment="1" applyProtection="1">
      <alignment horizontal="center" vertical="center"/>
      <protection hidden="1"/>
    </xf>
    <xf numFmtId="0" fontId="5" fillId="7" borderId="104" xfId="0" applyFont="1" applyFill="1" applyBorder="1" applyAlignment="1" applyProtection="1">
      <alignment horizontal="center" vertical="center"/>
      <protection hidden="1"/>
    </xf>
    <xf numFmtId="0" fontId="6" fillId="14" borderId="115" xfId="0" applyFont="1" applyFill="1" applyBorder="1" applyAlignment="1" applyProtection="1">
      <alignment horizontal="center" vertical="center"/>
      <protection hidden="1"/>
    </xf>
    <xf numFmtId="0" fontId="6" fillId="14" borderId="116" xfId="0" applyFont="1" applyFill="1" applyBorder="1" applyAlignment="1" applyProtection="1">
      <alignment horizontal="center" vertical="center"/>
      <protection hidden="1"/>
    </xf>
    <xf numFmtId="0" fontId="6" fillId="14" borderId="117" xfId="0" applyFont="1" applyFill="1" applyBorder="1" applyAlignment="1" applyProtection="1">
      <alignment horizontal="center" vertical="center"/>
      <protection hidden="1"/>
    </xf>
    <xf numFmtId="0" fontId="5" fillId="7" borderId="105" xfId="0" applyFont="1" applyFill="1" applyBorder="1" applyAlignment="1" applyProtection="1">
      <alignment horizontal="center" vertical="center"/>
      <protection hidden="1"/>
    </xf>
    <xf numFmtId="0" fontId="6" fillId="0" borderId="85"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0" fontId="6" fillId="7" borderId="40" xfId="0" applyFont="1" applyFill="1" applyBorder="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20" borderId="38" xfId="0" applyFont="1" applyFill="1" applyBorder="1" applyAlignment="1" applyProtection="1">
      <alignment horizontal="center" vertical="center"/>
      <protection hidden="1"/>
    </xf>
    <xf numFmtId="0" fontId="6" fillId="20" borderId="67" xfId="0" applyFont="1" applyFill="1" applyBorder="1" applyAlignment="1" applyProtection="1">
      <alignment horizontal="center" vertical="center"/>
      <protection hidden="1"/>
    </xf>
    <xf numFmtId="0" fontId="6" fillId="20" borderId="69" xfId="0" applyFont="1" applyFill="1" applyBorder="1" applyAlignment="1" applyProtection="1">
      <alignment horizontal="center" vertical="center"/>
      <protection hidden="1"/>
    </xf>
    <xf numFmtId="0" fontId="6" fillId="20" borderId="40" xfId="0" applyFont="1" applyFill="1" applyBorder="1" applyAlignment="1" applyProtection="1">
      <alignment horizontal="center" vertical="center"/>
      <protection hidden="1"/>
    </xf>
    <xf numFmtId="0" fontId="6" fillId="20" borderId="0" xfId="0" applyFont="1" applyFill="1" applyBorder="1" applyAlignment="1" applyProtection="1">
      <alignment horizontal="center" vertical="center"/>
      <protection hidden="1"/>
    </xf>
    <xf numFmtId="0" fontId="6" fillId="20" borderId="64" xfId="0" applyFont="1" applyFill="1" applyBorder="1" applyAlignment="1" applyProtection="1">
      <alignment horizontal="center" vertical="center"/>
      <protection hidden="1"/>
    </xf>
    <xf numFmtId="0" fontId="6" fillId="20" borderId="102" xfId="0" applyFont="1" applyFill="1" applyBorder="1" applyAlignment="1" applyProtection="1">
      <alignment horizontal="center" vertical="center"/>
      <protection hidden="1"/>
    </xf>
    <xf numFmtId="0" fontId="6" fillId="20" borderId="99" xfId="0" applyFont="1" applyFill="1" applyBorder="1" applyAlignment="1" applyProtection="1">
      <alignment horizontal="center" vertical="center"/>
      <protection hidden="1"/>
    </xf>
    <xf numFmtId="0" fontId="6" fillId="20" borderId="100" xfId="0" applyFont="1" applyFill="1" applyBorder="1" applyAlignment="1" applyProtection="1">
      <alignment horizontal="center" vertical="center"/>
      <protection hidden="1"/>
    </xf>
    <xf numFmtId="0" fontId="12" fillId="6" borderId="16" xfId="0" applyFont="1" applyFill="1" applyBorder="1" applyAlignment="1" applyProtection="1">
      <alignment horizontal="left" vertical="top" wrapText="1"/>
      <protection locked="0"/>
    </xf>
    <xf numFmtId="0" fontId="12" fillId="6" borderId="17" xfId="0" applyFont="1" applyFill="1" applyBorder="1" applyAlignment="1" applyProtection="1">
      <alignment horizontal="left" vertical="top" wrapText="1"/>
      <protection locked="0"/>
    </xf>
    <xf numFmtId="0" fontId="12" fillId="6" borderId="18" xfId="0" applyFont="1" applyFill="1" applyBorder="1" applyAlignment="1" applyProtection="1">
      <alignment horizontal="left" vertical="top" wrapText="1"/>
      <protection locked="0"/>
    </xf>
    <xf numFmtId="0" fontId="12" fillId="6" borderId="11" xfId="0" applyFont="1" applyFill="1" applyBorder="1" applyAlignment="1" applyProtection="1">
      <alignment horizontal="left" vertical="top" wrapText="1"/>
      <protection locked="0"/>
    </xf>
    <xf numFmtId="0" fontId="12" fillId="6" borderId="7" xfId="0" applyFont="1" applyFill="1" applyBorder="1" applyAlignment="1" applyProtection="1">
      <alignment horizontal="left" vertical="top" wrapText="1"/>
      <protection locked="0"/>
    </xf>
    <xf numFmtId="0" fontId="12" fillId="6" borderId="12" xfId="0" applyFont="1" applyFill="1" applyBorder="1" applyAlignment="1" applyProtection="1">
      <alignment horizontal="left" vertical="top" wrapText="1"/>
      <protection locked="0"/>
    </xf>
    <xf numFmtId="0" fontId="12" fillId="6" borderId="13" xfId="0" applyFont="1" applyFill="1" applyBorder="1" applyAlignment="1" applyProtection="1">
      <alignment horizontal="left" vertical="top" wrapText="1"/>
      <protection locked="0"/>
    </xf>
    <xf numFmtId="0" fontId="12" fillId="6" borderId="14" xfId="0" applyFont="1" applyFill="1" applyBorder="1" applyAlignment="1" applyProtection="1">
      <alignment horizontal="left" vertical="top" wrapText="1"/>
      <protection locked="0"/>
    </xf>
    <xf numFmtId="0" fontId="12" fillId="6" borderId="15" xfId="0" applyFont="1" applyFill="1" applyBorder="1" applyAlignment="1" applyProtection="1">
      <alignment horizontal="left" vertical="top" wrapText="1"/>
      <protection locked="0"/>
    </xf>
    <xf numFmtId="0" fontId="5" fillId="20" borderId="24" xfId="0" applyFont="1" applyFill="1" applyBorder="1" applyAlignment="1" applyProtection="1">
      <alignment horizontal="center" vertical="center"/>
      <protection hidden="1"/>
    </xf>
    <xf numFmtId="0" fontId="5" fillId="20" borderId="26" xfId="0" applyFont="1" applyFill="1" applyBorder="1" applyAlignment="1" applyProtection="1">
      <alignment horizontal="center" vertical="center"/>
      <protection hidden="1"/>
    </xf>
    <xf numFmtId="0" fontId="6" fillId="14" borderId="40" xfId="0" applyFont="1" applyFill="1" applyBorder="1" applyAlignment="1" applyProtection="1">
      <alignment horizontal="center" vertical="center"/>
      <protection hidden="1"/>
    </xf>
    <xf numFmtId="0" fontId="6" fillId="14" borderId="0" xfId="0" applyFont="1" applyFill="1" applyBorder="1" applyAlignment="1" applyProtection="1">
      <alignment horizontal="center" vertical="center"/>
      <protection hidden="1"/>
    </xf>
    <xf numFmtId="0" fontId="6" fillId="14" borderId="64" xfId="0" applyFont="1" applyFill="1" applyBorder="1" applyAlignment="1" applyProtection="1">
      <alignment horizontal="center" vertical="center"/>
      <protection hidden="1"/>
    </xf>
    <xf numFmtId="0" fontId="7" fillId="3" borderId="56" xfId="0" applyFont="1" applyFill="1" applyBorder="1" applyAlignment="1" applyProtection="1">
      <alignment horizontal="left" vertical="center" wrapText="1"/>
      <protection hidden="1"/>
    </xf>
    <xf numFmtId="0" fontId="7" fillId="3" borderId="2" xfId="0" applyFont="1" applyFill="1" applyBorder="1" applyAlignment="1" applyProtection="1">
      <alignment horizontal="left" vertical="center" wrapText="1"/>
      <protection hidden="1"/>
    </xf>
    <xf numFmtId="0" fontId="7" fillId="3" borderId="57" xfId="0" applyFont="1" applyFill="1" applyBorder="1" applyAlignment="1" applyProtection="1">
      <alignment horizontal="left" vertical="center" wrapText="1"/>
      <protection hidden="1"/>
    </xf>
    <xf numFmtId="0" fontId="6" fillId="3" borderId="56"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14" borderId="29" xfId="0" applyFont="1" applyFill="1" applyBorder="1" applyAlignment="1" applyProtection="1">
      <alignment horizontal="center" vertical="center"/>
      <protection hidden="1"/>
    </xf>
    <xf numFmtId="0" fontId="6" fillId="6" borderId="63" xfId="0" applyFont="1" applyFill="1" applyBorder="1" applyAlignment="1" applyProtection="1">
      <alignment horizontal="center" vertical="top" wrapText="1"/>
      <protection locked="0"/>
    </xf>
    <xf numFmtId="0" fontId="6" fillId="6" borderId="61" xfId="0" applyFont="1" applyFill="1" applyBorder="1" applyAlignment="1" applyProtection="1">
      <alignment horizontal="center" vertical="top" wrapText="1"/>
      <protection locked="0"/>
    </xf>
    <xf numFmtId="0" fontId="6" fillId="6" borderId="62" xfId="0" applyFont="1" applyFill="1" applyBorder="1" applyAlignment="1" applyProtection="1">
      <alignment horizontal="center" vertical="top" wrapText="1"/>
      <protection locked="0"/>
    </xf>
    <xf numFmtId="0" fontId="6" fillId="6" borderId="85"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6" borderId="64" xfId="0" applyFont="1" applyFill="1" applyBorder="1" applyAlignment="1" applyProtection="1">
      <alignment horizontal="center" vertical="top" wrapText="1"/>
      <protection locked="0"/>
    </xf>
    <xf numFmtId="0" fontId="6" fillId="6" borderId="42" xfId="0" applyFont="1" applyFill="1" applyBorder="1" applyAlignment="1" applyProtection="1">
      <alignment horizontal="center" vertical="top" wrapText="1"/>
      <protection locked="0"/>
    </xf>
    <xf numFmtId="0" fontId="6" fillId="6" borderId="55" xfId="0" applyFont="1" applyFill="1" applyBorder="1" applyAlignment="1" applyProtection="1">
      <alignment horizontal="center" vertical="top" wrapText="1"/>
      <protection locked="0"/>
    </xf>
    <xf numFmtId="0" fontId="6" fillId="6" borderId="43" xfId="0" applyFont="1" applyFill="1" applyBorder="1" applyAlignment="1" applyProtection="1">
      <alignment horizontal="center" vertical="top" wrapText="1"/>
      <protection locked="0"/>
    </xf>
    <xf numFmtId="0" fontId="0" fillId="6" borderId="63" xfId="0" applyFill="1" applyBorder="1" applyAlignment="1" applyProtection="1">
      <alignment horizontal="center" vertical="top" wrapText="1"/>
      <protection locked="0"/>
    </xf>
    <xf numFmtId="0" fontId="0" fillId="6" borderId="61" xfId="0" applyFill="1" applyBorder="1" applyAlignment="1" applyProtection="1">
      <alignment horizontal="center" vertical="top" wrapText="1"/>
      <protection locked="0"/>
    </xf>
    <xf numFmtId="0" fontId="0" fillId="6" borderId="62" xfId="0" applyFill="1" applyBorder="1" applyAlignment="1" applyProtection="1">
      <alignment horizontal="center" vertical="top" wrapText="1"/>
      <protection locked="0"/>
    </xf>
    <xf numFmtId="0" fontId="0" fillId="6" borderId="85" xfId="0" applyFill="1" applyBorder="1" applyAlignment="1" applyProtection="1">
      <alignment horizontal="center" vertical="top" wrapText="1"/>
      <protection locked="0"/>
    </xf>
    <xf numFmtId="0" fontId="0" fillId="6" borderId="0" xfId="0" applyFill="1" applyBorder="1" applyAlignment="1" applyProtection="1">
      <alignment horizontal="center" vertical="top" wrapText="1"/>
      <protection locked="0"/>
    </xf>
    <xf numFmtId="0" fontId="0" fillId="6" borderId="64" xfId="0" applyFill="1" applyBorder="1" applyAlignment="1" applyProtection="1">
      <alignment horizontal="center" vertical="top" wrapText="1"/>
      <protection locked="0"/>
    </xf>
    <xf numFmtId="0" fontId="0" fillId="6" borderId="42" xfId="0" applyFill="1" applyBorder="1" applyAlignment="1" applyProtection="1">
      <alignment horizontal="center" vertical="top" wrapText="1"/>
      <protection locked="0"/>
    </xf>
    <xf numFmtId="0" fontId="0" fillId="6" borderId="55" xfId="0" applyFill="1" applyBorder="1" applyAlignment="1" applyProtection="1">
      <alignment horizontal="center" vertical="top" wrapText="1"/>
      <protection locked="0"/>
    </xf>
    <xf numFmtId="0" fontId="0" fillId="6" borderId="43" xfId="0" applyFill="1" applyBorder="1" applyAlignment="1" applyProtection="1">
      <alignment horizontal="center" vertical="top" wrapText="1"/>
      <protection locked="0"/>
    </xf>
    <xf numFmtId="0" fontId="6" fillId="6" borderId="63" xfId="0" applyFont="1" applyFill="1" applyBorder="1" applyAlignment="1" applyProtection="1">
      <alignment horizontal="center" vertical="top"/>
      <protection locked="0"/>
    </xf>
    <xf numFmtId="0" fontId="6" fillId="6" borderId="61" xfId="0" applyFont="1" applyFill="1" applyBorder="1" applyAlignment="1" applyProtection="1">
      <alignment horizontal="center" vertical="top"/>
      <protection locked="0"/>
    </xf>
    <xf numFmtId="0" fontId="6" fillId="6" borderId="62" xfId="0" applyFont="1" applyFill="1" applyBorder="1" applyAlignment="1" applyProtection="1">
      <alignment horizontal="center" vertical="top"/>
      <protection locked="0"/>
    </xf>
    <xf numFmtId="0" fontId="6" fillId="6" borderId="85" xfId="0" applyFont="1" applyFill="1" applyBorder="1" applyAlignment="1" applyProtection="1">
      <alignment horizontal="center" vertical="top"/>
      <protection locked="0"/>
    </xf>
    <xf numFmtId="0" fontId="6" fillId="6" borderId="0" xfId="0" applyFont="1" applyFill="1" applyBorder="1" applyAlignment="1" applyProtection="1">
      <alignment horizontal="center" vertical="top"/>
      <protection locked="0"/>
    </xf>
    <xf numFmtId="0" fontId="6" fillId="6" borderId="64" xfId="0" applyFont="1" applyFill="1" applyBorder="1" applyAlignment="1" applyProtection="1">
      <alignment horizontal="center" vertical="top"/>
      <protection locked="0"/>
    </xf>
    <xf numFmtId="0" fontId="6" fillId="6" borderId="42" xfId="0" applyFont="1" applyFill="1" applyBorder="1" applyAlignment="1" applyProtection="1">
      <alignment horizontal="center" vertical="top"/>
      <protection locked="0"/>
    </xf>
    <xf numFmtId="0" fontId="6" fillId="6" borderId="55" xfId="0" applyFont="1" applyFill="1" applyBorder="1" applyAlignment="1" applyProtection="1">
      <alignment horizontal="center" vertical="top"/>
      <protection locked="0"/>
    </xf>
    <xf numFmtId="0" fontId="6" fillId="6" borderId="43" xfId="0" applyFont="1" applyFill="1" applyBorder="1" applyAlignment="1" applyProtection="1">
      <alignment horizontal="center" vertical="top"/>
      <protection locked="0"/>
    </xf>
    <xf numFmtId="0" fontId="6" fillId="7" borderId="71" xfId="0" applyFont="1" applyFill="1" applyBorder="1" applyAlignment="1" applyProtection="1">
      <alignment horizontal="center" vertical="center"/>
      <protection hidden="1"/>
    </xf>
    <xf numFmtId="0" fontId="6" fillId="7" borderId="72" xfId="0" applyFont="1" applyFill="1" applyBorder="1" applyAlignment="1" applyProtection="1">
      <alignment horizontal="center" vertical="center"/>
      <protection hidden="1"/>
    </xf>
    <xf numFmtId="0" fontId="6" fillId="7" borderId="75" xfId="0" applyFont="1" applyFill="1" applyBorder="1" applyAlignment="1" applyProtection="1">
      <alignment horizontal="center" vertical="center"/>
      <protection hidden="1"/>
    </xf>
    <xf numFmtId="0" fontId="13" fillId="16" borderId="0" xfId="0" applyFont="1" applyFill="1" applyBorder="1" applyAlignment="1" applyProtection="1">
      <alignment horizontal="left" vertical="center" wrapText="1"/>
      <protection hidden="1"/>
    </xf>
    <xf numFmtId="0" fontId="0" fillId="6" borderId="14"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13" fillId="0" borderId="93" xfId="0" applyFont="1" applyBorder="1" applyAlignment="1" applyProtection="1">
      <alignment vertical="center"/>
      <protection hidden="1"/>
    </xf>
    <xf numFmtId="0" fontId="13" fillId="0" borderId="94" xfId="0" applyFont="1" applyBorder="1" applyAlignment="1" applyProtection="1">
      <alignment vertical="center"/>
      <protection hidden="1"/>
    </xf>
    <xf numFmtId="0" fontId="0" fillId="6" borderId="94"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13" fillId="4" borderId="65" xfId="0" applyFont="1" applyFill="1" applyBorder="1" applyAlignment="1" applyProtection="1">
      <alignment horizontal="center" vertical="center"/>
      <protection hidden="1"/>
    </xf>
    <xf numFmtId="0" fontId="13" fillId="4" borderId="25" xfId="0" applyFont="1" applyFill="1" applyBorder="1" applyAlignment="1" applyProtection="1">
      <alignment horizontal="center" vertical="center"/>
      <protection hidden="1"/>
    </xf>
    <xf numFmtId="0" fontId="13" fillId="4" borderId="62" xfId="0" applyFont="1" applyFill="1" applyBorder="1" applyAlignment="1" applyProtection="1">
      <alignment horizontal="center" vertical="center"/>
      <protection hidden="1"/>
    </xf>
    <xf numFmtId="0" fontId="13" fillId="4" borderId="43" xfId="0" applyFont="1" applyFill="1" applyBorder="1" applyAlignment="1" applyProtection="1">
      <alignment horizontal="center" vertical="center"/>
      <protection hidden="1"/>
    </xf>
    <xf numFmtId="0" fontId="0" fillId="6" borderId="18" xfId="0" applyFill="1" applyBorder="1" applyAlignment="1" applyProtection="1">
      <alignment horizontal="center" vertical="center"/>
      <protection locked="0"/>
    </xf>
    <xf numFmtId="0" fontId="13" fillId="0" borderId="11" xfId="0" applyFont="1" applyBorder="1" applyAlignment="1" applyProtection="1">
      <alignment vertical="center"/>
      <protection hidden="1"/>
    </xf>
    <xf numFmtId="0" fontId="13" fillId="0" borderId="7" xfId="0" applyFont="1" applyBorder="1" applyAlignment="1" applyProtection="1">
      <alignment vertical="center"/>
      <protection hidden="1"/>
    </xf>
    <xf numFmtId="0" fontId="13" fillId="0" borderId="1" xfId="0" applyFont="1" applyBorder="1" applyAlignment="1" applyProtection="1">
      <alignment vertical="center"/>
      <protection hidden="1"/>
    </xf>
    <xf numFmtId="0" fontId="13" fillId="4" borderId="63" xfId="0" applyFont="1" applyFill="1" applyBorder="1" applyAlignment="1" applyProtection="1">
      <alignment horizontal="left" vertical="center"/>
      <protection hidden="1"/>
    </xf>
    <xf numFmtId="0" fontId="13" fillId="4" borderId="61" xfId="0" applyFont="1" applyFill="1" applyBorder="1" applyAlignment="1" applyProtection="1">
      <alignment horizontal="left" vertical="center"/>
      <protection hidden="1"/>
    </xf>
    <xf numFmtId="0" fontId="13" fillId="4" borderId="42" xfId="0" applyFont="1" applyFill="1" applyBorder="1" applyAlignment="1" applyProtection="1">
      <alignment horizontal="left" vertical="center"/>
      <protection hidden="1"/>
    </xf>
    <xf numFmtId="0" fontId="13" fillId="4" borderId="55" xfId="0" applyFont="1" applyFill="1" applyBorder="1" applyAlignment="1" applyProtection="1">
      <alignment horizontal="left" vertical="center"/>
      <protection hidden="1"/>
    </xf>
    <xf numFmtId="0" fontId="13" fillId="16" borderId="0" xfId="0" applyFont="1" applyFill="1" applyBorder="1" applyAlignment="1" applyProtection="1">
      <alignment vertical="center"/>
      <protection hidden="1"/>
    </xf>
    <xf numFmtId="0" fontId="13" fillId="16" borderId="0" xfId="0" applyFont="1" applyFill="1" applyBorder="1" applyAlignment="1" applyProtection="1">
      <alignment horizontal="right" vertical="center" indent="1"/>
      <protection hidden="1"/>
    </xf>
    <xf numFmtId="0" fontId="0" fillId="13" borderId="1" xfId="0" applyFill="1" applyBorder="1" applyAlignment="1" applyProtection="1">
      <alignment horizontal="center" vertical="center"/>
      <protection locked="0"/>
    </xf>
    <xf numFmtId="0" fontId="0" fillId="13" borderId="2"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13" fillId="0" borderId="16" xfId="0" applyFont="1" applyBorder="1" applyAlignment="1" applyProtection="1">
      <alignment vertical="center"/>
      <protection hidden="1"/>
    </xf>
    <xf numFmtId="0" fontId="13" fillId="0" borderId="17" xfId="0" applyFont="1" applyBorder="1" applyAlignment="1" applyProtection="1">
      <alignment vertical="center"/>
      <protection hidden="1"/>
    </xf>
    <xf numFmtId="0" fontId="13" fillId="0" borderId="22" xfId="0" applyFont="1" applyBorder="1" applyAlignment="1" applyProtection="1">
      <alignment vertical="center"/>
      <protection hidden="1"/>
    </xf>
    <xf numFmtId="0" fontId="0" fillId="6" borderId="36"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13" fillId="0" borderId="23" xfId="0" applyFont="1" applyFill="1" applyBorder="1" applyAlignment="1" applyProtection="1">
      <alignment vertical="center"/>
      <protection hidden="1"/>
    </xf>
    <xf numFmtId="0" fontId="13" fillId="0" borderId="24" xfId="0" applyFont="1" applyFill="1" applyBorder="1" applyAlignment="1" applyProtection="1">
      <alignment vertical="center"/>
      <protection hidden="1"/>
    </xf>
    <xf numFmtId="0" fontId="13" fillId="0" borderId="26" xfId="0" applyFont="1" applyFill="1" applyBorder="1" applyAlignment="1" applyProtection="1">
      <alignment vertical="center"/>
      <protection hidden="1"/>
    </xf>
    <xf numFmtId="0" fontId="0" fillId="4" borderId="8" xfId="0" applyFill="1" applyBorder="1" applyAlignment="1" applyProtection="1">
      <alignment horizontal="center" vertical="center"/>
      <protection hidden="1"/>
    </xf>
    <xf numFmtId="0" fontId="0" fillId="4" borderId="9" xfId="0" applyFill="1" applyBorder="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0" fillId="4" borderId="13"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5" xfId="0" applyFill="1" applyBorder="1" applyAlignment="1" applyProtection="1">
      <alignment horizontal="center" vertical="center"/>
      <protection hidden="1"/>
    </xf>
    <xf numFmtId="0" fontId="13" fillId="16" borderId="0" xfId="0" applyFont="1" applyFill="1" applyBorder="1" applyAlignment="1" applyProtection="1">
      <alignment horizontal="left" vertical="center"/>
      <protection hidden="1"/>
    </xf>
    <xf numFmtId="0" fontId="13" fillId="16" borderId="83" xfId="0" applyFont="1" applyFill="1" applyBorder="1" applyAlignment="1" applyProtection="1">
      <alignment horizontal="left" vertical="center" wrapText="1"/>
      <protection hidden="1"/>
    </xf>
    <xf numFmtId="0" fontId="13" fillId="16" borderId="106" xfId="0" applyFont="1" applyFill="1" applyBorder="1" applyAlignment="1" applyProtection="1">
      <alignment horizontal="left" vertical="center" wrapText="1"/>
      <protection hidden="1"/>
    </xf>
    <xf numFmtId="0" fontId="13" fillId="3" borderId="0" xfId="0" applyFont="1" applyFill="1" applyAlignment="1" applyProtection="1">
      <alignment vertical="center"/>
      <protection hidden="1"/>
    </xf>
    <xf numFmtId="0" fontId="6" fillId="6" borderId="38" xfId="0" applyFont="1" applyFill="1" applyBorder="1" applyAlignment="1" applyProtection="1">
      <alignment horizontal="center" vertical="top" wrapText="1"/>
      <protection locked="0"/>
    </xf>
    <xf numFmtId="0" fontId="6" fillId="6" borderId="67" xfId="0" applyFont="1" applyFill="1" applyBorder="1" applyAlignment="1" applyProtection="1">
      <alignment horizontal="center" vertical="top" wrapText="1"/>
      <protection locked="0"/>
    </xf>
    <xf numFmtId="0" fontId="6" fillId="6" borderId="39" xfId="0" applyFont="1" applyFill="1" applyBorder="1" applyAlignment="1" applyProtection="1">
      <alignment horizontal="center" vertical="top" wrapText="1"/>
      <protection locked="0"/>
    </xf>
    <xf numFmtId="0" fontId="6" fillId="6" borderId="40" xfId="0" applyFont="1" applyFill="1" applyBorder="1" applyAlignment="1" applyProtection="1">
      <alignment horizontal="center" vertical="top" wrapText="1"/>
      <protection locked="0"/>
    </xf>
    <xf numFmtId="0" fontId="6" fillId="6" borderId="41" xfId="0" applyFont="1" applyFill="1" applyBorder="1" applyAlignment="1" applyProtection="1">
      <alignment horizontal="center" vertical="top" wrapText="1"/>
      <protection locked="0"/>
    </xf>
    <xf numFmtId="0" fontId="6" fillId="6" borderId="22" xfId="0" applyFont="1" applyFill="1" applyBorder="1" applyAlignment="1" applyProtection="1">
      <alignment horizontal="center" vertical="top" wrapText="1"/>
      <protection locked="0"/>
    </xf>
    <xf numFmtId="0" fontId="6" fillId="6" borderId="68" xfId="0" applyFont="1" applyFill="1" applyBorder="1" applyAlignment="1" applyProtection="1">
      <alignment horizontal="center" vertical="top" wrapText="1"/>
      <protection locked="0"/>
    </xf>
    <xf numFmtId="0" fontId="6" fillId="6" borderId="34" xfId="0" applyFont="1" applyFill="1" applyBorder="1" applyAlignment="1" applyProtection="1">
      <alignment horizontal="center" vertical="top" wrapText="1"/>
      <protection locked="0"/>
    </xf>
    <xf numFmtId="0" fontId="13" fillId="3" borderId="68" xfId="0" applyFont="1" applyFill="1" applyBorder="1" applyAlignment="1" applyProtection="1">
      <alignment vertical="center"/>
      <protection hidden="1"/>
    </xf>
    <xf numFmtId="0" fontId="13" fillId="16" borderId="0" xfId="0" applyFont="1" applyFill="1" applyAlignment="1" applyProtection="1">
      <alignment vertical="center"/>
      <protection hidden="1"/>
    </xf>
    <xf numFmtId="0" fontId="6" fillId="13" borderId="38" xfId="0" applyFont="1" applyFill="1" applyBorder="1" applyAlignment="1" applyProtection="1">
      <alignment horizontal="center" vertical="top" wrapText="1"/>
      <protection locked="0"/>
    </xf>
    <xf numFmtId="0" fontId="6" fillId="13" borderId="67" xfId="0" applyFont="1" applyFill="1" applyBorder="1" applyAlignment="1" applyProtection="1">
      <alignment horizontal="center" vertical="top" wrapText="1"/>
      <protection locked="0"/>
    </xf>
    <xf numFmtId="0" fontId="6" fillId="13" borderId="39" xfId="0" applyFont="1" applyFill="1" applyBorder="1" applyAlignment="1" applyProtection="1">
      <alignment horizontal="center" vertical="top" wrapText="1"/>
      <protection locked="0"/>
    </xf>
    <xf numFmtId="0" fontId="6" fillId="13" borderId="40" xfId="0" applyFont="1" applyFill="1" applyBorder="1" applyAlignment="1" applyProtection="1">
      <alignment horizontal="center" vertical="top" wrapText="1"/>
      <protection locked="0"/>
    </xf>
    <xf numFmtId="0" fontId="6" fillId="13" borderId="0" xfId="0" applyFont="1" applyFill="1" applyBorder="1" applyAlignment="1" applyProtection="1">
      <alignment horizontal="center" vertical="top" wrapText="1"/>
      <protection locked="0"/>
    </xf>
    <xf numFmtId="0" fontId="6" fillId="13" borderId="41" xfId="0" applyFont="1" applyFill="1" applyBorder="1" applyAlignment="1" applyProtection="1">
      <alignment horizontal="center" vertical="top" wrapText="1"/>
      <protection locked="0"/>
    </xf>
    <xf numFmtId="0" fontId="6" fillId="13" borderId="22" xfId="0" applyFont="1" applyFill="1" applyBorder="1" applyAlignment="1" applyProtection="1">
      <alignment horizontal="center" vertical="top" wrapText="1"/>
      <protection locked="0"/>
    </xf>
    <xf numFmtId="0" fontId="6" fillId="13" borderId="68" xfId="0" applyFont="1" applyFill="1" applyBorder="1" applyAlignment="1" applyProtection="1">
      <alignment horizontal="center" vertical="top" wrapText="1"/>
      <protection locked="0"/>
    </xf>
    <xf numFmtId="0" fontId="6" fillId="13" borderId="34" xfId="0" applyFont="1" applyFill="1" applyBorder="1" applyAlignment="1" applyProtection="1">
      <alignment horizontal="center" vertical="top" wrapText="1"/>
      <protection locked="0"/>
    </xf>
    <xf numFmtId="0" fontId="13" fillId="3" borderId="68" xfId="0" applyFont="1" applyFill="1" applyBorder="1" applyAlignment="1" applyProtection="1">
      <alignment horizontal="left" vertical="center" wrapText="1"/>
      <protection hidden="1"/>
    </xf>
    <xf numFmtId="0" fontId="13" fillId="6" borderId="1" xfId="0"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0" fillId="7" borderId="68" xfId="0" applyFill="1" applyBorder="1" applyAlignment="1" applyProtection="1">
      <alignment horizontal="center" vertical="center"/>
      <protection hidden="1"/>
    </xf>
    <xf numFmtId="0" fontId="13" fillId="3" borderId="0" xfId="0" applyFont="1" applyFill="1" applyAlignment="1" applyProtection="1">
      <alignment horizontal="justify" vertical="center" wrapText="1"/>
      <protection hidden="1"/>
    </xf>
    <xf numFmtId="0" fontId="0" fillId="6" borderId="0" xfId="0" applyFill="1" applyBorder="1" applyAlignment="1" applyProtection="1">
      <alignment horizontal="center" vertical="center"/>
      <protection locked="0"/>
    </xf>
    <xf numFmtId="0" fontId="0" fillId="6" borderId="68" xfId="0" applyFill="1" applyBorder="1" applyAlignment="1" applyProtection="1">
      <alignment horizontal="center" vertical="center"/>
      <protection locked="0"/>
    </xf>
    <xf numFmtId="0" fontId="13" fillId="3" borderId="67" xfId="0" applyFont="1" applyFill="1" applyBorder="1" applyAlignment="1" applyProtection="1">
      <alignment horizontal="center" vertical="center"/>
      <protection hidden="1"/>
    </xf>
    <xf numFmtId="0" fontId="0" fillId="6" borderId="38" xfId="0" applyFill="1" applyBorder="1" applyAlignment="1" applyProtection="1">
      <alignment horizontal="left" vertical="top" wrapText="1"/>
      <protection locked="0"/>
    </xf>
    <xf numFmtId="0" fontId="0" fillId="6" borderId="67" xfId="0" applyFill="1" applyBorder="1" applyAlignment="1" applyProtection="1">
      <alignment horizontal="left" vertical="top" wrapText="1"/>
      <protection locked="0"/>
    </xf>
    <xf numFmtId="0" fontId="0" fillId="6" borderId="39" xfId="0" applyFill="1" applyBorder="1" applyAlignment="1" applyProtection="1">
      <alignment horizontal="left" vertical="top" wrapText="1"/>
      <protection locked="0"/>
    </xf>
    <xf numFmtId="0" fontId="0" fillId="6" borderId="40" xfId="0" applyFill="1" applyBorder="1" applyAlignment="1" applyProtection="1">
      <alignment horizontal="left" vertical="top" wrapText="1"/>
      <protection locked="0"/>
    </xf>
    <xf numFmtId="0" fontId="0" fillId="6" borderId="41" xfId="0" applyFill="1" applyBorder="1" applyAlignment="1" applyProtection="1">
      <alignment horizontal="left" vertical="top" wrapText="1"/>
      <protection locked="0"/>
    </xf>
    <xf numFmtId="0" fontId="0" fillId="6" borderId="22" xfId="0" applyFill="1" applyBorder="1" applyAlignment="1" applyProtection="1">
      <alignment horizontal="left" vertical="top" wrapText="1"/>
      <protection locked="0"/>
    </xf>
    <xf numFmtId="0" fontId="0" fillId="6" borderId="68" xfId="0" applyFill="1" applyBorder="1" applyAlignment="1" applyProtection="1">
      <alignment horizontal="left" vertical="top" wrapText="1"/>
      <protection locked="0"/>
    </xf>
    <xf numFmtId="0" fontId="0" fillId="6" borderId="34" xfId="0" applyFill="1" applyBorder="1" applyAlignment="1" applyProtection="1">
      <alignment horizontal="left" vertical="top" wrapText="1"/>
      <protection locked="0"/>
    </xf>
    <xf numFmtId="0" fontId="13" fillId="3" borderId="0" xfId="0" quotePrefix="1" applyFont="1" applyFill="1" applyAlignment="1" applyProtection="1">
      <alignment horizontal="justify" vertical="center"/>
      <protection hidden="1"/>
    </xf>
    <xf numFmtId="0" fontId="13" fillId="3" borderId="0" xfId="0" applyFont="1" applyFill="1" applyAlignment="1" applyProtection="1">
      <alignment horizontal="justify" vertical="center"/>
      <protection hidden="1"/>
    </xf>
    <xf numFmtId="0" fontId="13" fillId="16" borderId="0" xfId="0" applyFont="1" applyFill="1" applyAlignment="1" applyProtection="1">
      <alignment horizontal="left" vertical="center" wrapText="1"/>
      <protection hidden="1"/>
    </xf>
    <xf numFmtId="0" fontId="13" fillId="16"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0" fillId="7" borderId="1" xfId="0" applyFill="1" applyBorder="1" applyAlignment="1" applyProtection="1">
      <alignment horizontal="left" vertical="center"/>
      <protection hidden="1"/>
    </xf>
    <xf numFmtId="0" fontId="0" fillId="7" borderId="2" xfId="0" applyFill="1" applyBorder="1" applyAlignment="1" applyProtection="1">
      <alignment horizontal="left" vertical="center"/>
      <protection hidden="1"/>
    </xf>
    <xf numFmtId="0" fontId="0" fillId="7" borderId="3" xfId="0" applyFill="1" applyBorder="1" applyAlignment="1" applyProtection="1">
      <alignment horizontal="left" vertical="center"/>
      <protection hidden="1"/>
    </xf>
    <xf numFmtId="0" fontId="13" fillId="3" borderId="67" xfId="0" applyFont="1" applyFill="1" applyBorder="1" applyAlignment="1" applyProtection="1">
      <alignment vertical="center"/>
      <protection hidden="1"/>
    </xf>
  </cellXfs>
  <cellStyles count="3">
    <cellStyle name="Currency" xfId="1" builtinId="4"/>
    <cellStyle name="Normal" xfId="0" builtinId="0"/>
    <cellStyle name="Percent" xfId="2" builtinId="5"/>
  </cellStyles>
  <dxfs count="88">
    <dxf>
      <protection locked="1" hidden="1"/>
    </dxf>
    <dxf>
      <protection locked="1" hidden="1"/>
    </dxf>
    <dxf>
      <protection locked="1" hidden="1"/>
    </dxf>
    <dxf>
      <alignment horizontal="general" vertical="bottom" textRotation="0" wrapText="1" indent="0" justifyLastLine="0" shrinkToFit="0" readingOrder="0"/>
      <protection locked="1" hidden="1"/>
    </dxf>
    <dxf>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ont>
        <color rgb="FF008000"/>
      </font>
    </dxf>
    <dxf>
      <font>
        <color rgb="FFCC0000"/>
      </font>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ill>
        <patternFill patternType="solid">
          <fgColor auto="1"/>
        </patternFill>
      </fill>
    </dxf>
    <dxf>
      <fill>
        <patternFill patternType="solid">
          <fgColor auto="1"/>
        </patternFill>
      </fill>
    </dxf>
    <dxf>
      <fill>
        <patternFill patternType="solid">
          <fgColor auto="1"/>
        </patternFill>
      </fill>
    </dxf>
    <dxf>
      <fill>
        <patternFill patternType="solid">
          <fgColor auto="1"/>
        </patternFill>
      </fill>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ill>
        <patternFill patternType="solid"/>
      </fill>
    </dxf>
    <dxf>
      <fill>
        <patternFill patternType="solid"/>
      </fill>
    </dxf>
    <dxf>
      <font>
        <color rgb="FFCC0000"/>
      </font>
      <fill>
        <patternFill>
          <bgColor rgb="FFFFCCCC"/>
        </patternFill>
      </fill>
    </dxf>
    <dxf>
      <font>
        <color rgb="FFCC0000"/>
      </font>
      <fill>
        <patternFill>
          <bgColor rgb="FFFFCCCC"/>
        </patternFill>
      </fill>
    </dxf>
    <dxf>
      <font>
        <color rgb="FFCC0000"/>
      </font>
      <fill>
        <patternFill>
          <bgColor rgb="FFFFCCCC"/>
        </patternFill>
      </fill>
    </dxf>
    <dxf>
      <font>
        <color rgb="FFCC0000"/>
      </font>
      <fill>
        <patternFill>
          <bgColor rgb="FFFFCCCC"/>
        </patternFill>
      </fill>
    </dxf>
    <dxf>
      <font>
        <color rgb="FF008000"/>
      </font>
    </dxf>
    <dxf>
      <font>
        <color rgb="FFCC0000"/>
      </font>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ont>
        <color rgb="FF008000"/>
      </font>
    </dxf>
    <dxf>
      <font>
        <color rgb="FFCC0000"/>
      </font>
    </dxf>
  </dxfs>
  <tableStyles count="0" defaultTableStyle="TableStyleMedium2" defaultPivotStyle="PivotStyleLight16"/>
  <colors>
    <mruColors>
      <color rgb="FF833C0C"/>
      <color rgb="FFCC0000"/>
      <color rgb="FFFFCCCC"/>
      <color rgb="FF008000"/>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YN" displayName="_YN" ref="E1:E3" totalsRowShown="0" headerRowDxfId="17" dataDxfId="16">
  <autoFilter ref="E1:E3" xr:uid="{00000000-0009-0000-0100-000001000000}"/>
  <tableColumns count="1">
    <tableColumn id="1" xr3:uid="{00000000-0010-0000-0000-000001000000}" name="_YN" dataDxfId="1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01A2" displayName="_01A2" ref="A1:A3" totalsRowShown="0" headerRowDxfId="14" dataDxfId="13">
  <autoFilter ref="A1:A3" xr:uid="{00000000-0009-0000-0100-000002000000}"/>
  <tableColumns count="1">
    <tableColumn id="1" xr3:uid="{00000000-0010-0000-0100-000001000000}" name="_01A2" dataDxfId="1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State" displayName="_State" ref="C1:C52" totalsRowShown="0" headerRowDxfId="11" dataDxfId="10">
  <tableColumns count="1">
    <tableColumn id="1" xr3:uid="{00000000-0010-0000-0200-000001000000}" name="_State" dataDxfId="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_01B2" displayName="_01B2" ref="A5:A7" totalsRowShown="0" headerRowDxfId="8" dataDxfId="7">
  <autoFilter ref="A5:A7" xr:uid="{00000000-0009-0000-0100-000004000000}"/>
  <tableColumns count="1">
    <tableColumn id="1" xr3:uid="{00000000-0010-0000-0300-000001000000}" name="_01B2" dataDxfId="6"/>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11A1" displayName="_11A1" ref="A9:A14" totalsRowShown="0" headerRowDxfId="5" dataDxfId="4">
  <autoFilter ref="A9:A14" xr:uid="{00000000-0009-0000-0100-000006000000}"/>
  <sortState xmlns:xlrd2="http://schemas.microsoft.com/office/spreadsheetml/2017/richdata2" ref="A10:A13">
    <sortCondition ref="A10"/>
  </sortState>
  <tableColumns count="1">
    <tableColumn id="1" xr3:uid="{00000000-0010-0000-0400-000001000000}" name="_11A1" dataDxfId="3"/>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E5:E8" totalsRowShown="0" headerRowDxfId="2" dataDxfId="1">
  <autoFilter ref="E5:E8" xr:uid="{00000000-0009-0000-0100-000005000000}"/>
  <tableColumns count="1">
    <tableColumn id="1" xr3:uid="{00000000-0010-0000-0500-000001000000}" name="_YNA"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3"/>
  <sheetViews>
    <sheetView showGridLines="0" tabSelected="1" zoomScaleNormal="100" workbookViewId="0">
      <selection activeCell="B16" sqref="B16:H16"/>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88" t="s">
        <v>525</v>
      </c>
      <c r="C2" s="88"/>
      <c r="D2" s="88"/>
      <c r="E2" s="88"/>
      <c r="F2" s="88"/>
      <c r="G2" s="88"/>
      <c r="H2" s="88"/>
      <c r="I2" s="88"/>
      <c r="J2" s="88"/>
      <c r="K2" s="88"/>
      <c r="L2" s="88"/>
      <c r="M2" s="88"/>
      <c r="N2" s="88"/>
      <c r="O2" s="88"/>
      <c r="P2" s="88"/>
      <c r="Q2" s="88"/>
      <c r="R2" s="88"/>
      <c r="S2" s="88"/>
      <c r="T2" s="88"/>
      <c r="U2" s="88"/>
      <c r="V2" s="89" t="s">
        <v>665</v>
      </c>
      <c r="W2" s="89"/>
      <c r="X2" s="89"/>
      <c r="Y2" s="89"/>
      <c r="Z2" s="89"/>
      <c r="AA2" s="89"/>
      <c r="AB2" s="89"/>
      <c r="AC2" s="89"/>
      <c r="AD2" s="89"/>
    </row>
    <row r="3" spans="2:30" ht="15" thickBot="1" x14ac:dyDescent="0.4"/>
    <row r="4" spans="2:30" ht="15" thickBot="1" x14ac:dyDescent="0.4">
      <c r="B4" s="87" t="s">
        <v>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row>
    <row r="5" spans="2:30" x14ac:dyDescent="0.35"/>
    <row r="6" spans="2:30" s="38" customFormat="1" ht="13" x14ac:dyDescent="0.35">
      <c r="B6" s="77" t="s">
        <v>1</v>
      </c>
      <c r="C6" s="77"/>
      <c r="D6" s="77"/>
      <c r="E6" s="77"/>
      <c r="F6" s="77"/>
      <c r="G6" s="77"/>
      <c r="H6" s="77"/>
      <c r="I6" s="77"/>
      <c r="J6" s="77"/>
      <c r="K6" s="77"/>
      <c r="L6" s="77"/>
      <c r="M6" s="77"/>
      <c r="N6" s="77"/>
      <c r="O6" s="77"/>
      <c r="P6" s="77"/>
      <c r="Q6" s="77"/>
      <c r="R6" s="77"/>
      <c r="S6" s="77"/>
      <c r="U6" s="77" t="s">
        <v>2</v>
      </c>
      <c r="V6" s="77"/>
      <c r="W6" s="77"/>
      <c r="X6" s="77"/>
      <c r="Y6" s="77"/>
      <c r="Z6" s="77"/>
      <c r="AA6" s="77"/>
      <c r="AB6" s="77"/>
      <c r="AC6" s="77"/>
      <c r="AD6" s="77"/>
    </row>
    <row r="7" spans="2:30" x14ac:dyDescent="0.35">
      <c r="B7" s="74"/>
      <c r="C7" s="75"/>
      <c r="D7" s="75"/>
      <c r="E7" s="75"/>
      <c r="F7" s="75"/>
      <c r="G7" s="75"/>
      <c r="H7" s="75"/>
      <c r="I7" s="75"/>
      <c r="J7" s="75"/>
      <c r="K7" s="75"/>
      <c r="L7" s="75"/>
      <c r="M7" s="75"/>
      <c r="N7" s="75"/>
      <c r="O7" s="75"/>
      <c r="P7" s="75"/>
      <c r="Q7" s="75"/>
      <c r="R7" s="75"/>
      <c r="S7" s="76"/>
      <c r="U7" s="74"/>
      <c r="V7" s="75"/>
      <c r="W7" s="75"/>
      <c r="X7" s="75"/>
      <c r="Y7" s="75"/>
      <c r="Z7" s="75"/>
      <c r="AA7" s="75"/>
      <c r="AB7" s="75"/>
      <c r="AC7" s="75"/>
      <c r="AD7" s="76"/>
    </row>
    <row r="8" spans="2:30" x14ac:dyDescent="0.35"/>
    <row r="9" spans="2:30" x14ac:dyDescent="0.35">
      <c r="B9" s="82" t="s">
        <v>3</v>
      </c>
      <c r="C9" s="82"/>
      <c r="D9" s="82"/>
      <c r="E9" s="82"/>
      <c r="F9" s="82"/>
      <c r="G9" s="82"/>
      <c r="H9" s="82"/>
      <c r="I9" s="82"/>
      <c r="J9" s="82"/>
      <c r="K9" s="82"/>
      <c r="L9" s="82"/>
      <c r="M9" s="82"/>
      <c r="N9" s="82"/>
      <c r="O9" s="82"/>
      <c r="P9" s="82"/>
      <c r="Q9" s="82"/>
      <c r="R9" s="82"/>
      <c r="S9" s="82"/>
      <c r="U9" s="77" t="s">
        <v>4</v>
      </c>
      <c r="V9" s="77"/>
      <c r="W9" s="77"/>
      <c r="X9" s="77"/>
      <c r="Y9" s="77"/>
      <c r="Z9" s="77"/>
      <c r="AA9" s="77"/>
      <c r="AB9" s="77"/>
      <c r="AC9" s="77"/>
      <c r="AD9" s="77"/>
    </row>
    <row r="10" spans="2:30" x14ac:dyDescent="0.35">
      <c r="B10" s="74"/>
      <c r="C10" s="75"/>
      <c r="D10" s="75"/>
      <c r="E10" s="75"/>
      <c r="F10" s="75"/>
      <c r="G10" s="75"/>
      <c r="H10" s="75"/>
      <c r="I10" s="75"/>
      <c r="J10" s="75"/>
      <c r="K10" s="75"/>
      <c r="L10" s="75"/>
      <c r="M10" s="75"/>
      <c r="N10" s="75"/>
      <c r="O10" s="75"/>
      <c r="P10" s="75"/>
      <c r="Q10" s="75"/>
      <c r="R10" s="75"/>
      <c r="S10" s="76"/>
      <c r="U10" s="78"/>
      <c r="V10" s="79"/>
      <c r="W10" s="79"/>
      <c r="X10" s="79"/>
      <c r="Y10" s="79"/>
      <c r="Z10" s="79"/>
      <c r="AA10" s="79"/>
      <c r="AB10" s="79"/>
      <c r="AC10" s="79"/>
      <c r="AD10" s="80"/>
    </row>
    <row r="11" spans="2:30" x14ac:dyDescent="0.35">
      <c r="B11" s="72" t="s">
        <v>5</v>
      </c>
      <c r="C11" s="72"/>
      <c r="D11" s="72"/>
      <c r="E11" s="72"/>
      <c r="F11" s="72"/>
      <c r="G11" s="72"/>
      <c r="H11" s="72"/>
      <c r="I11" s="72"/>
      <c r="J11" s="72"/>
      <c r="K11" s="72"/>
      <c r="L11" s="72"/>
      <c r="M11" s="72"/>
      <c r="N11" s="72"/>
      <c r="O11" s="72"/>
      <c r="P11" s="72"/>
      <c r="Q11" s="72"/>
      <c r="R11" s="72"/>
      <c r="S11" s="72"/>
      <c r="U11" s="72" t="s">
        <v>6</v>
      </c>
      <c r="V11" s="72"/>
      <c r="W11" s="72"/>
      <c r="X11" s="72"/>
      <c r="Y11" s="72"/>
      <c r="Z11" s="72"/>
      <c r="AA11" s="72"/>
      <c r="AB11" s="72"/>
      <c r="AC11" s="72"/>
      <c r="AD11" s="72"/>
    </row>
    <row r="12" spans="2:30" x14ac:dyDescent="0.35">
      <c r="B12" s="39"/>
      <c r="C12" s="39"/>
      <c r="D12" s="39"/>
      <c r="E12" s="39"/>
      <c r="F12" s="39"/>
      <c r="G12" s="39"/>
      <c r="H12" s="39"/>
      <c r="I12" s="39"/>
      <c r="J12" s="39"/>
      <c r="K12" s="39"/>
      <c r="L12" s="39"/>
      <c r="M12" s="39"/>
      <c r="N12" s="39"/>
      <c r="O12" s="39"/>
      <c r="P12" s="39"/>
      <c r="Q12" s="39"/>
      <c r="R12" s="39"/>
      <c r="S12" s="39"/>
      <c r="U12" s="34"/>
      <c r="V12" s="34"/>
      <c r="W12" s="34"/>
      <c r="X12" s="34"/>
      <c r="Y12" s="34"/>
      <c r="Z12" s="34"/>
      <c r="AA12" s="34"/>
      <c r="AB12" s="34"/>
      <c r="AC12" s="34"/>
      <c r="AD12" s="34"/>
    </row>
    <row r="13" spans="2:30" x14ac:dyDescent="0.35">
      <c r="B13" s="74"/>
      <c r="C13" s="75"/>
      <c r="D13" s="75"/>
      <c r="E13" s="75"/>
      <c r="F13" s="75"/>
      <c r="G13" s="75"/>
      <c r="H13" s="75"/>
      <c r="I13" s="75"/>
      <c r="J13" s="75"/>
      <c r="K13" s="76"/>
      <c r="L13" s="34"/>
      <c r="M13" s="74"/>
      <c r="N13" s="76"/>
      <c r="O13" s="34"/>
      <c r="P13" s="83"/>
      <c r="Q13" s="84"/>
      <c r="R13" s="84"/>
      <c r="S13" s="85"/>
      <c r="U13" s="78"/>
      <c r="V13" s="79"/>
      <c r="W13" s="79"/>
      <c r="X13" s="79"/>
      <c r="Y13" s="79"/>
      <c r="Z13" s="79"/>
      <c r="AA13" s="79"/>
      <c r="AB13" s="79"/>
      <c r="AC13" s="79"/>
      <c r="AD13" s="80"/>
    </row>
    <row r="14" spans="2:30" x14ac:dyDescent="0.35">
      <c r="B14" s="81" t="s">
        <v>7</v>
      </c>
      <c r="C14" s="81"/>
      <c r="D14" s="81"/>
      <c r="E14" s="81"/>
      <c r="F14" s="81"/>
      <c r="G14" s="81"/>
      <c r="H14" s="81"/>
      <c r="I14" s="81"/>
      <c r="J14" s="81"/>
      <c r="K14" s="81"/>
      <c r="L14" s="40"/>
      <c r="M14" s="81" t="s">
        <v>8</v>
      </c>
      <c r="N14" s="81"/>
      <c r="O14" s="40"/>
      <c r="P14" s="81" t="s">
        <v>557</v>
      </c>
      <c r="Q14" s="81"/>
      <c r="R14" s="81"/>
      <c r="S14" s="81"/>
      <c r="U14" s="81" t="s">
        <v>9</v>
      </c>
      <c r="V14" s="81"/>
      <c r="W14" s="81"/>
      <c r="X14" s="81"/>
      <c r="Y14" s="81"/>
      <c r="Z14" s="81"/>
      <c r="AA14" s="81"/>
      <c r="AB14" s="81"/>
      <c r="AC14" s="81"/>
      <c r="AD14" s="81"/>
    </row>
    <row r="15" spans="2:30" x14ac:dyDescent="0.35">
      <c r="B15" s="34"/>
      <c r="C15" s="34"/>
      <c r="D15" s="34"/>
      <c r="E15" s="34"/>
      <c r="F15" s="34"/>
      <c r="G15" s="34"/>
      <c r="H15" s="34"/>
      <c r="I15" s="34"/>
      <c r="J15" s="34"/>
      <c r="K15" s="34"/>
      <c r="L15" s="34"/>
      <c r="M15" s="34"/>
      <c r="N15" s="34"/>
      <c r="O15" s="34"/>
      <c r="P15" s="34"/>
      <c r="Q15" s="34"/>
      <c r="R15" s="34"/>
      <c r="S15" s="34"/>
    </row>
    <row r="16" spans="2:30" x14ac:dyDescent="0.35">
      <c r="B16" s="74"/>
      <c r="C16" s="75"/>
      <c r="D16" s="75"/>
      <c r="E16" s="75"/>
      <c r="F16" s="75"/>
      <c r="G16" s="75"/>
      <c r="H16" s="76"/>
      <c r="I16" s="34"/>
      <c r="J16" s="34"/>
      <c r="K16" s="34"/>
      <c r="L16" s="34"/>
      <c r="M16" s="34"/>
      <c r="N16" s="34"/>
      <c r="O16" s="34"/>
      <c r="P16" s="34"/>
      <c r="Q16" s="34"/>
      <c r="R16" s="34"/>
      <c r="S16" s="34"/>
    </row>
    <row r="17" spans="2:30" x14ac:dyDescent="0.35">
      <c r="B17" s="72" t="s">
        <v>10</v>
      </c>
      <c r="C17" s="72"/>
      <c r="D17" s="72"/>
      <c r="E17" s="72"/>
      <c r="F17" s="72"/>
      <c r="G17" s="72"/>
      <c r="H17" s="72"/>
      <c r="I17" s="34"/>
      <c r="J17" s="34"/>
      <c r="K17" s="34"/>
      <c r="L17" s="34"/>
      <c r="M17" s="34"/>
      <c r="N17" s="34"/>
      <c r="O17" s="34"/>
      <c r="P17" s="34"/>
      <c r="Q17" s="34"/>
      <c r="R17" s="34"/>
      <c r="S17" s="34"/>
    </row>
    <row r="18" spans="2:30" x14ac:dyDescent="0.35"/>
    <row r="19" spans="2:30" x14ac:dyDescent="0.35">
      <c r="B19" s="77" t="s">
        <v>11</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row>
    <row r="20" spans="2:30" x14ac:dyDescent="0.35">
      <c r="B20" s="74"/>
      <c r="C20" s="75"/>
      <c r="D20" s="75"/>
      <c r="E20" s="75"/>
      <c r="F20" s="75"/>
      <c r="G20" s="75"/>
      <c r="H20" s="75"/>
      <c r="I20" s="76"/>
      <c r="J20" s="34"/>
      <c r="K20" s="74"/>
      <c r="L20" s="76"/>
      <c r="M20" s="34"/>
      <c r="N20" s="74"/>
      <c r="O20" s="75"/>
      <c r="P20" s="75"/>
      <c r="Q20" s="75"/>
      <c r="R20" s="75"/>
      <c r="S20" s="75"/>
      <c r="T20" s="75"/>
      <c r="U20" s="76"/>
      <c r="V20" s="34"/>
      <c r="W20" s="74"/>
      <c r="X20" s="75"/>
      <c r="Y20" s="75"/>
      <c r="Z20" s="75"/>
      <c r="AA20" s="75"/>
      <c r="AB20" s="75"/>
      <c r="AC20" s="75"/>
      <c r="AD20" s="76"/>
    </row>
    <row r="21" spans="2:30" x14ac:dyDescent="0.35">
      <c r="B21" s="72" t="s">
        <v>12</v>
      </c>
      <c r="C21" s="72"/>
      <c r="D21" s="72"/>
      <c r="E21" s="72"/>
      <c r="F21" s="72"/>
      <c r="G21" s="72"/>
      <c r="H21" s="72"/>
      <c r="I21" s="72"/>
      <c r="J21" s="34"/>
      <c r="K21" s="73" t="s">
        <v>13</v>
      </c>
      <c r="L21" s="73"/>
      <c r="M21" s="44"/>
      <c r="N21" s="73" t="s">
        <v>14</v>
      </c>
      <c r="O21" s="73"/>
      <c r="P21" s="73"/>
      <c r="Q21" s="73"/>
      <c r="R21" s="73"/>
      <c r="S21" s="73"/>
      <c r="T21" s="73"/>
      <c r="U21" s="73"/>
      <c r="V21" s="34"/>
      <c r="W21" s="71" t="s">
        <v>15</v>
      </c>
      <c r="X21" s="71"/>
      <c r="Y21" s="71"/>
      <c r="Z21" s="71"/>
      <c r="AA21" s="71"/>
      <c r="AB21" s="71"/>
      <c r="AC21" s="71"/>
      <c r="AD21" s="71"/>
    </row>
    <row r="22" spans="2:30" x14ac:dyDescent="0.3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2:30" x14ac:dyDescent="0.35">
      <c r="B23" s="74"/>
      <c r="C23" s="75"/>
      <c r="D23" s="75"/>
      <c r="E23" s="75"/>
      <c r="F23" s="75"/>
      <c r="G23" s="75"/>
      <c r="H23" s="75"/>
      <c r="I23" s="75"/>
      <c r="J23" s="75"/>
      <c r="K23" s="75"/>
      <c r="L23" s="76"/>
      <c r="M23" s="46"/>
      <c r="N23" s="46"/>
      <c r="O23" s="46"/>
      <c r="P23" s="46"/>
      <c r="Q23" s="46"/>
      <c r="R23" s="46"/>
      <c r="S23" s="46"/>
      <c r="T23" s="46"/>
      <c r="U23" s="46"/>
      <c r="V23" s="46"/>
      <c r="W23" s="46"/>
      <c r="X23" s="46"/>
      <c r="Y23" s="46"/>
      <c r="Z23" s="46"/>
      <c r="AA23" s="46"/>
      <c r="AB23" s="46"/>
      <c r="AC23" s="46"/>
      <c r="AD23" s="46"/>
    </row>
    <row r="24" spans="2:30" x14ac:dyDescent="0.35">
      <c r="B24" s="71" t="s">
        <v>16</v>
      </c>
      <c r="C24" s="71"/>
      <c r="D24" s="71"/>
      <c r="E24" s="71"/>
      <c r="F24" s="71"/>
      <c r="G24" s="71"/>
      <c r="H24" s="71"/>
      <c r="I24" s="71"/>
      <c r="J24" s="71"/>
      <c r="K24" s="71"/>
      <c r="L24" s="71"/>
      <c r="M24" s="34"/>
      <c r="N24" s="34"/>
      <c r="O24" s="34"/>
      <c r="P24" s="34"/>
      <c r="Q24" s="34"/>
      <c r="R24" s="34"/>
      <c r="S24" s="34"/>
      <c r="T24" s="34"/>
      <c r="U24" s="34"/>
      <c r="V24" s="34"/>
      <c r="W24" s="34"/>
      <c r="X24" s="34"/>
      <c r="Y24" s="34"/>
      <c r="Z24" s="34"/>
      <c r="AA24" s="34"/>
      <c r="AB24" s="34"/>
      <c r="AC24" s="34"/>
      <c r="AD24" s="34"/>
    </row>
    <row r="25" spans="2:30" x14ac:dyDescent="0.35"/>
    <row r="26" spans="2:30" x14ac:dyDescent="0.35">
      <c r="B26" s="77" t="s">
        <v>17</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row>
    <row r="27" spans="2:30" x14ac:dyDescent="0.35">
      <c r="B27" s="74"/>
      <c r="C27" s="75"/>
      <c r="D27" s="75"/>
      <c r="E27" s="75"/>
      <c r="F27" s="75"/>
      <c r="G27" s="75"/>
      <c r="H27" s="75"/>
      <c r="I27" s="76"/>
      <c r="J27" s="34"/>
      <c r="K27" s="74"/>
      <c r="L27" s="76"/>
      <c r="M27" s="34"/>
      <c r="N27" s="74"/>
      <c r="O27" s="75"/>
      <c r="P27" s="75"/>
      <c r="Q27" s="75"/>
      <c r="R27" s="75"/>
      <c r="S27" s="75"/>
      <c r="T27" s="75"/>
      <c r="U27" s="76"/>
      <c r="V27" s="34"/>
      <c r="W27" s="74"/>
      <c r="X27" s="75"/>
      <c r="Y27" s="75"/>
      <c r="Z27" s="75"/>
      <c r="AA27" s="75"/>
      <c r="AB27" s="75"/>
      <c r="AC27" s="75"/>
      <c r="AD27" s="76"/>
    </row>
    <row r="28" spans="2:30" x14ac:dyDescent="0.35">
      <c r="B28" s="72" t="s">
        <v>18</v>
      </c>
      <c r="C28" s="72"/>
      <c r="D28" s="72"/>
      <c r="E28" s="72"/>
      <c r="F28" s="72"/>
      <c r="G28" s="72"/>
      <c r="H28" s="72"/>
      <c r="I28" s="72"/>
      <c r="J28" s="34"/>
      <c r="K28" s="73" t="s">
        <v>19</v>
      </c>
      <c r="L28" s="73"/>
      <c r="M28" s="44"/>
      <c r="N28" s="73" t="s">
        <v>20</v>
      </c>
      <c r="O28" s="73"/>
      <c r="P28" s="73"/>
      <c r="Q28" s="73"/>
      <c r="R28" s="73"/>
      <c r="S28" s="73"/>
      <c r="T28" s="73"/>
      <c r="U28" s="73"/>
      <c r="V28" s="34"/>
      <c r="W28" s="71" t="s">
        <v>21</v>
      </c>
      <c r="X28" s="71"/>
      <c r="Y28" s="71"/>
      <c r="Z28" s="71"/>
      <c r="AA28" s="71"/>
      <c r="AB28" s="71"/>
      <c r="AC28" s="71"/>
      <c r="AD28" s="71"/>
    </row>
    <row r="29" spans="2:30" x14ac:dyDescent="0.3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2:30" x14ac:dyDescent="0.35">
      <c r="B30" s="74"/>
      <c r="C30" s="75"/>
      <c r="D30" s="75"/>
      <c r="E30" s="75"/>
      <c r="F30" s="75"/>
      <c r="G30" s="75"/>
      <c r="H30" s="75"/>
      <c r="I30" s="75"/>
      <c r="J30" s="75"/>
      <c r="K30" s="75"/>
      <c r="L30" s="76"/>
      <c r="M30" s="46"/>
      <c r="N30" s="46"/>
      <c r="O30" s="46"/>
      <c r="P30" s="46"/>
      <c r="Q30" s="46"/>
      <c r="R30" s="46"/>
      <c r="S30" s="46"/>
      <c r="T30" s="46"/>
      <c r="U30" s="46"/>
      <c r="V30" s="46"/>
      <c r="W30" s="46"/>
      <c r="X30" s="46"/>
      <c r="Y30" s="46"/>
      <c r="Z30" s="46"/>
      <c r="AA30" s="46"/>
      <c r="AB30" s="46"/>
      <c r="AC30" s="46"/>
      <c r="AD30" s="46"/>
    </row>
    <row r="31" spans="2:30" x14ac:dyDescent="0.35">
      <c r="B31" s="71" t="s">
        <v>22</v>
      </c>
      <c r="C31" s="71"/>
      <c r="D31" s="71"/>
      <c r="E31" s="71"/>
      <c r="F31" s="71"/>
      <c r="G31" s="71"/>
      <c r="H31" s="71"/>
      <c r="I31" s="71"/>
      <c r="J31" s="71"/>
      <c r="K31" s="71"/>
      <c r="L31" s="71"/>
      <c r="M31" s="34"/>
      <c r="N31" s="34"/>
      <c r="O31" s="34"/>
      <c r="P31" s="34"/>
      <c r="Q31" s="34"/>
      <c r="R31" s="34"/>
      <c r="S31" s="34"/>
      <c r="T31" s="34"/>
      <c r="U31" s="34"/>
      <c r="V31" s="34"/>
      <c r="W31" s="34"/>
      <c r="X31" s="34"/>
      <c r="Y31" s="34"/>
      <c r="Z31" s="34"/>
      <c r="AA31" s="34"/>
      <c r="AB31" s="34"/>
      <c r="AC31" s="34"/>
      <c r="AD31" s="34"/>
    </row>
    <row r="32" spans="2:30" x14ac:dyDescent="0.35"/>
    <row r="33" spans="2:30" x14ac:dyDescent="0.35">
      <c r="B33" s="86" t="s">
        <v>23</v>
      </c>
      <c r="C33" s="86"/>
      <c r="D33" s="86"/>
      <c r="E33" s="86"/>
      <c r="F33" s="86"/>
      <c r="G33" s="86"/>
      <c r="H33" s="34"/>
      <c r="I33" s="86" t="s">
        <v>24</v>
      </c>
      <c r="J33" s="86"/>
      <c r="K33" s="86"/>
      <c r="L33" s="86"/>
      <c r="M33" s="86"/>
      <c r="N33" s="86"/>
      <c r="O33" s="34"/>
      <c r="P33" s="90" t="s">
        <v>25</v>
      </c>
      <c r="Q33" s="90"/>
      <c r="R33" s="90"/>
      <c r="S33" s="90"/>
      <c r="T33" s="90"/>
      <c r="U33" s="90"/>
    </row>
    <row r="34" spans="2:30" x14ac:dyDescent="0.35">
      <c r="B34" s="74"/>
      <c r="C34" s="75"/>
      <c r="D34" s="75"/>
      <c r="E34" s="75"/>
      <c r="F34" s="75"/>
      <c r="G34" s="76"/>
      <c r="H34" s="34"/>
      <c r="I34" s="74"/>
      <c r="J34" s="75"/>
      <c r="K34" s="75"/>
      <c r="L34" s="75"/>
      <c r="M34" s="75"/>
      <c r="N34" s="76"/>
      <c r="O34" s="34"/>
      <c r="P34" s="74"/>
      <c r="Q34" s="75"/>
      <c r="R34" s="75"/>
      <c r="S34" s="75"/>
      <c r="T34" s="75"/>
      <c r="U34" s="76"/>
    </row>
    <row r="35" spans="2:30" x14ac:dyDescent="0.35"/>
    <row r="36" spans="2:30" x14ac:dyDescent="0.35">
      <c r="B36" s="77" t="s">
        <v>551</v>
      </c>
      <c r="C36" s="77"/>
      <c r="D36" s="77"/>
      <c r="E36" s="77"/>
      <c r="F36" s="77"/>
      <c r="G36" s="77"/>
      <c r="H36" s="77"/>
      <c r="I36" s="77"/>
      <c r="J36" s="77"/>
      <c r="K36" s="77"/>
      <c r="L36" s="77"/>
      <c r="M36" s="77"/>
      <c r="N36" s="77"/>
      <c r="O36" s="77"/>
      <c r="P36" s="77"/>
      <c r="Q36" s="77"/>
      <c r="R36" s="77"/>
      <c r="S36" s="77"/>
      <c r="T36" s="77"/>
      <c r="U36" s="92" t="s">
        <v>26</v>
      </c>
      <c r="V36" s="92"/>
      <c r="W36" s="92"/>
      <c r="X36" s="92"/>
      <c r="Y36" s="92"/>
      <c r="Z36" s="92"/>
      <c r="AA36" s="93"/>
      <c r="AB36" s="74"/>
      <c r="AC36" s="75"/>
      <c r="AD36" s="76"/>
    </row>
    <row r="37" spans="2:30" ht="15" thickBot="1" x14ac:dyDescent="0.4"/>
    <row r="38" spans="2:30" ht="15" thickBot="1" x14ac:dyDescent="0.4">
      <c r="B38" s="87" t="s">
        <v>643</v>
      </c>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row>
    <row r="39" spans="2:30" x14ac:dyDescent="0.35"/>
    <row r="40" spans="2:30" x14ac:dyDescent="0.35">
      <c r="B40" s="86" t="s">
        <v>27</v>
      </c>
      <c r="C40" s="86"/>
      <c r="D40" s="86"/>
      <c r="E40" s="86"/>
      <c r="F40" s="86"/>
      <c r="G40" s="86"/>
      <c r="H40" s="86"/>
      <c r="I40" s="86"/>
      <c r="J40" s="86"/>
      <c r="K40" s="86"/>
      <c r="L40" s="86"/>
      <c r="M40" s="86"/>
      <c r="N40" s="86"/>
      <c r="O40" s="86"/>
      <c r="P40" s="86"/>
      <c r="Q40" s="86"/>
      <c r="R40" s="86"/>
      <c r="S40" s="86"/>
      <c r="U40" s="77" t="s">
        <v>2</v>
      </c>
      <c r="V40" s="77"/>
      <c r="W40" s="77"/>
      <c r="X40" s="77"/>
      <c r="Y40" s="77"/>
      <c r="Z40" s="77"/>
      <c r="AA40" s="77"/>
      <c r="AB40" s="77"/>
      <c r="AC40" s="77"/>
      <c r="AD40" s="77"/>
    </row>
    <row r="41" spans="2:30" x14ac:dyDescent="0.35">
      <c r="B41" s="74"/>
      <c r="C41" s="75"/>
      <c r="D41" s="75"/>
      <c r="E41" s="75"/>
      <c r="F41" s="75"/>
      <c r="G41" s="75"/>
      <c r="H41" s="75"/>
      <c r="I41" s="75"/>
      <c r="J41" s="75"/>
      <c r="K41" s="75"/>
      <c r="L41" s="75"/>
      <c r="M41" s="75"/>
      <c r="N41" s="75"/>
      <c r="O41" s="75"/>
      <c r="P41" s="75"/>
      <c r="Q41" s="75"/>
      <c r="R41" s="75"/>
      <c r="S41" s="76"/>
      <c r="U41" s="74"/>
      <c r="V41" s="75"/>
      <c r="W41" s="75"/>
      <c r="X41" s="75"/>
      <c r="Y41" s="75"/>
      <c r="Z41" s="75"/>
      <c r="AA41" s="75"/>
      <c r="AB41" s="75"/>
      <c r="AC41" s="75"/>
      <c r="AD41" s="76"/>
    </row>
    <row r="42" spans="2:30" x14ac:dyDescent="0.35"/>
    <row r="43" spans="2:30" x14ac:dyDescent="0.35">
      <c r="B43" s="82" t="s">
        <v>3</v>
      </c>
      <c r="C43" s="82"/>
      <c r="D43" s="82"/>
      <c r="E43" s="82"/>
      <c r="F43" s="82"/>
      <c r="G43" s="82"/>
      <c r="H43" s="82"/>
      <c r="I43" s="82"/>
      <c r="J43" s="82"/>
      <c r="K43" s="82"/>
      <c r="L43" s="82"/>
      <c r="M43" s="82"/>
      <c r="N43" s="82"/>
      <c r="O43" s="82"/>
      <c r="P43" s="82"/>
      <c r="Q43" s="82"/>
      <c r="R43" s="82"/>
      <c r="S43" s="82"/>
      <c r="U43" s="77" t="s">
        <v>4</v>
      </c>
      <c r="V43" s="77"/>
      <c r="W43" s="77"/>
      <c r="X43" s="77"/>
      <c r="Y43" s="77"/>
      <c r="Z43" s="77"/>
      <c r="AA43" s="77"/>
      <c r="AB43" s="77"/>
      <c r="AC43" s="77"/>
      <c r="AD43" s="77"/>
    </row>
    <row r="44" spans="2:30" x14ac:dyDescent="0.35">
      <c r="B44" s="74"/>
      <c r="C44" s="75"/>
      <c r="D44" s="75"/>
      <c r="E44" s="75"/>
      <c r="F44" s="75"/>
      <c r="G44" s="75"/>
      <c r="H44" s="75"/>
      <c r="I44" s="75"/>
      <c r="J44" s="75"/>
      <c r="K44" s="75"/>
      <c r="L44" s="75"/>
      <c r="M44" s="75"/>
      <c r="N44" s="75"/>
      <c r="O44" s="75"/>
      <c r="P44" s="75"/>
      <c r="Q44" s="75"/>
      <c r="R44" s="75"/>
      <c r="S44" s="76"/>
      <c r="U44" s="78"/>
      <c r="V44" s="79"/>
      <c r="W44" s="79"/>
      <c r="X44" s="79"/>
      <c r="Y44" s="79"/>
      <c r="Z44" s="79"/>
      <c r="AA44" s="79"/>
      <c r="AB44" s="79"/>
      <c r="AC44" s="79"/>
      <c r="AD44" s="80"/>
    </row>
    <row r="45" spans="2:30" x14ac:dyDescent="0.35">
      <c r="B45" s="72" t="s">
        <v>5</v>
      </c>
      <c r="C45" s="72"/>
      <c r="D45" s="72"/>
      <c r="E45" s="72"/>
      <c r="F45" s="72"/>
      <c r="G45" s="72"/>
      <c r="H45" s="72"/>
      <c r="I45" s="72"/>
      <c r="J45" s="72"/>
      <c r="K45" s="72"/>
      <c r="L45" s="72"/>
      <c r="M45" s="72"/>
      <c r="N45" s="72"/>
      <c r="O45" s="72"/>
      <c r="P45" s="72"/>
      <c r="Q45" s="72"/>
      <c r="R45" s="72"/>
      <c r="S45" s="72"/>
      <c r="U45" s="95" t="s">
        <v>6</v>
      </c>
      <c r="V45" s="95"/>
      <c r="W45" s="95"/>
      <c r="X45" s="95"/>
      <c r="Y45" s="95"/>
      <c r="Z45" s="95"/>
      <c r="AA45" s="95"/>
      <c r="AB45" s="95"/>
      <c r="AC45" s="95"/>
      <c r="AD45" s="95"/>
    </row>
    <row r="46" spans="2:30" x14ac:dyDescent="0.35">
      <c r="B46" s="39"/>
      <c r="C46" s="39"/>
      <c r="D46" s="39"/>
      <c r="E46" s="39"/>
      <c r="F46" s="39"/>
      <c r="G46" s="39"/>
      <c r="H46" s="39"/>
      <c r="I46" s="39"/>
      <c r="J46" s="39"/>
      <c r="K46" s="39"/>
      <c r="L46" s="39"/>
      <c r="M46" s="39"/>
      <c r="N46" s="39"/>
      <c r="O46" s="39"/>
      <c r="P46" s="39"/>
      <c r="Q46" s="39"/>
      <c r="R46" s="39"/>
      <c r="S46" s="39"/>
      <c r="U46" s="34"/>
      <c r="V46" s="34"/>
      <c r="W46" s="34"/>
      <c r="X46" s="34"/>
      <c r="Y46" s="34"/>
      <c r="Z46" s="34"/>
      <c r="AA46" s="34"/>
      <c r="AB46" s="34"/>
      <c r="AC46" s="34"/>
      <c r="AD46" s="34"/>
    </row>
    <row r="47" spans="2:30" x14ac:dyDescent="0.35">
      <c r="B47" s="74"/>
      <c r="C47" s="75"/>
      <c r="D47" s="75"/>
      <c r="E47" s="75"/>
      <c r="F47" s="75"/>
      <c r="G47" s="75"/>
      <c r="H47" s="75"/>
      <c r="I47" s="75"/>
      <c r="J47" s="75"/>
      <c r="K47" s="76"/>
      <c r="L47" s="34"/>
      <c r="M47" s="74"/>
      <c r="N47" s="76"/>
      <c r="O47" s="34"/>
      <c r="P47" s="83"/>
      <c r="Q47" s="84"/>
      <c r="R47" s="84"/>
      <c r="S47" s="85"/>
      <c r="U47" s="78"/>
      <c r="V47" s="79"/>
      <c r="W47" s="79"/>
      <c r="X47" s="79"/>
      <c r="Y47" s="79"/>
      <c r="Z47" s="79"/>
      <c r="AA47" s="79"/>
      <c r="AB47" s="79"/>
      <c r="AC47" s="79"/>
      <c r="AD47" s="80"/>
    </row>
    <row r="48" spans="2:30" x14ac:dyDescent="0.35">
      <c r="B48" s="81" t="s">
        <v>7</v>
      </c>
      <c r="C48" s="81"/>
      <c r="D48" s="81"/>
      <c r="E48" s="81"/>
      <c r="F48" s="81"/>
      <c r="G48" s="81"/>
      <c r="H48" s="81"/>
      <c r="I48" s="81"/>
      <c r="J48" s="81"/>
      <c r="K48" s="81"/>
      <c r="L48" s="46"/>
      <c r="M48" s="81" t="s">
        <v>8</v>
      </c>
      <c r="N48" s="81"/>
      <c r="O48" s="46"/>
      <c r="P48" s="81" t="s">
        <v>558</v>
      </c>
      <c r="Q48" s="81"/>
      <c r="R48" s="81"/>
      <c r="S48" s="81"/>
      <c r="U48" s="95" t="s">
        <v>9</v>
      </c>
      <c r="V48" s="95"/>
      <c r="W48" s="95"/>
      <c r="X48" s="95"/>
      <c r="Y48" s="95"/>
      <c r="Z48" s="95"/>
      <c r="AA48" s="95"/>
      <c r="AB48" s="95"/>
      <c r="AC48" s="95"/>
      <c r="AD48" s="95"/>
    </row>
    <row r="49" spans="2:30" x14ac:dyDescent="0.35">
      <c r="B49" s="34"/>
      <c r="C49" s="34"/>
      <c r="D49" s="34"/>
      <c r="E49" s="34"/>
      <c r="F49" s="34"/>
      <c r="G49" s="34"/>
      <c r="H49" s="34"/>
      <c r="I49" s="34"/>
      <c r="J49" s="34"/>
      <c r="K49" s="34"/>
      <c r="L49" s="34"/>
      <c r="M49" s="34"/>
      <c r="N49" s="34"/>
      <c r="O49" s="34"/>
      <c r="P49" s="34"/>
      <c r="Q49" s="34"/>
      <c r="R49" s="34"/>
      <c r="S49" s="34"/>
    </row>
    <row r="50" spans="2:30" x14ac:dyDescent="0.35">
      <c r="B50" s="74"/>
      <c r="C50" s="75"/>
      <c r="D50" s="75"/>
      <c r="E50" s="75"/>
      <c r="F50" s="75"/>
      <c r="G50" s="75"/>
      <c r="H50" s="76"/>
      <c r="I50" s="34"/>
      <c r="J50" s="34"/>
      <c r="K50" s="34"/>
      <c r="L50" s="34"/>
      <c r="M50" s="34"/>
      <c r="N50" s="34"/>
      <c r="O50" s="34"/>
      <c r="P50" s="34"/>
      <c r="Q50" s="34"/>
      <c r="R50" s="34"/>
      <c r="S50" s="34"/>
    </row>
    <row r="51" spans="2:30" x14ac:dyDescent="0.35">
      <c r="B51" s="95" t="s">
        <v>10</v>
      </c>
      <c r="C51" s="95"/>
      <c r="D51" s="95"/>
      <c r="E51" s="95"/>
      <c r="F51" s="95"/>
      <c r="G51" s="95"/>
      <c r="H51" s="95"/>
      <c r="I51" s="46"/>
      <c r="J51" s="46"/>
      <c r="K51" s="46"/>
      <c r="L51" s="46"/>
      <c r="M51" s="46"/>
      <c r="N51" s="46"/>
      <c r="O51" s="46"/>
      <c r="P51" s="46"/>
      <c r="Q51" s="46"/>
      <c r="R51" s="46"/>
      <c r="S51" s="46"/>
    </row>
    <row r="52" spans="2:30" x14ac:dyDescent="0.35"/>
    <row r="53" spans="2:30" x14ac:dyDescent="0.35">
      <c r="B53" s="77" t="s">
        <v>11</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row>
    <row r="54" spans="2:30" x14ac:dyDescent="0.35">
      <c r="B54" s="74"/>
      <c r="C54" s="75"/>
      <c r="D54" s="75"/>
      <c r="E54" s="75"/>
      <c r="F54" s="75"/>
      <c r="G54" s="75"/>
      <c r="H54" s="75"/>
      <c r="I54" s="76"/>
      <c r="J54" s="34"/>
      <c r="K54" s="74"/>
      <c r="L54" s="76"/>
      <c r="M54" s="34"/>
      <c r="N54" s="74"/>
      <c r="O54" s="75"/>
      <c r="P54" s="75"/>
      <c r="Q54" s="75"/>
      <c r="R54" s="75"/>
      <c r="S54" s="75"/>
      <c r="T54" s="75"/>
      <c r="U54" s="76"/>
      <c r="V54" s="34"/>
      <c r="W54" s="74"/>
      <c r="X54" s="75"/>
      <c r="Y54" s="75"/>
      <c r="Z54" s="75"/>
      <c r="AA54" s="75"/>
      <c r="AB54" s="75"/>
      <c r="AC54" s="75"/>
      <c r="AD54" s="76"/>
    </row>
    <row r="55" spans="2:30" x14ac:dyDescent="0.35">
      <c r="B55" s="72" t="s">
        <v>12</v>
      </c>
      <c r="C55" s="72"/>
      <c r="D55" s="72"/>
      <c r="E55" s="72"/>
      <c r="F55" s="72"/>
      <c r="G55" s="72"/>
      <c r="H55" s="72"/>
      <c r="I55" s="72"/>
      <c r="J55" s="34"/>
      <c r="K55" s="73" t="s">
        <v>13</v>
      </c>
      <c r="L55" s="73"/>
      <c r="M55" s="44"/>
      <c r="N55" s="73" t="s">
        <v>14</v>
      </c>
      <c r="O55" s="73"/>
      <c r="P55" s="73"/>
      <c r="Q55" s="73"/>
      <c r="R55" s="73"/>
      <c r="S55" s="73"/>
      <c r="T55" s="73"/>
      <c r="U55" s="73"/>
      <c r="V55" s="34"/>
      <c r="W55" s="71" t="s">
        <v>15</v>
      </c>
      <c r="X55" s="71"/>
      <c r="Y55" s="71"/>
      <c r="Z55" s="71"/>
      <c r="AA55" s="71"/>
      <c r="AB55" s="71"/>
      <c r="AC55" s="71"/>
      <c r="AD55" s="71"/>
    </row>
    <row r="56" spans="2:30" x14ac:dyDescent="0.3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2:30" x14ac:dyDescent="0.35">
      <c r="B57" s="74"/>
      <c r="C57" s="75"/>
      <c r="D57" s="75"/>
      <c r="E57" s="75"/>
      <c r="F57" s="75"/>
      <c r="G57" s="75"/>
      <c r="H57" s="75"/>
      <c r="I57" s="75"/>
      <c r="J57" s="75"/>
      <c r="K57" s="75"/>
      <c r="L57" s="76"/>
      <c r="M57" s="46"/>
      <c r="N57" s="46"/>
      <c r="O57" s="46"/>
      <c r="P57" s="46"/>
      <c r="Q57" s="46"/>
      <c r="R57" s="46"/>
      <c r="S57" s="46"/>
      <c r="T57" s="46"/>
      <c r="U57" s="46"/>
      <c r="V57" s="46"/>
      <c r="W57" s="46"/>
      <c r="X57" s="46"/>
      <c r="Y57" s="46"/>
      <c r="Z57" s="46"/>
      <c r="AA57" s="46"/>
      <c r="AB57" s="46"/>
      <c r="AC57" s="46"/>
      <c r="AD57" s="46"/>
    </row>
    <row r="58" spans="2:30" x14ac:dyDescent="0.35">
      <c r="B58" s="71" t="s">
        <v>16</v>
      </c>
      <c r="C58" s="71"/>
      <c r="D58" s="71"/>
      <c r="E58" s="71"/>
      <c r="F58" s="71"/>
      <c r="G58" s="71"/>
      <c r="H58" s="71"/>
      <c r="I58" s="71"/>
      <c r="J58" s="71"/>
      <c r="K58" s="71"/>
      <c r="L58" s="71"/>
      <c r="M58" s="34"/>
      <c r="N58" s="34"/>
      <c r="O58" s="34"/>
      <c r="P58" s="34"/>
      <c r="Q58" s="34"/>
      <c r="R58" s="34"/>
      <c r="S58" s="34"/>
      <c r="T58" s="34"/>
      <c r="U58" s="34"/>
      <c r="V58" s="34"/>
      <c r="W58" s="34"/>
      <c r="X58" s="34"/>
      <c r="Y58" s="34"/>
      <c r="Z58" s="34"/>
      <c r="AA58" s="34"/>
      <c r="AB58" s="34"/>
      <c r="AC58" s="34"/>
      <c r="AD58" s="34"/>
    </row>
    <row r="59" spans="2:30" x14ac:dyDescent="0.35"/>
    <row r="60" spans="2:30" x14ac:dyDescent="0.35">
      <c r="B60" s="86" t="s">
        <v>28</v>
      </c>
      <c r="C60" s="86"/>
      <c r="D60" s="86"/>
      <c r="E60" s="86"/>
      <c r="F60" s="86"/>
      <c r="G60" s="86"/>
    </row>
    <row r="61" spans="2:30" x14ac:dyDescent="0.35">
      <c r="B61" s="74"/>
      <c r="C61" s="75"/>
      <c r="D61" s="75"/>
      <c r="E61" s="75"/>
      <c r="F61" s="75"/>
      <c r="G61" s="76"/>
    </row>
    <row r="62" spans="2:30" x14ac:dyDescent="0.35"/>
    <row r="63" spans="2:30" x14ac:dyDescent="0.35">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row>
    <row r="64" spans="2:30"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sheetData>
  <sheetProtection password="ED22" sheet="1" objects="1" scenarios="1" selectLockedCells="1"/>
  <mergeCells count="89">
    <mergeCell ref="B63:AD63"/>
    <mergeCell ref="B60:G60"/>
    <mergeCell ref="U43:AD43"/>
    <mergeCell ref="U44:AD44"/>
    <mergeCell ref="U45:AD45"/>
    <mergeCell ref="B61:G61"/>
    <mergeCell ref="U47:AD47"/>
    <mergeCell ref="U48:AD48"/>
    <mergeCell ref="B48:K48"/>
    <mergeCell ref="M48:N48"/>
    <mergeCell ref="P48:S48"/>
    <mergeCell ref="B50:H50"/>
    <mergeCell ref="B51:H51"/>
    <mergeCell ref="B44:S44"/>
    <mergeCell ref="B45:S45"/>
    <mergeCell ref="B47:K47"/>
    <mergeCell ref="M47:N47"/>
    <mergeCell ref="P47:S47"/>
    <mergeCell ref="B34:G34"/>
    <mergeCell ref="I34:N34"/>
    <mergeCell ref="B38:AD38"/>
    <mergeCell ref="U40:AD40"/>
    <mergeCell ref="B41:S41"/>
    <mergeCell ref="U41:AD41"/>
    <mergeCell ref="P34:U34"/>
    <mergeCell ref="U36:AA36"/>
    <mergeCell ref="AB36:AD36"/>
    <mergeCell ref="B36:T36"/>
    <mergeCell ref="B2:U2"/>
    <mergeCell ref="V2:AD2"/>
    <mergeCell ref="B33:G33"/>
    <mergeCell ref="I33:N33"/>
    <mergeCell ref="P33:U33"/>
    <mergeCell ref="B30:L30"/>
    <mergeCell ref="B31:L31"/>
    <mergeCell ref="B23:L23"/>
    <mergeCell ref="B24:L24"/>
    <mergeCell ref="K28:L28"/>
    <mergeCell ref="N28:U28"/>
    <mergeCell ref="W28:AD28"/>
    <mergeCell ref="K27:L27"/>
    <mergeCell ref="N27:U27"/>
    <mergeCell ref="W27:AD27"/>
    <mergeCell ref="B28:I28"/>
    <mergeCell ref="B4:AD4"/>
    <mergeCell ref="B6:S6"/>
    <mergeCell ref="U6:AD6"/>
    <mergeCell ref="B7:S7"/>
    <mergeCell ref="U7:AD7"/>
    <mergeCell ref="B9:S9"/>
    <mergeCell ref="B43:S43"/>
    <mergeCell ref="B10:S10"/>
    <mergeCell ref="B11:S11"/>
    <mergeCell ref="B13:K13"/>
    <mergeCell ref="M13:N13"/>
    <mergeCell ref="P13:S13"/>
    <mergeCell ref="B40:S40"/>
    <mergeCell ref="B19:AD19"/>
    <mergeCell ref="B14:K14"/>
    <mergeCell ref="M14:N14"/>
    <mergeCell ref="P14:S14"/>
    <mergeCell ref="B16:H16"/>
    <mergeCell ref="B17:H17"/>
    <mergeCell ref="B26:AD26"/>
    <mergeCell ref="B27:I27"/>
    <mergeCell ref="U9:AD9"/>
    <mergeCell ref="U10:AD10"/>
    <mergeCell ref="U11:AD11"/>
    <mergeCell ref="U13:AD13"/>
    <mergeCell ref="U14:AD14"/>
    <mergeCell ref="B20:I20"/>
    <mergeCell ref="K20:L20"/>
    <mergeCell ref="K21:L21"/>
    <mergeCell ref="W20:AD20"/>
    <mergeCell ref="W21:AD21"/>
    <mergeCell ref="N20:U20"/>
    <mergeCell ref="N21:U21"/>
    <mergeCell ref="B21:I21"/>
    <mergeCell ref="B53:AD53"/>
    <mergeCell ref="B54:I54"/>
    <mergeCell ref="K54:L54"/>
    <mergeCell ref="N54:U54"/>
    <mergeCell ref="W54:AD54"/>
    <mergeCell ref="B58:L58"/>
    <mergeCell ref="B55:I55"/>
    <mergeCell ref="K55:L55"/>
    <mergeCell ref="N55:U55"/>
    <mergeCell ref="W55:AD55"/>
    <mergeCell ref="B57:L57"/>
  </mergeCells>
  <conditionalFormatting sqref="AB36:AD36">
    <cfRule type="containsText" dxfId="87" priority="1" operator="containsText" text="NO">
      <formula>NOT(ISERROR(SEARCH("NO",AB36)))</formula>
    </cfRule>
    <cfRule type="containsText" dxfId="86" priority="2" operator="containsText" text="YES">
      <formula>NOT(ISERROR(SEARCH("YES",AB36)))</formula>
    </cfRule>
  </conditionalFormatting>
  <dataValidations count="2">
    <dataValidation type="textLength" operator="equal" allowBlank="1" showInputMessage="1" showErrorMessage="1" promptTitle="Phone Numbers" prompt="Enter phone numbers without special characters (ex. 3172327777)." sqref="U10:AD10 U13:AD13 U44:AD44 U47:AD47" xr:uid="{00000000-0002-0000-0000-000000000000}">
      <formula1>10</formula1>
    </dataValidation>
    <dataValidation type="textLength" operator="equal" allowBlank="1" showErrorMessage="1" promptTitle="ZIP + 4" prompt="Enter ZIP+4 code without special characters (ex. 462043565)." sqref="P13:S13 P47:S47" xr:uid="{00000000-0002-0000-0000-000001000000}">
      <formula1>5</formula1>
    </dataValidation>
  </dataValidations>
  <printOptions horizontalCentered="1"/>
  <pageMargins left="0.5" right="0.5" top="0.75" bottom="0.75" header="0.3" footer="0.3"/>
  <pageSetup fitToHeight="0" orientation="portrait" r:id="rId1"/>
  <rowBreaks count="1" manualBreakCount="1">
    <brk id="37" min="1" max="29"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Validation!$A$2:$A$3</xm:f>
          </x14:formula1>
          <xm:sqref>U7:AD7</xm:sqref>
        </x14:dataValidation>
        <x14:dataValidation type="list" allowBlank="1" showInputMessage="1" showErrorMessage="1" xr:uid="{00000000-0002-0000-0000-000003000000}">
          <x14:formula1>
            <xm:f>Validation!$A$6:$A$7</xm:f>
          </x14:formula1>
          <xm:sqref>U41:AD41</xm:sqref>
        </x14:dataValidation>
        <x14:dataValidation type="list" allowBlank="1" showInputMessage="1" showErrorMessage="1" xr:uid="{00000000-0002-0000-0000-000004000000}">
          <x14:formula1>
            <xm:f>Validation!$C$2:$C$52</xm:f>
          </x14:formula1>
          <xm:sqref>M13:N13 M47:N47</xm:sqref>
        </x14:dataValidation>
        <x14:dataValidation type="list" allowBlank="1" showInputMessage="1" showErrorMessage="1" xr:uid="{00000000-0002-0000-0000-000005000000}">
          <x14:formula1>
            <xm:f>Validation!$E$2:$E$3</xm:f>
          </x14:formula1>
          <xm:sqref>AB36:AD36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08"/>
  <sheetViews>
    <sheetView showGridLines="0" topLeftCell="A46" zoomScaleNormal="100" workbookViewId="0">
      <selection activeCell="V51" sqref="V51:X51"/>
    </sheetView>
  </sheetViews>
  <sheetFormatPr defaultColWidth="0" defaultRowHeight="15" customHeight="1" zeroHeight="1" x14ac:dyDescent="0.35"/>
  <cols>
    <col min="1" max="31" width="3.26953125" style="22" customWidth="1"/>
    <col min="32" max="16384" width="9.1796875" style="22" hidden="1"/>
  </cols>
  <sheetData>
    <row r="1" spans="2:30" ht="15" customHeight="1" x14ac:dyDescent="0.35"/>
    <row r="2" spans="2:30" ht="15" customHeight="1" x14ac:dyDescent="0.35">
      <c r="B2" s="97" t="s">
        <v>563</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f>SUM(AD4,AD24,AD43,AD50)</f>
        <v>10</v>
      </c>
    </row>
    <row r="3" spans="2:30" ht="15" customHeight="1" thickBot="1" x14ac:dyDescent="0.4"/>
    <row r="4" spans="2:30" ht="15" customHeight="1" thickBot="1" x14ac:dyDescent="0.4">
      <c r="B4" s="87" t="s">
        <v>564</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f>Y14</f>
        <v>4</v>
      </c>
    </row>
    <row r="5" spans="2:30" ht="15" customHeight="1" thickBot="1" x14ac:dyDescent="0.4"/>
    <row r="6" spans="2:30" ht="15" customHeight="1" x14ac:dyDescent="0.35">
      <c r="B6" s="202" t="s">
        <v>568</v>
      </c>
      <c r="C6" s="203"/>
      <c r="D6" s="203"/>
      <c r="E6" s="203"/>
      <c r="F6" s="203"/>
      <c r="G6" s="203"/>
      <c r="H6" s="203"/>
      <c r="I6" s="203"/>
      <c r="J6" s="203"/>
      <c r="K6" s="203"/>
      <c r="L6" s="203"/>
      <c r="M6" s="203"/>
      <c r="N6" s="203"/>
      <c r="O6" s="203"/>
      <c r="P6" s="203"/>
      <c r="Q6" s="203"/>
      <c r="R6" s="203"/>
      <c r="S6" s="203"/>
      <c r="T6" s="203"/>
      <c r="U6" s="204"/>
      <c r="V6" s="146" t="s">
        <v>567</v>
      </c>
      <c r="W6" s="147"/>
      <c r="X6" s="148"/>
      <c r="Y6" s="194" t="s">
        <v>210</v>
      </c>
      <c r="Z6" s="162"/>
      <c r="AA6" s="296"/>
      <c r="AB6" s="161" t="s">
        <v>181</v>
      </c>
      <c r="AC6" s="162"/>
      <c r="AD6" s="163"/>
    </row>
    <row r="7" spans="2:30" ht="15" customHeight="1" thickBot="1" x14ac:dyDescent="0.4">
      <c r="B7" s="368"/>
      <c r="C7" s="369"/>
      <c r="D7" s="369"/>
      <c r="E7" s="369"/>
      <c r="F7" s="369"/>
      <c r="G7" s="369"/>
      <c r="H7" s="369"/>
      <c r="I7" s="369"/>
      <c r="J7" s="369"/>
      <c r="K7" s="369"/>
      <c r="L7" s="369"/>
      <c r="M7" s="369"/>
      <c r="N7" s="369"/>
      <c r="O7" s="369"/>
      <c r="P7" s="369"/>
      <c r="Q7" s="369"/>
      <c r="R7" s="369"/>
      <c r="S7" s="369"/>
      <c r="T7" s="369"/>
      <c r="U7" s="706"/>
      <c r="V7" s="149"/>
      <c r="W7" s="150"/>
      <c r="X7" s="151"/>
      <c r="Y7" s="195"/>
      <c r="Z7" s="165"/>
      <c r="AA7" s="300"/>
      <c r="AB7" s="164"/>
      <c r="AC7" s="165"/>
      <c r="AD7" s="166"/>
    </row>
    <row r="8" spans="2:30" ht="15" customHeight="1" x14ac:dyDescent="0.35">
      <c r="B8" s="707" t="str">
        <f>IF('T2-Development Information'!$B$8&lt;&gt;"",'T2-Development Information'!$B$8,"")</f>
        <v/>
      </c>
      <c r="C8" s="708"/>
      <c r="D8" s="708"/>
      <c r="E8" s="708"/>
      <c r="F8" s="708"/>
      <c r="G8" s="708"/>
      <c r="H8" s="708"/>
      <c r="I8" s="708"/>
      <c r="J8" s="708"/>
      <c r="K8" s="708"/>
      <c r="L8" s="708"/>
      <c r="M8" s="708"/>
      <c r="N8" s="708"/>
      <c r="O8" s="708"/>
      <c r="P8" s="708"/>
      <c r="Q8" s="708"/>
      <c r="R8" s="708"/>
      <c r="S8" s="708"/>
      <c r="T8" s="708"/>
      <c r="U8" s="709"/>
      <c r="V8" s="780"/>
      <c r="W8" s="781"/>
      <c r="X8" s="782"/>
      <c r="Y8" s="713">
        <f t="shared" ref="Y8:Y14" si="0">$J$22</f>
        <v>4</v>
      </c>
      <c r="Z8" s="714"/>
      <c r="AA8" s="715"/>
      <c r="AB8" s="716" t="str">
        <f>IF(B8="","",IF(V8="",0,IF(V8&lt;B21,J22,IF(V8&lt;B20,J21,IF(V8&lt;B19,J20,IF(V8&lt;B18,J19,J18))))))</f>
        <v/>
      </c>
      <c r="AC8" s="570"/>
      <c r="AD8" s="717"/>
    </row>
    <row r="9" spans="2:30" ht="15" customHeight="1" x14ac:dyDescent="0.35">
      <c r="B9" s="694" t="str">
        <f>IF('T2-Development Information'!$Q$8&lt;&gt;"",'T2-Development Information'!$Q$8,"")</f>
        <v/>
      </c>
      <c r="C9" s="695"/>
      <c r="D9" s="695"/>
      <c r="E9" s="695"/>
      <c r="F9" s="695"/>
      <c r="G9" s="695"/>
      <c r="H9" s="695"/>
      <c r="I9" s="695"/>
      <c r="J9" s="695"/>
      <c r="K9" s="695"/>
      <c r="L9" s="695"/>
      <c r="M9" s="695"/>
      <c r="N9" s="695"/>
      <c r="O9" s="695"/>
      <c r="P9" s="695"/>
      <c r="Q9" s="695"/>
      <c r="R9" s="695"/>
      <c r="S9" s="695"/>
      <c r="T9" s="695"/>
      <c r="U9" s="696"/>
      <c r="V9" s="783"/>
      <c r="W9" s="784"/>
      <c r="X9" s="785"/>
      <c r="Y9" s="700">
        <f t="shared" si="0"/>
        <v>4</v>
      </c>
      <c r="Z9" s="701"/>
      <c r="AA9" s="702"/>
      <c r="AB9" s="703" t="str">
        <f t="shared" ref="AB9:AB13" si="1">IF(B9="","",IF(V9="",0,IF(V9&lt;B22,J23,IF(V9&lt;B21,J22,IF(V9&lt;B20,J21,IF(V9&lt;B19,J20,J19))))))</f>
        <v/>
      </c>
      <c r="AC9" s="704"/>
      <c r="AD9" s="705"/>
    </row>
    <row r="10" spans="2:30" ht="15" customHeight="1" x14ac:dyDescent="0.35">
      <c r="B10" s="694" t="str">
        <f>IF('T2-Development Information'!$Q$9&lt;&gt;"",'T2-Development Information'!$Q$9,"")</f>
        <v/>
      </c>
      <c r="C10" s="695"/>
      <c r="D10" s="695"/>
      <c r="E10" s="695"/>
      <c r="F10" s="695"/>
      <c r="G10" s="695"/>
      <c r="H10" s="695"/>
      <c r="I10" s="695"/>
      <c r="J10" s="695"/>
      <c r="K10" s="695"/>
      <c r="L10" s="695"/>
      <c r="M10" s="695"/>
      <c r="N10" s="695"/>
      <c r="O10" s="695"/>
      <c r="P10" s="695"/>
      <c r="Q10" s="695"/>
      <c r="R10" s="695"/>
      <c r="S10" s="695"/>
      <c r="T10" s="695"/>
      <c r="U10" s="696"/>
      <c r="V10" s="783"/>
      <c r="W10" s="784"/>
      <c r="X10" s="785"/>
      <c r="Y10" s="700">
        <f t="shared" si="0"/>
        <v>4</v>
      </c>
      <c r="Z10" s="701"/>
      <c r="AA10" s="702"/>
      <c r="AB10" s="703" t="str">
        <f t="shared" si="1"/>
        <v/>
      </c>
      <c r="AC10" s="704"/>
      <c r="AD10" s="705"/>
    </row>
    <row r="11" spans="2:30" ht="15" customHeight="1" x14ac:dyDescent="0.35">
      <c r="B11" s="694" t="str">
        <f>IF('T2-Development Information'!$Q$10&lt;&gt;"",'T2-Development Information'!$Q$10,"")</f>
        <v/>
      </c>
      <c r="C11" s="695"/>
      <c r="D11" s="695"/>
      <c r="E11" s="695"/>
      <c r="F11" s="695"/>
      <c r="G11" s="695"/>
      <c r="H11" s="695"/>
      <c r="I11" s="695"/>
      <c r="J11" s="695"/>
      <c r="K11" s="695"/>
      <c r="L11" s="695"/>
      <c r="M11" s="695"/>
      <c r="N11" s="695"/>
      <c r="O11" s="695"/>
      <c r="P11" s="695"/>
      <c r="Q11" s="695"/>
      <c r="R11" s="695"/>
      <c r="S11" s="695"/>
      <c r="T11" s="695"/>
      <c r="U11" s="696"/>
      <c r="V11" s="783"/>
      <c r="W11" s="784"/>
      <c r="X11" s="785"/>
      <c r="Y11" s="700">
        <f t="shared" si="0"/>
        <v>4</v>
      </c>
      <c r="Z11" s="701"/>
      <c r="AA11" s="702"/>
      <c r="AB11" s="703" t="str">
        <f t="shared" si="1"/>
        <v/>
      </c>
      <c r="AC11" s="704"/>
      <c r="AD11" s="705"/>
    </row>
    <row r="12" spans="2:30" ht="15" customHeight="1" x14ac:dyDescent="0.35">
      <c r="B12" s="694" t="str">
        <f>IF('T2-Development Information'!$Q$11&lt;&gt;"",'T2-Development Information'!$Q$11,"")</f>
        <v/>
      </c>
      <c r="C12" s="695"/>
      <c r="D12" s="695"/>
      <c r="E12" s="695"/>
      <c r="F12" s="695"/>
      <c r="G12" s="695"/>
      <c r="H12" s="695"/>
      <c r="I12" s="695"/>
      <c r="J12" s="695"/>
      <c r="K12" s="695"/>
      <c r="L12" s="695"/>
      <c r="M12" s="695"/>
      <c r="N12" s="695"/>
      <c r="O12" s="695"/>
      <c r="P12" s="695"/>
      <c r="Q12" s="695"/>
      <c r="R12" s="695"/>
      <c r="S12" s="695"/>
      <c r="T12" s="695"/>
      <c r="U12" s="696"/>
      <c r="V12" s="783"/>
      <c r="W12" s="784"/>
      <c r="X12" s="785"/>
      <c r="Y12" s="700">
        <f t="shared" si="0"/>
        <v>4</v>
      </c>
      <c r="Z12" s="701"/>
      <c r="AA12" s="702"/>
      <c r="AB12" s="703" t="str">
        <f t="shared" si="1"/>
        <v/>
      </c>
      <c r="AC12" s="704"/>
      <c r="AD12" s="705"/>
    </row>
    <row r="13" spans="2:30" ht="15" customHeight="1" thickBot="1" x14ac:dyDescent="0.4">
      <c r="B13" s="675" t="str">
        <f>IF('T2-Development Information'!$Q$12&lt;&gt;"",'T2-Development Information'!$Q$12,"")</f>
        <v/>
      </c>
      <c r="C13" s="676"/>
      <c r="D13" s="676"/>
      <c r="E13" s="676"/>
      <c r="F13" s="676"/>
      <c r="G13" s="676"/>
      <c r="H13" s="676"/>
      <c r="I13" s="676"/>
      <c r="J13" s="676"/>
      <c r="K13" s="676"/>
      <c r="L13" s="676"/>
      <c r="M13" s="676"/>
      <c r="N13" s="676"/>
      <c r="O13" s="676"/>
      <c r="P13" s="676"/>
      <c r="Q13" s="676"/>
      <c r="R13" s="676"/>
      <c r="S13" s="676"/>
      <c r="T13" s="676"/>
      <c r="U13" s="677"/>
      <c r="V13" s="786"/>
      <c r="W13" s="787"/>
      <c r="X13" s="788"/>
      <c r="Y13" s="681">
        <f t="shared" si="0"/>
        <v>4</v>
      </c>
      <c r="Z13" s="682"/>
      <c r="AA13" s="683"/>
      <c r="AB13" s="684" t="str">
        <f t="shared" si="1"/>
        <v/>
      </c>
      <c r="AC13" s="685"/>
      <c r="AD13" s="686"/>
    </row>
    <row r="14" spans="2:30" ht="15" customHeight="1" thickTop="1" thickBot="1" x14ac:dyDescent="0.4">
      <c r="B14" s="143" t="s">
        <v>590</v>
      </c>
      <c r="C14" s="144"/>
      <c r="D14" s="144"/>
      <c r="E14" s="144"/>
      <c r="F14" s="144"/>
      <c r="G14" s="144"/>
      <c r="H14" s="144"/>
      <c r="I14" s="144"/>
      <c r="J14" s="144"/>
      <c r="K14" s="144"/>
      <c r="L14" s="144"/>
      <c r="M14" s="144"/>
      <c r="N14" s="144"/>
      <c r="O14" s="144"/>
      <c r="P14" s="144"/>
      <c r="Q14" s="144"/>
      <c r="R14" s="144"/>
      <c r="S14" s="144"/>
      <c r="T14" s="144"/>
      <c r="U14" s="145"/>
      <c r="V14" s="687"/>
      <c r="W14" s="688"/>
      <c r="X14" s="689"/>
      <c r="Y14" s="690">
        <f t="shared" si="0"/>
        <v>4</v>
      </c>
      <c r="Z14" s="214"/>
      <c r="AA14" s="215"/>
      <c r="AB14" s="691">
        <f>IF(SUM(AB8:AD13)&gt;0,AVERAGE(AB8:AD13),0)</f>
        <v>0</v>
      </c>
      <c r="AC14" s="692"/>
      <c r="AD14" s="693"/>
    </row>
    <row r="15" spans="2:30" ht="15" customHeight="1" thickBot="1" x14ac:dyDescent="0.4"/>
    <row r="16" spans="2:30" ht="15" customHeight="1" x14ac:dyDescent="0.35">
      <c r="B16" s="146" t="s">
        <v>566</v>
      </c>
      <c r="C16" s="147"/>
      <c r="D16" s="147"/>
      <c r="E16" s="147"/>
      <c r="F16" s="147"/>
      <c r="G16" s="147"/>
      <c r="H16" s="147"/>
      <c r="I16" s="147"/>
      <c r="J16" s="202" t="s">
        <v>181</v>
      </c>
      <c r="K16" s="203"/>
      <c r="L16" s="204"/>
    </row>
    <row r="17" spans="2:30" ht="15" customHeight="1" thickBot="1" x14ac:dyDescent="0.4">
      <c r="B17" s="149"/>
      <c r="C17" s="150"/>
      <c r="D17" s="150"/>
      <c r="E17" s="150"/>
      <c r="F17" s="150"/>
      <c r="G17" s="150"/>
      <c r="H17" s="150"/>
      <c r="I17" s="150"/>
      <c r="J17" s="368"/>
      <c r="K17" s="369"/>
      <c r="L17" s="706"/>
    </row>
    <row r="18" spans="2:30" ht="15" customHeight="1" x14ac:dyDescent="0.35">
      <c r="B18" s="789">
        <v>1986</v>
      </c>
      <c r="C18" s="776"/>
      <c r="D18" s="776"/>
      <c r="E18" s="776" t="s">
        <v>565</v>
      </c>
      <c r="F18" s="776"/>
      <c r="G18" s="776"/>
      <c r="H18" s="776"/>
      <c r="I18" s="777"/>
      <c r="J18" s="733">
        <v>0</v>
      </c>
      <c r="K18" s="734"/>
      <c r="L18" s="735"/>
    </row>
    <row r="19" spans="2:30" ht="15" customHeight="1" x14ac:dyDescent="0.35">
      <c r="B19" s="779">
        <v>1976</v>
      </c>
      <c r="C19" s="728"/>
      <c r="D19" s="728"/>
      <c r="E19" s="728" t="s">
        <v>190</v>
      </c>
      <c r="F19" s="728"/>
      <c r="G19" s="728">
        <v>1985</v>
      </c>
      <c r="H19" s="728"/>
      <c r="I19" s="729"/>
      <c r="J19" s="730">
        <v>1</v>
      </c>
      <c r="K19" s="731"/>
      <c r="L19" s="732"/>
    </row>
    <row r="20" spans="2:30" ht="15" customHeight="1" x14ac:dyDescent="0.35">
      <c r="B20" s="778">
        <v>1966</v>
      </c>
      <c r="C20" s="741"/>
      <c r="D20" s="741"/>
      <c r="E20" s="741" t="s">
        <v>190</v>
      </c>
      <c r="F20" s="741"/>
      <c r="G20" s="741">
        <v>1975</v>
      </c>
      <c r="H20" s="741"/>
      <c r="I20" s="742"/>
      <c r="J20" s="721">
        <v>2</v>
      </c>
      <c r="K20" s="722"/>
      <c r="L20" s="723"/>
    </row>
    <row r="21" spans="2:30" ht="15" customHeight="1" x14ac:dyDescent="0.35">
      <c r="B21" s="791">
        <v>1956</v>
      </c>
      <c r="C21" s="719"/>
      <c r="D21" s="719"/>
      <c r="E21" s="719" t="s">
        <v>190</v>
      </c>
      <c r="F21" s="719"/>
      <c r="G21" s="719">
        <v>1965</v>
      </c>
      <c r="H21" s="719"/>
      <c r="I21" s="720"/>
      <c r="J21" s="721">
        <v>3</v>
      </c>
      <c r="K21" s="722"/>
      <c r="L21" s="723"/>
    </row>
    <row r="22" spans="2:30" ht="15" customHeight="1" thickBot="1" x14ac:dyDescent="0.4">
      <c r="B22" s="790">
        <v>1950</v>
      </c>
      <c r="C22" s="724"/>
      <c r="D22" s="724"/>
      <c r="E22" s="724" t="s">
        <v>190</v>
      </c>
      <c r="F22" s="724"/>
      <c r="G22" s="724">
        <v>1955</v>
      </c>
      <c r="H22" s="724"/>
      <c r="I22" s="725"/>
      <c r="J22" s="670">
        <v>4</v>
      </c>
      <c r="K22" s="671"/>
      <c r="L22" s="672"/>
    </row>
    <row r="23" spans="2:30" ht="15" customHeight="1" thickBot="1" x14ac:dyDescent="0.4"/>
    <row r="24" spans="2:30" ht="15" customHeight="1" thickBot="1" x14ac:dyDescent="0.4">
      <c r="B24" s="87" t="s">
        <v>569</v>
      </c>
      <c r="C24" s="87"/>
      <c r="D24" s="87"/>
      <c r="E24" s="87"/>
      <c r="F24" s="87"/>
      <c r="G24" s="87"/>
      <c r="H24" s="87"/>
      <c r="I24" s="87"/>
      <c r="J24" s="87"/>
      <c r="K24" s="87"/>
      <c r="L24" s="87"/>
      <c r="M24" s="87"/>
      <c r="N24" s="87"/>
      <c r="O24" s="87"/>
      <c r="P24" s="87"/>
      <c r="Q24" s="87"/>
      <c r="R24" s="87"/>
      <c r="S24" s="87"/>
      <c r="T24" s="87"/>
      <c r="U24" s="87"/>
      <c r="V24" s="87" t="s">
        <v>177</v>
      </c>
      <c r="W24" s="87"/>
      <c r="X24" s="87"/>
      <c r="Y24" s="87"/>
      <c r="Z24" s="87"/>
      <c r="AA24" s="87"/>
      <c r="AB24" s="87"/>
      <c r="AC24" s="87"/>
      <c r="AD24" s="24">
        <f>Y34</f>
        <v>2</v>
      </c>
    </row>
    <row r="25" spans="2:30" ht="15" customHeight="1" thickBot="1" x14ac:dyDescent="0.4"/>
    <row r="26" spans="2:30" ht="15" customHeight="1" x14ac:dyDescent="0.35">
      <c r="B26" s="202" t="s">
        <v>568</v>
      </c>
      <c r="C26" s="203"/>
      <c r="D26" s="203"/>
      <c r="E26" s="203"/>
      <c r="F26" s="203"/>
      <c r="G26" s="203"/>
      <c r="H26" s="203"/>
      <c r="I26" s="203"/>
      <c r="J26" s="203"/>
      <c r="K26" s="203"/>
      <c r="L26" s="203"/>
      <c r="M26" s="203"/>
      <c r="N26" s="203"/>
      <c r="O26" s="203"/>
      <c r="P26" s="203"/>
      <c r="Q26" s="203"/>
      <c r="R26" s="203"/>
      <c r="S26" s="203"/>
      <c r="T26" s="204"/>
      <c r="U26" s="763" t="s">
        <v>574</v>
      </c>
      <c r="V26" s="764"/>
      <c r="W26" s="764"/>
      <c r="X26" s="764"/>
      <c r="Y26" s="194" t="s">
        <v>210</v>
      </c>
      <c r="Z26" s="162"/>
      <c r="AA26" s="163"/>
      <c r="AB26" s="194" t="s">
        <v>181</v>
      </c>
      <c r="AC26" s="162"/>
      <c r="AD26" s="163"/>
    </row>
    <row r="27" spans="2:30" ht="15" customHeight="1" thickBot="1" x14ac:dyDescent="0.4">
      <c r="B27" s="368"/>
      <c r="C27" s="369"/>
      <c r="D27" s="369"/>
      <c r="E27" s="369"/>
      <c r="F27" s="369"/>
      <c r="G27" s="369"/>
      <c r="H27" s="369"/>
      <c r="I27" s="369"/>
      <c r="J27" s="369"/>
      <c r="K27" s="369"/>
      <c r="L27" s="369"/>
      <c r="M27" s="369"/>
      <c r="N27" s="369"/>
      <c r="O27" s="369"/>
      <c r="P27" s="369"/>
      <c r="Q27" s="369"/>
      <c r="R27" s="369"/>
      <c r="S27" s="369"/>
      <c r="T27" s="706"/>
      <c r="U27" s="765"/>
      <c r="V27" s="766"/>
      <c r="W27" s="766"/>
      <c r="X27" s="766"/>
      <c r="Y27" s="195"/>
      <c r="Z27" s="165"/>
      <c r="AA27" s="166"/>
      <c r="AB27" s="195"/>
      <c r="AC27" s="165"/>
      <c r="AD27" s="166"/>
    </row>
    <row r="28" spans="2:30" ht="15" customHeight="1" x14ac:dyDescent="0.35">
      <c r="B28" s="707" t="str">
        <f>IF('T2-Development Information'!$B$8&lt;&gt;"",'T2-Development Information'!$B$8,"")</f>
        <v/>
      </c>
      <c r="C28" s="708"/>
      <c r="D28" s="708"/>
      <c r="E28" s="708"/>
      <c r="F28" s="708"/>
      <c r="G28" s="708"/>
      <c r="H28" s="708"/>
      <c r="I28" s="708"/>
      <c r="J28" s="708"/>
      <c r="K28" s="708"/>
      <c r="L28" s="708"/>
      <c r="M28" s="708"/>
      <c r="N28" s="708"/>
      <c r="O28" s="708"/>
      <c r="P28" s="708"/>
      <c r="Q28" s="708"/>
      <c r="R28" s="708"/>
      <c r="S28" s="708"/>
      <c r="T28" s="709"/>
      <c r="U28" s="758"/>
      <c r="V28" s="759"/>
      <c r="W28" s="759"/>
      <c r="X28" s="759"/>
      <c r="Y28" s="596">
        <f t="shared" ref="Y28:Y34" si="2">$N$41</f>
        <v>2</v>
      </c>
      <c r="Z28" s="542"/>
      <c r="AA28" s="575"/>
      <c r="AB28" s="716" t="str">
        <f>IF(B28="","",IF(U28="Both",$N$41,IF(U28="Income",$N$39,IF(U28="Unemployment",$N$40,0))))</f>
        <v/>
      </c>
      <c r="AC28" s="570"/>
      <c r="AD28" s="717"/>
    </row>
    <row r="29" spans="2:30" ht="15" customHeight="1" x14ac:dyDescent="0.35">
      <c r="B29" s="694" t="str">
        <f>IF('T2-Development Information'!$Q$8&lt;&gt;"",'T2-Development Information'!$Q$8,"")</f>
        <v/>
      </c>
      <c r="C29" s="695"/>
      <c r="D29" s="695"/>
      <c r="E29" s="695"/>
      <c r="F29" s="695"/>
      <c r="G29" s="695"/>
      <c r="H29" s="695"/>
      <c r="I29" s="695"/>
      <c r="J29" s="695"/>
      <c r="K29" s="695"/>
      <c r="L29" s="695"/>
      <c r="M29" s="695"/>
      <c r="N29" s="695"/>
      <c r="O29" s="695"/>
      <c r="P29" s="695"/>
      <c r="Q29" s="695"/>
      <c r="R29" s="695"/>
      <c r="S29" s="695"/>
      <c r="T29" s="696"/>
      <c r="U29" s="760"/>
      <c r="V29" s="761"/>
      <c r="W29" s="761"/>
      <c r="X29" s="762"/>
      <c r="Y29" s="700">
        <f t="shared" si="2"/>
        <v>2</v>
      </c>
      <c r="Z29" s="701"/>
      <c r="AA29" s="757"/>
      <c r="AB29" s="703" t="str">
        <f>IF(B29="","",IF(U29="Both",$N$41,IF(U29="Income",$N$39,IF(U29="Unemployment",$N$40,0))))</f>
        <v/>
      </c>
      <c r="AC29" s="704"/>
      <c r="AD29" s="705"/>
    </row>
    <row r="30" spans="2:30" ht="15" customHeight="1" x14ac:dyDescent="0.35">
      <c r="B30" s="694" t="str">
        <f>IF('T2-Development Information'!$Q$9&lt;&gt;"",'T2-Development Information'!$Q$9,"")</f>
        <v/>
      </c>
      <c r="C30" s="695"/>
      <c r="D30" s="695"/>
      <c r="E30" s="695"/>
      <c r="F30" s="695"/>
      <c r="G30" s="695"/>
      <c r="H30" s="695"/>
      <c r="I30" s="695"/>
      <c r="J30" s="695"/>
      <c r="K30" s="695"/>
      <c r="L30" s="695"/>
      <c r="M30" s="695"/>
      <c r="N30" s="695"/>
      <c r="O30" s="695"/>
      <c r="P30" s="695"/>
      <c r="Q30" s="695"/>
      <c r="R30" s="695"/>
      <c r="S30" s="695"/>
      <c r="T30" s="696"/>
      <c r="U30" s="760"/>
      <c r="V30" s="761"/>
      <c r="W30" s="761"/>
      <c r="X30" s="762"/>
      <c r="Y30" s="700">
        <f t="shared" si="2"/>
        <v>2</v>
      </c>
      <c r="Z30" s="701"/>
      <c r="AA30" s="757"/>
      <c r="AB30" s="703" t="str">
        <f>IF(B30="","",IF(U30="Both",$N$41,IF(U30="Income",$N$39,IF(U30="Unemployment",$N$40,0))))</f>
        <v/>
      </c>
      <c r="AC30" s="704"/>
      <c r="AD30" s="705"/>
    </row>
    <row r="31" spans="2:30" ht="15" customHeight="1" x14ac:dyDescent="0.35">
      <c r="B31" s="694" t="str">
        <f>IF('T2-Development Information'!$Q$10&lt;&gt;"",'T2-Development Information'!$Q$10,"")</f>
        <v/>
      </c>
      <c r="C31" s="695"/>
      <c r="D31" s="695"/>
      <c r="E31" s="695"/>
      <c r="F31" s="695"/>
      <c r="G31" s="695"/>
      <c r="H31" s="695"/>
      <c r="I31" s="695"/>
      <c r="J31" s="695"/>
      <c r="K31" s="695"/>
      <c r="L31" s="695"/>
      <c r="M31" s="695"/>
      <c r="N31" s="695"/>
      <c r="O31" s="695"/>
      <c r="P31" s="695"/>
      <c r="Q31" s="695"/>
      <c r="R31" s="695"/>
      <c r="S31" s="695"/>
      <c r="T31" s="696"/>
      <c r="U31" s="760"/>
      <c r="V31" s="761"/>
      <c r="W31" s="761"/>
      <c r="X31" s="762"/>
      <c r="Y31" s="700">
        <f t="shared" si="2"/>
        <v>2</v>
      </c>
      <c r="Z31" s="701"/>
      <c r="AA31" s="757"/>
      <c r="AB31" s="703" t="str">
        <f t="shared" ref="AB31:AB33" si="3">IF(B31="","",IF(U31="Both",$N$41,IF(U31="Income",$N$39,IF(U31="Unemployment",$N$40,0))))</f>
        <v/>
      </c>
      <c r="AC31" s="704"/>
      <c r="AD31" s="705"/>
    </row>
    <row r="32" spans="2:30" ht="15" customHeight="1" x14ac:dyDescent="0.35">
      <c r="B32" s="694" t="str">
        <f>IF('T2-Development Information'!$Q$11&lt;&gt;"",'T2-Development Information'!$Q$11,"")</f>
        <v/>
      </c>
      <c r="C32" s="695"/>
      <c r="D32" s="695"/>
      <c r="E32" s="695"/>
      <c r="F32" s="695"/>
      <c r="G32" s="695"/>
      <c r="H32" s="695"/>
      <c r="I32" s="695"/>
      <c r="J32" s="695"/>
      <c r="K32" s="695"/>
      <c r="L32" s="695"/>
      <c r="M32" s="695"/>
      <c r="N32" s="695"/>
      <c r="O32" s="695"/>
      <c r="P32" s="695"/>
      <c r="Q32" s="695"/>
      <c r="R32" s="695"/>
      <c r="S32" s="695"/>
      <c r="T32" s="696"/>
      <c r="U32" s="760"/>
      <c r="V32" s="761"/>
      <c r="W32" s="761"/>
      <c r="X32" s="762"/>
      <c r="Y32" s="700">
        <f t="shared" si="2"/>
        <v>2</v>
      </c>
      <c r="Z32" s="701"/>
      <c r="AA32" s="757"/>
      <c r="AB32" s="703" t="str">
        <f t="shared" si="3"/>
        <v/>
      </c>
      <c r="AC32" s="704"/>
      <c r="AD32" s="705"/>
    </row>
    <row r="33" spans="2:30" ht="15" customHeight="1" thickBot="1" x14ac:dyDescent="0.4">
      <c r="B33" s="675" t="str">
        <f>IF('T2-Development Information'!$Q$12&lt;&gt;"",'T2-Development Information'!$Q$12,"")</f>
        <v/>
      </c>
      <c r="C33" s="676"/>
      <c r="D33" s="676"/>
      <c r="E33" s="676"/>
      <c r="F33" s="676"/>
      <c r="G33" s="676"/>
      <c r="H33" s="676"/>
      <c r="I33" s="676"/>
      <c r="J33" s="676"/>
      <c r="K33" s="676"/>
      <c r="L33" s="676"/>
      <c r="M33" s="676"/>
      <c r="N33" s="676"/>
      <c r="O33" s="676"/>
      <c r="P33" s="676"/>
      <c r="Q33" s="676"/>
      <c r="R33" s="676"/>
      <c r="S33" s="676"/>
      <c r="T33" s="677"/>
      <c r="U33" s="751"/>
      <c r="V33" s="752"/>
      <c r="W33" s="752"/>
      <c r="X33" s="753"/>
      <c r="Y33" s="681">
        <f t="shared" si="2"/>
        <v>2</v>
      </c>
      <c r="Z33" s="682"/>
      <c r="AA33" s="750"/>
      <c r="AB33" s="684" t="str">
        <f t="shared" si="3"/>
        <v/>
      </c>
      <c r="AC33" s="685"/>
      <c r="AD33" s="686"/>
    </row>
    <row r="34" spans="2:30" ht="15" customHeight="1" thickTop="1" thickBot="1" x14ac:dyDescent="0.4">
      <c r="B34" s="745" t="s">
        <v>590</v>
      </c>
      <c r="C34" s="746"/>
      <c r="D34" s="746"/>
      <c r="E34" s="746"/>
      <c r="F34" s="746"/>
      <c r="G34" s="746"/>
      <c r="H34" s="746"/>
      <c r="I34" s="746"/>
      <c r="J34" s="746"/>
      <c r="K34" s="746"/>
      <c r="L34" s="746"/>
      <c r="M34" s="746"/>
      <c r="N34" s="746"/>
      <c r="O34" s="746"/>
      <c r="P34" s="746"/>
      <c r="Q34" s="746"/>
      <c r="R34" s="746"/>
      <c r="S34" s="746"/>
      <c r="T34" s="747"/>
      <c r="U34" s="748"/>
      <c r="V34" s="749"/>
      <c r="W34" s="749"/>
      <c r="X34" s="749"/>
      <c r="Y34" s="646">
        <f t="shared" si="2"/>
        <v>2</v>
      </c>
      <c r="Z34" s="214"/>
      <c r="AA34" s="215"/>
      <c r="AB34" s="691">
        <f>IF(SUM(AB28:AD33)&gt;0,AVERAGE(AB28:AD33),0)</f>
        <v>0</v>
      </c>
      <c r="AC34" s="692"/>
      <c r="AD34" s="693"/>
    </row>
    <row r="35" spans="2:30" ht="15" customHeight="1" thickBot="1" x14ac:dyDescent="0.4"/>
    <row r="36" spans="2:30" ht="15" customHeight="1" x14ac:dyDescent="0.35">
      <c r="B36" s="146" t="s">
        <v>664</v>
      </c>
      <c r="C36" s="147"/>
      <c r="D36" s="147"/>
      <c r="E36" s="147"/>
      <c r="F36" s="147"/>
      <c r="G36" s="147"/>
      <c r="H36" s="147"/>
      <c r="I36" s="147"/>
      <c r="J36" s="147"/>
      <c r="K36" s="147"/>
      <c r="L36" s="147"/>
      <c r="M36" s="148"/>
      <c r="N36" s="202" t="s">
        <v>181</v>
      </c>
      <c r="O36" s="203"/>
      <c r="P36" s="204"/>
    </row>
    <row r="37" spans="2:30" ht="15" customHeight="1" thickBot="1" x14ac:dyDescent="0.4">
      <c r="B37" s="149"/>
      <c r="C37" s="150"/>
      <c r="D37" s="150"/>
      <c r="E37" s="150"/>
      <c r="F37" s="150"/>
      <c r="G37" s="150"/>
      <c r="H37" s="150"/>
      <c r="I37" s="150"/>
      <c r="J37" s="150"/>
      <c r="K37" s="150"/>
      <c r="L37" s="150"/>
      <c r="M37" s="151"/>
      <c r="N37" s="368"/>
      <c r="O37" s="369"/>
      <c r="P37" s="706"/>
    </row>
    <row r="38" spans="2:30" ht="15" customHeight="1" x14ac:dyDescent="0.35">
      <c r="B38" s="767" t="s">
        <v>570</v>
      </c>
      <c r="C38" s="768"/>
      <c r="D38" s="768"/>
      <c r="E38" s="768"/>
      <c r="F38" s="768"/>
      <c r="G38" s="768"/>
      <c r="H38" s="768"/>
      <c r="I38" s="768"/>
      <c r="J38" s="768"/>
      <c r="K38" s="768"/>
      <c r="L38" s="768"/>
      <c r="M38" s="769"/>
      <c r="N38" s="734">
        <v>0</v>
      </c>
      <c r="O38" s="734"/>
      <c r="P38" s="735"/>
    </row>
    <row r="39" spans="2:30" ht="15" customHeight="1" x14ac:dyDescent="0.35">
      <c r="B39" s="773" t="s">
        <v>572</v>
      </c>
      <c r="C39" s="774"/>
      <c r="D39" s="774"/>
      <c r="E39" s="774"/>
      <c r="F39" s="774"/>
      <c r="G39" s="774"/>
      <c r="H39" s="774"/>
      <c r="I39" s="774"/>
      <c r="J39" s="774"/>
      <c r="K39" s="774"/>
      <c r="L39" s="774"/>
      <c r="M39" s="775"/>
      <c r="N39" s="731">
        <v>1</v>
      </c>
      <c r="O39" s="731"/>
      <c r="P39" s="732"/>
    </row>
    <row r="40" spans="2:30" ht="15" customHeight="1" x14ac:dyDescent="0.35">
      <c r="B40" s="754" t="s">
        <v>571</v>
      </c>
      <c r="C40" s="755"/>
      <c r="D40" s="755"/>
      <c r="E40" s="755"/>
      <c r="F40" s="755"/>
      <c r="G40" s="755"/>
      <c r="H40" s="755"/>
      <c r="I40" s="755"/>
      <c r="J40" s="755"/>
      <c r="K40" s="755"/>
      <c r="L40" s="755"/>
      <c r="M40" s="756"/>
      <c r="N40" s="722">
        <v>1</v>
      </c>
      <c r="O40" s="722"/>
      <c r="P40" s="723"/>
    </row>
    <row r="41" spans="2:30" ht="15" customHeight="1" thickBot="1" x14ac:dyDescent="0.4">
      <c r="B41" s="770" t="s">
        <v>573</v>
      </c>
      <c r="C41" s="771"/>
      <c r="D41" s="771"/>
      <c r="E41" s="771"/>
      <c r="F41" s="771"/>
      <c r="G41" s="771"/>
      <c r="H41" s="771"/>
      <c r="I41" s="771"/>
      <c r="J41" s="771"/>
      <c r="K41" s="771"/>
      <c r="L41" s="771"/>
      <c r="M41" s="772"/>
      <c r="N41" s="671">
        <v>2</v>
      </c>
      <c r="O41" s="671"/>
      <c r="P41" s="672"/>
    </row>
    <row r="42" spans="2:30" ht="15" customHeight="1" thickBot="1" x14ac:dyDescent="0.4"/>
    <row r="43" spans="2:30" ht="15" customHeight="1" thickBot="1" x14ac:dyDescent="0.4">
      <c r="B43" s="87" t="s">
        <v>575</v>
      </c>
      <c r="C43" s="87"/>
      <c r="D43" s="87"/>
      <c r="E43" s="87"/>
      <c r="F43" s="87"/>
      <c r="G43" s="87"/>
      <c r="H43" s="87"/>
      <c r="I43" s="87"/>
      <c r="J43" s="87"/>
      <c r="K43" s="87"/>
      <c r="L43" s="87"/>
      <c r="M43" s="87"/>
      <c r="N43" s="87"/>
      <c r="O43" s="87"/>
      <c r="P43" s="87"/>
      <c r="Q43" s="87"/>
      <c r="R43" s="87"/>
      <c r="S43" s="87"/>
      <c r="T43" s="87"/>
      <c r="U43" s="87"/>
      <c r="V43" s="87" t="s">
        <v>177</v>
      </c>
      <c r="W43" s="87"/>
      <c r="X43" s="87"/>
      <c r="Y43" s="87"/>
      <c r="Z43" s="87"/>
      <c r="AA43" s="87"/>
      <c r="AB43" s="87"/>
      <c r="AC43" s="87"/>
      <c r="AD43" s="24">
        <f>Y47</f>
        <v>4</v>
      </c>
    </row>
    <row r="44" spans="2:30" ht="15" customHeight="1" thickBot="1" x14ac:dyDescent="0.4"/>
    <row r="45" spans="2:30" s="41" customFormat="1" ht="15" customHeight="1" x14ac:dyDescent="0.35">
      <c r="B45" s="202" t="s">
        <v>568</v>
      </c>
      <c r="C45" s="203"/>
      <c r="D45" s="203"/>
      <c r="E45" s="203"/>
      <c r="F45" s="203"/>
      <c r="G45" s="203"/>
      <c r="H45" s="203"/>
      <c r="I45" s="203"/>
      <c r="J45" s="203"/>
      <c r="K45" s="203"/>
      <c r="L45" s="203"/>
      <c r="M45" s="203"/>
      <c r="N45" s="203"/>
      <c r="O45" s="203"/>
      <c r="P45" s="203"/>
      <c r="Q45" s="203"/>
      <c r="R45" s="203"/>
      <c r="S45" s="203"/>
      <c r="T45" s="203"/>
      <c r="U45" s="204"/>
      <c r="V45" s="146" t="s">
        <v>576</v>
      </c>
      <c r="W45" s="147"/>
      <c r="X45" s="148"/>
      <c r="Y45" s="194" t="s">
        <v>210</v>
      </c>
      <c r="Z45" s="162"/>
      <c r="AA45" s="296"/>
      <c r="AB45" s="161" t="s">
        <v>181</v>
      </c>
      <c r="AC45" s="162"/>
      <c r="AD45" s="163"/>
    </row>
    <row r="46" spans="2:30" s="41" customFormat="1" ht="15" customHeight="1" thickBot="1" x14ac:dyDescent="0.4">
      <c r="B46" s="368"/>
      <c r="C46" s="369"/>
      <c r="D46" s="369"/>
      <c r="E46" s="369"/>
      <c r="F46" s="369"/>
      <c r="G46" s="369"/>
      <c r="H46" s="369"/>
      <c r="I46" s="369"/>
      <c r="J46" s="369"/>
      <c r="K46" s="369"/>
      <c r="L46" s="369"/>
      <c r="M46" s="369"/>
      <c r="N46" s="369"/>
      <c r="O46" s="369"/>
      <c r="P46" s="369"/>
      <c r="Q46" s="369"/>
      <c r="R46" s="369"/>
      <c r="S46" s="369"/>
      <c r="T46" s="369"/>
      <c r="U46" s="706"/>
      <c r="V46" s="149"/>
      <c r="W46" s="150"/>
      <c r="X46" s="151"/>
      <c r="Y46" s="195"/>
      <c r="Z46" s="165"/>
      <c r="AA46" s="300"/>
      <c r="AB46" s="164"/>
      <c r="AC46" s="165"/>
      <c r="AD46" s="166"/>
    </row>
    <row r="47" spans="2:30" s="41" customFormat="1" ht="15" customHeight="1" x14ac:dyDescent="0.35">
      <c r="B47" s="707" t="str">
        <f>IF('T2-Development Information'!$B$8&lt;&gt;"",'T2-Development Information'!$B$8,"")</f>
        <v/>
      </c>
      <c r="C47" s="708"/>
      <c r="D47" s="708"/>
      <c r="E47" s="708"/>
      <c r="F47" s="708"/>
      <c r="G47" s="708"/>
      <c r="H47" s="708"/>
      <c r="I47" s="708"/>
      <c r="J47" s="708"/>
      <c r="K47" s="708"/>
      <c r="L47" s="708"/>
      <c r="M47" s="708"/>
      <c r="N47" s="708"/>
      <c r="O47" s="708"/>
      <c r="P47" s="708"/>
      <c r="Q47" s="708"/>
      <c r="R47" s="708"/>
      <c r="S47" s="708"/>
      <c r="T47" s="708"/>
      <c r="U47" s="709"/>
      <c r="V47" s="710"/>
      <c r="W47" s="711"/>
      <c r="X47" s="712"/>
      <c r="Y47" s="713">
        <f t="shared" ref="Y47:Y53" si="4">$J$22</f>
        <v>4</v>
      </c>
      <c r="Z47" s="714"/>
      <c r="AA47" s="715"/>
      <c r="AB47" s="716" t="str">
        <f>IF(B47="","",IF(V47&gt;=$B$61,$J$61,IF(V47&gt;=$B$60,$J$60,IF(V47&gt;=$B$59,$J$59,IF(V47&gt;=$B$58,$J$58,$J$57)))))</f>
        <v/>
      </c>
      <c r="AC47" s="570"/>
      <c r="AD47" s="717"/>
    </row>
    <row r="48" spans="2:30" s="41" customFormat="1" ht="15" customHeight="1" x14ac:dyDescent="0.35">
      <c r="B48" s="694" t="str">
        <f>IF('T2-Development Information'!$Q$8&lt;&gt;"",'T2-Development Information'!$Q$8,"")</f>
        <v/>
      </c>
      <c r="C48" s="695"/>
      <c r="D48" s="695"/>
      <c r="E48" s="695"/>
      <c r="F48" s="695"/>
      <c r="G48" s="695"/>
      <c r="H48" s="695"/>
      <c r="I48" s="695"/>
      <c r="J48" s="695"/>
      <c r="K48" s="695"/>
      <c r="L48" s="695"/>
      <c r="M48" s="695"/>
      <c r="N48" s="695"/>
      <c r="O48" s="695"/>
      <c r="P48" s="695"/>
      <c r="Q48" s="695"/>
      <c r="R48" s="695"/>
      <c r="S48" s="695"/>
      <c r="T48" s="695"/>
      <c r="U48" s="696"/>
      <c r="V48" s="697"/>
      <c r="W48" s="698"/>
      <c r="X48" s="699"/>
      <c r="Y48" s="700">
        <f t="shared" si="4"/>
        <v>4</v>
      </c>
      <c r="Z48" s="701"/>
      <c r="AA48" s="702"/>
      <c r="AB48" s="703" t="str">
        <f t="shared" ref="AB48:AB52" si="5">IF(B48="","",IF(V48&gt;=$B$61,$J$61,IF(V48&gt;=$B$60,$J$60,IF(V48&gt;=$B$59,$J$59,IF(V48&gt;=$B$58,$J$58,$J$57)))))</f>
        <v/>
      </c>
      <c r="AC48" s="704"/>
      <c r="AD48" s="705"/>
    </row>
    <row r="49" spans="2:30" s="41" customFormat="1" ht="15" customHeight="1" x14ac:dyDescent="0.35">
      <c r="B49" s="694" t="str">
        <f>IF('T2-Development Information'!$Q$9&lt;&gt;"",'T2-Development Information'!$Q$9,"")</f>
        <v/>
      </c>
      <c r="C49" s="695"/>
      <c r="D49" s="695"/>
      <c r="E49" s="695"/>
      <c r="F49" s="695"/>
      <c r="G49" s="695"/>
      <c r="H49" s="695"/>
      <c r="I49" s="695"/>
      <c r="J49" s="695"/>
      <c r="K49" s="695"/>
      <c r="L49" s="695"/>
      <c r="M49" s="695"/>
      <c r="N49" s="695"/>
      <c r="O49" s="695"/>
      <c r="P49" s="695"/>
      <c r="Q49" s="695"/>
      <c r="R49" s="695"/>
      <c r="S49" s="695"/>
      <c r="T49" s="695"/>
      <c r="U49" s="696"/>
      <c r="V49" s="697"/>
      <c r="W49" s="698"/>
      <c r="X49" s="699"/>
      <c r="Y49" s="700">
        <f t="shared" si="4"/>
        <v>4</v>
      </c>
      <c r="Z49" s="701"/>
      <c r="AA49" s="702"/>
      <c r="AB49" s="703" t="str">
        <f t="shared" si="5"/>
        <v/>
      </c>
      <c r="AC49" s="704"/>
      <c r="AD49" s="705"/>
    </row>
    <row r="50" spans="2:30" s="41" customFormat="1" ht="15" customHeight="1" x14ac:dyDescent="0.35">
      <c r="B50" s="694" t="str">
        <f>IF('T2-Development Information'!$Q$10&lt;&gt;"",'T2-Development Information'!$Q$10,"")</f>
        <v/>
      </c>
      <c r="C50" s="695"/>
      <c r="D50" s="695"/>
      <c r="E50" s="695"/>
      <c r="F50" s="695"/>
      <c r="G50" s="695"/>
      <c r="H50" s="695"/>
      <c r="I50" s="695"/>
      <c r="J50" s="695"/>
      <c r="K50" s="695"/>
      <c r="L50" s="695"/>
      <c r="M50" s="695"/>
      <c r="N50" s="695"/>
      <c r="O50" s="695"/>
      <c r="P50" s="695"/>
      <c r="Q50" s="695"/>
      <c r="R50" s="695"/>
      <c r="S50" s="695"/>
      <c r="T50" s="695"/>
      <c r="U50" s="696"/>
      <c r="V50" s="697"/>
      <c r="W50" s="698"/>
      <c r="X50" s="699"/>
      <c r="Y50" s="700">
        <f t="shared" si="4"/>
        <v>4</v>
      </c>
      <c r="Z50" s="701"/>
      <c r="AA50" s="702"/>
      <c r="AB50" s="703" t="str">
        <f t="shared" si="5"/>
        <v/>
      </c>
      <c r="AC50" s="704"/>
      <c r="AD50" s="705"/>
    </row>
    <row r="51" spans="2:30" s="41" customFormat="1" ht="15" customHeight="1" x14ac:dyDescent="0.35">
      <c r="B51" s="694" t="str">
        <f>IF('T2-Development Information'!$Q$11&lt;&gt;"",'T2-Development Information'!$Q$11,"")</f>
        <v/>
      </c>
      <c r="C51" s="695"/>
      <c r="D51" s="695"/>
      <c r="E51" s="695"/>
      <c r="F51" s="695"/>
      <c r="G51" s="695"/>
      <c r="H51" s="695"/>
      <c r="I51" s="695"/>
      <c r="J51" s="695"/>
      <c r="K51" s="695"/>
      <c r="L51" s="695"/>
      <c r="M51" s="695"/>
      <c r="N51" s="695"/>
      <c r="O51" s="695"/>
      <c r="P51" s="695"/>
      <c r="Q51" s="695"/>
      <c r="R51" s="695"/>
      <c r="S51" s="695"/>
      <c r="T51" s="695"/>
      <c r="U51" s="696"/>
      <c r="V51" s="697"/>
      <c r="W51" s="698"/>
      <c r="X51" s="699"/>
      <c r="Y51" s="700">
        <f t="shared" si="4"/>
        <v>4</v>
      </c>
      <c r="Z51" s="701"/>
      <c r="AA51" s="702"/>
      <c r="AB51" s="703" t="str">
        <f t="shared" si="5"/>
        <v/>
      </c>
      <c r="AC51" s="704"/>
      <c r="AD51" s="705"/>
    </row>
    <row r="52" spans="2:30" s="41" customFormat="1" ht="15" customHeight="1" thickBot="1" x14ac:dyDescent="0.4">
      <c r="B52" s="675" t="str">
        <f>IF('T2-Development Information'!$Q$12&lt;&gt;"",'T2-Development Information'!$Q$12,"")</f>
        <v/>
      </c>
      <c r="C52" s="676"/>
      <c r="D52" s="676"/>
      <c r="E52" s="676"/>
      <c r="F52" s="676"/>
      <c r="G52" s="676"/>
      <c r="H52" s="676"/>
      <c r="I52" s="676"/>
      <c r="J52" s="676"/>
      <c r="K52" s="676"/>
      <c r="L52" s="676"/>
      <c r="M52" s="676"/>
      <c r="N52" s="676"/>
      <c r="O52" s="676"/>
      <c r="P52" s="676"/>
      <c r="Q52" s="676"/>
      <c r="R52" s="676"/>
      <c r="S52" s="676"/>
      <c r="T52" s="676"/>
      <c r="U52" s="677"/>
      <c r="V52" s="678"/>
      <c r="W52" s="679"/>
      <c r="X52" s="680"/>
      <c r="Y52" s="681">
        <f t="shared" si="4"/>
        <v>4</v>
      </c>
      <c r="Z52" s="682"/>
      <c r="AA52" s="683"/>
      <c r="AB52" s="684" t="str">
        <f t="shared" si="5"/>
        <v/>
      </c>
      <c r="AC52" s="685"/>
      <c r="AD52" s="686"/>
    </row>
    <row r="53" spans="2:30" s="41" customFormat="1" ht="15" customHeight="1" thickTop="1" thickBot="1" x14ac:dyDescent="0.4">
      <c r="B53" s="143" t="s">
        <v>590</v>
      </c>
      <c r="C53" s="144"/>
      <c r="D53" s="144"/>
      <c r="E53" s="144"/>
      <c r="F53" s="144"/>
      <c r="G53" s="144"/>
      <c r="H53" s="144"/>
      <c r="I53" s="144"/>
      <c r="J53" s="144"/>
      <c r="K53" s="144"/>
      <c r="L53" s="144"/>
      <c r="M53" s="144"/>
      <c r="N53" s="144"/>
      <c r="O53" s="144"/>
      <c r="P53" s="144"/>
      <c r="Q53" s="144"/>
      <c r="R53" s="144"/>
      <c r="S53" s="144"/>
      <c r="T53" s="144"/>
      <c r="U53" s="145"/>
      <c r="V53" s="687"/>
      <c r="W53" s="688"/>
      <c r="X53" s="689"/>
      <c r="Y53" s="690">
        <f t="shared" si="4"/>
        <v>4</v>
      </c>
      <c r="Z53" s="214"/>
      <c r="AA53" s="215"/>
      <c r="AB53" s="691">
        <f>IF(SUM(AB47:AD52)&gt;0,AVERAGE(AB47:AD52),0)</f>
        <v>0</v>
      </c>
      <c r="AC53" s="692"/>
      <c r="AD53" s="693"/>
    </row>
    <row r="54" spans="2:30" s="41" customFormat="1" ht="15" customHeight="1" thickBot="1" x14ac:dyDescent="0.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row>
    <row r="55" spans="2:30" s="41" customFormat="1" ht="15" customHeight="1" x14ac:dyDescent="0.35">
      <c r="B55" s="146" t="s">
        <v>576</v>
      </c>
      <c r="C55" s="147"/>
      <c r="D55" s="147"/>
      <c r="E55" s="147"/>
      <c r="F55" s="147"/>
      <c r="G55" s="147"/>
      <c r="H55" s="147"/>
      <c r="I55" s="147"/>
      <c r="J55" s="202" t="s">
        <v>181</v>
      </c>
      <c r="K55" s="203"/>
      <c r="L55" s="204"/>
      <c r="M55" s="22"/>
      <c r="N55" s="22"/>
      <c r="O55" s="22"/>
      <c r="P55" s="22"/>
      <c r="Q55" s="22"/>
      <c r="R55" s="22"/>
      <c r="S55" s="22"/>
      <c r="T55" s="22"/>
      <c r="U55" s="22"/>
      <c r="V55" s="22"/>
      <c r="W55" s="22"/>
      <c r="X55" s="22"/>
      <c r="Y55" s="22"/>
      <c r="Z55" s="22"/>
      <c r="AA55" s="22"/>
      <c r="AB55" s="22"/>
      <c r="AC55" s="22"/>
      <c r="AD55" s="22"/>
    </row>
    <row r="56" spans="2:30" ht="15" customHeight="1" thickBot="1" x14ac:dyDescent="0.4">
      <c r="B56" s="149"/>
      <c r="C56" s="150"/>
      <c r="D56" s="150"/>
      <c r="E56" s="150"/>
      <c r="F56" s="150"/>
      <c r="G56" s="150"/>
      <c r="H56" s="150"/>
      <c r="I56" s="150"/>
      <c r="J56" s="368"/>
      <c r="K56" s="369"/>
      <c r="L56" s="706"/>
    </row>
    <row r="57" spans="2:30" ht="15" customHeight="1" x14ac:dyDescent="0.35">
      <c r="B57" s="736" t="s">
        <v>578</v>
      </c>
      <c r="C57" s="737"/>
      <c r="D57" s="737"/>
      <c r="E57" s="737"/>
      <c r="F57" s="737"/>
      <c r="G57" s="737">
        <v>0.1</v>
      </c>
      <c r="H57" s="737"/>
      <c r="I57" s="738"/>
      <c r="J57" s="733">
        <v>0</v>
      </c>
      <c r="K57" s="734"/>
      <c r="L57" s="735"/>
    </row>
    <row r="58" spans="2:30" ht="15" customHeight="1" x14ac:dyDescent="0.35">
      <c r="B58" s="726">
        <v>0.1</v>
      </c>
      <c r="C58" s="727"/>
      <c r="D58" s="727"/>
      <c r="E58" s="728" t="s">
        <v>190</v>
      </c>
      <c r="F58" s="728"/>
      <c r="G58" s="728">
        <v>12.49</v>
      </c>
      <c r="H58" s="728"/>
      <c r="I58" s="729"/>
      <c r="J58" s="730">
        <v>1</v>
      </c>
      <c r="K58" s="731"/>
      <c r="L58" s="732"/>
    </row>
    <row r="59" spans="2:30" ht="15" customHeight="1" x14ac:dyDescent="0.35">
      <c r="B59" s="739">
        <v>0.125</v>
      </c>
      <c r="C59" s="740"/>
      <c r="D59" s="740"/>
      <c r="E59" s="741" t="s">
        <v>190</v>
      </c>
      <c r="F59" s="741"/>
      <c r="G59" s="741">
        <v>14.99</v>
      </c>
      <c r="H59" s="741"/>
      <c r="I59" s="742"/>
      <c r="J59" s="721">
        <v>2</v>
      </c>
      <c r="K59" s="722"/>
      <c r="L59" s="723"/>
    </row>
    <row r="60" spans="2:30" ht="15" customHeight="1" x14ac:dyDescent="0.35">
      <c r="B60" s="673">
        <v>0.15</v>
      </c>
      <c r="C60" s="674"/>
      <c r="D60" s="674"/>
      <c r="E60" s="719" t="s">
        <v>190</v>
      </c>
      <c r="F60" s="719"/>
      <c r="G60" s="719">
        <v>19.989999999999998</v>
      </c>
      <c r="H60" s="719"/>
      <c r="I60" s="720"/>
      <c r="J60" s="721">
        <v>3</v>
      </c>
      <c r="K60" s="722"/>
      <c r="L60" s="723"/>
    </row>
    <row r="61" spans="2:30" ht="15" customHeight="1" thickBot="1" x14ac:dyDescent="0.4">
      <c r="B61" s="743">
        <v>0.2</v>
      </c>
      <c r="C61" s="744"/>
      <c r="D61" s="744"/>
      <c r="E61" s="724" t="s">
        <v>577</v>
      </c>
      <c r="F61" s="724"/>
      <c r="G61" s="724"/>
      <c r="H61" s="724"/>
      <c r="I61" s="725"/>
      <c r="J61" s="670">
        <v>4</v>
      </c>
      <c r="K61" s="671"/>
      <c r="L61" s="672"/>
    </row>
    <row r="62" spans="2:30" ht="15" customHeight="1" thickBot="1" x14ac:dyDescent="0.4"/>
    <row r="63" spans="2:30" ht="15" customHeight="1" thickBot="1" x14ac:dyDescent="0.4">
      <c r="B63" s="87" t="s">
        <v>589</v>
      </c>
      <c r="C63" s="87"/>
      <c r="D63" s="87"/>
      <c r="E63" s="87"/>
      <c r="F63" s="87"/>
      <c r="G63" s="87"/>
      <c r="H63" s="87"/>
      <c r="I63" s="87"/>
      <c r="J63" s="87"/>
      <c r="K63" s="87"/>
      <c r="L63" s="87"/>
      <c r="M63" s="87"/>
      <c r="N63" s="87"/>
      <c r="O63" s="87"/>
      <c r="P63" s="87"/>
      <c r="Q63" s="87"/>
      <c r="R63" s="87"/>
      <c r="S63" s="87"/>
      <c r="T63" s="87"/>
      <c r="U63" s="87"/>
      <c r="V63" s="87" t="s">
        <v>177</v>
      </c>
      <c r="W63" s="87"/>
      <c r="X63" s="87"/>
      <c r="Y63" s="87"/>
      <c r="Z63" s="87"/>
      <c r="AA63" s="87"/>
      <c r="AB63" s="87"/>
      <c r="AC63" s="87"/>
      <c r="AD63" s="24">
        <f>Y75</f>
        <v>5</v>
      </c>
    </row>
    <row r="64" spans="2:30" ht="15" customHeight="1" x14ac:dyDescent="0.35">
      <c r="B64" s="53"/>
      <c r="C64" s="53"/>
      <c r="D64" s="53"/>
    </row>
    <row r="65" spans="2:30" ht="15" customHeight="1" x14ac:dyDescent="0.35">
      <c r="B65" s="718" t="s">
        <v>579</v>
      </c>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row>
    <row r="66" spans="2:30" ht="15" customHeight="1" thickBot="1" x14ac:dyDescent="0.4">
      <c r="B66" s="53"/>
      <c r="C66" s="53"/>
      <c r="D66" s="53"/>
    </row>
    <row r="67" spans="2:30" ht="15" customHeight="1" x14ac:dyDescent="0.35">
      <c r="B67" s="202" t="s">
        <v>568</v>
      </c>
      <c r="C67" s="203"/>
      <c r="D67" s="203"/>
      <c r="E67" s="203"/>
      <c r="F67" s="203"/>
      <c r="G67" s="203"/>
      <c r="H67" s="203"/>
      <c r="I67" s="203"/>
      <c r="J67" s="203"/>
      <c r="K67" s="203"/>
      <c r="L67" s="203"/>
      <c r="M67" s="203"/>
      <c r="N67" s="203"/>
      <c r="O67" s="203"/>
      <c r="P67" s="203"/>
      <c r="Q67" s="203"/>
      <c r="R67" s="203"/>
      <c r="S67" s="203"/>
      <c r="T67" s="203"/>
      <c r="U67" s="204"/>
      <c r="V67" s="146" t="s">
        <v>145</v>
      </c>
      <c r="W67" s="147"/>
      <c r="X67" s="148"/>
      <c r="Y67" s="194" t="s">
        <v>210</v>
      </c>
      <c r="Z67" s="162"/>
      <c r="AA67" s="296"/>
      <c r="AB67" s="161" t="s">
        <v>181</v>
      </c>
      <c r="AC67" s="162"/>
      <c r="AD67" s="163"/>
    </row>
    <row r="68" spans="2:30" ht="15" customHeight="1" thickBot="1" x14ac:dyDescent="0.4">
      <c r="B68" s="368"/>
      <c r="C68" s="369"/>
      <c r="D68" s="369"/>
      <c r="E68" s="369"/>
      <c r="F68" s="369"/>
      <c r="G68" s="369"/>
      <c r="H68" s="369"/>
      <c r="I68" s="369"/>
      <c r="J68" s="369"/>
      <c r="K68" s="369"/>
      <c r="L68" s="369"/>
      <c r="M68" s="369"/>
      <c r="N68" s="369"/>
      <c r="O68" s="369"/>
      <c r="P68" s="369"/>
      <c r="Q68" s="369"/>
      <c r="R68" s="369"/>
      <c r="S68" s="369"/>
      <c r="T68" s="369"/>
      <c r="U68" s="706"/>
      <c r="V68" s="149"/>
      <c r="W68" s="150"/>
      <c r="X68" s="151"/>
      <c r="Y68" s="195"/>
      <c r="Z68" s="165"/>
      <c r="AA68" s="300"/>
      <c r="AB68" s="164"/>
      <c r="AC68" s="165"/>
      <c r="AD68" s="166"/>
    </row>
    <row r="69" spans="2:30" ht="15" customHeight="1" x14ac:dyDescent="0.35">
      <c r="B69" s="707" t="str">
        <f>IF('T2-Development Information'!$B$8&lt;&gt;"",'T2-Development Information'!$B$8,"")</f>
        <v/>
      </c>
      <c r="C69" s="708"/>
      <c r="D69" s="708"/>
      <c r="E69" s="708"/>
      <c r="F69" s="708"/>
      <c r="G69" s="708"/>
      <c r="H69" s="708"/>
      <c r="I69" s="708"/>
      <c r="J69" s="708"/>
      <c r="K69" s="708"/>
      <c r="L69" s="708"/>
      <c r="M69" s="708"/>
      <c r="N69" s="708"/>
      <c r="O69" s="708"/>
      <c r="P69" s="708"/>
      <c r="Q69" s="708"/>
      <c r="R69" s="708"/>
      <c r="S69" s="708"/>
      <c r="T69" s="708"/>
      <c r="U69" s="709"/>
      <c r="V69" s="710"/>
      <c r="W69" s="711"/>
      <c r="X69" s="712"/>
      <c r="Y69" s="713">
        <v>5</v>
      </c>
      <c r="Z69" s="714"/>
      <c r="AA69" s="715"/>
      <c r="AB69" s="716" t="str">
        <f t="shared" ref="AB69:AB74" si="6">IF(B69="","",IF(V69="NO",Y69,0))</f>
        <v/>
      </c>
      <c r="AC69" s="570"/>
      <c r="AD69" s="717"/>
    </row>
    <row r="70" spans="2:30" ht="15" customHeight="1" x14ac:dyDescent="0.35">
      <c r="B70" s="694" t="str">
        <f>IF('T2-Development Information'!$Q$8&lt;&gt;"",'T2-Development Information'!$Q$8,"")</f>
        <v/>
      </c>
      <c r="C70" s="695"/>
      <c r="D70" s="695"/>
      <c r="E70" s="695"/>
      <c r="F70" s="695"/>
      <c r="G70" s="695"/>
      <c r="H70" s="695"/>
      <c r="I70" s="695"/>
      <c r="J70" s="695"/>
      <c r="K70" s="695"/>
      <c r="L70" s="695"/>
      <c r="M70" s="695"/>
      <c r="N70" s="695"/>
      <c r="O70" s="695"/>
      <c r="P70" s="695"/>
      <c r="Q70" s="695"/>
      <c r="R70" s="695"/>
      <c r="S70" s="695"/>
      <c r="T70" s="695"/>
      <c r="U70" s="696"/>
      <c r="V70" s="697"/>
      <c r="W70" s="698"/>
      <c r="X70" s="699"/>
      <c r="Y70" s="700">
        <v>5</v>
      </c>
      <c r="Z70" s="701"/>
      <c r="AA70" s="702"/>
      <c r="AB70" s="703" t="str">
        <f t="shared" si="6"/>
        <v/>
      </c>
      <c r="AC70" s="704"/>
      <c r="AD70" s="705"/>
    </row>
    <row r="71" spans="2:30" ht="15" customHeight="1" x14ac:dyDescent="0.35">
      <c r="B71" s="694" t="str">
        <f>IF('T2-Development Information'!$Q$9&lt;&gt;"",'T2-Development Information'!$Q$9,"")</f>
        <v/>
      </c>
      <c r="C71" s="695"/>
      <c r="D71" s="695"/>
      <c r="E71" s="695"/>
      <c r="F71" s="695"/>
      <c r="G71" s="695"/>
      <c r="H71" s="695"/>
      <c r="I71" s="695"/>
      <c r="J71" s="695"/>
      <c r="K71" s="695"/>
      <c r="L71" s="695"/>
      <c r="M71" s="695"/>
      <c r="N71" s="695"/>
      <c r="O71" s="695"/>
      <c r="P71" s="695"/>
      <c r="Q71" s="695"/>
      <c r="R71" s="695"/>
      <c r="S71" s="695"/>
      <c r="T71" s="695"/>
      <c r="U71" s="696"/>
      <c r="V71" s="697"/>
      <c r="W71" s="698"/>
      <c r="X71" s="699"/>
      <c r="Y71" s="700">
        <v>5</v>
      </c>
      <c r="Z71" s="701"/>
      <c r="AA71" s="702"/>
      <c r="AB71" s="703" t="str">
        <f t="shared" si="6"/>
        <v/>
      </c>
      <c r="AC71" s="704"/>
      <c r="AD71" s="705"/>
    </row>
    <row r="72" spans="2:30" ht="15" customHeight="1" x14ac:dyDescent="0.35">
      <c r="B72" s="694" t="str">
        <f>IF('T2-Development Information'!$Q$10&lt;&gt;"",'T2-Development Information'!$Q$10,"")</f>
        <v/>
      </c>
      <c r="C72" s="695"/>
      <c r="D72" s="695"/>
      <c r="E72" s="695"/>
      <c r="F72" s="695"/>
      <c r="G72" s="695"/>
      <c r="H72" s="695"/>
      <c r="I72" s="695"/>
      <c r="J72" s="695"/>
      <c r="K72" s="695"/>
      <c r="L72" s="695"/>
      <c r="M72" s="695"/>
      <c r="N72" s="695"/>
      <c r="O72" s="695"/>
      <c r="P72" s="695"/>
      <c r="Q72" s="695"/>
      <c r="R72" s="695"/>
      <c r="S72" s="695"/>
      <c r="T72" s="695"/>
      <c r="U72" s="696"/>
      <c r="V72" s="697"/>
      <c r="W72" s="698"/>
      <c r="X72" s="699"/>
      <c r="Y72" s="700">
        <v>5</v>
      </c>
      <c r="Z72" s="701"/>
      <c r="AA72" s="702"/>
      <c r="AB72" s="703" t="str">
        <f t="shared" si="6"/>
        <v/>
      </c>
      <c r="AC72" s="704"/>
      <c r="AD72" s="705"/>
    </row>
    <row r="73" spans="2:30" ht="15" customHeight="1" x14ac:dyDescent="0.35">
      <c r="B73" s="694" t="str">
        <f>IF('T2-Development Information'!$Q$11&lt;&gt;"",'T2-Development Information'!$Q$11,"")</f>
        <v/>
      </c>
      <c r="C73" s="695"/>
      <c r="D73" s="695"/>
      <c r="E73" s="695"/>
      <c r="F73" s="695"/>
      <c r="G73" s="695"/>
      <c r="H73" s="695"/>
      <c r="I73" s="695"/>
      <c r="J73" s="695"/>
      <c r="K73" s="695"/>
      <c r="L73" s="695"/>
      <c r="M73" s="695"/>
      <c r="N73" s="695"/>
      <c r="O73" s="695"/>
      <c r="P73" s="695"/>
      <c r="Q73" s="695"/>
      <c r="R73" s="695"/>
      <c r="S73" s="695"/>
      <c r="T73" s="695"/>
      <c r="U73" s="696"/>
      <c r="V73" s="697"/>
      <c r="W73" s="698"/>
      <c r="X73" s="699"/>
      <c r="Y73" s="700">
        <v>5</v>
      </c>
      <c r="Z73" s="701"/>
      <c r="AA73" s="702"/>
      <c r="AB73" s="703" t="str">
        <f t="shared" si="6"/>
        <v/>
      </c>
      <c r="AC73" s="704"/>
      <c r="AD73" s="705"/>
    </row>
    <row r="74" spans="2:30" ht="15" customHeight="1" thickBot="1" x14ac:dyDescent="0.4">
      <c r="B74" s="675" t="str">
        <f>IF('T2-Development Information'!$Q$12&lt;&gt;"",'T2-Development Information'!$Q$12,"")</f>
        <v/>
      </c>
      <c r="C74" s="676"/>
      <c r="D74" s="676"/>
      <c r="E74" s="676"/>
      <c r="F74" s="676"/>
      <c r="G74" s="676"/>
      <c r="H74" s="676"/>
      <c r="I74" s="676"/>
      <c r="J74" s="676"/>
      <c r="K74" s="676"/>
      <c r="L74" s="676"/>
      <c r="M74" s="676"/>
      <c r="N74" s="676"/>
      <c r="O74" s="676"/>
      <c r="P74" s="676"/>
      <c r="Q74" s="676"/>
      <c r="R74" s="676"/>
      <c r="S74" s="676"/>
      <c r="T74" s="676"/>
      <c r="U74" s="677"/>
      <c r="V74" s="678"/>
      <c r="W74" s="679"/>
      <c r="X74" s="680"/>
      <c r="Y74" s="681">
        <v>5</v>
      </c>
      <c r="Z74" s="682"/>
      <c r="AA74" s="683"/>
      <c r="AB74" s="684" t="str">
        <f t="shared" si="6"/>
        <v/>
      </c>
      <c r="AC74" s="685"/>
      <c r="AD74" s="686"/>
    </row>
    <row r="75" spans="2:30" ht="15" customHeight="1" thickTop="1" thickBot="1" x14ac:dyDescent="0.4">
      <c r="B75" s="143" t="s">
        <v>590</v>
      </c>
      <c r="C75" s="144"/>
      <c r="D75" s="144"/>
      <c r="E75" s="144"/>
      <c r="F75" s="144"/>
      <c r="G75" s="144"/>
      <c r="H75" s="144"/>
      <c r="I75" s="144"/>
      <c r="J75" s="144"/>
      <c r="K75" s="144"/>
      <c r="L75" s="144"/>
      <c r="M75" s="144"/>
      <c r="N75" s="144"/>
      <c r="O75" s="144"/>
      <c r="P75" s="144"/>
      <c r="Q75" s="144"/>
      <c r="R75" s="144"/>
      <c r="S75" s="144"/>
      <c r="T75" s="144"/>
      <c r="U75" s="145"/>
      <c r="V75" s="687"/>
      <c r="W75" s="688"/>
      <c r="X75" s="689"/>
      <c r="Y75" s="690">
        <v>5</v>
      </c>
      <c r="Z75" s="214"/>
      <c r="AA75" s="215"/>
      <c r="AB75" s="691">
        <f>IF(SUM(AB69:AD74)&gt;0,AVERAGE(AB69:AD74),0)</f>
        <v>0</v>
      </c>
      <c r="AC75" s="692"/>
      <c r="AD75" s="693"/>
    </row>
    <row r="76" spans="2:30" ht="15" customHeight="1" x14ac:dyDescent="0.35"/>
    <row r="77" spans="2:30" ht="15" customHeight="1" x14ac:dyDescent="0.35">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row>
    <row r="78" spans="2:30" ht="15" customHeight="1" x14ac:dyDescent="0.35"/>
    <row r="79" spans="2:30" ht="15" hidden="1" customHeight="1" x14ac:dyDescent="0.35"/>
    <row r="80" spans="2:30"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sheetData>
  <sheetProtection password="ED22" sheet="1" objects="1" scenarios="1" selectLockedCells="1"/>
  <dataConsolidate/>
  <mergeCells count="191">
    <mergeCell ref="B2:U2"/>
    <mergeCell ref="V2:AC2"/>
    <mergeCell ref="B4:U4"/>
    <mergeCell ref="V4:AC4"/>
    <mergeCell ref="B77:AD77"/>
    <mergeCell ref="B18:D18"/>
    <mergeCell ref="B22:D22"/>
    <mergeCell ref="E22:F22"/>
    <mergeCell ref="G22:I22"/>
    <mergeCell ref="B21:D21"/>
    <mergeCell ref="E21:F21"/>
    <mergeCell ref="G21:I21"/>
    <mergeCell ref="B55:I56"/>
    <mergeCell ref="J55:L56"/>
    <mergeCell ref="B50:U50"/>
    <mergeCell ref="B51:U51"/>
    <mergeCell ref="V51:X51"/>
    <mergeCell ref="AB47:AD47"/>
    <mergeCell ref="B48:U48"/>
    <mergeCell ref="V48:X48"/>
    <mergeCell ref="Y48:AA48"/>
    <mergeCell ref="B43:U43"/>
    <mergeCell ref="V43:AC43"/>
    <mergeCell ref="V45:X46"/>
    <mergeCell ref="Y45:AA46"/>
    <mergeCell ref="AB45:AD46"/>
    <mergeCell ref="B53:U53"/>
    <mergeCell ref="V53:X53"/>
    <mergeCell ref="V6:X7"/>
    <mergeCell ref="V8:X8"/>
    <mergeCell ref="B6:U7"/>
    <mergeCell ref="B8:U8"/>
    <mergeCell ref="B16:I17"/>
    <mergeCell ref="J16:L17"/>
    <mergeCell ref="Y6:AA7"/>
    <mergeCell ref="AB6:AD7"/>
    <mergeCell ref="AB8:AD8"/>
    <mergeCell ref="Y8:AA8"/>
    <mergeCell ref="B9:U9"/>
    <mergeCell ref="B10:U10"/>
    <mergeCell ref="B11:U11"/>
    <mergeCell ref="B12:U12"/>
    <mergeCell ref="B13:U13"/>
    <mergeCell ref="V9:X9"/>
    <mergeCell ref="V10:X10"/>
    <mergeCell ref="V11:X11"/>
    <mergeCell ref="V12:X12"/>
    <mergeCell ref="V13:X13"/>
    <mergeCell ref="B14:U14"/>
    <mergeCell ref="V14:X14"/>
    <mergeCell ref="Y14:AA14"/>
    <mergeCell ref="AB14:AD14"/>
    <mergeCell ref="E18:I18"/>
    <mergeCell ref="J22:L22"/>
    <mergeCell ref="J21:L21"/>
    <mergeCell ref="J20:L20"/>
    <mergeCell ref="J19:L19"/>
    <mergeCell ref="J18:L18"/>
    <mergeCell ref="B20:D20"/>
    <mergeCell ref="E20:F20"/>
    <mergeCell ref="G20:I20"/>
    <mergeCell ref="B19:D19"/>
    <mergeCell ref="E19:F19"/>
    <mergeCell ref="G19:I19"/>
    <mergeCell ref="Y9:AA9"/>
    <mergeCell ref="Y10:AA10"/>
    <mergeCell ref="Y11:AA11"/>
    <mergeCell ref="Y12:AA12"/>
    <mergeCell ref="Y13:AA13"/>
    <mergeCell ref="AB9:AD9"/>
    <mergeCell ref="AB10:AD10"/>
    <mergeCell ref="AB11:AD11"/>
    <mergeCell ref="AB12:AD12"/>
    <mergeCell ref="AB13:AD13"/>
    <mergeCell ref="B38:M38"/>
    <mergeCell ref="N41:P41"/>
    <mergeCell ref="N39:P39"/>
    <mergeCell ref="B41:M41"/>
    <mergeCell ref="B39:M39"/>
    <mergeCell ref="B26:T27"/>
    <mergeCell ref="B28:T28"/>
    <mergeCell ref="B29:T29"/>
    <mergeCell ref="B30:T30"/>
    <mergeCell ref="B31:T31"/>
    <mergeCell ref="B32:T32"/>
    <mergeCell ref="B24:U24"/>
    <mergeCell ref="Y34:AA34"/>
    <mergeCell ref="Y30:AA30"/>
    <mergeCell ref="AB31:AD31"/>
    <mergeCell ref="Y28:AA28"/>
    <mergeCell ref="AB28:AD28"/>
    <mergeCell ref="Y29:AA29"/>
    <mergeCell ref="AB29:AD29"/>
    <mergeCell ref="AB30:AD30"/>
    <mergeCell ref="Y31:AA31"/>
    <mergeCell ref="U28:X28"/>
    <mergeCell ref="U29:X29"/>
    <mergeCell ref="U30:X30"/>
    <mergeCell ref="U31:X31"/>
    <mergeCell ref="U26:X27"/>
    <mergeCell ref="Y32:AA32"/>
    <mergeCell ref="AB32:AD32"/>
    <mergeCell ref="U32:X32"/>
    <mergeCell ref="Y26:AA27"/>
    <mergeCell ref="V24:AC24"/>
    <mergeCell ref="AB26:AD27"/>
    <mergeCell ref="AB48:AD48"/>
    <mergeCell ref="B49:U49"/>
    <mergeCell ref="V49:X49"/>
    <mergeCell ref="Y49:AA49"/>
    <mergeCell ref="AB49:AD49"/>
    <mergeCell ref="V50:X50"/>
    <mergeCell ref="Y50:AA50"/>
    <mergeCell ref="AB50:AD50"/>
    <mergeCell ref="B33:T33"/>
    <mergeCell ref="B34:T34"/>
    <mergeCell ref="B45:U46"/>
    <mergeCell ref="B47:U47"/>
    <mergeCell ref="V47:X47"/>
    <mergeCell ref="Y47:AA47"/>
    <mergeCell ref="AB34:AD34"/>
    <mergeCell ref="N36:P37"/>
    <mergeCell ref="B36:M37"/>
    <mergeCell ref="U34:X34"/>
    <mergeCell ref="Y33:AA33"/>
    <mergeCell ref="AB33:AD33"/>
    <mergeCell ref="U33:X33"/>
    <mergeCell ref="N40:P40"/>
    <mergeCell ref="N38:P38"/>
    <mergeCell ref="B40:M40"/>
    <mergeCell ref="E60:F60"/>
    <mergeCell ref="G60:I60"/>
    <mergeCell ref="J60:L60"/>
    <mergeCell ref="E61:I61"/>
    <mergeCell ref="Y51:AA51"/>
    <mergeCell ref="AB51:AD51"/>
    <mergeCell ref="B52:U52"/>
    <mergeCell ref="V52:X52"/>
    <mergeCell ref="Y52:AA52"/>
    <mergeCell ref="AB52:AD52"/>
    <mergeCell ref="Y53:AA53"/>
    <mergeCell ref="AB53:AD53"/>
    <mergeCell ref="B58:D58"/>
    <mergeCell ref="E58:F58"/>
    <mergeCell ref="G58:I58"/>
    <mergeCell ref="J58:L58"/>
    <mergeCell ref="J57:L57"/>
    <mergeCell ref="B57:F57"/>
    <mergeCell ref="G57:I57"/>
    <mergeCell ref="B59:D59"/>
    <mergeCell ref="E59:F59"/>
    <mergeCell ref="G59:I59"/>
    <mergeCell ref="J59:L59"/>
    <mergeCell ref="B61:D61"/>
    <mergeCell ref="Y71:AA71"/>
    <mergeCell ref="AB71:AD71"/>
    <mergeCell ref="V63:AC63"/>
    <mergeCell ref="B67:U68"/>
    <mergeCell ref="V67:X68"/>
    <mergeCell ref="Y67:AA68"/>
    <mergeCell ref="AB67:AD68"/>
    <mergeCell ref="B69:U69"/>
    <mergeCell ref="V69:X69"/>
    <mergeCell ref="Y69:AA69"/>
    <mergeCell ref="AB69:AD69"/>
    <mergeCell ref="B65:AD65"/>
    <mergeCell ref="B63:U63"/>
    <mergeCell ref="J61:L61"/>
    <mergeCell ref="B60:D60"/>
    <mergeCell ref="B74:U74"/>
    <mergeCell ref="V74:X74"/>
    <mergeCell ref="Y74:AA74"/>
    <mergeCell ref="AB74:AD74"/>
    <mergeCell ref="B75:U75"/>
    <mergeCell ref="V75:X75"/>
    <mergeCell ref="Y75:AA75"/>
    <mergeCell ref="AB75:AD75"/>
    <mergeCell ref="B72:U72"/>
    <mergeCell ref="V72:X72"/>
    <mergeCell ref="Y72:AA72"/>
    <mergeCell ref="AB72:AD72"/>
    <mergeCell ref="B73:U73"/>
    <mergeCell ref="V73:X73"/>
    <mergeCell ref="Y73:AA73"/>
    <mergeCell ref="AB73:AD73"/>
    <mergeCell ref="B70:U70"/>
    <mergeCell ref="V70:X70"/>
    <mergeCell ref="Y70:AA70"/>
    <mergeCell ref="AB70:AD70"/>
    <mergeCell ref="B71:U71"/>
    <mergeCell ref="V71:X71"/>
  </mergeCells>
  <conditionalFormatting sqref="B9:AD13 Y29:AD33 U29:U33">
    <cfRule type="expression" dxfId="47" priority="4">
      <formula>$B9&lt;&gt;""</formula>
    </cfRule>
  </conditionalFormatting>
  <conditionalFormatting sqref="B29:B33">
    <cfRule type="expression" dxfId="46" priority="3">
      <formula>$B29&lt;&gt;""</formula>
    </cfRule>
  </conditionalFormatting>
  <conditionalFormatting sqref="B48:AD52">
    <cfRule type="expression" dxfId="45" priority="2">
      <formula>$B48&lt;&gt;""</formula>
    </cfRule>
  </conditionalFormatting>
  <conditionalFormatting sqref="B70:AD74">
    <cfRule type="expression" dxfId="44" priority="1">
      <formula>$B70&lt;&gt;""</formula>
    </cfRule>
  </conditionalFormatting>
  <dataValidations count="3">
    <dataValidation type="decimal" allowBlank="1" showInputMessage="1" showErrorMessage="1" sqref="V47:X52" xr:uid="{00000000-0002-0000-0900-000000000000}">
      <formula1>0</formula1>
      <formula2>1</formula2>
    </dataValidation>
    <dataValidation type="whole" allowBlank="1" showInputMessage="1" showErrorMessage="1" sqref="V8:V13" xr:uid="{00000000-0002-0000-0900-000001000000}">
      <formula1>B22</formula1>
      <formula2>YEAR(NOW())</formula2>
    </dataValidation>
    <dataValidation type="list" allowBlank="1" showInputMessage="1" showErrorMessage="1" sqref="U28:X33" xr:uid="{00000000-0002-0000-0900-000002000000}">
      <formula1>"None,Income,Unemployment,Both"</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4000000}">
          <x14:formula1>
            <xm:f>Validation!$E$2:$E$3</xm:f>
          </x14:formula1>
          <xm:sqref>V69:X74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39"/>
  <sheetViews>
    <sheetView showGridLines="0" showRowColHeaders="0" topLeftCell="A25" zoomScaleNormal="100" workbookViewId="0">
      <selection activeCell="B10" sqref="B10:L12"/>
    </sheetView>
  </sheetViews>
  <sheetFormatPr defaultColWidth="0" defaultRowHeight="0" customHeight="1" zeroHeight="1" x14ac:dyDescent="0.35"/>
  <cols>
    <col min="1" max="31" width="3.26953125" style="22" customWidth="1"/>
    <col min="32" max="16384" width="9.1796875" style="22" hidden="1"/>
  </cols>
  <sheetData>
    <row r="1" spans="2:30" ht="15" customHeight="1" x14ac:dyDescent="0.35"/>
    <row r="2" spans="2:30" ht="15" customHeight="1" x14ac:dyDescent="0.35">
      <c r="B2" s="97" t="s">
        <v>583</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f>SUM(AD4,AD20)</f>
        <v>5</v>
      </c>
    </row>
    <row r="3" spans="2:30" ht="15" customHeight="1" thickBot="1" x14ac:dyDescent="0.4"/>
    <row r="4" spans="2:30" ht="15" customHeight="1" thickBot="1" x14ac:dyDescent="0.4">
      <c r="B4" s="87" t="s">
        <v>184</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v>3</v>
      </c>
    </row>
    <row r="5" spans="2:30" ht="15" customHeight="1" x14ac:dyDescent="0.35"/>
    <row r="6" spans="2:30" ht="15" customHeight="1" x14ac:dyDescent="0.35">
      <c r="B6" s="77" t="s">
        <v>605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2:30" ht="15" customHeight="1" thickBot="1" x14ac:dyDescent="0.4"/>
    <row r="8" spans="2:30" ht="15" customHeight="1" x14ac:dyDescent="0.35">
      <c r="B8" s="146" t="s">
        <v>185</v>
      </c>
      <c r="C8" s="147"/>
      <c r="D8" s="147"/>
      <c r="E8" s="147"/>
      <c r="F8" s="147"/>
      <c r="G8" s="147"/>
      <c r="H8" s="147"/>
      <c r="I8" s="147"/>
      <c r="J8" s="147"/>
      <c r="K8" s="147"/>
      <c r="L8" s="842"/>
      <c r="M8" s="194" t="s">
        <v>186</v>
      </c>
      <c r="N8" s="162"/>
      <c r="O8" s="162"/>
      <c r="P8" s="162" t="s">
        <v>187</v>
      </c>
      <c r="Q8" s="162"/>
      <c r="R8" s="162"/>
      <c r="S8" s="162" t="s">
        <v>118</v>
      </c>
      <c r="T8" s="162"/>
      <c r="U8" s="162"/>
      <c r="V8" s="162" t="s">
        <v>67</v>
      </c>
      <c r="W8" s="162"/>
      <c r="X8" s="162"/>
      <c r="Y8" s="162" t="s">
        <v>180</v>
      </c>
      <c r="Z8" s="162"/>
      <c r="AA8" s="163"/>
      <c r="AB8" s="194" t="s">
        <v>181</v>
      </c>
      <c r="AC8" s="162"/>
      <c r="AD8" s="163"/>
    </row>
    <row r="9" spans="2:30" ht="15" customHeight="1" thickBot="1" x14ac:dyDescent="0.4">
      <c r="B9" s="149"/>
      <c r="C9" s="150"/>
      <c r="D9" s="150"/>
      <c r="E9" s="150"/>
      <c r="F9" s="150"/>
      <c r="G9" s="150"/>
      <c r="H9" s="150"/>
      <c r="I9" s="150"/>
      <c r="J9" s="150"/>
      <c r="K9" s="150"/>
      <c r="L9" s="843"/>
      <c r="M9" s="195"/>
      <c r="N9" s="165"/>
      <c r="O9" s="165"/>
      <c r="P9" s="165"/>
      <c r="Q9" s="165"/>
      <c r="R9" s="165"/>
      <c r="S9" s="165"/>
      <c r="T9" s="165"/>
      <c r="U9" s="165"/>
      <c r="V9" s="165"/>
      <c r="W9" s="165"/>
      <c r="X9" s="165"/>
      <c r="Y9" s="165"/>
      <c r="Z9" s="165"/>
      <c r="AA9" s="166"/>
      <c r="AB9" s="195"/>
      <c r="AC9" s="165"/>
      <c r="AD9" s="166"/>
    </row>
    <row r="10" spans="2:30" ht="15" customHeight="1" x14ac:dyDescent="0.35">
      <c r="B10" s="837"/>
      <c r="C10" s="832"/>
      <c r="D10" s="832"/>
      <c r="E10" s="832"/>
      <c r="F10" s="832"/>
      <c r="G10" s="832"/>
      <c r="H10" s="832"/>
      <c r="I10" s="832"/>
      <c r="J10" s="832"/>
      <c r="K10" s="832"/>
      <c r="L10" s="833"/>
      <c r="M10" s="823"/>
      <c r="N10" s="569"/>
      <c r="O10" s="569"/>
      <c r="P10" s="570">
        <f>'T4-Units'!AB14</f>
        <v>0</v>
      </c>
      <c r="Q10" s="570"/>
      <c r="R10" s="570"/>
      <c r="S10" s="825">
        <f>IF(AND(M10&gt;0,P10&gt;0),M10/P10,0)</f>
        <v>0</v>
      </c>
      <c r="T10" s="825"/>
      <c r="U10" s="825"/>
      <c r="V10" s="831"/>
      <c r="W10" s="832"/>
      <c r="X10" s="833"/>
      <c r="Y10" s="570">
        <f>MAX(J16:L18)</f>
        <v>3</v>
      </c>
      <c r="Z10" s="570"/>
      <c r="AA10" s="717"/>
      <c r="AB10" s="828">
        <f>IF(AND(B10="YES",S10&gt;=B16,V10="YES"),IF(S10&lt;B17,J16,IF(S10&lt;B18,J17,J18)),0)</f>
        <v>0</v>
      </c>
      <c r="AC10" s="570"/>
      <c r="AD10" s="717"/>
    </row>
    <row r="11" spans="2:30" ht="15" customHeight="1" x14ac:dyDescent="0.35">
      <c r="B11" s="466"/>
      <c r="C11" s="467"/>
      <c r="D11" s="467"/>
      <c r="E11" s="467"/>
      <c r="F11" s="467"/>
      <c r="G11" s="467"/>
      <c r="H11" s="467"/>
      <c r="I11" s="467"/>
      <c r="J11" s="467"/>
      <c r="K11" s="467"/>
      <c r="L11" s="468"/>
      <c r="M11" s="468"/>
      <c r="N11" s="824"/>
      <c r="O11" s="824"/>
      <c r="P11" s="820"/>
      <c r="Q11" s="820"/>
      <c r="R11" s="820"/>
      <c r="S11" s="826"/>
      <c r="T11" s="826"/>
      <c r="U11" s="826"/>
      <c r="V11" s="479"/>
      <c r="W11" s="467"/>
      <c r="X11" s="468"/>
      <c r="Y11" s="820"/>
      <c r="Z11" s="820"/>
      <c r="AA11" s="821"/>
      <c r="AB11" s="829"/>
      <c r="AC11" s="820"/>
      <c r="AD11" s="821"/>
    </row>
    <row r="12" spans="2:30" ht="15" customHeight="1" thickBot="1" x14ac:dyDescent="0.4">
      <c r="B12" s="838"/>
      <c r="C12" s="835"/>
      <c r="D12" s="835"/>
      <c r="E12" s="835"/>
      <c r="F12" s="835"/>
      <c r="G12" s="835"/>
      <c r="H12" s="835"/>
      <c r="I12" s="835"/>
      <c r="J12" s="835"/>
      <c r="K12" s="835"/>
      <c r="L12" s="836"/>
      <c r="M12" s="103"/>
      <c r="N12" s="104"/>
      <c r="O12" s="104"/>
      <c r="P12" s="584"/>
      <c r="Q12" s="584"/>
      <c r="R12" s="584"/>
      <c r="S12" s="827"/>
      <c r="T12" s="827"/>
      <c r="U12" s="827"/>
      <c r="V12" s="834"/>
      <c r="W12" s="835"/>
      <c r="X12" s="836"/>
      <c r="Y12" s="584"/>
      <c r="Z12" s="584"/>
      <c r="AA12" s="822"/>
      <c r="AB12" s="830"/>
      <c r="AC12" s="584"/>
      <c r="AD12" s="822"/>
    </row>
    <row r="13" spans="2:30" ht="15" customHeight="1" thickBot="1" x14ac:dyDescent="0.4"/>
    <row r="14" spans="2:30" ht="15" customHeight="1" x14ac:dyDescent="0.35">
      <c r="B14" s="370" t="s">
        <v>118</v>
      </c>
      <c r="C14" s="345"/>
      <c r="D14" s="345"/>
      <c r="E14" s="345"/>
      <c r="F14" s="345"/>
      <c r="G14" s="345"/>
      <c r="H14" s="345"/>
      <c r="I14" s="346"/>
      <c r="J14" s="370" t="s">
        <v>181</v>
      </c>
      <c r="K14" s="345"/>
      <c r="L14" s="516"/>
    </row>
    <row r="15" spans="2:30" ht="15" customHeight="1" thickBot="1" x14ac:dyDescent="0.4">
      <c r="B15" s="880" t="s">
        <v>188</v>
      </c>
      <c r="C15" s="881"/>
      <c r="D15" s="881"/>
      <c r="E15" s="881"/>
      <c r="F15" s="881"/>
      <c r="G15" s="881" t="s">
        <v>189</v>
      </c>
      <c r="H15" s="881"/>
      <c r="I15" s="882"/>
      <c r="J15" s="371"/>
      <c r="K15" s="372"/>
      <c r="L15" s="867"/>
    </row>
    <row r="16" spans="2:30" ht="15" customHeight="1" x14ac:dyDescent="0.35">
      <c r="B16" s="883">
        <v>0.25</v>
      </c>
      <c r="C16" s="855"/>
      <c r="D16" s="855"/>
      <c r="E16" s="855" t="s">
        <v>190</v>
      </c>
      <c r="F16" s="855"/>
      <c r="G16" s="854">
        <v>0.5</v>
      </c>
      <c r="H16" s="855"/>
      <c r="I16" s="856"/>
      <c r="J16" s="868">
        <v>1</v>
      </c>
      <c r="K16" s="869"/>
      <c r="L16" s="870"/>
    </row>
    <row r="17" spans="2:30" ht="15" customHeight="1" x14ac:dyDescent="0.35">
      <c r="B17" s="877">
        <v>0.51</v>
      </c>
      <c r="C17" s="719"/>
      <c r="D17" s="719"/>
      <c r="E17" s="719" t="s">
        <v>190</v>
      </c>
      <c r="F17" s="719"/>
      <c r="G17" s="878">
        <v>0.75</v>
      </c>
      <c r="H17" s="719"/>
      <c r="I17" s="720"/>
      <c r="J17" s="871">
        <v>2</v>
      </c>
      <c r="K17" s="872"/>
      <c r="L17" s="873"/>
    </row>
    <row r="18" spans="2:30" ht="15" customHeight="1" thickBot="1" x14ac:dyDescent="0.4">
      <c r="B18" s="879">
        <v>0.76</v>
      </c>
      <c r="C18" s="865"/>
      <c r="D18" s="865"/>
      <c r="E18" s="865" t="s">
        <v>191</v>
      </c>
      <c r="F18" s="865"/>
      <c r="G18" s="865"/>
      <c r="H18" s="865"/>
      <c r="I18" s="866"/>
      <c r="J18" s="874">
        <v>3</v>
      </c>
      <c r="K18" s="875"/>
      <c r="L18" s="876"/>
    </row>
    <row r="19" spans="2:30" ht="15" customHeight="1" thickBot="1" x14ac:dyDescent="0.4"/>
    <row r="20" spans="2:30" ht="15" customHeight="1" thickBot="1" x14ac:dyDescent="0.4">
      <c r="B20" s="87" t="s">
        <v>192</v>
      </c>
      <c r="C20" s="87"/>
      <c r="D20" s="87"/>
      <c r="E20" s="87"/>
      <c r="F20" s="87"/>
      <c r="G20" s="87"/>
      <c r="H20" s="87"/>
      <c r="I20" s="87"/>
      <c r="J20" s="87"/>
      <c r="K20" s="87"/>
      <c r="L20" s="87"/>
      <c r="M20" s="87"/>
      <c r="N20" s="87"/>
      <c r="O20" s="87"/>
      <c r="P20" s="87"/>
      <c r="Q20" s="87"/>
      <c r="R20" s="87"/>
      <c r="S20" s="87"/>
      <c r="T20" s="87"/>
      <c r="U20" s="87"/>
      <c r="V20" s="87" t="s">
        <v>177</v>
      </c>
      <c r="W20" s="87"/>
      <c r="X20" s="87"/>
      <c r="Y20" s="87"/>
      <c r="Z20" s="87"/>
      <c r="AA20" s="87"/>
      <c r="AB20" s="87"/>
      <c r="AC20" s="87"/>
      <c r="AD20" s="24">
        <f>Y31</f>
        <v>2</v>
      </c>
    </row>
    <row r="21" spans="2:30" ht="15" customHeight="1" x14ac:dyDescent="0.35"/>
    <row r="22" spans="2:30" ht="15" customHeight="1" x14ac:dyDescent="0.35">
      <c r="B22" s="77" t="s">
        <v>606</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row>
    <row r="23" spans="2:30" ht="15" customHeight="1" thickBot="1" x14ac:dyDescent="0.4"/>
    <row r="24" spans="2:30" s="1" customFormat="1" ht="15" customHeight="1" x14ac:dyDescent="0.35">
      <c r="B24" s="798" t="s">
        <v>193</v>
      </c>
      <c r="C24" s="799"/>
      <c r="D24" s="799"/>
      <c r="E24" s="799"/>
      <c r="F24" s="799"/>
      <c r="G24" s="799"/>
      <c r="H24" s="799"/>
      <c r="I24" s="799"/>
      <c r="J24" s="799"/>
      <c r="K24" s="799"/>
      <c r="L24" s="799"/>
      <c r="M24" s="799"/>
      <c r="N24" s="799"/>
      <c r="O24" s="799"/>
      <c r="P24" s="799"/>
      <c r="Q24" s="799"/>
      <c r="R24" s="800"/>
      <c r="S24" s="161" t="s">
        <v>194</v>
      </c>
      <c r="T24" s="162"/>
      <c r="U24" s="162"/>
      <c r="V24" s="194" t="s">
        <v>67</v>
      </c>
      <c r="W24" s="162"/>
      <c r="X24" s="162"/>
      <c r="Y24" s="162" t="s">
        <v>180</v>
      </c>
      <c r="Z24" s="162"/>
      <c r="AA24" s="163"/>
      <c r="AB24" s="194" t="s">
        <v>181</v>
      </c>
      <c r="AC24" s="162"/>
      <c r="AD24" s="163"/>
    </row>
    <row r="25" spans="2:30" s="1" customFormat="1" ht="15" customHeight="1" thickBot="1" x14ac:dyDescent="0.4">
      <c r="B25" s="801"/>
      <c r="C25" s="802"/>
      <c r="D25" s="802"/>
      <c r="E25" s="802"/>
      <c r="F25" s="802"/>
      <c r="G25" s="802"/>
      <c r="H25" s="802"/>
      <c r="I25" s="802"/>
      <c r="J25" s="802"/>
      <c r="K25" s="802"/>
      <c r="L25" s="802"/>
      <c r="M25" s="802"/>
      <c r="N25" s="802"/>
      <c r="O25" s="802"/>
      <c r="P25" s="802"/>
      <c r="Q25" s="802"/>
      <c r="R25" s="803"/>
      <c r="S25" s="164"/>
      <c r="T25" s="165"/>
      <c r="U25" s="165"/>
      <c r="V25" s="195"/>
      <c r="W25" s="165"/>
      <c r="X25" s="165"/>
      <c r="Y25" s="165"/>
      <c r="Z25" s="165"/>
      <c r="AA25" s="166"/>
      <c r="AB25" s="195"/>
      <c r="AC25" s="165"/>
      <c r="AD25" s="166"/>
    </row>
    <row r="26" spans="2:30" s="1" customFormat="1" ht="15" customHeight="1" x14ac:dyDescent="0.35">
      <c r="B26" s="795"/>
      <c r="C26" s="796"/>
      <c r="D26" s="796"/>
      <c r="E26" s="796"/>
      <c r="F26" s="796"/>
      <c r="G26" s="796"/>
      <c r="H26" s="796"/>
      <c r="I26" s="796"/>
      <c r="J26" s="796"/>
      <c r="K26" s="796"/>
      <c r="L26" s="796"/>
      <c r="M26" s="796"/>
      <c r="N26" s="796"/>
      <c r="O26" s="796"/>
      <c r="P26" s="796"/>
      <c r="Q26" s="796"/>
      <c r="R26" s="797"/>
      <c r="S26" s="839"/>
      <c r="T26" s="805"/>
      <c r="U26" s="805"/>
      <c r="V26" s="804"/>
      <c r="W26" s="805"/>
      <c r="X26" s="805"/>
      <c r="Y26" s="840"/>
      <c r="Z26" s="840"/>
      <c r="AA26" s="841"/>
      <c r="AB26" s="792"/>
      <c r="AC26" s="793"/>
      <c r="AD26" s="794"/>
    </row>
    <row r="27" spans="2:30" s="1" customFormat="1" ht="15" customHeight="1" x14ac:dyDescent="0.35">
      <c r="B27" s="857"/>
      <c r="C27" s="858"/>
      <c r="D27" s="858"/>
      <c r="E27" s="858"/>
      <c r="F27" s="858"/>
      <c r="G27" s="858"/>
      <c r="H27" s="858"/>
      <c r="I27" s="858"/>
      <c r="J27" s="858"/>
      <c r="K27" s="858"/>
      <c r="L27" s="858"/>
      <c r="M27" s="858"/>
      <c r="N27" s="858"/>
      <c r="O27" s="858"/>
      <c r="P27" s="858"/>
      <c r="Q27" s="858"/>
      <c r="R27" s="859"/>
      <c r="S27" s="844"/>
      <c r="T27" s="845"/>
      <c r="U27" s="845"/>
      <c r="V27" s="852"/>
      <c r="W27" s="845"/>
      <c r="X27" s="845"/>
      <c r="Y27" s="815"/>
      <c r="Z27" s="815"/>
      <c r="AA27" s="816"/>
      <c r="AB27" s="817"/>
      <c r="AC27" s="818"/>
      <c r="AD27" s="819"/>
    </row>
    <row r="28" spans="2:30" s="1" customFormat="1" ht="15" customHeight="1" x14ac:dyDescent="0.35">
      <c r="B28" s="857"/>
      <c r="C28" s="858"/>
      <c r="D28" s="858"/>
      <c r="E28" s="858"/>
      <c r="F28" s="858"/>
      <c r="G28" s="858"/>
      <c r="H28" s="858"/>
      <c r="I28" s="858"/>
      <c r="J28" s="858"/>
      <c r="K28" s="858"/>
      <c r="L28" s="858"/>
      <c r="M28" s="858"/>
      <c r="N28" s="858"/>
      <c r="O28" s="858"/>
      <c r="P28" s="858"/>
      <c r="Q28" s="858"/>
      <c r="R28" s="859"/>
      <c r="S28" s="844"/>
      <c r="T28" s="845"/>
      <c r="U28" s="845"/>
      <c r="V28" s="852"/>
      <c r="W28" s="845"/>
      <c r="X28" s="845"/>
      <c r="Y28" s="815"/>
      <c r="Z28" s="815"/>
      <c r="AA28" s="816"/>
      <c r="AB28" s="817"/>
      <c r="AC28" s="818"/>
      <c r="AD28" s="819"/>
    </row>
    <row r="29" spans="2:30" s="1" customFormat="1" ht="15" customHeight="1" x14ac:dyDescent="0.35">
      <c r="B29" s="857"/>
      <c r="C29" s="858"/>
      <c r="D29" s="858"/>
      <c r="E29" s="858"/>
      <c r="F29" s="858"/>
      <c r="G29" s="858"/>
      <c r="H29" s="858"/>
      <c r="I29" s="858"/>
      <c r="J29" s="858"/>
      <c r="K29" s="858"/>
      <c r="L29" s="858"/>
      <c r="M29" s="858"/>
      <c r="N29" s="858"/>
      <c r="O29" s="858"/>
      <c r="P29" s="858"/>
      <c r="Q29" s="858"/>
      <c r="R29" s="859"/>
      <c r="S29" s="844"/>
      <c r="T29" s="845"/>
      <c r="U29" s="845"/>
      <c r="V29" s="852"/>
      <c r="W29" s="845"/>
      <c r="X29" s="845"/>
      <c r="Y29" s="815"/>
      <c r="Z29" s="815"/>
      <c r="AA29" s="816"/>
      <c r="AB29" s="817"/>
      <c r="AC29" s="818"/>
      <c r="AD29" s="819"/>
    </row>
    <row r="30" spans="2:30" s="1" customFormat="1" ht="15" customHeight="1" thickBot="1" x14ac:dyDescent="0.4">
      <c r="B30" s="860"/>
      <c r="C30" s="861"/>
      <c r="D30" s="861"/>
      <c r="E30" s="861"/>
      <c r="F30" s="861"/>
      <c r="G30" s="861"/>
      <c r="H30" s="861"/>
      <c r="I30" s="861"/>
      <c r="J30" s="861"/>
      <c r="K30" s="861"/>
      <c r="L30" s="861"/>
      <c r="M30" s="861"/>
      <c r="N30" s="861"/>
      <c r="O30" s="861"/>
      <c r="P30" s="861"/>
      <c r="Q30" s="861"/>
      <c r="R30" s="862"/>
      <c r="S30" s="846"/>
      <c r="T30" s="847"/>
      <c r="U30" s="847"/>
      <c r="V30" s="853"/>
      <c r="W30" s="847"/>
      <c r="X30" s="847"/>
      <c r="Y30" s="850"/>
      <c r="Z30" s="850"/>
      <c r="AA30" s="851"/>
      <c r="AB30" s="806"/>
      <c r="AC30" s="807"/>
      <c r="AD30" s="808"/>
    </row>
    <row r="31" spans="2:30" s="1" customFormat="1" ht="15" customHeight="1" thickTop="1" thickBot="1" x14ac:dyDescent="0.4">
      <c r="B31" s="812"/>
      <c r="C31" s="813"/>
      <c r="D31" s="813"/>
      <c r="E31" s="813"/>
      <c r="F31" s="813"/>
      <c r="G31" s="813"/>
      <c r="H31" s="813"/>
      <c r="I31" s="813"/>
      <c r="J31" s="813"/>
      <c r="K31" s="813"/>
      <c r="L31" s="813"/>
      <c r="M31" s="813"/>
      <c r="N31" s="813"/>
      <c r="O31" s="813"/>
      <c r="P31" s="813"/>
      <c r="Q31" s="813"/>
      <c r="R31" s="814"/>
      <c r="S31" s="848"/>
      <c r="T31" s="849"/>
      <c r="U31" s="849"/>
      <c r="V31" s="863" t="str">
        <f>IF(AND(B26="",B27="",B28="",B29="",B30=""),"N/A",IF(AND(V26="YES",V27="YES",V28="YES",V29="YES",V30="YES"),"YES","NO"))</f>
        <v>N/A</v>
      </c>
      <c r="W31" s="864"/>
      <c r="X31" s="864"/>
      <c r="Y31" s="809">
        <v>2</v>
      </c>
      <c r="Z31" s="809"/>
      <c r="AA31" s="810"/>
      <c r="AB31" s="811">
        <f>IF(AND(B26&lt;&gt;"",B27&lt;&gt;"",B28&lt;&gt;"",B29&lt;&gt;"",B30&lt;&gt;"",OR(S26="YES",S27="YES",S28="YES",S29="YES",S30="YES"),V26="YES",V27="YES",V28="YES",V29="YES",V30="YES"),Y31,0)</f>
        <v>0</v>
      </c>
      <c r="AC31" s="809"/>
      <c r="AD31" s="810"/>
    </row>
    <row r="32" spans="2:30" ht="15" customHeight="1" x14ac:dyDescent="0.35"/>
    <row r="33" spans="2:30" ht="15" customHeight="1" x14ac:dyDescent="0.35">
      <c r="B33" s="77" t="s">
        <v>195</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row>
    <row r="34" spans="2:30" ht="15" customHeight="1" x14ac:dyDescent="0.35"/>
    <row r="35" spans="2:30" ht="15" customHeight="1" x14ac:dyDescent="0.35">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row>
    <row r="36" spans="2:30" ht="15" customHeight="1" x14ac:dyDescent="0.35"/>
    <row r="37" spans="2:30" ht="15" hidden="1" customHeight="1" x14ac:dyDescent="0.35"/>
    <row r="38" spans="2:30" ht="0" hidden="1" customHeight="1" x14ac:dyDescent="0.35"/>
    <row r="39" spans="2:30" ht="0" hidden="1" customHeight="1" x14ac:dyDescent="0.35"/>
  </sheetData>
  <sheetProtection password="ED22" sheet="1" objects="1" scenarios="1" selectLockedCells="1"/>
  <mergeCells count="75">
    <mergeCell ref="V31:X31"/>
    <mergeCell ref="B14:I14"/>
    <mergeCell ref="E18:I18"/>
    <mergeCell ref="J14:L15"/>
    <mergeCell ref="J16:L16"/>
    <mergeCell ref="J17:L17"/>
    <mergeCell ref="J18:L18"/>
    <mergeCell ref="B17:D17"/>
    <mergeCell ref="E17:F17"/>
    <mergeCell ref="G17:I17"/>
    <mergeCell ref="B18:D18"/>
    <mergeCell ref="B15:D15"/>
    <mergeCell ref="E15:F15"/>
    <mergeCell ref="G15:I15"/>
    <mergeCell ref="B16:D16"/>
    <mergeCell ref="E16:F16"/>
    <mergeCell ref="G16:I16"/>
    <mergeCell ref="B27:R27"/>
    <mergeCell ref="B28:R28"/>
    <mergeCell ref="B29:R29"/>
    <mergeCell ref="B30:R30"/>
    <mergeCell ref="Y30:AA30"/>
    <mergeCell ref="V27:X27"/>
    <mergeCell ref="V28:X28"/>
    <mergeCell ref="V29:X29"/>
    <mergeCell ref="V30:X30"/>
    <mergeCell ref="S27:U27"/>
    <mergeCell ref="S28:U28"/>
    <mergeCell ref="S29:U29"/>
    <mergeCell ref="S30:U30"/>
    <mergeCell ref="S31:U31"/>
    <mergeCell ref="B8:L9"/>
    <mergeCell ref="B2:U2"/>
    <mergeCell ref="V2:AC2"/>
    <mergeCell ref="B4:U4"/>
    <mergeCell ref="V4:AC4"/>
    <mergeCell ref="AB8:AD9"/>
    <mergeCell ref="Y8:AA9"/>
    <mergeCell ref="S8:U9"/>
    <mergeCell ref="P8:R9"/>
    <mergeCell ref="M8:O9"/>
    <mergeCell ref="B6:AD6"/>
    <mergeCell ref="V8:X9"/>
    <mergeCell ref="Y10:AA12"/>
    <mergeCell ref="M10:O12"/>
    <mergeCell ref="P10:R12"/>
    <mergeCell ref="S10:U12"/>
    <mergeCell ref="B35:AD35"/>
    <mergeCell ref="AB10:AD12"/>
    <mergeCell ref="B22:AD22"/>
    <mergeCell ref="V10:X12"/>
    <mergeCell ref="B10:L12"/>
    <mergeCell ref="B20:U20"/>
    <mergeCell ref="V20:AC20"/>
    <mergeCell ref="Y24:AA25"/>
    <mergeCell ref="AB24:AD25"/>
    <mergeCell ref="S24:U25"/>
    <mergeCell ref="S26:U26"/>
    <mergeCell ref="Y26:AA26"/>
    <mergeCell ref="B33:AD33"/>
    <mergeCell ref="AB26:AD26"/>
    <mergeCell ref="B26:R26"/>
    <mergeCell ref="B24:R25"/>
    <mergeCell ref="V24:X25"/>
    <mergeCell ref="V26:X26"/>
    <mergeCell ref="AB30:AD30"/>
    <mergeCell ref="Y31:AA31"/>
    <mergeCell ref="AB31:AD31"/>
    <mergeCell ref="B31:R31"/>
    <mergeCell ref="Y27:AA27"/>
    <mergeCell ref="AB27:AD27"/>
    <mergeCell ref="Y28:AA28"/>
    <mergeCell ref="AB28:AD28"/>
    <mergeCell ref="Y29:AA29"/>
    <mergeCell ref="AB29:AD29"/>
  </mergeCells>
  <conditionalFormatting sqref="V10:X12 S26:X31">
    <cfRule type="containsText" dxfId="43" priority="1" operator="containsText" text="NO">
      <formula>NOT(ISERROR(SEARCH("NO",S10)))</formula>
    </cfRule>
    <cfRule type="containsText" dxfId="42" priority="2" operator="containsText" text="YES">
      <formula>NOT(ISERROR(SEARCH("YES",S10)))</formula>
    </cfRule>
  </conditionalFormatting>
  <dataValidations count="1">
    <dataValidation type="whole" allowBlank="1" showInputMessage="1" showErrorMessage="1" sqref="M10:O12" xr:uid="{00000000-0002-0000-0A00-000000000000}">
      <formula1>0</formula1>
      <formula2>P10</formula2>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Validation!$E$2:$E$3</xm:f>
          </x14:formula1>
          <xm:sqref>V10:X12 B10 S26:X30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13"/>
  <sheetViews>
    <sheetView showGridLines="0" topLeftCell="A43" zoomScaleNormal="100" workbookViewId="0">
      <selection activeCell="Q21" sqref="Q21:S22"/>
    </sheetView>
  </sheetViews>
  <sheetFormatPr defaultColWidth="0" defaultRowHeight="14.5" zeroHeight="1" x14ac:dyDescent="0.35"/>
  <cols>
    <col min="1" max="31" width="3.26953125" style="22" customWidth="1"/>
    <col min="32" max="16384" width="9.1796875" style="22" hidden="1"/>
  </cols>
  <sheetData>
    <row r="1" spans="2:30" ht="15" customHeight="1" x14ac:dyDescent="0.35"/>
    <row r="2" spans="2:30" x14ac:dyDescent="0.35">
      <c r="B2" s="97" t="s">
        <v>584</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f>SUM(AD4,AD16,AD46)</f>
        <v>14</v>
      </c>
    </row>
    <row r="3" spans="2:30" ht="15" customHeight="1" thickBot="1" x14ac:dyDescent="0.4"/>
    <row r="4" spans="2:30" ht="15" thickBot="1" x14ac:dyDescent="0.4">
      <c r="B4" s="87" t="s">
        <v>196</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f>Y14</f>
        <v>3</v>
      </c>
    </row>
    <row r="5" spans="2:30" x14ac:dyDescent="0.35"/>
    <row r="6" spans="2:30" x14ac:dyDescent="0.35">
      <c r="B6" s="77" t="s">
        <v>607</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2:30" ht="15" thickBot="1" x14ac:dyDescent="0.4"/>
    <row r="8" spans="2:30" ht="15" customHeight="1" x14ac:dyDescent="0.35">
      <c r="B8" s="370" t="s">
        <v>197</v>
      </c>
      <c r="C8" s="345"/>
      <c r="D8" s="345"/>
      <c r="E8" s="345"/>
      <c r="F8" s="345"/>
      <c r="G8" s="345"/>
      <c r="H8" s="345"/>
      <c r="I8" s="345"/>
      <c r="J8" s="345"/>
      <c r="K8" s="345"/>
      <c r="L8" s="345"/>
      <c r="M8" s="345"/>
      <c r="N8" s="345"/>
      <c r="O8" s="345"/>
      <c r="P8" s="345"/>
      <c r="Q8" s="346"/>
      <c r="R8" s="161" t="s">
        <v>198</v>
      </c>
      <c r="S8" s="162"/>
      <c r="T8" s="162"/>
      <c r="U8" s="162"/>
      <c r="V8" s="162" t="s">
        <v>67</v>
      </c>
      <c r="W8" s="162"/>
      <c r="X8" s="162"/>
      <c r="Y8" s="162" t="s">
        <v>180</v>
      </c>
      <c r="Z8" s="162"/>
      <c r="AA8" s="163"/>
      <c r="AB8" s="194" t="s">
        <v>181</v>
      </c>
      <c r="AC8" s="162"/>
      <c r="AD8" s="163"/>
    </row>
    <row r="9" spans="2:30" ht="15" thickBot="1" x14ac:dyDescent="0.4">
      <c r="B9" s="371" t="s">
        <v>199</v>
      </c>
      <c r="C9" s="372"/>
      <c r="D9" s="372"/>
      <c r="E9" s="372"/>
      <c r="F9" s="372"/>
      <c r="G9" s="372"/>
      <c r="H9" s="372"/>
      <c r="I9" s="372"/>
      <c r="J9" s="372"/>
      <c r="K9" s="372"/>
      <c r="L9" s="372"/>
      <c r="M9" s="372"/>
      <c r="N9" s="372"/>
      <c r="O9" s="372"/>
      <c r="P9" s="372"/>
      <c r="Q9" s="373"/>
      <c r="R9" s="164"/>
      <c r="S9" s="165"/>
      <c r="T9" s="165"/>
      <c r="U9" s="165"/>
      <c r="V9" s="165"/>
      <c r="W9" s="165"/>
      <c r="X9" s="165"/>
      <c r="Y9" s="165"/>
      <c r="Z9" s="165"/>
      <c r="AA9" s="166"/>
      <c r="AB9" s="195"/>
      <c r="AC9" s="165"/>
      <c r="AD9" s="166"/>
    </row>
    <row r="10" spans="2:30" x14ac:dyDescent="0.35">
      <c r="B10" s="976"/>
      <c r="C10" s="569"/>
      <c r="D10" s="569"/>
      <c r="E10" s="569"/>
      <c r="F10" s="569"/>
      <c r="G10" s="569"/>
      <c r="H10" s="569"/>
      <c r="I10" s="569"/>
      <c r="J10" s="569"/>
      <c r="K10" s="569"/>
      <c r="L10" s="569"/>
      <c r="M10" s="569"/>
      <c r="N10" s="569"/>
      <c r="O10" s="569"/>
      <c r="P10" s="569"/>
      <c r="Q10" s="977"/>
      <c r="R10" s="963"/>
      <c r="S10" s="964"/>
      <c r="T10" s="964"/>
      <c r="U10" s="964"/>
      <c r="V10" s="569"/>
      <c r="W10" s="569"/>
      <c r="X10" s="569"/>
      <c r="Y10" s="714">
        <v>2</v>
      </c>
      <c r="Z10" s="714"/>
      <c r="AA10" s="981"/>
      <c r="AB10" s="828">
        <f>IF(AND(B10&lt;&gt;"",B11&lt;&gt;"",R10&lt;&gt;"",V10="YES"),Y10,0)</f>
        <v>0</v>
      </c>
      <c r="AC10" s="570"/>
      <c r="AD10" s="717"/>
    </row>
    <row r="11" spans="2:30" ht="15" thickBot="1" x14ac:dyDescent="0.4">
      <c r="B11" s="499"/>
      <c r="C11" s="104"/>
      <c r="D11" s="104"/>
      <c r="E11" s="104"/>
      <c r="F11" s="104"/>
      <c r="G11" s="104"/>
      <c r="H11" s="104"/>
      <c r="I11" s="104"/>
      <c r="J11" s="104"/>
      <c r="K11" s="104"/>
      <c r="L11" s="104"/>
      <c r="M11" s="104"/>
      <c r="N11" s="104"/>
      <c r="O11" s="104"/>
      <c r="P11" s="104"/>
      <c r="Q11" s="460"/>
      <c r="R11" s="965"/>
      <c r="S11" s="966"/>
      <c r="T11" s="966"/>
      <c r="U11" s="966"/>
      <c r="V11" s="104"/>
      <c r="W11" s="104"/>
      <c r="X11" s="104"/>
      <c r="Y11" s="573"/>
      <c r="Z11" s="573"/>
      <c r="AA11" s="574"/>
      <c r="AB11" s="830"/>
      <c r="AC11" s="584"/>
      <c r="AD11" s="822"/>
    </row>
    <row r="12" spans="2:30" x14ac:dyDescent="0.35">
      <c r="B12" s="503"/>
      <c r="C12" s="113"/>
      <c r="D12" s="113"/>
      <c r="E12" s="113"/>
      <c r="F12" s="113"/>
      <c r="G12" s="113"/>
      <c r="H12" s="113"/>
      <c r="I12" s="113"/>
      <c r="J12" s="113"/>
      <c r="K12" s="113"/>
      <c r="L12" s="113"/>
      <c r="M12" s="113"/>
      <c r="N12" s="113"/>
      <c r="O12" s="113"/>
      <c r="P12" s="113"/>
      <c r="Q12" s="481"/>
      <c r="R12" s="958"/>
      <c r="S12" s="959"/>
      <c r="T12" s="959"/>
      <c r="U12" s="959"/>
      <c r="V12" s="113"/>
      <c r="W12" s="113"/>
      <c r="X12" s="113"/>
      <c r="Y12" s="542">
        <v>1</v>
      </c>
      <c r="Z12" s="542"/>
      <c r="AA12" s="575"/>
      <c r="AB12" s="982">
        <f>IF(AND(B12&lt;&gt;"",B13&lt;&gt;"",R12&lt;&gt;"",V12="YES"),Y12,0)</f>
        <v>0</v>
      </c>
      <c r="AC12" s="983"/>
      <c r="AD12" s="984"/>
    </row>
    <row r="13" spans="2:30" ht="15" thickBot="1" x14ac:dyDescent="0.4">
      <c r="B13" s="170"/>
      <c r="C13" s="171"/>
      <c r="D13" s="171"/>
      <c r="E13" s="171"/>
      <c r="F13" s="171"/>
      <c r="G13" s="171"/>
      <c r="H13" s="171"/>
      <c r="I13" s="171"/>
      <c r="J13" s="171"/>
      <c r="K13" s="171"/>
      <c r="L13" s="171"/>
      <c r="M13" s="171"/>
      <c r="N13" s="171"/>
      <c r="O13" s="171"/>
      <c r="P13" s="171"/>
      <c r="Q13" s="978"/>
      <c r="R13" s="960"/>
      <c r="S13" s="961"/>
      <c r="T13" s="961"/>
      <c r="U13" s="961"/>
      <c r="V13" s="171"/>
      <c r="W13" s="171"/>
      <c r="X13" s="171"/>
      <c r="Y13" s="979"/>
      <c r="Z13" s="979"/>
      <c r="AA13" s="980"/>
      <c r="AB13" s="641"/>
      <c r="AC13" s="642"/>
      <c r="AD13" s="643"/>
    </row>
    <row r="14" spans="2:30" ht="15.5" thickTop="1" thickBot="1" x14ac:dyDescent="0.4">
      <c r="B14" s="952" t="s">
        <v>68</v>
      </c>
      <c r="C14" s="953"/>
      <c r="D14" s="953"/>
      <c r="E14" s="953"/>
      <c r="F14" s="953"/>
      <c r="G14" s="953"/>
      <c r="H14" s="953"/>
      <c r="I14" s="953"/>
      <c r="J14" s="953"/>
      <c r="K14" s="953"/>
      <c r="L14" s="953"/>
      <c r="M14" s="953"/>
      <c r="N14" s="953"/>
      <c r="O14" s="953"/>
      <c r="P14" s="953"/>
      <c r="Q14" s="954"/>
      <c r="R14" s="962"/>
      <c r="S14" s="957"/>
      <c r="T14" s="957"/>
      <c r="U14" s="957"/>
      <c r="V14" s="957"/>
      <c r="W14" s="957"/>
      <c r="X14" s="957"/>
      <c r="Y14" s="214">
        <f>SUM(Y10,Y12)</f>
        <v>3</v>
      </c>
      <c r="Z14" s="214"/>
      <c r="AA14" s="215"/>
      <c r="AB14" s="646">
        <f>SUM(AB10,AB12)</f>
        <v>0</v>
      </c>
      <c r="AC14" s="214"/>
      <c r="AD14" s="215"/>
    </row>
    <row r="15" spans="2:30" ht="15" thickBot="1" x14ac:dyDescent="0.4"/>
    <row r="16" spans="2:30" ht="15" thickBot="1" x14ac:dyDescent="0.4">
      <c r="B16" s="87" t="s">
        <v>200</v>
      </c>
      <c r="C16" s="87"/>
      <c r="D16" s="87"/>
      <c r="E16" s="87"/>
      <c r="F16" s="87"/>
      <c r="G16" s="87"/>
      <c r="H16" s="87"/>
      <c r="I16" s="87"/>
      <c r="J16" s="87"/>
      <c r="K16" s="87"/>
      <c r="L16" s="87"/>
      <c r="M16" s="87"/>
      <c r="N16" s="87"/>
      <c r="O16" s="87"/>
      <c r="P16" s="87"/>
      <c r="Q16" s="87"/>
      <c r="R16" s="87"/>
      <c r="S16" s="87"/>
      <c r="T16" s="87"/>
      <c r="U16" s="87"/>
      <c r="V16" s="87" t="s">
        <v>177</v>
      </c>
      <c r="W16" s="87"/>
      <c r="X16" s="87"/>
      <c r="Y16" s="87"/>
      <c r="Z16" s="87"/>
      <c r="AA16" s="87"/>
      <c r="AB16" s="87"/>
      <c r="AC16" s="87"/>
      <c r="AD16" s="24">
        <f>Y31</f>
        <v>8</v>
      </c>
    </row>
    <row r="17" spans="2:30" ht="15" thickBot="1" x14ac:dyDescent="0.4"/>
    <row r="18" spans="2:30" ht="15" customHeight="1" x14ac:dyDescent="0.35">
      <c r="B18" s="370" t="s">
        <v>201</v>
      </c>
      <c r="C18" s="345"/>
      <c r="D18" s="345"/>
      <c r="E18" s="345"/>
      <c r="F18" s="345"/>
      <c r="G18" s="345"/>
      <c r="H18" s="345"/>
      <c r="I18" s="345"/>
      <c r="J18" s="345"/>
      <c r="K18" s="345"/>
      <c r="L18" s="345"/>
      <c r="M18" s="345"/>
      <c r="N18" s="345"/>
      <c r="O18" s="345"/>
      <c r="P18" s="516"/>
      <c r="Q18" s="344" t="s">
        <v>202</v>
      </c>
      <c r="R18" s="345"/>
      <c r="S18" s="345"/>
      <c r="T18" s="162" t="str">
        <f>IF(AND(Q21="NO",Q23="NO"),"# of Years Developing Affordable Housing","IHCDA Award Number")</f>
        <v>IHCDA Award Number</v>
      </c>
      <c r="U18" s="162"/>
      <c r="V18" s="162"/>
      <c r="W18" s="162"/>
      <c r="X18" s="162"/>
      <c r="Y18" s="162" t="s">
        <v>180</v>
      </c>
      <c r="Z18" s="162"/>
      <c r="AA18" s="296"/>
      <c r="AB18" s="161" t="s">
        <v>181</v>
      </c>
      <c r="AC18" s="162"/>
      <c r="AD18" s="163"/>
    </row>
    <row r="19" spans="2:30" x14ac:dyDescent="0.35">
      <c r="B19" s="513"/>
      <c r="C19" s="514"/>
      <c r="D19" s="514"/>
      <c r="E19" s="514"/>
      <c r="F19" s="514"/>
      <c r="G19" s="514"/>
      <c r="H19" s="514"/>
      <c r="I19" s="514"/>
      <c r="J19" s="514"/>
      <c r="K19" s="514"/>
      <c r="L19" s="514"/>
      <c r="M19" s="514"/>
      <c r="N19" s="514"/>
      <c r="O19" s="514"/>
      <c r="P19" s="941"/>
      <c r="Q19" s="942"/>
      <c r="R19" s="514"/>
      <c r="S19" s="514"/>
      <c r="T19" s="298"/>
      <c r="U19" s="298"/>
      <c r="V19" s="298"/>
      <c r="W19" s="298"/>
      <c r="X19" s="298"/>
      <c r="Y19" s="298"/>
      <c r="Z19" s="298"/>
      <c r="AA19" s="299"/>
      <c r="AB19" s="297"/>
      <c r="AC19" s="298"/>
      <c r="AD19" s="301"/>
    </row>
    <row r="20" spans="2:30" ht="15" thickBot="1" x14ac:dyDescent="0.4">
      <c r="B20" s="371"/>
      <c r="C20" s="372"/>
      <c r="D20" s="372"/>
      <c r="E20" s="372"/>
      <c r="F20" s="372"/>
      <c r="G20" s="372"/>
      <c r="H20" s="372"/>
      <c r="I20" s="372"/>
      <c r="J20" s="372"/>
      <c r="K20" s="372"/>
      <c r="L20" s="372"/>
      <c r="M20" s="372"/>
      <c r="N20" s="372"/>
      <c r="O20" s="372"/>
      <c r="P20" s="867"/>
      <c r="Q20" s="943"/>
      <c r="R20" s="372"/>
      <c r="S20" s="372"/>
      <c r="T20" s="165"/>
      <c r="U20" s="165"/>
      <c r="V20" s="165"/>
      <c r="W20" s="165"/>
      <c r="X20" s="165"/>
      <c r="Y20" s="165"/>
      <c r="Z20" s="165"/>
      <c r="AA20" s="300"/>
      <c r="AB20" s="164"/>
      <c r="AC20" s="165"/>
      <c r="AD20" s="166"/>
    </row>
    <row r="21" spans="2:30" ht="15" customHeight="1" x14ac:dyDescent="0.35">
      <c r="B21" s="967" t="s">
        <v>580</v>
      </c>
      <c r="C21" s="531"/>
      <c r="D21" s="531"/>
      <c r="E21" s="531"/>
      <c r="F21" s="531"/>
      <c r="G21" s="531"/>
      <c r="H21" s="531"/>
      <c r="I21" s="531"/>
      <c r="J21" s="531"/>
      <c r="K21" s="531"/>
      <c r="L21" s="531"/>
      <c r="M21" s="531"/>
      <c r="N21" s="531"/>
      <c r="O21" s="531"/>
      <c r="P21" s="968"/>
      <c r="Q21" s="76"/>
      <c r="R21" s="98"/>
      <c r="S21" s="98"/>
      <c r="T21" s="919"/>
      <c r="U21" s="920"/>
      <c r="V21" s="920"/>
      <c r="W21" s="920"/>
      <c r="X21" s="921"/>
      <c r="Y21" s="525">
        <v>4</v>
      </c>
      <c r="Z21" s="525"/>
      <c r="AA21" s="602"/>
      <c r="AB21" s="944">
        <f>IF(AND(Q21="YES",Q25&lt;&gt;"2+"),Y21,0)</f>
        <v>0</v>
      </c>
      <c r="AC21" s="529"/>
      <c r="AD21" s="945"/>
    </row>
    <row r="22" spans="2:30" x14ac:dyDescent="0.35">
      <c r="B22" s="967"/>
      <c r="C22" s="531"/>
      <c r="D22" s="531"/>
      <c r="E22" s="531"/>
      <c r="F22" s="531"/>
      <c r="G22" s="531"/>
      <c r="H22" s="531"/>
      <c r="I22" s="531"/>
      <c r="J22" s="531"/>
      <c r="K22" s="531"/>
      <c r="L22" s="531"/>
      <c r="M22" s="531"/>
      <c r="N22" s="531"/>
      <c r="O22" s="531"/>
      <c r="P22" s="968"/>
      <c r="Q22" s="76"/>
      <c r="R22" s="98"/>
      <c r="S22" s="98"/>
      <c r="T22" s="922"/>
      <c r="U22" s="923"/>
      <c r="V22" s="923"/>
      <c r="W22" s="923"/>
      <c r="X22" s="924"/>
      <c r="Y22" s="525"/>
      <c r="Z22" s="525"/>
      <c r="AA22" s="602"/>
      <c r="AB22" s="944"/>
      <c r="AC22" s="529"/>
      <c r="AD22" s="945"/>
    </row>
    <row r="23" spans="2:30" x14ac:dyDescent="0.35">
      <c r="B23" s="911" t="s">
        <v>581</v>
      </c>
      <c r="C23" s="912"/>
      <c r="D23" s="912"/>
      <c r="E23" s="912"/>
      <c r="F23" s="912"/>
      <c r="G23" s="912"/>
      <c r="H23" s="912"/>
      <c r="I23" s="912"/>
      <c r="J23" s="912"/>
      <c r="K23" s="912"/>
      <c r="L23" s="912"/>
      <c r="M23" s="912"/>
      <c r="N23" s="912"/>
      <c r="O23" s="912"/>
      <c r="P23" s="913"/>
      <c r="Q23" s="910"/>
      <c r="R23" s="450"/>
      <c r="S23" s="450"/>
      <c r="T23" s="922"/>
      <c r="U23" s="923"/>
      <c r="V23" s="923"/>
      <c r="W23" s="923"/>
      <c r="X23" s="924"/>
      <c r="Y23" s="701">
        <v>2</v>
      </c>
      <c r="Z23" s="701"/>
      <c r="AA23" s="702"/>
      <c r="AB23" s="904">
        <f>IF(AND(Q21="NO",Q23="YES",Q25&lt;&gt;"2+"),Y23,0)</f>
        <v>0</v>
      </c>
      <c r="AC23" s="905"/>
      <c r="AD23" s="906"/>
    </row>
    <row r="24" spans="2:30" x14ac:dyDescent="0.35">
      <c r="B24" s="911"/>
      <c r="C24" s="912"/>
      <c r="D24" s="912"/>
      <c r="E24" s="912"/>
      <c r="F24" s="912"/>
      <c r="G24" s="912"/>
      <c r="H24" s="912"/>
      <c r="I24" s="912"/>
      <c r="J24" s="912"/>
      <c r="K24" s="912"/>
      <c r="L24" s="912"/>
      <c r="M24" s="912"/>
      <c r="N24" s="912"/>
      <c r="O24" s="912"/>
      <c r="P24" s="913"/>
      <c r="Q24" s="910"/>
      <c r="R24" s="450"/>
      <c r="S24" s="450"/>
      <c r="T24" s="922"/>
      <c r="U24" s="923"/>
      <c r="V24" s="923"/>
      <c r="W24" s="923"/>
      <c r="X24" s="924"/>
      <c r="Y24" s="701"/>
      <c r="Z24" s="701"/>
      <c r="AA24" s="702"/>
      <c r="AB24" s="904"/>
      <c r="AC24" s="905"/>
      <c r="AD24" s="906"/>
    </row>
    <row r="25" spans="2:30" x14ac:dyDescent="0.35">
      <c r="B25" s="907" t="s">
        <v>203</v>
      </c>
      <c r="C25" s="908"/>
      <c r="D25" s="908"/>
      <c r="E25" s="908"/>
      <c r="F25" s="908"/>
      <c r="G25" s="908"/>
      <c r="H25" s="908"/>
      <c r="I25" s="908"/>
      <c r="J25" s="908"/>
      <c r="K25" s="908"/>
      <c r="L25" s="908"/>
      <c r="M25" s="908"/>
      <c r="N25" s="908"/>
      <c r="O25" s="908"/>
      <c r="P25" s="909"/>
      <c r="Q25" s="910"/>
      <c r="R25" s="450"/>
      <c r="S25" s="450"/>
      <c r="T25" s="922"/>
      <c r="U25" s="923"/>
      <c r="V25" s="923"/>
      <c r="W25" s="923"/>
      <c r="X25" s="924"/>
      <c r="Y25" s="701">
        <v>2</v>
      </c>
      <c r="Z25" s="701"/>
      <c r="AA25" s="702"/>
      <c r="AB25" s="904">
        <f>IF(AND(Q25&lt;&gt;"",Q25&lt;&gt;"2+",Q25&lt;&gt;1,OR(Q21="YES",AND(Q21="NO",Q23="YES"))),Y25,0)</f>
        <v>0</v>
      </c>
      <c r="AC25" s="905"/>
      <c r="AD25" s="906"/>
    </row>
    <row r="26" spans="2:30" x14ac:dyDescent="0.35">
      <c r="B26" s="928" t="s">
        <v>655</v>
      </c>
      <c r="C26" s="929"/>
      <c r="D26" s="929"/>
      <c r="E26" s="929"/>
      <c r="F26" s="929"/>
      <c r="G26" s="929"/>
      <c r="H26" s="929"/>
      <c r="I26" s="929"/>
      <c r="J26" s="929"/>
      <c r="K26" s="929"/>
      <c r="L26" s="929"/>
      <c r="M26" s="929"/>
      <c r="N26" s="929"/>
      <c r="O26" s="929"/>
      <c r="P26" s="930"/>
      <c r="Q26" s="931" t="s">
        <v>654</v>
      </c>
      <c r="R26" s="932"/>
      <c r="S26" s="933"/>
      <c r="T26" s="922"/>
      <c r="U26" s="923"/>
      <c r="V26" s="923"/>
      <c r="W26" s="923"/>
      <c r="X26" s="924"/>
      <c r="Y26" s="702">
        <v>2</v>
      </c>
      <c r="Z26" s="955"/>
      <c r="AA26" s="956"/>
      <c r="AB26" s="949" t="str">
        <f>IF(B35="","",(VLOOKUP(B35,B38:U42,16,FALSE)))</f>
        <v/>
      </c>
      <c r="AC26" s="950"/>
      <c r="AD26" s="951"/>
    </row>
    <row r="27" spans="2:30" x14ac:dyDescent="0.35">
      <c r="B27" s="907" t="s">
        <v>204</v>
      </c>
      <c r="C27" s="908"/>
      <c r="D27" s="908"/>
      <c r="E27" s="908"/>
      <c r="F27" s="908"/>
      <c r="G27" s="908"/>
      <c r="H27" s="908"/>
      <c r="I27" s="908"/>
      <c r="J27" s="908"/>
      <c r="K27" s="908"/>
      <c r="L27" s="908"/>
      <c r="M27" s="908"/>
      <c r="N27" s="908"/>
      <c r="O27" s="908"/>
      <c r="P27" s="909"/>
      <c r="Q27" s="910"/>
      <c r="R27" s="450"/>
      <c r="S27" s="450"/>
      <c r="T27" s="922"/>
      <c r="U27" s="923"/>
      <c r="V27" s="923"/>
      <c r="W27" s="923"/>
      <c r="X27" s="924"/>
      <c r="Y27" s="701">
        <v>2</v>
      </c>
      <c r="Z27" s="701"/>
      <c r="AA27" s="702"/>
      <c r="AB27" s="904">
        <f>IF(AND(Q25&lt;&gt;"",Q25=0,Q27="NO",OR(Q21="YES",AND(Q21="NO",Q23="YES"))),Y27,0)</f>
        <v>0</v>
      </c>
      <c r="AC27" s="905"/>
      <c r="AD27" s="906"/>
    </row>
    <row r="28" spans="2:30" ht="15" customHeight="1" x14ac:dyDescent="0.35">
      <c r="B28" s="911" t="s">
        <v>205</v>
      </c>
      <c r="C28" s="912"/>
      <c r="D28" s="912"/>
      <c r="E28" s="912"/>
      <c r="F28" s="912"/>
      <c r="G28" s="912"/>
      <c r="H28" s="912"/>
      <c r="I28" s="912"/>
      <c r="J28" s="912"/>
      <c r="K28" s="912"/>
      <c r="L28" s="912"/>
      <c r="M28" s="912"/>
      <c r="N28" s="912"/>
      <c r="O28" s="912"/>
      <c r="P28" s="913"/>
      <c r="Q28" s="910"/>
      <c r="R28" s="450"/>
      <c r="S28" s="450"/>
      <c r="T28" s="922"/>
      <c r="U28" s="923"/>
      <c r="V28" s="923"/>
      <c r="W28" s="923"/>
      <c r="X28" s="924"/>
      <c r="Y28" s="701">
        <v>5</v>
      </c>
      <c r="Z28" s="701"/>
      <c r="AA28" s="702"/>
      <c r="AB28" s="904">
        <f>IF(AND(Q21="NO",Q23="NO",Q28="YES"),Y28,0)</f>
        <v>0</v>
      </c>
      <c r="AC28" s="905"/>
      <c r="AD28" s="906"/>
    </row>
    <row r="29" spans="2:30" x14ac:dyDescent="0.35">
      <c r="B29" s="911"/>
      <c r="C29" s="912"/>
      <c r="D29" s="912"/>
      <c r="E29" s="912"/>
      <c r="F29" s="912"/>
      <c r="G29" s="912"/>
      <c r="H29" s="912"/>
      <c r="I29" s="912"/>
      <c r="J29" s="912"/>
      <c r="K29" s="912"/>
      <c r="L29" s="912"/>
      <c r="M29" s="912"/>
      <c r="N29" s="912"/>
      <c r="O29" s="912"/>
      <c r="P29" s="913"/>
      <c r="Q29" s="910"/>
      <c r="R29" s="450"/>
      <c r="S29" s="450"/>
      <c r="T29" s="922"/>
      <c r="U29" s="923"/>
      <c r="V29" s="923"/>
      <c r="W29" s="923"/>
      <c r="X29" s="924"/>
      <c r="Y29" s="701"/>
      <c r="Z29" s="701"/>
      <c r="AA29" s="702"/>
      <c r="AB29" s="904"/>
      <c r="AC29" s="905"/>
      <c r="AD29" s="906"/>
    </row>
    <row r="30" spans="2:30" ht="15" thickBot="1" x14ac:dyDescent="0.4">
      <c r="B30" s="914"/>
      <c r="C30" s="915"/>
      <c r="D30" s="915"/>
      <c r="E30" s="915"/>
      <c r="F30" s="915"/>
      <c r="G30" s="915"/>
      <c r="H30" s="915"/>
      <c r="I30" s="915"/>
      <c r="J30" s="915"/>
      <c r="K30" s="915"/>
      <c r="L30" s="915"/>
      <c r="M30" s="915"/>
      <c r="N30" s="915"/>
      <c r="O30" s="915"/>
      <c r="P30" s="916"/>
      <c r="Q30" s="917"/>
      <c r="R30" s="918"/>
      <c r="S30" s="918"/>
      <c r="T30" s="925"/>
      <c r="U30" s="926"/>
      <c r="V30" s="926"/>
      <c r="W30" s="926"/>
      <c r="X30" s="927"/>
      <c r="Y30" s="682"/>
      <c r="Z30" s="682"/>
      <c r="AA30" s="683"/>
      <c r="AB30" s="934"/>
      <c r="AC30" s="935"/>
      <c r="AD30" s="936"/>
    </row>
    <row r="31" spans="2:30" ht="15.5" thickTop="1" thickBot="1" x14ac:dyDescent="0.4">
      <c r="B31" s="199" t="s">
        <v>68</v>
      </c>
      <c r="C31" s="200"/>
      <c r="D31" s="200"/>
      <c r="E31" s="200"/>
      <c r="F31" s="200"/>
      <c r="G31" s="200"/>
      <c r="H31" s="200"/>
      <c r="I31" s="200"/>
      <c r="J31" s="200"/>
      <c r="K31" s="200"/>
      <c r="L31" s="200"/>
      <c r="M31" s="200"/>
      <c r="N31" s="200"/>
      <c r="O31" s="200"/>
      <c r="P31" s="201"/>
      <c r="Q31" s="884"/>
      <c r="R31" s="181"/>
      <c r="S31" s="181"/>
      <c r="T31" s="885"/>
      <c r="U31" s="885"/>
      <c r="V31" s="885"/>
      <c r="W31" s="885"/>
      <c r="X31" s="885"/>
      <c r="Y31" s="214">
        <v>8</v>
      </c>
      <c r="Z31" s="214"/>
      <c r="AA31" s="886"/>
      <c r="AB31" s="690">
        <f>IF(T31&lt;&gt;"",IF(OR(Q21="YES",AND(Q21="NO",Q23="YES")),SUM(AB21:AD27),IF(AND(Q21="NO",Q23="NO",Q28="YES"),AB28,0)),0)</f>
        <v>0</v>
      </c>
      <c r="AC31" s="214"/>
      <c r="AD31" s="215"/>
    </row>
    <row r="32" spans="2:30" ht="15" thickBot="1" x14ac:dyDescent="0.4"/>
    <row r="33" spans="2:30" ht="15" thickBot="1" x14ac:dyDescent="0.4">
      <c r="B33" s="937" t="s">
        <v>656</v>
      </c>
      <c r="C33" s="938"/>
      <c r="D33" s="938"/>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9"/>
    </row>
    <row r="34" spans="2:30" x14ac:dyDescent="0.35">
      <c r="B34" s="946" t="s">
        <v>648</v>
      </c>
      <c r="C34" s="947"/>
      <c r="D34" s="947"/>
      <c r="E34" s="947"/>
      <c r="F34" s="947"/>
      <c r="G34" s="947"/>
      <c r="H34" s="947"/>
      <c r="I34" s="947"/>
      <c r="J34" s="947"/>
      <c r="K34" s="947"/>
      <c r="L34" s="947"/>
      <c r="M34" s="947"/>
      <c r="N34" s="947"/>
      <c r="O34" s="947"/>
      <c r="P34" s="948"/>
      <c r="Q34" s="899" t="s">
        <v>647</v>
      </c>
      <c r="R34" s="899"/>
      <c r="S34" s="899"/>
      <c r="T34" s="899"/>
      <c r="U34" s="899"/>
      <c r="V34" s="899"/>
      <c r="W34" s="899"/>
      <c r="X34" s="899"/>
      <c r="Y34" s="899"/>
      <c r="Z34" s="899"/>
      <c r="AA34" s="899"/>
      <c r="AB34" s="899"/>
      <c r="AC34" s="899"/>
      <c r="AD34" s="900"/>
    </row>
    <row r="35" spans="2:30" ht="15" thickBot="1" x14ac:dyDescent="0.4">
      <c r="B35" s="969"/>
      <c r="C35" s="970"/>
      <c r="D35" s="970"/>
      <c r="E35" s="970"/>
      <c r="F35" s="970"/>
      <c r="G35" s="970"/>
      <c r="H35" s="970"/>
      <c r="I35" s="970"/>
      <c r="J35" s="970"/>
      <c r="K35" s="970"/>
      <c r="L35" s="970"/>
      <c r="M35" s="970"/>
      <c r="N35" s="970"/>
      <c r="O35" s="970"/>
      <c r="P35" s="971"/>
      <c r="Q35" s="901" t="str">
        <f>IF(T31="","",T31)</f>
        <v/>
      </c>
      <c r="R35" s="902"/>
      <c r="S35" s="902"/>
      <c r="T35" s="902"/>
      <c r="U35" s="902"/>
      <c r="V35" s="902"/>
      <c r="W35" s="902"/>
      <c r="X35" s="902"/>
      <c r="Y35" s="902"/>
      <c r="Z35" s="902"/>
      <c r="AA35" s="902"/>
      <c r="AB35" s="902"/>
      <c r="AC35" s="902"/>
      <c r="AD35" s="903"/>
    </row>
    <row r="36" spans="2:30" ht="15" thickBot="1" x14ac:dyDescent="0.4">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row>
    <row r="37" spans="2:30" ht="15" thickBot="1" x14ac:dyDescent="0.4">
      <c r="B37" s="937" t="s">
        <v>651</v>
      </c>
      <c r="C37" s="938"/>
      <c r="D37" s="938"/>
      <c r="E37" s="938"/>
      <c r="F37" s="938"/>
      <c r="G37" s="938"/>
      <c r="H37" s="938"/>
      <c r="I37" s="938"/>
      <c r="J37" s="938"/>
      <c r="K37" s="938"/>
      <c r="L37" s="938"/>
      <c r="M37" s="938"/>
      <c r="N37" s="938"/>
      <c r="O37" s="938"/>
      <c r="P37" s="938"/>
      <c r="Q37" s="938"/>
      <c r="R37" s="938"/>
      <c r="S37" s="938"/>
      <c r="T37" s="938"/>
      <c r="U37" s="939"/>
      <c r="V37" s="70"/>
      <c r="W37" s="70"/>
      <c r="X37" s="70"/>
      <c r="Y37" s="70"/>
      <c r="Z37" s="70"/>
      <c r="AA37" s="70"/>
      <c r="AB37" s="70"/>
      <c r="AC37" s="70"/>
      <c r="AD37" s="70"/>
    </row>
    <row r="38" spans="2:30" x14ac:dyDescent="0.35">
      <c r="B38" s="972" t="s">
        <v>646</v>
      </c>
      <c r="C38" s="973"/>
      <c r="D38" s="973"/>
      <c r="E38" s="973"/>
      <c r="F38" s="973"/>
      <c r="G38" s="973"/>
      <c r="H38" s="973"/>
      <c r="I38" s="973"/>
      <c r="J38" s="973"/>
      <c r="K38" s="973"/>
      <c r="L38" s="973"/>
      <c r="M38" s="973"/>
      <c r="N38" s="973"/>
      <c r="O38" s="973"/>
      <c r="P38" s="973"/>
      <c r="Q38" s="987">
        <v>0</v>
      </c>
      <c r="R38" s="987"/>
      <c r="S38" s="987"/>
      <c r="T38" s="987"/>
      <c r="U38" s="988"/>
      <c r="V38" s="70"/>
      <c r="W38" s="70"/>
      <c r="X38" s="70"/>
      <c r="Y38" s="70"/>
      <c r="Z38" s="70"/>
      <c r="AA38" s="70"/>
      <c r="AB38" s="70"/>
      <c r="AC38" s="70"/>
      <c r="AD38" s="70"/>
    </row>
    <row r="39" spans="2:30" x14ac:dyDescent="0.35">
      <c r="B39" s="974" t="s">
        <v>649</v>
      </c>
      <c r="C39" s="975"/>
      <c r="D39" s="975"/>
      <c r="E39" s="975"/>
      <c r="F39" s="975"/>
      <c r="G39" s="975"/>
      <c r="H39" s="975"/>
      <c r="I39" s="975"/>
      <c r="J39" s="975"/>
      <c r="K39" s="975"/>
      <c r="L39" s="975"/>
      <c r="M39" s="975"/>
      <c r="N39" s="975"/>
      <c r="O39" s="975"/>
      <c r="P39" s="975"/>
      <c r="Q39" s="989">
        <v>0.5</v>
      </c>
      <c r="R39" s="989"/>
      <c r="S39" s="989"/>
      <c r="T39" s="989"/>
      <c r="U39" s="990"/>
      <c r="V39" s="70"/>
      <c r="W39" s="70"/>
      <c r="X39" s="70"/>
      <c r="Y39" s="70"/>
      <c r="Z39" s="70"/>
      <c r="AA39" s="70"/>
      <c r="AB39" s="70"/>
      <c r="AC39" s="70"/>
      <c r="AD39" s="70"/>
    </row>
    <row r="40" spans="2:30" x14ac:dyDescent="0.35">
      <c r="B40" s="974" t="s">
        <v>652</v>
      </c>
      <c r="C40" s="975"/>
      <c r="D40" s="975"/>
      <c r="E40" s="975"/>
      <c r="F40" s="975"/>
      <c r="G40" s="975"/>
      <c r="H40" s="975"/>
      <c r="I40" s="975"/>
      <c r="J40" s="975"/>
      <c r="K40" s="975"/>
      <c r="L40" s="975"/>
      <c r="M40" s="975"/>
      <c r="N40" s="975"/>
      <c r="O40" s="975"/>
      <c r="P40" s="975"/>
      <c r="Q40" s="989">
        <v>1</v>
      </c>
      <c r="R40" s="989"/>
      <c r="S40" s="989"/>
      <c r="T40" s="989"/>
      <c r="U40" s="990"/>
      <c r="V40" s="70"/>
      <c r="W40" s="70"/>
      <c r="X40" s="70"/>
      <c r="Y40" s="70"/>
      <c r="Z40" s="70"/>
      <c r="AA40" s="70"/>
      <c r="AB40" s="70"/>
      <c r="AC40" s="70"/>
      <c r="AD40" s="70"/>
    </row>
    <row r="41" spans="2:30" x14ac:dyDescent="0.35">
      <c r="B41" s="974" t="s">
        <v>650</v>
      </c>
      <c r="C41" s="975"/>
      <c r="D41" s="975"/>
      <c r="E41" s="975"/>
      <c r="F41" s="975"/>
      <c r="G41" s="975"/>
      <c r="H41" s="975"/>
      <c r="I41" s="975"/>
      <c r="J41" s="975"/>
      <c r="K41" s="975"/>
      <c r="L41" s="975"/>
      <c r="M41" s="975"/>
      <c r="N41" s="975"/>
      <c r="O41" s="975"/>
      <c r="P41" s="975"/>
      <c r="Q41" s="989">
        <v>1.5</v>
      </c>
      <c r="R41" s="989"/>
      <c r="S41" s="989"/>
      <c r="T41" s="989"/>
      <c r="U41" s="990"/>
      <c r="V41" s="70"/>
      <c r="W41" s="70"/>
      <c r="X41" s="70"/>
      <c r="Y41" s="70"/>
      <c r="Z41" s="70"/>
      <c r="AA41" s="70"/>
      <c r="AB41" s="70"/>
      <c r="AC41" s="70"/>
      <c r="AD41" s="70"/>
    </row>
    <row r="42" spans="2:30" ht="15" thickBot="1" x14ac:dyDescent="0.4">
      <c r="B42" s="985" t="s">
        <v>653</v>
      </c>
      <c r="C42" s="986"/>
      <c r="D42" s="986"/>
      <c r="E42" s="986"/>
      <c r="F42" s="986"/>
      <c r="G42" s="986"/>
      <c r="H42" s="986"/>
      <c r="I42" s="986"/>
      <c r="J42" s="986"/>
      <c r="K42" s="986"/>
      <c r="L42" s="986"/>
      <c r="M42" s="986"/>
      <c r="N42" s="986"/>
      <c r="O42" s="986"/>
      <c r="P42" s="986"/>
      <c r="Q42" s="991">
        <v>2</v>
      </c>
      <c r="R42" s="991"/>
      <c r="S42" s="991"/>
      <c r="T42" s="991"/>
      <c r="U42" s="992"/>
      <c r="V42" s="70"/>
      <c r="W42" s="70"/>
      <c r="X42" s="70"/>
      <c r="Y42" s="70"/>
      <c r="Z42" s="70"/>
      <c r="AA42" s="70"/>
      <c r="AB42" s="70"/>
      <c r="AC42" s="70"/>
      <c r="AD42" s="70"/>
    </row>
    <row r="43" spans="2:30" x14ac:dyDescent="0.35"/>
    <row r="44" spans="2:30" x14ac:dyDescent="0.35">
      <c r="B44" s="512" t="s">
        <v>608</v>
      </c>
      <c r="C44" s="512"/>
      <c r="D44" s="512"/>
      <c r="E44" s="512"/>
      <c r="F44" s="512"/>
      <c r="G44" s="512"/>
      <c r="H44" s="512"/>
      <c r="I44" s="512"/>
      <c r="J44" s="512"/>
      <c r="K44" s="512"/>
      <c r="L44" s="512"/>
      <c r="M44" s="512"/>
      <c r="N44" s="512"/>
      <c r="O44" s="512"/>
      <c r="P44" s="512"/>
      <c r="Q44" s="512"/>
      <c r="R44" s="512"/>
      <c r="S44" s="512"/>
      <c r="T44" s="512"/>
      <c r="U44" s="512" t="s">
        <v>26</v>
      </c>
      <c r="V44" s="512"/>
      <c r="W44" s="512"/>
      <c r="X44" s="512"/>
      <c r="Y44" s="512"/>
      <c r="Z44" s="512"/>
      <c r="AA44" s="512"/>
      <c r="AB44" s="940"/>
      <c r="AC44" s="784"/>
      <c r="AD44" s="910"/>
    </row>
    <row r="45" spans="2:30" ht="15" thickBot="1" x14ac:dyDescent="0.4"/>
    <row r="46" spans="2:30" ht="15" thickBot="1" x14ac:dyDescent="0.4">
      <c r="B46" s="87" t="s">
        <v>206</v>
      </c>
      <c r="C46" s="87"/>
      <c r="D46" s="87"/>
      <c r="E46" s="87"/>
      <c r="F46" s="87"/>
      <c r="G46" s="87"/>
      <c r="H46" s="87"/>
      <c r="I46" s="87"/>
      <c r="J46" s="87"/>
      <c r="K46" s="87"/>
      <c r="L46" s="87"/>
      <c r="M46" s="87"/>
      <c r="N46" s="87"/>
      <c r="O46" s="87"/>
      <c r="P46" s="87"/>
      <c r="Q46" s="87"/>
      <c r="R46" s="87"/>
      <c r="S46" s="87"/>
      <c r="T46" s="87"/>
      <c r="U46" s="87"/>
      <c r="V46" s="87" t="s">
        <v>177</v>
      </c>
      <c r="W46" s="87"/>
      <c r="X46" s="87"/>
      <c r="Y46" s="87"/>
      <c r="Z46" s="87"/>
      <c r="AA46" s="87"/>
      <c r="AB46" s="87"/>
      <c r="AC46" s="87"/>
      <c r="AD46" s="24">
        <v>3</v>
      </c>
    </row>
    <row r="47" spans="2:30" ht="15" thickBot="1" x14ac:dyDescent="0.4"/>
    <row r="48" spans="2:30" ht="15" customHeight="1" x14ac:dyDescent="0.35">
      <c r="B48" s="202" t="s">
        <v>207</v>
      </c>
      <c r="C48" s="203"/>
      <c r="D48" s="203"/>
      <c r="E48" s="203"/>
      <c r="F48" s="203"/>
      <c r="G48" s="203"/>
      <c r="H48" s="203"/>
      <c r="I48" s="203"/>
      <c r="J48" s="203"/>
      <c r="K48" s="203"/>
      <c r="L48" s="203"/>
      <c r="M48" s="203"/>
      <c r="N48" s="203"/>
      <c r="O48" s="203"/>
      <c r="P48" s="204"/>
      <c r="Q48" s="146" t="s">
        <v>208</v>
      </c>
      <c r="R48" s="147"/>
      <c r="S48" s="147"/>
      <c r="T48" s="147"/>
      <c r="U48" s="842"/>
      <c r="V48" s="162" t="s">
        <v>209</v>
      </c>
      <c r="W48" s="162"/>
      <c r="X48" s="162"/>
      <c r="Y48" s="162" t="s">
        <v>210</v>
      </c>
      <c r="Z48" s="162"/>
      <c r="AA48" s="163"/>
      <c r="AB48" s="194" t="s">
        <v>181</v>
      </c>
      <c r="AC48" s="162"/>
      <c r="AD48" s="163"/>
    </row>
    <row r="49" spans="2:30" ht="15" customHeight="1" x14ac:dyDescent="0.35">
      <c r="B49" s="205"/>
      <c r="C49" s="206"/>
      <c r="D49" s="206"/>
      <c r="E49" s="206"/>
      <c r="F49" s="206"/>
      <c r="G49" s="206"/>
      <c r="H49" s="206"/>
      <c r="I49" s="206"/>
      <c r="J49" s="206"/>
      <c r="K49" s="206"/>
      <c r="L49" s="206"/>
      <c r="M49" s="206"/>
      <c r="N49" s="206"/>
      <c r="O49" s="206"/>
      <c r="P49" s="207"/>
      <c r="Q49" s="608"/>
      <c r="R49" s="609"/>
      <c r="S49" s="609"/>
      <c r="T49" s="609"/>
      <c r="U49" s="890"/>
      <c r="V49" s="887"/>
      <c r="W49" s="887"/>
      <c r="X49" s="887"/>
      <c r="Y49" s="887"/>
      <c r="Z49" s="887"/>
      <c r="AA49" s="891"/>
      <c r="AB49" s="890"/>
      <c r="AC49" s="887"/>
      <c r="AD49" s="891"/>
    </row>
    <row r="50" spans="2:30" ht="15" thickBot="1" x14ac:dyDescent="0.4">
      <c r="B50" s="368"/>
      <c r="C50" s="369"/>
      <c r="D50" s="369"/>
      <c r="E50" s="369"/>
      <c r="F50" s="369"/>
      <c r="G50" s="369"/>
      <c r="H50" s="369"/>
      <c r="I50" s="369"/>
      <c r="J50" s="369"/>
      <c r="K50" s="369"/>
      <c r="L50" s="369"/>
      <c r="M50" s="369"/>
      <c r="N50" s="369"/>
      <c r="O50" s="369"/>
      <c r="P50" s="706"/>
      <c r="Q50" s="149"/>
      <c r="R50" s="150"/>
      <c r="S50" s="150"/>
      <c r="T50" s="150"/>
      <c r="U50" s="843"/>
      <c r="V50" s="165"/>
      <c r="W50" s="165"/>
      <c r="X50" s="165"/>
      <c r="Y50" s="165"/>
      <c r="Z50" s="165"/>
      <c r="AA50" s="166"/>
      <c r="AB50" s="195"/>
      <c r="AC50" s="165"/>
      <c r="AD50" s="166"/>
    </row>
    <row r="51" spans="2:30" ht="15" thickBot="1" x14ac:dyDescent="0.4">
      <c r="B51" s="895" t="str">
        <f>IF('T1-Application Cover Page'!B41&lt;&gt;"",'T1-Application Cover Page'!B41,"")</f>
        <v/>
      </c>
      <c r="C51" s="896"/>
      <c r="D51" s="896"/>
      <c r="E51" s="896"/>
      <c r="F51" s="896"/>
      <c r="G51" s="896"/>
      <c r="H51" s="896"/>
      <c r="I51" s="896"/>
      <c r="J51" s="896"/>
      <c r="K51" s="896"/>
      <c r="L51" s="896"/>
      <c r="M51" s="896"/>
      <c r="N51" s="896"/>
      <c r="O51" s="896"/>
      <c r="P51" s="897"/>
      <c r="Q51" s="892"/>
      <c r="R51" s="893"/>
      <c r="S51" s="893"/>
      <c r="T51" s="893"/>
      <c r="U51" s="894"/>
      <c r="V51" s="898"/>
      <c r="W51" s="898"/>
      <c r="X51" s="898"/>
      <c r="Y51" s="888">
        <v>3</v>
      </c>
      <c r="Z51" s="888"/>
      <c r="AA51" s="889"/>
      <c r="AB51" s="830">
        <f>IF(AND(B51&lt;&gt;"",Q51&lt;&gt;"",V51="NO"),Y51,0)</f>
        <v>0</v>
      </c>
      <c r="AC51" s="584"/>
      <c r="AD51" s="822"/>
    </row>
    <row r="52" spans="2:30" ht="15" thickBot="1" x14ac:dyDescent="0.4"/>
    <row r="53" spans="2:30" ht="15" thickBot="1" x14ac:dyDescent="0.4">
      <c r="B53" s="87" t="s">
        <v>582</v>
      </c>
      <c r="C53" s="87"/>
      <c r="D53" s="87"/>
      <c r="E53" s="87"/>
      <c r="F53" s="87"/>
      <c r="G53" s="87"/>
      <c r="H53" s="87"/>
      <c r="I53" s="87"/>
      <c r="J53" s="87"/>
      <c r="K53" s="87"/>
      <c r="L53" s="87"/>
      <c r="M53" s="87"/>
      <c r="N53" s="87"/>
      <c r="O53" s="87"/>
      <c r="P53" s="87"/>
      <c r="Q53" s="87"/>
      <c r="R53" s="87"/>
      <c r="S53" s="87"/>
      <c r="T53" s="87"/>
      <c r="U53" s="87"/>
      <c r="V53" s="87" t="s">
        <v>177</v>
      </c>
      <c r="W53" s="87"/>
      <c r="X53" s="87"/>
      <c r="Y53" s="87"/>
      <c r="Z53" s="87"/>
      <c r="AA53" s="87"/>
      <c r="AB53" s="87"/>
      <c r="AC53" s="87"/>
      <c r="AD53" s="24">
        <v>-1</v>
      </c>
    </row>
    <row r="54" spans="2:30" x14ac:dyDescent="0.35"/>
    <row r="55" spans="2:30" x14ac:dyDescent="0.35">
      <c r="B55" s="119" t="s">
        <v>644</v>
      </c>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row>
    <row r="56" spans="2:30" x14ac:dyDescent="0.35">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row>
    <row r="57" spans="2:30" x14ac:dyDescent="0.35"/>
    <row r="58" spans="2:30" x14ac:dyDescent="0.35">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row>
    <row r="59" spans="2:30" x14ac:dyDescent="0.35"/>
    <row r="60" spans="2:30" hidden="1" x14ac:dyDescent="0.35"/>
    <row r="61" spans="2:30" hidden="1" x14ac:dyDescent="0.35"/>
    <row r="62" spans="2:30" hidden="1" x14ac:dyDescent="0.35"/>
    <row r="63" spans="2:30" hidden="1" x14ac:dyDescent="0.35"/>
    <row r="64" spans="2:30"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x14ac:dyDescent="0.35"/>
  </sheetData>
  <sheetProtection password="ED22" sheet="1" objects="1" scenarios="1" selectLockedCells="1"/>
  <mergeCells count="100">
    <mergeCell ref="B40:P40"/>
    <mergeCell ref="B41:P41"/>
    <mergeCell ref="B42:P42"/>
    <mergeCell ref="B37:U37"/>
    <mergeCell ref="Q38:U38"/>
    <mergeCell ref="Q39:U39"/>
    <mergeCell ref="Q40:U40"/>
    <mergeCell ref="Q41:U41"/>
    <mergeCell ref="Q42:U42"/>
    <mergeCell ref="B35:P35"/>
    <mergeCell ref="B38:P38"/>
    <mergeCell ref="B39:P39"/>
    <mergeCell ref="B10:Q10"/>
    <mergeCell ref="B11:Q11"/>
    <mergeCell ref="B12:Q12"/>
    <mergeCell ref="B13:Q13"/>
    <mergeCell ref="R12:U13"/>
    <mergeCell ref="R14:U14"/>
    <mergeCell ref="R10:U11"/>
    <mergeCell ref="AB10:AD11"/>
    <mergeCell ref="B21:P22"/>
    <mergeCell ref="Y12:AA13"/>
    <mergeCell ref="V10:X11"/>
    <mergeCell ref="Y10:AA11"/>
    <mergeCell ref="V12:X13"/>
    <mergeCell ref="AB12:AD13"/>
    <mergeCell ref="Y14:AA14"/>
    <mergeCell ref="AB14:AD14"/>
    <mergeCell ref="B2:U2"/>
    <mergeCell ref="V2:AC2"/>
    <mergeCell ref="B4:U4"/>
    <mergeCell ref="V4:AC4"/>
    <mergeCell ref="AB8:AD9"/>
    <mergeCell ref="Y8:AA9"/>
    <mergeCell ref="R8:U9"/>
    <mergeCell ref="B6:AD6"/>
    <mergeCell ref="V8:X9"/>
    <mergeCell ref="B8:Q8"/>
    <mergeCell ref="B9:Q9"/>
    <mergeCell ref="B14:Q14"/>
    <mergeCell ref="Y26:AA26"/>
    <mergeCell ref="B23:P24"/>
    <mergeCell ref="B25:P25"/>
    <mergeCell ref="B16:U16"/>
    <mergeCell ref="V16:AC16"/>
    <mergeCell ref="V14:X14"/>
    <mergeCell ref="AB44:AD44"/>
    <mergeCell ref="AB18:AD20"/>
    <mergeCell ref="T18:X20"/>
    <mergeCell ref="B18:P20"/>
    <mergeCell ref="Q23:S24"/>
    <mergeCell ref="Y18:AA20"/>
    <mergeCell ref="Q21:S22"/>
    <mergeCell ref="Y21:AA22"/>
    <mergeCell ref="Q18:S20"/>
    <mergeCell ref="AB21:AD22"/>
    <mergeCell ref="AB23:AD24"/>
    <mergeCell ref="Y23:AA24"/>
    <mergeCell ref="B44:T44"/>
    <mergeCell ref="Y27:AA27"/>
    <mergeCell ref="Y28:AA30"/>
    <mergeCell ref="B34:P34"/>
    <mergeCell ref="Q34:AD34"/>
    <mergeCell ref="Q35:AD35"/>
    <mergeCell ref="AB27:AD27"/>
    <mergeCell ref="AB25:AD25"/>
    <mergeCell ref="B27:P27"/>
    <mergeCell ref="Q25:S25"/>
    <mergeCell ref="B28:P30"/>
    <mergeCell ref="Q28:S30"/>
    <mergeCell ref="T21:X30"/>
    <mergeCell ref="B26:P26"/>
    <mergeCell ref="Q26:S26"/>
    <mergeCell ref="AB28:AD30"/>
    <mergeCell ref="B33:AD33"/>
    <mergeCell ref="AB26:AD26"/>
    <mergeCell ref="Q27:S27"/>
    <mergeCell ref="Y25:AA25"/>
    <mergeCell ref="Y48:AA50"/>
    <mergeCell ref="Q48:U50"/>
    <mergeCell ref="Q51:U51"/>
    <mergeCell ref="B48:P50"/>
    <mergeCell ref="B51:P51"/>
    <mergeCell ref="V51:X51"/>
    <mergeCell ref="B53:U53"/>
    <mergeCell ref="V53:AC53"/>
    <mergeCell ref="B55:AD56"/>
    <mergeCell ref="B58:AD58"/>
    <mergeCell ref="AB31:AD31"/>
    <mergeCell ref="B31:P31"/>
    <mergeCell ref="Q31:S31"/>
    <mergeCell ref="T31:X31"/>
    <mergeCell ref="Y31:AA31"/>
    <mergeCell ref="U44:AA44"/>
    <mergeCell ref="AB51:AD51"/>
    <mergeCell ref="V48:X50"/>
    <mergeCell ref="Y51:AA51"/>
    <mergeCell ref="B46:U46"/>
    <mergeCell ref="V46:AC46"/>
    <mergeCell ref="AB48:AD50"/>
  </mergeCells>
  <conditionalFormatting sqref="B23:S24 Y23:AD24">
    <cfRule type="expression" dxfId="41" priority="12">
      <formula>$Q$21="NO"</formula>
    </cfRule>
  </conditionalFormatting>
  <conditionalFormatting sqref="B28:S30 Y28:AD30">
    <cfRule type="expression" dxfId="40" priority="11">
      <formula>AND($Q$21="NO",$Q$23="NO")</formula>
    </cfRule>
  </conditionalFormatting>
  <conditionalFormatting sqref="B25:S25 Y25:AD25 B51 Q51">
    <cfRule type="expression" dxfId="39" priority="10">
      <formula>OR($Q$21="YES",AND($Q$21="NO",$Q$23="YES"))</formula>
    </cfRule>
  </conditionalFormatting>
  <conditionalFormatting sqref="B27:S27 Y27:AD27">
    <cfRule type="expression" dxfId="38" priority="9">
      <formula>AND($Q$25&lt;&gt;"",$Q$25=0,OR($Q$21="YES",AND($Q$21="NO",$Q$23="YES")))</formula>
    </cfRule>
  </conditionalFormatting>
  <conditionalFormatting sqref="V51:X51">
    <cfRule type="expression" dxfId="37" priority="8">
      <formula>OR($Q$21="YES",AND($Q$21="NO",$Q$23="YES"))</formula>
    </cfRule>
  </conditionalFormatting>
  <conditionalFormatting sqref="V10:X13 AB44:AD44">
    <cfRule type="containsText" dxfId="36" priority="6" operator="containsText" text="NO">
      <formula>NOT(ISERROR(SEARCH("NO",V10)))</formula>
    </cfRule>
    <cfRule type="containsText" dxfId="35" priority="7" operator="containsText" text="YES">
      <formula>NOT(ISERROR(SEARCH("YES",V10)))</formula>
    </cfRule>
  </conditionalFormatting>
  <conditionalFormatting sqref="B44:AD44">
    <cfRule type="expression" dxfId="34" priority="5">
      <formula>AND($Q$21="NO",$Q$23="NO",$Q$28="YES")</formula>
    </cfRule>
  </conditionalFormatting>
  <conditionalFormatting sqref="B26:S26 Y26:AD26">
    <cfRule type="expression" dxfId="33" priority="2">
      <formula>$Q$25="2+"</formula>
    </cfRule>
  </conditionalFormatting>
  <conditionalFormatting sqref="B33:AD42">
    <cfRule type="expression" dxfId="32" priority="1">
      <formula>$Q$25="2+"</formula>
    </cfRule>
  </conditionalFormatting>
  <dataValidations count="2">
    <dataValidation type="list" allowBlank="1" showInputMessage="1" showErrorMessage="1" sqref="Q25:S25" xr:uid="{00000000-0002-0000-0B00-000000000000}">
      <formula1>"0,1,2+"</formula1>
    </dataValidation>
    <dataValidation type="list" allowBlank="1" showInputMessage="1" showErrorMessage="1" sqref="B35:P35" xr:uid="{00000000-0002-0000-0B00-000001000000}">
      <formula1>"One Year or Less, Two Years to One Year and One Day, Three Years to Two Years and One Day, Four Years to Three Years and One Day, Five Years to Four Years and One Day"</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Validation!$E$2:$E$3</xm:f>
          </x14:formula1>
          <xm:sqref>V10:X13 AB44:AD44 Q27:S30 Q21:S24 V51:X51</xm:sqref>
        </x14:dataValidation>
        <x14:dataValidation type="list" allowBlank="1" showInputMessage="1" showErrorMessage="1" xr:uid="{00000000-0002-0000-0B00-000003000000}">
          <x14:formula1>
            <xm:f>Validation!$A$10:$A$14</xm:f>
          </x14:formula1>
          <xm:sqref>B12 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07"/>
  <sheetViews>
    <sheetView showGridLines="0" showRowColHeaders="0" topLeftCell="A22" zoomScaleNormal="100" workbookViewId="0">
      <selection activeCell="V12" sqref="V12:X13"/>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585</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t="e">
        <f>SUM(AD4,#REF!)</f>
        <v>#REF!</v>
      </c>
    </row>
    <row r="3" spans="2:30" ht="15" thickBot="1" x14ac:dyDescent="0.4"/>
    <row r="4" spans="2:30" ht="15" thickBot="1" x14ac:dyDescent="0.4">
      <c r="B4" s="87" t="s">
        <v>586</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f>Y24</f>
        <v>6</v>
      </c>
    </row>
    <row r="5" spans="2:30" x14ac:dyDescent="0.35"/>
    <row r="6" spans="2:30" x14ac:dyDescent="0.35">
      <c r="B6" s="119" t="s">
        <v>556</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row>
    <row r="7" spans="2:30" x14ac:dyDescent="0.35">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2:30" ht="15" thickBot="1" x14ac:dyDescent="0.4"/>
    <row r="9" spans="2:30" ht="15" customHeight="1" x14ac:dyDescent="0.35">
      <c r="B9" s="161" t="s">
        <v>587</v>
      </c>
      <c r="C9" s="162"/>
      <c r="D9" s="162"/>
      <c r="E9" s="162"/>
      <c r="F9" s="162"/>
      <c r="G9" s="162"/>
      <c r="H9" s="162"/>
      <c r="I9" s="162"/>
      <c r="J9" s="163"/>
      <c r="K9" s="194" t="s">
        <v>66</v>
      </c>
      <c r="L9" s="162"/>
      <c r="M9" s="162"/>
      <c r="N9" s="162"/>
      <c r="O9" s="162" t="s">
        <v>211</v>
      </c>
      <c r="P9" s="162"/>
      <c r="Q9" s="162"/>
      <c r="R9" s="162"/>
      <c r="S9" s="162" t="s">
        <v>118</v>
      </c>
      <c r="T9" s="162"/>
      <c r="U9" s="162"/>
      <c r="V9" s="162" t="s">
        <v>67</v>
      </c>
      <c r="W9" s="162"/>
      <c r="X9" s="162"/>
      <c r="Y9" s="162" t="s">
        <v>180</v>
      </c>
      <c r="Z9" s="162"/>
      <c r="AA9" s="163"/>
      <c r="AB9" s="194" t="s">
        <v>181</v>
      </c>
      <c r="AC9" s="162"/>
      <c r="AD9" s="163"/>
    </row>
    <row r="10" spans="2:30" x14ac:dyDescent="0.35">
      <c r="B10" s="297"/>
      <c r="C10" s="298"/>
      <c r="D10" s="298"/>
      <c r="E10" s="298"/>
      <c r="F10" s="298"/>
      <c r="G10" s="298"/>
      <c r="H10" s="298"/>
      <c r="I10" s="298"/>
      <c r="J10" s="301"/>
      <c r="K10" s="302"/>
      <c r="L10" s="298"/>
      <c r="M10" s="298"/>
      <c r="N10" s="298"/>
      <c r="O10" s="298"/>
      <c r="P10" s="298"/>
      <c r="Q10" s="298"/>
      <c r="R10" s="298"/>
      <c r="S10" s="298"/>
      <c r="T10" s="298"/>
      <c r="U10" s="298"/>
      <c r="V10" s="298"/>
      <c r="W10" s="298"/>
      <c r="X10" s="298"/>
      <c r="Y10" s="298"/>
      <c r="Z10" s="298"/>
      <c r="AA10" s="301"/>
      <c r="AB10" s="302"/>
      <c r="AC10" s="298"/>
      <c r="AD10" s="301"/>
    </row>
    <row r="11" spans="2:30" ht="15" thickBot="1" x14ac:dyDescent="0.4">
      <c r="B11" s="164"/>
      <c r="C11" s="165"/>
      <c r="D11" s="165"/>
      <c r="E11" s="165"/>
      <c r="F11" s="165"/>
      <c r="G11" s="165"/>
      <c r="H11" s="165"/>
      <c r="I11" s="165"/>
      <c r="J11" s="166"/>
      <c r="K11" s="195"/>
      <c r="L11" s="165"/>
      <c r="M11" s="165"/>
      <c r="N11" s="165"/>
      <c r="O11" s="165"/>
      <c r="P11" s="165"/>
      <c r="Q11" s="165"/>
      <c r="R11" s="165"/>
      <c r="S11" s="165"/>
      <c r="T11" s="165"/>
      <c r="U11" s="165"/>
      <c r="V11" s="165"/>
      <c r="W11" s="165"/>
      <c r="X11" s="165"/>
      <c r="Y11" s="165"/>
      <c r="Z11" s="165"/>
      <c r="AA11" s="166"/>
      <c r="AB11" s="195"/>
      <c r="AC11" s="165"/>
      <c r="AD11" s="166"/>
    </row>
    <row r="12" spans="2:30" x14ac:dyDescent="0.35">
      <c r="B12" s="1022"/>
      <c r="C12" s="1023"/>
      <c r="D12" s="1023"/>
      <c r="E12" s="1023"/>
      <c r="F12" s="1023"/>
      <c r="G12" s="1023"/>
      <c r="H12" s="1023"/>
      <c r="I12" s="1023"/>
      <c r="J12" s="1024"/>
      <c r="K12" s="1031"/>
      <c r="L12" s="1032"/>
      <c r="M12" s="1032"/>
      <c r="N12" s="1032"/>
      <c r="O12" s="1033"/>
      <c r="P12" s="1033"/>
      <c r="Q12" s="1033"/>
      <c r="R12" s="1033"/>
      <c r="S12" s="1034"/>
      <c r="T12" s="1034"/>
      <c r="U12" s="1034"/>
      <c r="V12" s="1030"/>
      <c r="W12" s="1030"/>
      <c r="X12" s="1030"/>
      <c r="Y12" s="1025"/>
      <c r="Z12" s="1025"/>
      <c r="AA12" s="1026"/>
      <c r="AB12" s="1027"/>
      <c r="AC12" s="1028"/>
      <c r="AD12" s="1029"/>
    </row>
    <row r="13" spans="2:30" x14ac:dyDescent="0.35">
      <c r="B13" s="1017"/>
      <c r="C13" s="294"/>
      <c r="D13" s="294"/>
      <c r="E13" s="294"/>
      <c r="F13" s="294"/>
      <c r="G13" s="294"/>
      <c r="H13" s="294"/>
      <c r="I13" s="294"/>
      <c r="J13" s="295"/>
      <c r="K13" s="1003"/>
      <c r="L13" s="1004"/>
      <c r="M13" s="1004"/>
      <c r="N13" s="1004"/>
      <c r="O13" s="1007"/>
      <c r="P13" s="1007"/>
      <c r="Q13" s="1007"/>
      <c r="R13" s="1007"/>
      <c r="S13" s="1009"/>
      <c r="T13" s="1009"/>
      <c r="U13" s="1009"/>
      <c r="V13" s="1015"/>
      <c r="W13" s="1015"/>
      <c r="X13" s="1015"/>
      <c r="Y13" s="1011"/>
      <c r="Z13" s="1011"/>
      <c r="AA13" s="1012"/>
      <c r="AB13" s="999"/>
      <c r="AC13" s="905"/>
      <c r="AD13" s="906"/>
    </row>
    <row r="14" spans="2:30" x14ac:dyDescent="0.35">
      <c r="B14" s="1017"/>
      <c r="C14" s="294"/>
      <c r="D14" s="294"/>
      <c r="E14" s="294"/>
      <c r="F14" s="294"/>
      <c r="G14" s="294"/>
      <c r="H14" s="294"/>
      <c r="I14" s="294"/>
      <c r="J14" s="295"/>
      <c r="K14" s="1003"/>
      <c r="L14" s="1004"/>
      <c r="M14" s="1004"/>
      <c r="N14" s="1004"/>
      <c r="O14" s="1007"/>
      <c r="P14" s="1007"/>
      <c r="Q14" s="1007"/>
      <c r="R14" s="1007"/>
      <c r="S14" s="1009"/>
      <c r="T14" s="1009"/>
      <c r="U14" s="1009"/>
      <c r="V14" s="1015"/>
      <c r="W14" s="1015"/>
      <c r="X14" s="1015"/>
      <c r="Y14" s="1011"/>
      <c r="Z14" s="1011"/>
      <c r="AA14" s="1012"/>
      <c r="AB14" s="999"/>
      <c r="AC14" s="905"/>
      <c r="AD14" s="906"/>
    </row>
    <row r="15" spans="2:30" x14ac:dyDescent="0.35">
      <c r="B15" s="1017"/>
      <c r="C15" s="294"/>
      <c r="D15" s="294"/>
      <c r="E15" s="294"/>
      <c r="F15" s="294"/>
      <c r="G15" s="294"/>
      <c r="H15" s="294"/>
      <c r="I15" s="294"/>
      <c r="J15" s="295"/>
      <c r="K15" s="1003"/>
      <c r="L15" s="1004"/>
      <c r="M15" s="1004"/>
      <c r="N15" s="1004"/>
      <c r="O15" s="1007"/>
      <c r="P15" s="1007"/>
      <c r="Q15" s="1007"/>
      <c r="R15" s="1007"/>
      <c r="S15" s="1009"/>
      <c r="T15" s="1009"/>
      <c r="U15" s="1009"/>
      <c r="V15" s="1015"/>
      <c r="W15" s="1015"/>
      <c r="X15" s="1015"/>
      <c r="Y15" s="1011"/>
      <c r="Z15" s="1011"/>
      <c r="AA15" s="1012"/>
      <c r="AB15" s="999"/>
      <c r="AC15" s="905"/>
      <c r="AD15" s="906"/>
    </row>
    <row r="16" spans="2:30" x14ac:dyDescent="0.35">
      <c r="B16" s="1017"/>
      <c r="C16" s="294"/>
      <c r="D16" s="294"/>
      <c r="E16" s="294"/>
      <c r="F16" s="294"/>
      <c r="G16" s="294"/>
      <c r="H16" s="294"/>
      <c r="I16" s="294"/>
      <c r="J16" s="295"/>
      <c r="K16" s="1003"/>
      <c r="L16" s="1004"/>
      <c r="M16" s="1004"/>
      <c r="N16" s="1004"/>
      <c r="O16" s="1007"/>
      <c r="P16" s="1007"/>
      <c r="Q16" s="1007"/>
      <c r="R16" s="1007"/>
      <c r="S16" s="1009"/>
      <c r="T16" s="1009"/>
      <c r="U16" s="1009"/>
      <c r="V16" s="1015"/>
      <c r="W16" s="1015"/>
      <c r="X16" s="1015"/>
      <c r="Y16" s="1011"/>
      <c r="Z16" s="1011"/>
      <c r="AA16" s="1012"/>
      <c r="AB16" s="999"/>
      <c r="AC16" s="905"/>
      <c r="AD16" s="906"/>
    </row>
    <row r="17" spans="2:30" x14ac:dyDescent="0.35">
      <c r="B17" s="1017"/>
      <c r="C17" s="294"/>
      <c r="D17" s="294"/>
      <c r="E17" s="294"/>
      <c r="F17" s="294"/>
      <c r="G17" s="294"/>
      <c r="H17" s="294"/>
      <c r="I17" s="294"/>
      <c r="J17" s="295"/>
      <c r="K17" s="1003"/>
      <c r="L17" s="1004"/>
      <c r="M17" s="1004"/>
      <c r="N17" s="1004"/>
      <c r="O17" s="1007"/>
      <c r="P17" s="1007"/>
      <c r="Q17" s="1007"/>
      <c r="R17" s="1007"/>
      <c r="S17" s="1009"/>
      <c r="T17" s="1009"/>
      <c r="U17" s="1009"/>
      <c r="V17" s="1015"/>
      <c r="W17" s="1015"/>
      <c r="X17" s="1015"/>
      <c r="Y17" s="1011"/>
      <c r="Z17" s="1011"/>
      <c r="AA17" s="1012"/>
      <c r="AB17" s="999"/>
      <c r="AC17" s="905"/>
      <c r="AD17" s="906"/>
    </row>
    <row r="18" spans="2:30" x14ac:dyDescent="0.35">
      <c r="B18" s="1017"/>
      <c r="C18" s="294"/>
      <c r="D18" s="294"/>
      <c r="E18" s="294"/>
      <c r="F18" s="294"/>
      <c r="G18" s="294"/>
      <c r="H18" s="294"/>
      <c r="I18" s="294"/>
      <c r="J18" s="295"/>
      <c r="K18" s="1003"/>
      <c r="L18" s="1004"/>
      <c r="M18" s="1004"/>
      <c r="N18" s="1004"/>
      <c r="O18" s="1007"/>
      <c r="P18" s="1007"/>
      <c r="Q18" s="1007"/>
      <c r="R18" s="1007"/>
      <c r="S18" s="1009"/>
      <c r="T18" s="1009"/>
      <c r="U18" s="1009"/>
      <c r="V18" s="1015"/>
      <c r="W18" s="1015"/>
      <c r="X18" s="1015"/>
      <c r="Y18" s="1011"/>
      <c r="Z18" s="1011"/>
      <c r="AA18" s="1012"/>
      <c r="AB18" s="999"/>
      <c r="AC18" s="905"/>
      <c r="AD18" s="906"/>
    </row>
    <row r="19" spans="2:30" x14ac:dyDescent="0.35">
      <c r="B19" s="1017"/>
      <c r="C19" s="294"/>
      <c r="D19" s="294"/>
      <c r="E19" s="294"/>
      <c r="F19" s="294"/>
      <c r="G19" s="294"/>
      <c r="H19" s="294"/>
      <c r="I19" s="294"/>
      <c r="J19" s="295"/>
      <c r="K19" s="1003"/>
      <c r="L19" s="1004"/>
      <c r="M19" s="1004"/>
      <c r="N19" s="1004"/>
      <c r="O19" s="1007"/>
      <c r="P19" s="1007"/>
      <c r="Q19" s="1007"/>
      <c r="R19" s="1007"/>
      <c r="S19" s="1009"/>
      <c r="T19" s="1009"/>
      <c r="U19" s="1009"/>
      <c r="V19" s="1015"/>
      <c r="W19" s="1015"/>
      <c r="X19" s="1015"/>
      <c r="Y19" s="1011"/>
      <c r="Z19" s="1011"/>
      <c r="AA19" s="1012"/>
      <c r="AB19" s="999"/>
      <c r="AC19" s="905"/>
      <c r="AD19" s="906"/>
    </row>
    <row r="20" spans="2:30" x14ac:dyDescent="0.35">
      <c r="B20" s="1017"/>
      <c r="C20" s="294"/>
      <c r="D20" s="294"/>
      <c r="E20" s="294"/>
      <c r="F20" s="294"/>
      <c r="G20" s="294"/>
      <c r="H20" s="294"/>
      <c r="I20" s="294"/>
      <c r="J20" s="295"/>
      <c r="K20" s="1003"/>
      <c r="L20" s="1004"/>
      <c r="M20" s="1004"/>
      <c r="N20" s="1004"/>
      <c r="O20" s="1007"/>
      <c r="P20" s="1007"/>
      <c r="Q20" s="1007"/>
      <c r="R20" s="1007"/>
      <c r="S20" s="1009"/>
      <c r="T20" s="1009"/>
      <c r="U20" s="1009"/>
      <c r="V20" s="1015"/>
      <c r="W20" s="1015"/>
      <c r="X20" s="1015"/>
      <c r="Y20" s="1011"/>
      <c r="Z20" s="1011"/>
      <c r="AA20" s="1012"/>
      <c r="AB20" s="999"/>
      <c r="AC20" s="905"/>
      <c r="AD20" s="906"/>
    </row>
    <row r="21" spans="2:30" x14ac:dyDescent="0.35">
      <c r="B21" s="1017"/>
      <c r="C21" s="294"/>
      <c r="D21" s="294"/>
      <c r="E21" s="294"/>
      <c r="F21" s="294"/>
      <c r="G21" s="294"/>
      <c r="H21" s="294"/>
      <c r="I21" s="294"/>
      <c r="J21" s="295"/>
      <c r="K21" s="1003"/>
      <c r="L21" s="1004"/>
      <c r="M21" s="1004"/>
      <c r="N21" s="1004"/>
      <c r="O21" s="1007"/>
      <c r="P21" s="1007"/>
      <c r="Q21" s="1007"/>
      <c r="R21" s="1007"/>
      <c r="S21" s="1009"/>
      <c r="T21" s="1009"/>
      <c r="U21" s="1009"/>
      <c r="V21" s="1015"/>
      <c r="W21" s="1015"/>
      <c r="X21" s="1015"/>
      <c r="Y21" s="1011"/>
      <c r="Z21" s="1011"/>
      <c r="AA21" s="1012"/>
      <c r="AB21" s="999"/>
      <c r="AC21" s="905"/>
      <c r="AD21" s="906"/>
    </row>
    <row r="22" spans="2:30" x14ac:dyDescent="0.35">
      <c r="B22" s="1017"/>
      <c r="C22" s="294"/>
      <c r="D22" s="294"/>
      <c r="E22" s="294"/>
      <c r="F22" s="294"/>
      <c r="G22" s="294"/>
      <c r="H22" s="294"/>
      <c r="I22" s="294"/>
      <c r="J22" s="295"/>
      <c r="K22" s="1003"/>
      <c r="L22" s="1004"/>
      <c r="M22" s="1004"/>
      <c r="N22" s="1004"/>
      <c r="O22" s="1007"/>
      <c r="P22" s="1007"/>
      <c r="Q22" s="1007"/>
      <c r="R22" s="1007"/>
      <c r="S22" s="1009"/>
      <c r="T22" s="1009"/>
      <c r="U22" s="1009"/>
      <c r="V22" s="1015"/>
      <c r="W22" s="1015"/>
      <c r="X22" s="1015"/>
      <c r="Y22" s="1011"/>
      <c r="Z22" s="1011"/>
      <c r="AA22" s="1012"/>
      <c r="AB22" s="999"/>
      <c r="AC22" s="905"/>
      <c r="AD22" s="906"/>
    </row>
    <row r="23" spans="2:30" ht="15" thickBot="1" x14ac:dyDescent="0.4">
      <c r="B23" s="1018"/>
      <c r="C23" s="216"/>
      <c r="D23" s="216"/>
      <c r="E23" s="216"/>
      <c r="F23" s="216"/>
      <c r="G23" s="216"/>
      <c r="H23" s="216"/>
      <c r="I23" s="216"/>
      <c r="J23" s="217"/>
      <c r="K23" s="1005"/>
      <c r="L23" s="1006"/>
      <c r="M23" s="1006"/>
      <c r="N23" s="1006"/>
      <c r="O23" s="1008"/>
      <c r="P23" s="1008"/>
      <c r="Q23" s="1008"/>
      <c r="R23" s="1008"/>
      <c r="S23" s="1010"/>
      <c r="T23" s="1010"/>
      <c r="U23" s="1010"/>
      <c r="V23" s="1016"/>
      <c r="W23" s="1016"/>
      <c r="X23" s="1016"/>
      <c r="Y23" s="1013"/>
      <c r="Z23" s="1013"/>
      <c r="AA23" s="1014"/>
      <c r="AB23" s="1000"/>
      <c r="AC23" s="935"/>
      <c r="AD23" s="936"/>
    </row>
    <row r="24" spans="2:30" ht="15.5" thickTop="1" thickBot="1" x14ac:dyDescent="0.4">
      <c r="B24" s="199" t="s">
        <v>68</v>
      </c>
      <c r="C24" s="200"/>
      <c r="D24" s="200"/>
      <c r="E24" s="200"/>
      <c r="F24" s="200"/>
      <c r="G24" s="200"/>
      <c r="H24" s="200"/>
      <c r="I24" s="200"/>
      <c r="J24" s="201"/>
      <c r="K24" s="1001">
        <f>SUM(K12:N23)</f>
        <v>0</v>
      </c>
      <c r="L24" s="378"/>
      <c r="M24" s="378"/>
      <c r="N24" s="378"/>
      <c r="O24" s="378">
        <f>'T6-Budget'!AA32</f>
        <v>0</v>
      </c>
      <c r="P24" s="378"/>
      <c r="Q24" s="378"/>
      <c r="R24" s="378"/>
      <c r="S24" s="1002">
        <f>IF(AND(K24&gt;0,O24&gt;0),K24/O24,0)</f>
        <v>0</v>
      </c>
      <c r="T24" s="1002"/>
      <c r="U24" s="1002"/>
      <c r="V24" s="886" t="str">
        <f>IF(K24=0,"N/A",IF(OR(AND(K12&gt;0,V12&lt;&gt;"YES"),AND(K14&gt;0,V14&lt;&gt;"YES"),AND(K16&gt;0,V16&lt;&gt;"YES"),AND(K18&gt;0,V18&lt;&gt;"YES"),AND(K20&gt;0,V20&lt;&gt;"YES"),AND(K22&gt;0,V22&lt;&gt;"YES")),"NO","YES"))</f>
        <v>N/A</v>
      </c>
      <c r="W24" s="168"/>
      <c r="X24" s="646"/>
      <c r="Y24" s="214">
        <f>J33</f>
        <v>6</v>
      </c>
      <c r="Z24" s="214"/>
      <c r="AA24" s="215"/>
      <c r="AB24" s="646">
        <f>IF(V24="YES",IF(AND(S24&gt;=B28,S24&lt;B29),J28,IF(AND(S24&gt;=B29,S24&lt;B30),J29,IF(AND(S24&gt;=B30,S24&lt;B31),J30,IF(AND(S24&gt;=B31,S24&lt;B32),J31,IF(AND(S24&gt;=B32,S24&lt;B33),J32,IF(S24&gt;=B33,J33,0)))))),0)</f>
        <v>0</v>
      </c>
      <c r="AC24" s="214"/>
      <c r="AD24" s="215"/>
    </row>
    <row r="25" spans="2:30" ht="15" thickBot="1" x14ac:dyDescent="0.4"/>
    <row r="26" spans="2:30" x14ac:dyDescent="0.35">
      <c r="B26" s="1019" t="s">
        <v>212</v>
      </c>
      <c r="C26" s="1020"/>
      <c r="D26" s="1020"/>
      <c r="E26" s="1020"/>
      <c r="F26" s="1020"/>
      <c r="G26" s="1020"/>
      <c r="H26" s="1020"/>
      <c r="I26" s="1021"/>
      <c r="J26" s="370" t="s">
        <v>181</v>
      </c>
      <c r="K26" s="345"/>
      <c r="L26" s="516"/>
    </row>
    <row r="27" spans="2:30" ht="15" thickBot="1" x14ac:dyDescent="0.4">
      <c r="B27" s="368" t="s">
        <v>188</v>
      </c>
      <c r="C27" s="369"/>
      <c r="D27" s="369"/>
      <c r="E27" s="369"/>
      <c r="F27" s="369"/>
      <c r="G27" s="369" t="s">
        <v>189</v>
      </c>
      <c r="H27" s="369"/>
      <c r="I27" s="706"/>
      <c r="J27" s="371"/>
      <c r="K27" s="372"/>
      <c r="L27" s="867"/>
    </row>
    <row r="28" spans="2:30" ht="15" customHeight="1" x14ac:dyDescent="0.35">
      <c r="B28" s="736">
        <v>5.0000000000000001E-3</v>
      </c>
      <c r="C28" s="737"/>
      <c r="D28" s="737"/>
      <c r="E28" s="776" t="s">
        <v>190</v>
      </c>
      <c r="F28" s="776"/>
      <c r="G28" s="737">
        <v>1.9900000000000001E-2</v>
      </c>
      <c r="H28" s="737"/>
      <c r="I28" s="738"/>
      <c r="J28" s="868">
        <v>1</v>
      </c>
      <c r="K28" s="869"/>
      <c r="L28" s="870"/>
    </row>
    <row r="29" spans="2:30" ht="15" customHeight="1" x14ac:dyDescent="0.35">
      <c r="B29" s="673">
        <v>0.02</v>
      </c>
      <c r="C29" s="674"/>
      <c r="D29" s="674"/>
      <c r="E29" s="719" t="s">
        <v>190</v>
      </c>
      <c r="F29" s="719"/>
      <c r="G29" s="674">
        <v>3.9899999999999998E-2</v>
      </c>
      <c r="H29" s="674"/>
      <c r="I29" s="997"/>
      <c r="J29" s="871">
        <v>2</v>
      </c>
      <c r="K29" s="872"/>
      <c r="L29" s="873"/>
    </row>
    <row r="30" spans="2:30" ht="15" customHeight="1" x14ac:dyDescent="0.35">
      <c r="B30" s="739">
        <v>0.04</v>
      </c>
      <c r="C30" s="740"/>
      <c r="D30" s="740"/>
      <c r="E30" s="741" t="s">
        <v>190</v>
      </c>
      <c r="F30" s="741"/>
      <c r="G30" s="740">
        <v>5.9900000000000002E-2</v>
      </c>
      <c r="H30" s="740"/>
      <c r="I30" s="998"/>
      <c r="J30" s="871">
        <v>3</v>
      </c>
      <c r="K30" s="872"/>
      <c r="L30" s="873"/>
    </row>
    <row r="31" spans="2:30" ht="15" customHeight="1" x14ac:dyDescent="0.35">
      <c r="B31" s="673">
        <v>0.06</v>
      </c>
      <c r="C31" s="674"/>
      <c r="D31" s="674"/>
      <c r="E31" s="719" t="s">
        <v>190</v>
      </c>
      <c r="F31" s="719"/>
      <c r="G31" s="674">
        <v>7.9899999999999999E-2</v>
      </c>
      <c r="H31" s="674"/>
      <c r="I31" s="997"/>
      <c r="J31" s="871">
        <v>4</v>
      </c>
      <c r="K31" s="872"/>
      <c r="L31" s="873"/>
    </row>
    <row r="32" spans="2:30" ht="15" customHeight="1" x14ac:dyDescent="0.35">
      <c r="B32" s="739">
        <v>0.08</v>
      </c>
      <c r="C32" s="740"/>
      <c r="D32" s="740"/>
      <c r="E32" s="741" t="s">
        <v>190</v>
      </c>
      <c r="F32" s="741"/>
      <c r="G32" s="740">
        <v>9.9900000000000003E-2</v>
      </c>
      <c r="H32" s="740"/>
      <c r="I32" s="998"/>
      <c r="J32" s="871">
        <v>5</v>
      </c>
      <c r="K32" s="872"/>
      <c r="L32" s="873"/>
    </row>
    <row r="33" spans="2:30" ht="15" customHeight="1" thickBot="1" x14ac:dyDescent="0.4">
      <c r="B33" s="993">
        <v>0.1</v>
      </c>
      <c r="C33" s="994"/>
      <c r="D33" s="994"/>
      <c r="E33" s="995" t="s">
        <v>191</v>
      </c>
      <c r="F33" s="995"/>
      <c r="G33" s="995"/>
      <c r="H33" s="995"/>
      <c r="I33" s="996"/>
      <c r="J33" s="874">
        <v>6</v>
      </c>
      <c r="K33" s="875"/>
      <c r="L33" s="876"/>
    </row>
    <row r="34" spans="2:30" x14ac:dyDescent="0.35"/>
    <row r="35" spans="2:30" x14ac:dyDescent="0.35">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row>
    <row r="36" spans="2:30" x14ac:dyDescent="0.35"/>
    <row r="37" spans="2:30" hidden="1" x14ac:dyDescent="0.35"/>
    <row r="38" spans="2:30" hidden="1" x14ac:dyDescent="0.35"/>
    <row r="39" spans="2:30" hidden="1" x14ac:dyDescent="0.35"/>
    <row r="40" spans="2:30" hidden="1" x14ac:dyDescent="0.35"/>
    <row r="41" spans="2:30" hidden="1" x14ac:dyDescent="0.35"/>
    <row r="42" spans="2:30" hidden="1" x14ac:dyDescent="0.35"/>
    <row r="43" spans="2:30" hidden="1" x14ac:dyDescent="0.35"/>
    <row r="44" spans="2:30" hidden="1" x14ac:dyDescent="0.35"/>
    <row r="45" spans="2:30" hidden="1" x14ac:dyDescent="0.35"/>
    <row r="46" spans="2:30" hidden="1" x14ac:dyDescent="0.35"/>
    <row r="47" spans="2:30" hidden="1" x14ac:dyDescent="0.35"/>
    <row r="48" spans="2:30"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sheetData>
  <sheetProtection algorithmName="SHA-512" hashValue="E2fIhlNVM1mnHcG2ZIb8HzS0pXlvCbHesWYBqGSimeb4rkQoRPHVaf7DGXRcVXnbnmYrkIAMx5/IVKsFF9IedA==" saltValue="tn/2yJ0ng2nnVa4QC6eGIg==" spinCount="100000" sheet="1" objects="1" scenarios="1" selectLockedCells="1"/>
  <mergeCells count="90">
    <mergeCell ref="B12:J13"/>
    <mergeCell ref="Y12:AA13"/>
    <mergeCell ref="AB12:AD13"/>
    <mergeCell ref="O9:R11"/>
    <mergeCell ref="K9:N11"/>
    <mergeCell ref="S9:U11"/>
    <mergeCell ref="V9:X11"/>
    <mergeCell ref="V12:X13"/>
    <mergeCell ref="K12:N13"/>
    <mergeCell ref="O12:R13"/>
    <mergeCell ref="S12:U13"/>
    <mergeCell ref="B2:U2"/>
    <mergeCell ref="V2:AC2"/>
    <mergeCell ref="B4:U4"/>
    <mergeCell ref="V4:AC4"/>
    <mergeCell ref="Y9:AA11"/>
    <mergeCell ref="AB9:AD11"/>
    <mergeCell ref="B9:J11"/>
    <mergeCell ref="B6:AD7"/>
    <mergeCell ref="AB14:AD15"/>
    <mergeCell ref="K16:N17"/>
    <mergeCell ref="O16:R17"/>
    <mergeCell ref="S16:U17"/>
    <mergeCell ref="Y16:AA17"/>
    <mergeCell ref="AB16:AD17"/>
    <mergeCell ref="K14:N15"/>
    <mergeCell ref="O14:R15"/>
    <mergeCell ref="S14:U15"/>
    <mergeCell ref="Y14:AA15"/>
    <mergeCell ref="V14:X15"/>
    <mergeCell ref="V16:X17"/>
    <mergeCell ref="AB18:AD19"/>
    <mergeCell ref="K20:N21"/>
    <mergeCell ref="O20:R21"/>
    <mergeCell ref="S20:U21"/>
    <mergeCell ref="Y20:AA21"/>
    <mergeCell ref="AB20:AD21"/>
    <mergeCell ref="Y18:AA19"/>
    <mergeCell ref="V24:X24"/>
    <mergeCell ref="B14:J15"/>
    <mergeCell ref="B16:J17"/>
    <mergeCell ref="V20:X21"/>
    <mergeCell ref="K18:N19"/>
    <mergeCell ref="O18:R19"/>
    <mergeCell ref="S18:U19"/>
    <mergeCell ref="V18:X19"/>
    <mergeCell ref="E27:F27"/>
    <mergeCell ref="G27:I27"/>
    <mergeCell ref="J26:L27"/>
    <mergeCell ref="B26:I26"/>
    <mergeCell ref="B18:J19"/>
    <mergeCell ref="B20:J21"/>
    <mergeCell ref="B24:J24"/>
    <mergeCell ref="B28:D28"/>
    <mergeCell ref="E28:F28"/>
    <mergeCell ref="G28:I28"/>
    <mergeCell ref="AB22:AD23"/>
    <mergeCell ref="K24:N24"/>
    <mergeCell ref="O24:R24"/>
    <mergeCell ref="S24:U24"/>
    <mergeCell ref="Y24:AA24"/>
    <mergeCell ref="AB24:AD24"/>
    <mergeCell ref="K22:N23"/>
    <mergeCell ref="O22:R23"/>
    <mergeCell ref="S22:U23"/>
    <mergeCell ref="Y22:AA23"/>
    <mergeCell ref="V22:X23"/>
    <mergeCell ref="B22:J23"/>
    <mergeCell ref="B27:D27"/>
    <mergeCell ref="E29:F29"/>
    <mergeCell ref="G29:I29"/>
    <mergeCell ref="B30:D30"/>
    <mergeCell ref="E30:F30"/>
    <mergeCell ref="G30:I30"/>
    <mergeCell ref="B35:AD35"/>
    <mergeCell ref="B33:D33"/>
    <mergeCell ref="E33:I33"/>
    <mergeCell ref="J28:L28"/>
    <mergeCell ref="J29:L29"/>
    <mergeCell ref="J30:L30"/>
    <mergeCell ref="J31:L31"/>
    <mergeCell ref="J32:L32"/>
    <mergeCell ref="J33:L33"/>
    <mergeCell ref="B31:D31"/>
    <mergeCell ref="E31:F31"/>
    <mergeCell ref="G31:I31"/>
    <mergeCell ref="B32:D32"/>
    <mergeCell ref="E32:F32"/>
    <mergeCell ref="G32:I32"/>
    <mergeCell ref="B29:D29"/>
  </mergeCells>
  <conditionalFormatting sqref="V12:X24">
    <cfRule type="containsText" dxfId="31" priority="1" operator="containsText" text="NO">
      <formula>NOT(ISERROR(SEARCH("NO",V12)))</formula>
    </cfRule>
    <cfRule type="containsText" dxfId="30" priority="2" operator="containsText" text="YES">
      <formula>NOT(ISERROR(SEARCH("YES",V12)))</formula>
    </cfRule>
  </conditionalFormatting>
  <dataValidations count="1">
    <dataValidation type="whole" operator="greaterThanOrEqual" allowBlank="1" showInputMessage="1" showErrorMessage="1" sqref="K12:N23" xr:uid="{00000000-0002-0000-0C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Validation!$E$2:$E$3</xm:f>
          </x14:formula1>
          <xm:sqref>V12:X23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38"/>
  <sheetViews>
    <sheetView showGridLines="0" topLeftCell="A10" zoomScaleNormal="100" workbookViewId="0">
      <selection activeCell="G10" sqref="G10:J10"/>
    </sheetView>
  </sheetViews>
  <sheetFormatPr defaultColWidth="0" defaultRowHeight="14.5" zeroHeight="1" x14ac:dyDescent="0.35"/>
  <cols>
    <col min="1" max="5" width="3.26953125" style="1" customWidth="1"/>
    <col min="6" max="6" width="9.1796875" style="1" customWidth="1"/>
    <col min="7" max="31" width="3.26953125" style="1" customWidth="1"/>
    <col min="32" max="16384" width="9.1796875" style="1" hidden="1"/>
  </cols>
  <sheetData>
    <row r="1" spans="2:30" x14ac:dyDescent="0.35"/>
    <row r="2" spans="2:30" x14ac:dyDescent="0.35">
      <c r="B2" s="97" t="s">
        <v>630</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f>SUM(AD4,AD18)</f>
        <v>8</v>
      </c>
    </row>
    <row r="3" spans="2:30" ht="15" thickBot="1" x14ac:dyDescent="0.4">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2:30" ht="15" thickBot="1" x14ac:dyDescent="0.4">
      <c r="B4" s="87" t="s">
        <v>631</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v>5</v>
      </c>
    </row>
    <row r="5" spans="2:30" x14ac:dyDescent="0.35"/>
    <row r="6" spans="2:30" x14ac:dyDescent="0.35">
      <c r="B6" s="1040" t="s">
        <v>632</v>
      </c>
      <c r="C6" s="1040"/>
      <c r="D6" s="1040"/>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row>
    <row r="7" spans="2:30" x14ac:dyDescent="0.35">
      <c r="B7" s="1040"/>
      <c r="C7" s="1040"/>
      <c r="D7" s="1040"/>
      <c r="E7" s="1040"/>
      <c r="F7" s="1040"/>
      <c r="G7" s="1040"/>
      <c r="H7" s="1040"/>
      <c r="I7" s="1040"/>
      <c r="J7" s="1040"/>
      <c r="K7" s="1040"/>
      <c r="L7" s="1040"/>
      <c r="M7" s="1040"/>
      <c r="N7" s="1040"/>
      <c r="O7" s="1040"/>
      <c r="P7" s="1040"/>
      <c r="Q7" s="1040"/>
      <c r="R7" s="1040"/>
      <c r="S7" s="1040"/>
      <c r="T7" s="1040"/>
      <c r="U7" s="1040"/>
      <c r="V7" s="1040"/>
      <c r="W7" s="1040"/>
      <c r="X7" s="1040"/>
      <c r="Y7" s="1040"/>
      <c r="Z7" s="1040"/>
      <c r="AA7" s="1040"/>
      <c r="AB7" s="1040"/>
      <c r="AC7" s="1040"/>
      <c r="AD7" s="1040"/>
    </row>
    <row r="8" spans="2:30" ht="15" thickBot="1" x14ac:dyDescent="0.4"/>
    <row r="9" spans="2:30" x14ac:dyDescent="0.35">
      <c r="B9" s="1041" t="s">
        <v>633</v>
      </c>
      <c r="C9" s="1042"/>
      <c r="D9" s="1042"/>
      <c r="E9" s="1042"/>
      <c r="F9" s="1042"/>
      <c r="G9" s="1042" t="s">
        <v>634</v>
      </c>
      <c r="H9" s="1042"/>
      <c r="I9" s="1042"/>
      <c r="J9" s="1042"/>
      <c r="K9" s="1042" t="s">
        <v>635</v>
      </c>
      <c r="L9" s="1042"/>
      <c r="M9" s="1042"/>
      <c r="N9" s="1042"/>
      <c r="O9" s="1042" t="s">
        <v>636</v>
      </c>
      <c r="P9" s="1042"/>
      <c r="Q9" s="1042"/>
      <c r="R9" s="1042"/>
      <c r="S9" s="1043"/>
    </row>
    <row r="10" spans="2:30" x14ac:dyDescent="0.35">
      <c r="B10" s="1048" t="s">
        <v>637</v>
      </c>
      <c r="C10" s="1049"/>
      <c r="D10" s="1049"/>
      <c r="E10" s="1049"/>
      <c r="F10" s="1049"/>
      <c r="G10" s="1053"/>
      <c r="H10" s="1054"/>
      <c r="I10" s="1054"/>
      <c r="J10" s="1055"/>
      <c r="K10" s="1062">
        <v>1</v>
      </c>
      <c r="L10" s="1063"/>
      <c r="M10" s="1063"/>
      <c r="N10" s="1064"/>
      <c r="O10" s="1062">
        <f>IF(G10="Yes", K10, 0)</f>
        <v>0</v>
      </c>
      <c r="P10" s="1063"/>
      <c r="Q10" s="1063"/>
      <c r="R10" s="1063"/>
      <c r="S10" s="1068"/>
    </row>
    <row r="11" spans="2:30" x14ac:dyDescent="0.35">
      <c r="B11" s="1048" t="s">
        <v>638</v>
      </c>
      <c r="C11" s="1049"/>
      <c r="D11" s="1049"/>
      <c r="E11" s="1049"/>
      <c r="F11" s="1049"/>
      <c r="G11" s="1053"/>
      <c r="H11" s="1054"/>
      <c r="I11" s="1054"/>
      <c r="J11" s="1055"/>
      <c r="K11" s="1062">
        <v>2</v>
      </c>
      <c r="L11" s="1063"/>
      <c r="M11" s="1063"/>
      <c r="N11" s="1064"/>
      <c r="O11" s="1062">
        <f t="shared" ref="O11:O13" si="0">IF(G11="Yes", K11, 0)</f>
        <v>0</v>
      </c>
      <c r="P11" s="1063"/>
      <c r="Q11" s="1063"/>
      <c r="R11" s="1063"/>
      <c r="S11" s="1068"/>
    </row>
    <row r="12" spans="2:30" x14ac:dyDescent="0.35">
      <c r="B12" s="1048" t="s">
        <v>639</v>
      </c>
      <c r="C12" s="1049"/>
      <c r="D12" s="1049"/>
      <c r="E12" s="1049"/>
      <c r="F12" s="1049"/>
      <c r="G12" s="1053"/>
      <c r="H12" s="1054"/>
      <c r="I12" s="1054"/>
      <c r="J12" s="1055"/>
      <c r="K12" s="1062">
        <v>2</v>
      </c>
      <c r="L12" s="1063"/>
      <c r="M12" s="1063"/>
      <c r="N12" s="1064"/>
      <c r="O12" s="1062">
        <f t="shared" si="0"/>
        <v>0</v>
      </c>
      <c r="P12" s="1063"/>
      <c r="Q12" s="1063"/>
      <c r="R12" s="1063"/>
      <c r="S12" s="1068"/>
    </row>
    <row r="13" spans="2:30" ht="15" thickBot="1" x14ac:dyDescent="0.4">
      <c r="B13" s="1046" t="s">
        <v>640</v>
      </c>
      <c r="C13" s="1047"/>
      <c r="D13" s="1047"/>
      <c r="E13" s="1047"/>
      <c r="F13" s="1047"/>
      <c r="G13" s="1053"/>
      <c r="H13" s="1054"/>
      <c r="I13" s="1054"/>
      <c r="J13" s="1055"/>
      <c r="K13" s="1059">
        <v>3</v>
      </c>
      <c r="L13" s="1060"/>
      <c r="M13" s="1060"/>
      <c r="N13" s="1061"/>
      <c r="O13" s="1062">
        <f t="shared" si="0"/>
        <v>0</v>
      </c>
      <c r="P13" s="1063"/>
      <c r="Q13" s="1063"/>
      <c r="R13" s="1063"/>
      <c r="S13" s="1068"/>
    </row>
    <row r="14" spans="2:30" ht="15" thickBot="1" x14ac:dyDescent="0.4">
      <c r="B14" s="1044" t="s">
        <v>109</v>
      </c>
      <c r="C14" s="1045"/>
      <c r="D14" s="1045"/>
      <c r="E14" s="1045"/>
      <c r="F14" s="1045"/>
      <c r="G14" s="1050"/>
      <c r="H14" s="1051"/>
      <c r="I14" s="1051"/>
      <c r="J14" s="1052"/>
      <c r="K14" s="1056" t="s">
        <v>663</v>
      </c>
      <c r="L14" s="1057"/>
      <c r="M14" s="1057"/>
      <c r="N14" s="1058"/>
      <c r="O14" s="1065">
        <f>IF(SUM(O10:S13)&gt;=3,3,(SUM(O10:S13)))</f>
        <v>0</v>
      </c>
      <c r="P14" s="1066"/>
      <c r="Q14" s="1066"/>
      <c r="R14" s="1066"/>
      <c r="S14" s="1067"/>
    </row>
    <row r="15" spans="2:30" x14ac:dyDescent="0.35"/>
    <row r="16" spans="2:30" x14ac:dyDescent="0.35">
      <c r="B16" s="1038" t="s">
        <v>642</v>
      </c>
      <c r="C16" s="1038"/>
      <c r="D16" s="1038"/>
      <c r="E16" s="1038"/>
      <c r="F16" s="1038"/>
      <c r="G16" s="1038"/>
      <c r="H16" s="1038"/>
      <c r="I16" s="1038"/>
      <c r="J16" s="1038"/>
      <c r="K16" s="1038"/>
      <c r="L16" s="1038"/>
      <c r="M16" s="1038"/>
      <c r="N16" s="1038"/>
      <c r="O16" s="1038"/>
      <c r="P16" s="1038"/>
      <c r="Q16" s="1038"/>
      <c r="R16" s="1038"/>
      <c r="S16" s="1038"/>
      <c r="T16" s="1038"/>
      <c r="U16" s="505" t="s">
        <v>26</v>
      </c>
      <c r="V16" s="505"/>
      <c r="W16" s="505"/>
      <c r="X16" s="505"/>
      <c r="Y16" s="505"/>
      <c r="Z16" s="505"/>
      <c r="AA16" s="505"/>
      <c r="AB16" s="1036"/>
      <c r="AC16" s="1037"/>
      <c r="AD16" s="852"/>
    </row>
    <row r="17" spans="2:30" ht="24.75" customHeight="1" thickBot="1" x14ac:dyDescent="0.4">
      <c r="B17" s="1039"/>
      <c r="C17" s="1039"/>
      <c r="D17" s="1039"/>
      <c r="E17" s="1039"/>
      <c r="F17" s="1039"/>
      <c r="G17" s="1039"/>
      <c r="H17" s="1039"/>
      <c r="I17" s="1039"/>
      <c r="J17" s="1039"/>
      <c r="K17" s="1039"/>
      <c r="L17" s="1039"/>
      <c r="M17" s="1039"/>
      <c r="N17" s="1039"/>
      <c r="O17" s="1039"/>
      <c r="P17" s="1039"/>
      <c r="Q17" s="1039"/>
      <c r="R17" s="1039"/>
      <c r="S17" s="1039"/>
      <c r="T17" s="1039"/>
      <c r="U17" s="8"/>
      <c r="V17" s="8"/>
      <c r="W17" s="8"/>
      <c r="X17" s="8"/>
      <c r="Y17" s="8"/>
      <c r="Z17" s="8"/>
      <c r="AA17" s="8"/>
      <c r="AB17" s="8"/>
      <c r="AC17" s="8"/>
      <c r="AD17" s="8"/>
    </row>
    <row r="18" spans="2:30" ht="15" thickBot="1" x14ac:dyDescent="0.4">
      <c r="B18" s="87" t="s">
        <v>213</v>
      </c>
      <c r="C18" s="87"/>
      <c r="D18" s="87"/>
      <c r="E18" s="87"/>
      <c r="F18" s="87"/>
      <c r="G18" s="87"/>
      <c r="H18" s="87"/>
      <c r="I18" s="87"/>
      <c r="J18" s="87"/>
      <c r="K18" s="87"/>
      <c r="L18" s="87"/>
      <c r="M18" s="87"/>
      <c r="N18" s="87"/>
      <c r="O18" s="87"/>
      <c r="P18" s="87"/>
      <c r="Q18" s="87"/>
      <c r="R18" s="87"/>
      <c r="S18" s="87"/>
      <c r="T18" s="87"/>
      <c r="U18" s="87"/>
      <c r="V18" s="87" t="s">
        <v>177</v>
      </c>
      <c r="W18" s="87"/>
      <c r="X18" s="87"/>
      <c r="Y18" s="87"/>
      <c r="Z18" s="87"/>
      <c r="AA18" s="87"/>
      <c r="AB18" s="87"/>
      <c r="AC18" s="87"/>
      <c r="AD18" s="24">
        <v>3</v>
      </c>
    </row>
    <row r="19" spans="2:30" x14ac:dyDescent="0.35"/>
    <row r="20" spans="2:30" ht="15" customHeight="1" x14ac:dyDescent="0.35">
      <c r="B20" s="173" t="s">
        <v>669</v>
      </c>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row>
    <row r="21" spans="2:30" x14ac:dyDescent="0.35">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row>
    <row r="22" spans="2:30" x14ac:dyDescent="0.35">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row>
    <row r="23" spans="2:30" x14ac:dyDescent="0.35">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row>
    <row r="24" spans="2:30" x14ac:dyDescent="0.35">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row>
    <row r="25" spans="2:30" x14ac:dyDescent="0.35">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row>
    <row r="26" spans="2:30" x14ac:dyDescent="0.35">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row>
    <row r="27" spans="2:30" x14ac:dyDescent="0.35"/>
    <row r="28" spans="2:30" x14ac:dyDescent="0.35">
      <c r="B28" s="1035"/>
      <c r="C28" s="1035"/>
      <c r="D28" s="1035"/>
      <c r="E28" s="1035"/>
      <c r="F28" s="1035"/>
      <c r="G28" s="1035"/>
      <c r="H28" s="1035"/>
      <c r="I28" s="1035"/>
      <c r="J28" s="1035"/>
      <c r="K28" s="1035"/>
      <c r="L28" s="1035"/>
      <c r="M28" s="1035"/>
      <c r="N28" s="1035"/>
      <c r="O28" s="1035"/>
      <c r="P28" s="1035"/>
      <c r="Q28" s="1035"/>
      <c r="R28" s="1035"/>
      <c r="S28" s="1035"/>
      <c r="T28" s="1035"/>
      <c r="U28" s="1035"/>
      <c r="V28" s="1035"/>
      <c r="W28" s="1035"/>
      <c r="X28" s="1035"/>
      <c r="Y28" s="1035"/>
      <c r="Z28" s="1035"/>
      <c r="AA28" s="1035"/>
      <c r="AB28" s="1035"/>
      <c r="AC28" s="1035"/>
      <c r="AD28" s="1035"/>
    </row>
    <row r="29" spans="2:30" x14ac:dyDescent="0.35"/>
    <row r="30" spans="2:30" hidden="1" x14ac:dyDescent="0.35"/>
    <row r="31" spans="2:30" hidden="1" x14ac:dyDescent="0.35"/>
    <row r="32" spans="2:30" hidden="1" x14ac:dyDescent="0.35"/>
    <row r="33" hidden="1" x14ac:dyDescent="0.35"/>
    <row r="34" hidden="1" x14ac:dyDescent="0.35"/>
    <row r="35" hidden="1" x14ac:dyDescent="0.35"/>
    <row r="36" hidden="1" x14ac:dyDescent="0.35"/>
    <row r="37" hidden="1" x14ac:dyDescent="0.35"/>
    <row r="38" hidden="1" x14ac:dyDescent="0.35"/>
  </sheetData>
  <sheetProtection algorithmName="SHA-512" hashValue="WupGJrbXZtuNt04oRNF/cYFTbKxfgezPGOpxaE3PkPsiTiFLSYKGGDy7CBZOH01FMQTE+xnoJ+9J392iSuWxhA==" saltValue="64fzj5pF2K1CUUWyfFM6wA==" spinCount="100000" sheet="1" objects="1" scenarios="1" selectLockedCells="1"/>
  <mergeCells count="36">
    <mergeCell ref="O14:S14"/>
    <mergeCell ref="O13:S13"/>
    <mergeCell ref="O12:S12"/>
    <mergeCell ref="O11:S11"/>
    <mergeCell ref="O10:S10"/>
    <mergeCell ref="K14:N14"/>
    <mergeCell ref="K13:N13"/>
    <mergeCell ref="K12:N12"/>
    <mergeCell ref="K11:N11"/>
    <mergeCell ref="K10:N10"/>
    <mergeCell ref="G14:J14"/>
    <mergeCell ref="G13:J13"/>
    <mergeCell ref="G12:J12"/>
    <mergeCell ref="G11:J11"/>
    <mergeCell ref="G10:J10"/>
    <mergeCell ref="B2:U2"/>
    <mergeCell ref="V2:AC2"/>
    <mergeCell ref="B4:U4"/>
    <mergeCell ref="V4:AC4"/>
    <mergeCell ref="B18:U18"/>
    <mergeCell ref="V18:AC18"/>
    <mergeCell ref="B6:AD7"/>
    <mergeCell ref="B9:F9"/>
    <mergeCell ref="G9:J9"/>
    <mergeCell ref="K9:N9"/>
    <mergeCell ref="O9:S9"/>
    <mergeCell ref="B14:F14"/>
    <mergeCell ref="B13:F13"/>
    <mergeCell ref="B12:F12"/>
    <mergeCell ref="B11:F11"/>
    <mergeCell ref="B10:F10"/>
    <mergeCell ref="B28:AD28"/>
    <mergeCell ref="AB16:AD16"/>
    <mergeCell ref="U16:AA16"/>
    <mergeCell ref="B20:AD26"/>
    <mergeCell ref="B16:T17"/>
  </mergeCells>
  <conditionalFormatting sqref="AB16:AD16">
    <cfRule type="containsText" dxfId="29" priority="1" operator="containsText" text="NO">
      <formula>NOT(ISERROR(SEARCH("NO",AB16)))</formula>
    </cfRule>
    <cfRule type="containsText" dxfId="28" priority="2" operator="containsText" text="YES">
      <formula>NOT(ISERROR(SEARCH("YES",AB16)))</formula>
    </cfRule>
  </conditionalFormatting>
  <dataValidations count="1">
    <dataValidation type="list" allowBlank="1" showInputMessage="1" showErrorMessage="1" sqref="G10:J13" xr:uid="{00000000-0002-0000-0D00-000000000000}">
      <formula1>"Yes,No"</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Validation!$E$2:$E$3</xm:f>
          </x14:formula1>
          <xm:sqref>AB16:AD16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E98"/>
  <sheetViews>
    <sheetView showGridLines="0" topLeftCell="A85" zoomScaleNormal="100" workbookViewId="0">
      <selection activeCell="Y29" sqref="Y29:AD32"/>
    </sheetView>
  </sheetViews>
  <sheetFormatPr defaultColWidth="0" defaultRowHeight="0" customHeight="1" zeroHeight="1" x14ac:dyDescent="0.35"/>
  <cols>
    <col min="1" max="31" width="3.26953125" style="22" customWidth="1"/>
    <col min="32" max="16384" width="9.1796875" style="22" hidden="1"/>
  </cols>
  <sheetData>
    <row r="1" spans="2:30" ht="15" customHeight="1" x14ac:dyDescent="0.35"/>
    <row r="2" spans="2:30" ht="15" customHeight="1" x14ac:dyDescent="0.35">
      <c r="B2" s="97" t="s">
        <v>214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customHeight="1" thickBot="1" x14ac:dyDescent="0.4"/>
    <row r="4" spans="2:30" ht="15" customHeight="1" x14ac:dyDescent="0.35">
      <c r="B4" s="161"/>
      <c r="C4" s="162"/>
      <c r="D4" s="162"/>
      <c r="E4" s="162"/>
      <c r="F4" s="162"/>
      <c r="G4" s="162"/>
      <c r="H4" s="162"/>
      <c r="I4" s="162"/>
      <c r="J4" s="162"/>
      <c r="K4" s="162"/>
      <c r="L4" s="163"/>
      <c r="M4" s="194" t="s">
        <v>180</v>
      </c>
      <c r="N4" s="162"/>
      <c r="O4" s="162"/>
      <c r="P4" s="162" t="s">
        <v>215</v>
      </c>
      <c r="Q4" s="162"/>
      <c r="R4" s="162"/>
      <c r="S4" s="162" t="s">
        <v>216</v>
      </c>
      <c r="T4" s="162"/>
      <c r="U4" s="162"/>
      <c r="V4" s="162" t="s">
        <v>67</v>
      </c>
      <c r="W4" s="162"/>
      <c r="X4" s="296"/>
      <c r="Y4" s="161" t="s">
        <v>217</v>
      </c>
      <c r="Z4" s="162"/>
      <c r="AA4" s="162"/>
      <c r="AB4" s="162"/>
      <c r="AC4" s="162"/>
      <c r="AD4" s="163"/>
    </row>
    <row r="5" spans="2:30" ht="15" customHeight="1" thickBot="1" x14ac:dyDescent="0.4">
      <c r="B5" s="164"/>
      <c r="C5" s="165"/>
      <c r="D5" s="165"/>
      <c r="E5" s="165"/>
      <c r="F5" s="165"/>
      <c r="G5" s="165"/>
      <c r="H5" s="165"/>
      <c r="I5" s="165"/>
      <c r="J5" s="165"/>
      <c r="K5" s="165"/>
      <c r="L5" s="166"/>
      <c r="M5" s="195"/>
      <c r="N5" s="165"/>
      <c r="O5" s="165"/>
      <c r="P5" s="165"/>
      <c r="Q5" s="165"/>
      <c r="R5" s="165"/>
      <c r="S5" s="165"/>
      <c r="T5" s="165"/>
      <c r="U5" s="165"/>
      <c r="V5" s="165"/>
      <c r="W5" s="165"/>
      <c r="X5" s="300"/>
      <c r="Y5" s="164"/>
      <c r="Z5" s="165"/>
      <c r="AA5" s="165"/>
      <c r="AB5" s="165"/>
      <c r="AC5" s="165"/>
      <c r="AD5" s="166"/>
    </row>
    <row r="6" spans="2:30" ht="15" customHeight="1" thickBot="1" x14ac:dyDescent="0.4">
      <c r="B6" s="1126" t="str">
        <f>'S1-Population Served'!B2</f>
        <v>S1 - POPULATION SERVED</v>
      </c>
      <c r="C6" s="1127"/>
      <c r="D6" s="1127"/>
      <c r="E6" s="1127"/>
      <c r="F6" s="1127"/>
      <c r="G6" s="1127"/>
      <c r="H6" s="1127"/>
      <c r="I6" s="1127"/>
      <c r="J6" s="1127"/>
      <c r="K6" s="1127"/>
      <c r="L6" s="1127"/>
      <c r="M6" s="1127"/>
      <c r="N6" s="1127"/>
      <c r="O6" s="1127"/>
      <c r="P6" s="1127"/>
      <c r="Q6" s="1127"/>
      <c r="R6" s="1127"/>
      <c r="S6" s="1127"/>
      <c r="T6" s="1127"/>
      <c r="U6" s="1127"/>
      <c r="V6" s="1127"/>
      <c r="W6" s="1127"/>
      <c r="X6" s="1127"/>
      <c r="Y6" s="1127"/>
      <c r="Z6" s="1127"/>
      <c r="AA6" s="1127"/>
      <c r="AB6" s="1127"/>
      <c r="AC6" s="1127"/>
      <c r="AD6" s="1128"/>
    </row>
    <row r="7" spans="2:30" ht="15" customHeight="1" x14ac:dyDescent="0.35">
      <c r="B7" s="1079" t="str">
        <f>'S1-Population Served'!B4</f>
        <v>A - AREA MEDIAN INCOME (AMI) SERVED</v>
      </c>
      <c r="C7" s="1080"/>
      <c r="D7" s="1080"/>
      <c r="E7" s="1080"/>
      <c r="F7" s="1080"/>
      <c r="G7" s="1080"/>
      <c r="H7" s="1080"/>
      <c r="I7" s="1080"/>
      <c r="J7" s="1080"/>
      <c r="K7" s="1080"/>
      <c r="L7" s="1080"/>
      <c r="M7" s="1080"/>
      <c r="N7" s="1080"/>
      <c r="O7" s="1080"/>
      <c r="P7" s="1080"/>
      <c r="Q7" s="1080"/>
      <c r="R7" s="1080"/>
      <c r="S7" s="1080"/>
      <c r="T7" s="1080"/>
      <c r="U7" s="1080"/>
      <c r="V7" s="1080"/>
      <c r="W7" s="1080"/>
      <c r="X7" s="1081"/>
      <c r="Y7" s="1258"/>
      <c r="Z7" s="1259"/>
      <c r="AA7" s="1259"/>
      <c r="AB7" s="1259"/>
      <c r="AC7" s="1259"/>
      <c r="AD7" s="1260"/>
    </row>
    <row r="8" spans="2:30" ht="15" customHeight="1" x14ac:dyDescent="0.35">
      <c r="B8" s="1200" t="str">
        <f>'S1-Population Served'!B8</f>
        <v>30% of Population Served at or Below 40% AMI -OR-</v>
      </c>
      <c r="C8" s="1201"/>
      <c r="D8" s="1201"/>
      <c r="E8" s="1201"/>
      <c r="F8" s="1201"/>
      <c r="G8" s="1201"/>
      <c r="H8" s="1201"/>
      <c r="I8" s="1201"/>
      <c r="J8" s="1201"/>
      <c r="K8" s="1201"/>
      <c r="L8" s="1202"/>
      <c r="M8" s="1222">
        <f>'S1-Population Served'!Y8</f>
        <v>6</v>
      </c>
      <c r="N8" s="538"/>
      <c r="O8" s="1223"/>
      <c r="P8" s="585">
        <f>'S1-Population Served'!AB8</f>
        <v>0</v>
      </c>
      <c r="Q8" s="586"/>
      <c r="R8" s="587"/>
      <c r="S8" s="537"/>
      <c r="T8" s="538"/>
      <c r="U8" s="1223"/>
      <c r="V8" s="1249"/>
      <c r="W8" s="1250"/>
      <c r="X8" s="1251"/>
      <c r="Y8" s="1261"/>
      <c r="Z8" s="1262"/>
      <c r="AA8" s="1262"/>
      <c r="AB8" s="1262"/>
      <c r="AC8" s="1262"/>
      <c r="AD8" s="1263"/>
    </row>
    <row r="9" spans="2:30" ht="15" customHeight="1" x14ac:dyDescent="0.35">
      <c r="B9" s="1200"/>
      <c r="C9" s="1201"/>
      <c r="D9" s="1201"/>
      <c r="E9" s="1201"/>
      <c r="F9" s="1201"/>
      <c r="G9" s="1201"/>
      <c r="H9" s="1201"/>
      <c r="I9" s="1201"/>
      <c r="J9" s="1201"/>
      <c r="K9" s="1201"/>
      <c r="L9" s="1202"/>
      <c r="M9" s="1244"/>
      <c r="N9" s="1245"/>
      <c r="O9" s="1246"/>
      <c r="P9" s="1247"/>
      <c r="Q9" s="983"/>
      <c r="R9" s="829"/>
      <c r="S9" s="1248"/>
      <c r="T9" s="1245"/>
      <c r="U9" s="1246"/>
      <c r="V9" s="1252"/>
      <c r="W9" s="1253"/>
      <c r="X9" s="1254"/>
      <c r="Y9" s="1261"/>
      <c r="Z9" s="1262"/>
      <c r="AA9" s="1262"/>
      <c r="AB9" s="1262"/>
      <c r="AC9" s="1262"/>
      <c r="AD9" s="1263"/>
    </row>
    <row r="10" spans="2:30" ht="15" customHeight="1" x14ac:dyDescent="0.35">
      <c r="B10" s="1200" t="str">
        <f>'S1-Population Served'!B9</f>
        <v>20% of Population Served at or Below 30% AMI</v>
      </c>
      <c r="C10" s="1201"/>
      <c r="D10" s="1201"/>
      <c r="E10" s="1201"/>
      <c r="F10" s="1201"/>
      <c r="G10" s="1201"/>
      <c r="H10" s="1201"/>
      <c r="I10" s="1201"/>
      <c r="J10" s="1201"/>
      <c r="K10" s="1201"/>
      <c r="L10" s="1202"/>
      <c r="M10" s="1244"/>
      <c r="N10" s="1245"/>
      <c r="O10" s="1246"/>
      <c r="P10" s="1247"/>
      <c r="Q10" s="983"/>
      <c r="R10" s="829"/>
      <c r="S10" s="1248"/>
      <c r="T10" s="1245"/>
      <c r="U10" s="1246"/>
      <c r="V10" s="1252"/>
      <c r="W10" s="1253"/>
      <c r="X10" s="1254"/>
      <c r="Y10" s="1261"/>
      <c r="Z10" s="1262"/>
      <c r="AA10" s="1262"/>
      <c r="AB10" s="1262"/>
      <c r="AC10" s="1262"/>
      <c r="AD10" s="1263"/>
    </row>
    <row r="11" spans="2:30" ht="15" customHeight="1" thickBot="1" x14ac:dyDescent="0.4">
      <c r="B11" s="1203"/>
      <c r="C11" s="1204"/>
      <c r="D11" s="1204"/>
      <c r="E11" s="1204"/>
      <c r="F11" s="1204"/>
      <c r="G11" s="1204"/>
      <c r="H11" s="1204"/>
      <c r="I11" s="1204"/>
      <c r="J11" s="1204"/>
      <c r="K11" s="1204"/>
      <c r="L11" s="1205"/>
      <c r="M11" s="1224"/>
      <c r="N11" s="636"/>
      <c r="O11" s="1225"/>
      <c r="P11" s="1226"/>
      <c r="Q11" s="642"/>
      <c r="R11" s="1227"/>
      <c r="S11" s="635"/>
      <c r="T11" s="636"/>
      <c r="U11" s="1225"/>
      <c r="V11" s="1255"/>
      <c r="W11" s="1256"/>
      <c r="X11" s="1257"/>
      <c r="Y11" s="1261"/>
      <c r="Z11" s="1262"/>
      <c r="AA11" s="1262"/>
      <c r="AB11" s="1262"/>
      <c r="AC11" s="1262"/>
      <c r="AD11" s="1263"/>
    </row>
    <row r="12" spans="2:30" ht="15" customHeight="1" thickTop="1" thickBot="1" x14ac:dyDescent="0.4">
      <c r="B12" s="1091" t="s">
        <v>218</v>
      </c>
      <c r="C12" s="1092"/>
      <c r="D12" s="1092"/>
      <c r="E12" s="1092"/>
      <c r="F12" s="1092"/>
      <c r="G12" s="1092"/>
      <c r="H12" s="1092"/>
      <c r="I12" s="1092"/>
      <c r="J12" s="1092"/>
      <c r="K12" s="1092"/>
      <c r="L12" s="1093"/>
      <c r="M12" s="1168">
        <f>'S1-Population Served'!Y10</f>
        <v>6</v>
      </c>
      <c r="N12" s="1097"/>
      <c r="O12" s="1097"/>
      <c r="P12" s="1097">
        <f>'S1-Population Served'!AB10</f>
        <v>0</v>
      </c>
      <c r="Q12" s="1097"/>
      <c r="R12" s="1097"/>
      <c r="S12" s="1097">
        <f>S8</f>
        <v>0</v>
      </c>
      <c r="T12" s="1097"/>
      <c r="U12" s="1097"/>
      <c r="V12" s="1267"/>
      <c r="W12" s="1267"/>
      <c r="X12" s="1268"/>
      <c r="Y12" s="1264"/>
      <c r="Z12" s="1265"/>
      <c r="AA12" s="1265"/>
      <c r="AB12" s="1265"/>
      <c r="AC12" s="1265"/>
      <c r="AD12" s="1266"/>
    </row>
    <row r="13" spans="2:30" ht="15" customHeight="1" x14ac:dyDescent="0.35">
      <c r="B13" s="1196" t="str">
        <f>'S1-Population Served'!B12</f>
        <v>B - TARGETED POPULATIONS</v>
      </c>
      <c r="C13" s="1197"/>
      <c r="D13" s="1197"/>
      <c r="E13" s="1197"/>
      <c r="F13" s="1197"/>
      <c r="G13" s="1197"/>
      <c r="H13" s="1197"/>
      <c r="I13" s="1197"/>
      <c r="J13" s="1197"/>
      <c r="K13" s="1197"/>
      <c r="L13" s="1197"/>
      <c r="M13" s="1197"/>
      <c r="N13" s="1197"/>
      <c r="O13" s="1197"/>
      <c r="P13" s="1197"/>
      <c r="Q13" s="1197"/>
      <c r="R13" s="1197"/>
      <c r="S13" s="1197"/>
      <c r="T13" s="1197"/>
      <c r="U13" s="1197"/>
      <c r="V13" s="1197"/>
      <c r="W13" s="1197"/>
      <c r="X13" s="1198"/>
      <c r="Y13" s="1280"/>
      <c r="Z13" s="1281"/>
      <c r="AA13" s="1281"/>
      <c r="AB13" s="1281"/>
      <c r="AC13" s="1281"/>
      <c r="AD13" s="1282"/>
    </row>
    <row r="14" spans="2:30" ht="15" customHeight="1" x14ac:dyDescent="0.35">
      <c r="B14" s="1200" t="s">
        <v>629</v>
      </c>
      <c r="C14" s="1201"/>
      <c r="D14" s="1201"/>
      <c r="E14" s="1201"/>
      <c r="F14" s="1201"/>
      <c r="G14" s="1201"/>
      <c r="H14" s="1201"/>
      <c r="I14" s="1201"/>
      <c r="J14" s="1201"/>
      <c r="K14" s="1201"/>
      <c r="L14" s="1202"/>
      <c r="M14" s="1199">
        <f>'S1-Population Served'!AD12</f>
        <v>8</v>
      </c>
      <c r="N14" s="527"/>
      <c r="O14" s="527"/>
      <c r="P14" s="529">
        <f>'S1-Population Served'!Y24</f>
        <v>0</v>
      </c>
      <c r="Q14" s="529"/>
      <c r="R14" s="529"/>
      <c r="S14" s="527"/>
      <c r="T14" s="527"/>
      <c r="U14" s="527"/>
      <c r="V14" s="1228"/>
      <c r="W14" s="1229"/>
      <c r="X14" s="1230"/>
      <c r="Y14" s="1283"/>
      <c r="Z14" s="1284"/>
      <c r="AA14" s="1284"/>
      <c r="AB14" s="1284"/>
      <c r="AC14" s="1284"/>
      <c r="AD14" s="1285"/>
    </row>
    <row r="15" spans="2:30" ht="15" customHeight="1" x14ac:dyDescent="0.35">
      <c r="B15" s="1200"/>
      <c r="C15" s="1201"/>
      <c r="D15" s="1201"/>
      <c r="E15" s="1201"/>
      <c r="F15" s="1201"/>
      <c r="G15" s="1201"/>
      <c r="H15" s="1201"/>
      <c r="I15" s="1201"/>
      <c r="J15" s="1201"/>
      <c r="K15" s="1201"/>
      <c r="L15" s="1202"/>
      <c r="M15" s="1199"/>
      <c r="N15" s="527"/>
      <c r="O15" s="527"/>
      <c r="P15" s="529"/>
      <c r="Q15" s="529"/>
      <c r="R15" s="529"/>
      <c r="S15" s="527"/>
      <c r="T15" s="527"/>
      <c r="U15" s="527"/>
      <c r="V15" s="1269"/>
      <c r="W15" s="1270"/>
      <c r="X15" s="1271"/>
      <c r="Y15" s="1283"/>
      <c r="Z15" s="1284"/>
      <c r="AA15" s="1284"/>
      <c r="AB15" s="1284"/>
      <c r="AC15" s="1284"/>
      <c r="AD15" s="1285"/>
    </row>
    <row r="16" spans="2:30" ht="24" customHeight="1" thickBot="1" x14ac:dyDescent="0.4">
      <c r="B16" s="1203"/>
      <c r="C16" s="1204"/>
      <c r="D16" s="1204"/>
      <c r="E16" s="1204"/>
      <c r="F16" s="1204"/>
      <c r="G16" s="1204"/>
      <c r="H16" s="1204"/>
      <c r="I16" s="1204"/>
      <c r="J16" s="1204"/>
      <c r="K16" s="1204"/>
      <c r="L16" s="1205"/>
      <c r="M16" s="1130"/>
      <c r="N16" s="1131"/>
      <c r="O16" s="1131"/>
      <c r="P16" s="628"/>
      <c r="Q16" s="628"/>
      <c r="R16" s="628"/>
      <c r="S16" s="1131"/>
      <c r="T16" s="1131"/>
      <c r="U16" s="1131"/>
      <c r="V16" s="1269"/>
      <c r="W16" s="1270"/>
      <c r="X16" s="1271"/>
      <c r="Y16" s="1283"/>
      <c r="Z16" s="1284"/>
      <c r="AA16" s="1284"/>
      <c r="AB16" s="1284"/>
      <c r="AC16" s="1284"/>
      <c r="AD16" s="1285"/>
    </row>
    <row r="17" spans="2:30" ht="15" customHeight="1" thickTop="1" thickBot="1" x14ac:dyDescent="0.4">
      <c r="B17" s="1207" t="s">
        <v>218</v>
      </c>
      <c r="C17" s="1208"/>
      <c r="D17" s="1208"/>
      <c r="E17" s="1208"/>
      <c r="F17" s="1208"/>
      <c r="G17" s="1208"/>
      <c r="H17" s="1208"/>
      <c r="I17" s="1208"/>
      <c r="J17" s="1208"/>
      <c r="K17" s="1208"/>
      <c r="L17" s="1209"/>
      <c r="M17" s="1188">
        <f>'S1-Population Served'!AD12</f>
        <v>8</v>
      </c>
      <c r="N17" s="1239"/>
      <c r="O17" s="1239"/>
      <c r="P17" s="1239">
        <f>'S1-Population Served'!Y24</f>
        <v>0</v>
      </c>
      <c r="Q17" s="1239"/>
      <c r="R17" s="1239"/>
      <c r="S17" s="1239">
        <f>S14</f>
        <v>0</v>
      </c>
      <c r="T17" s="1239"/>
      <c r="U17" s="1239"/>
      <c r="V17" s="1240"/>
      <c r="W17" s="1241"/>
      <c r="X17" s="1242"/>
      <c r="Y17" s="1283"/>
      <c r="Z17" s="1284"/>
      <c r="AA17" s="1284"/>
      <c r="AB17" s="1284"/>
      <c r="AC17" s="1284"/>
      <c r="AD17" s="1285"/>
    </row>
    <row r="18" spans="2:30" ht="15" customHeight="1" thickBot="1" x14ac:dyDescent="0.4">
      <c r="B18" s="1069" t="s">
        <v>219</v>
      </c>
      <c r="C18" s="1070"/>
      <c r="D18" s="1070"/>
      <c r="E18" s="1070"/>
      <c r="F18" s="1070"/>
      <c r="G18" s="1070"/>
      <c r="H18" s="1070"/>
      <c r="I18" s="1070"/>
      <c r="J18" s="1070"/>
      <c r="K18" s="1070"/>
      <c r="L18" s="1071"/>
      <c r="M18" s="1234">
        <f>SUM(M17,M12)</f>
        <v>14</v>
      </c>
      <c r="N18" s="1073"/>
      <c r="O18" s="1074"/>
      <c r="P18" s="1235">
        <f>P12+P17</f>
        <v>0</v>
      </c>
      <c r="Q18" s="1073"/>
      <c r="R18" s="1074"/>
      <c r="S18" s="1235">
        <f>SUM(S12,S17)</f>
        <v>0</v>
      </c>
      <c r="T18" s="1073"/>
      <c r="U18" s="1074"/>
      <c r="V18" s="1236"/>
      <c r="W18" s="1237"/>
      <c r="X18" s="1238"/>
      <c r="Y18" s="1286"/>
      <c r="Z18" s="1287"/>
      <c r="AA18" s="1287"/>
      <c r="AB18" s="1287"/>
      <c r="AC18" s="1287"/>
      <c r="AD18" s="1288"/>
    </row>
    <row r="19" spans="2:30" ht="15" customHeight="1" thickBot="1" x14ac:dyDescent="0.4">
      <c r="B19" s="1126" t="str">
        <f>'S2-Needs Analysis'!B2</f>
        <v>S2 - NEEDS ANALYSIS</v>
      </c>
      <c r="C19" s="1127"/>
      <c r="D19" s="1127"/>
      <c r="E19" s="1127"/>
      <c r="F19" s="1127"/>
      <c r="G19" s="1127"/>
      <c r="H19" s="1127"/>
      <c r="I19" s="1127"/>
      <c r="J19" s="1127"/>
      <c r="K19" s="1127"/>
      <c r="L19" s="1127"/>
      <c r="M19" s="1127"/>
      <c r="N19" s="1127"/>
      <c r="O19" s="1127"/>
      <c r="P19" s="1127"/>
      <c r="Q19" s="1127"/>
      <c r="R19" s="1127"/>
      <c r="S19" s="1127"/>
      <c r="T19" s="1127"/>
      <c r="U19" s="1127"/>
      <c r="V19" s="1127"/>
      <c r="W19" s="1127"/>
      <c r="X19" s="1127"/>
      <c r="Y19" s="1127"/>
      <c r="Z19" s="1127"/>
      <c r="AA19" s="1127"/>
      <c r="AB19" s="1127"/>
      <c r="AC19" s="1127"/>
      <c r="AD19" s="1128"/>
    </row>
    <row r="20" spans="2:30" ht="15" customHeight="1" x14ac:dyDescent="0.35">
      <c r="B20" s="1079" t="str">
        <f>'S2-Needs Analysis'!B4</f>
        <v>A - MEDIAN AGE OF OWNER-OCCUPIED STRUCTURE</v>
      </c>
      <c r="C20" s="1080"/>
      <c r="D20" s="1080"/>
      <c r="E20" s="1080"/>
      <c r="F20" s="1080"/>
      <c r="G20" s="1080"/>
      <c r="H20" s="1080"/>
      <c r="I20" s="1080"/>
      <c r="J20" s="1080"/>
      <c r="K20" s="1080"/>
      <c r="L20" s="1080"/>
      <c r="M20" s="1080"/>
      <c r="N20" s="1080"/>
      <c r="O20" s="1080"/>
      <c r="P20" s="1080"/>
      <c r="Q20" s="1080"/>
      <c r="R20" s="1080"/>
      <c r="S20" s="1080"/>
      <c r="T20" s="1080"/>
      <c r="U20" s="1080"/>
      <c r="V20" s="1080"/>
      <c r="W20" s="1080"/>
      <c r="X20" s="1081"/>
      <c r="Y20" s="1100"/>
      <c r="Z20" s="1101"/>
      <c r="AA20" s="1101"/>
      <c r="AB20" s="1101"/>
      <c r="AC20" s="1101"/>
      <c r="AD20" s="1102"/>
    </row>
    <row r="21" spans="2:30" ht="15" customHeight="1" thickBot="1" x14ac:dyDescent="0.4">
      <c r="B21" s="1082" t="s">
        <v>588</v>
      </c>
      <c r="C21" s="1083"/>
      <c r="D21" s="1083"/>
      <c r="E21" s="1083"/>
      <c r="F21" s="1083"/>
      <c r="G21" s="1083"/>
      <c r="H21" s="1083"/>
      <c r="I21" s="1083"/>
      <c r="J21" s="1083"/>
      <c r="K21" s="1083"/>
      <c r="L21" s="1084"/>
      <c r="M21" s="1085">
        <f>'S2-Needs Analysis'!Y14</f>
        <v>4</v>
      </c>
      <c r="N21" s="1086"/>
      <c r="O21" s="1086"/>
      <c r="P21" s="1087">
        <f>'S2-Needs Analysis'!AB14</f>
        <v>0</v>
      </c>
      <c r="Q21" s="628"/>
      <c r="R21" s="628"/>
      <c r="S21" s="1088"/>
      <c r="T21" s="1088"/>
      <c r="U21" s="1088"/>
      <c r="V21" s="1089"/>
      <c r="W21" s="1089"/>
      <c r="X21" s="1090"/>
      <c r="Y21" s="1103"/>
      <c r="Z21" s="1104"/>
      <c r="AA21" s="1104"/>
      <c r="AB21" s="1104"/>
      <c r="AC21" s="1104"/>
      <c r="AD21" s="1105"/>
    </row>
    <row r="22" spans="2:30" ht="15" customHeight="1" thickTop="1" thickBot="1" x14ac:dyDescent="0.4">
      <c r="B22" s="1091" t="s">
        <v>218</v>
      </c>
      <c r="C22" s="1092"/>
      <c r="D22" s="1092"/>
      <c r="E22" s="1092"/>
      <c r="F22" s="1092"/>
      <c r="G22" s="1092"/>
      <c r="H22" s="1092"/>
      <c r="I22" s="1092"/>
      <c r="J22" s="1092"/>
      <c r="K22" s="1092"/>
      <c r="L22" s="1093"/>
      <c r="M22" s="1094">
        <f>'S2-Needs Analysis'!Y14</f>
        <v>4</v>
      </c>
      <c r="N22" s="1095"/>
      <c r="O22" s="1095"/>
      <c r="P22" s="1096">
        <f>'S2-Needs Analysis'!AB14</f>
        <v>0</v>
      </c>
      <c r="Q22" s="1097"/>
      <c r="R22" s="1097"/>
      <c r="S22" s="1096">
        <f>S21</f>
        <v>0</v>
      </c>
      <c r="T22" s="1096"/>
      <c r="U22" s="1096"/>
      <c r="V22" s="1098"/>
      <c r="W22" s="1098"/>
      <c r="X22" s="1099"/>
      <c r="Y22" s="1106"/>
      <c r="Z22" s="1107"/>
      <c r="AA22" s="1107"/>
      <c r="AB22" s="1107"/>
      <c r="AC22" s="1107"/>
      <c r="AD22" s="1108"/>
    </row>
    <row r="23" spans="2:30" ht="15" customHeight="1" x14ac:dyDescent="0.35">
      <c r="B23" s="1079" t="str">
        <f>'S2-Needs Analysis'!B24</f>
        <v>B - DISTRESSED COUNTIES</v>
      </c>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1"/>
      <c r="Y23" s="1100"/>
      <c r="Z23" s="1101"/>
      <c r="AA23" s="1101"/>
      <c r="AB23" s="1101"/>
      <c r="AC23" s="1101"/>
      <c r="AD23" s="1102"/>
    </row>
    <row r="24" spans="2:30" ht="15" customHeight="1" thickBot="1" x14ac:dyDescent="0.4">
      <c r="B24" s="1082" t="s">
        <v>588</v>
      </c>
      <c r="C24" s="1083"/>
      <c r="D24" s="1083"/>
      <c r="E24" s="1083"/>
      <c r="F24" s="1083"/>
      <c r="G24" s="1083"/>
      <c r="H24" s="1083"/>
      <c r="I24" s="1083"/>
      <c r="J24" s="1083"/>
      <c r="K24" s="1083"/>
      <c r="L24" s="1084"/>
      <c r="M24" s="1085">
        <f>'S2-Needs Analysis'!Y34</f>
        <v>2</v>
      </c>
      <c r="N24" s="1086"/>
      <c r="O24" s="1086"/>
      <c r="P24" s="1087">
        <f>'S2-Needs Analysis'!AB34</f>
        <v>0</v>
      </c>
      <c r="Q24" s="628"/>
      <c r="R24" s="628"/>
      <c r="S24" s="1088"/>
      <c r="T24" s="1088"/>
      <c r="U24" s="1088"/>
      <c r="V24" s="1089"/>
      <c r="W24" s="1089"/>
      <c r="X24" s="1090"/>
      <c r="Y24" s="1103"/>
      <c r="Z24" s="1104"/>
      <c r="AA24" s="1104"/>
      <c r="AB24" s="1104"/>
      <c r="AC24" s="1104"/>
      <c r="AD24" s="1105"/>
    </row>
    <row r="25" spans="2:30" ht="15" customHeight="1" thickTop="1" thickBot="1" x14ac:dyDescent="0.4">
      <c r="B25" s="1091" t="s">
        <v>218</v>
      </c>
      <c r="C25" s="1092"/>
      <c r="D25" s="1092"/>
      <c r="E25" s="1092"/>
      <c r="F25" s="1092"/>
      <c r="G25" s="1092"/>
      <c r="H25" s="1092"/>
      <c r="I25" s="1092"/>
      <c r="J25" s="1092"/>
      <c r="K25" s="1092"/>
      <c r="L25" s="1093"/>
      <c r="M25" s="1094">
        <f>'S2-Needs Analysis'!Y34</f>
        <v>2</v>
      </c>
      <c r="N25" s="1095"/>
      <c r="O25" s="1095"/>
      <c r="P25" s="1096">
        <f>'S2-Needs Analysis'!AB34</f>
        <v>0</v>
      </c>
      <c r="Q25" s="1097"/>
      <c r="R25" s="1097"/>
      <c r="S25" s="1096">
        <f>S24</f>
        <v>0</v>
      </c>
      <c r="T25" s="1096"/>
      <c r="U25" s="1096"/>
      <c r="V25" s="1098"/>
      <c r="W25" s="1098"/>
      <c r="X25" s="1099"/>
      <c r="Y25" s="1106"/>
      <c r="Z25" s="1107"/>
      <c r="AA25" s="1107"/>
      <c r="AB25" s="1107"/>
      <c r="AC25" s="1107"/>
      <c r="AD25" s="1108"/>
    </row>
    <row r="26" spans="2:30" ht="15" customHeight="1" x14ac:dyDescent="0.35">
      <c r="B26" s="1079" t="str">
        <f>'S2-Needs Analysis'!B43</f>
        <v>C - POVERTY RATE</v>
      </c>
      <c r="C26" s="1080"/>
      <c r="D26" s="1080"/>
      <c r="E26" s="1080"/>
      <c r="F26" s="1080"/>
      <c r="G26" s="1080"/>
      <c r="H26" s="1080"/>
      <c r="I26" s="1080"/>
      <c r="J26" s="1080"/>
      <c r="K26" s="1080"/>
      <c r="L26" s="1080"/>
      <c r="M26" s="1080"/>
      <c r="N26" s="1080"/>
      <c r="O26" s="1080"/>
      <c r="P26" s="1080"/>
      <c r="Q26" s="1080"/>
      <c r="R26" s="1080"/>
      <c r="S26" s="1080"/>
      <c r="T26" s="1080"/>
      <c r="U26" s="1080"/>
      <c r="V26" s="1080"/>
      <c r="W26" s="1080"/>
      <c r="X26" s="1081"/>
      <c r="Y26" s="1100"/>
      <c r="Z26" s="1101"/>
      <c r="AA26" s="1101"/>
      <c r="AB26" s="1101"/>
      <c r="AC26" s="1101"/>
      <c r="AD26" s="1102"/>
    </row>
    <row r="27" spans="2:30" ht="15" customHeight="1" thickBot="1" x14ac:dyDescent="0.4">
      <c r="B27" s="1082" t="s">
        <v>588</v>
      </c>
      <c r="C27" s="1083"/>
      <c r="D27" s="1083"/>
      <c r="E27" s="1083"/>
      <c r="F27" s="1083"/>
      <c r="G27" s="1083"/>
      <c r="H27" s="1083"/>
      <c r="I27" s="1083"/>
      <c r="J27" s="1083"/>
      <c r="K27" s="1083"/>
      <c r="L27" s="1084"/>
      <c r="M27" s="1085">
        <f>'S2-Needs Analysis'!Y53</f>
        <v>4</v>
      </c>
      <c r="N27" s="1086"/>
      <c r="O27" s="1086"/>
      <c r="P27" s="1087">
        <f>'S2-Needs Analysis'!AB53</f>
        <v>0</v>
      </c>
      <c r="Q27" s="628"/>
      <c r="R27" s="628"/>
      <c r="S27" s="1088"/>
      <c r="T27" s="1088"/>
      <c r="U27" s="1088"/>
      <c r="V27" s="1089"/>
      <c r="W27" s="1089"/>
      <c r="X27" s="1090"/>
      <c r="Y27" s="1103"/>
      <c r="Z27" s="1104"/>
      <c r="AA27" s="1104"/>
      <c r="AB27" s="1104"/>
      <c r="AC27" s="1104"/>
      <c r="AD27" s="1105"/>
    </row>
    <row r="28" spans="2:30" ht="15" customHeight="1" thickTop="1" thickBot="1" x14ac:dyDescent="0.4">
      <c r="B28" s="1091" t="s">
        <v>218</v>
      </c>
      <c r="C28" s="1092"/>
      <c r="D28" s="1092"/>
      <c r="E28" s="1092"/>
      <c r="F28" s="1092"/>
      <c r="G28" s="1092"/>
      <c r="H28" s="1092"/>
      <c r="I28" s="1092"/>
      <c r="J28" s="1092"/>
      <c r="K28" s="1092"/>
      <c r="L28" s="1093"/>
      <c r="M28" s="1094">
        <f>'S2-Needs Analysis'!Y53</f>
        <v>4</v>
      </c>
      <c r="N28" s="1095"/>
      <c r="O28" s="1095"/>
      <c r="P28" s="1096">
        <f>'S2-Needs Analysis'!AB53</f>
        <v>0</v>
      </c>
      <c r="Q28" s="1097"/>
      <c r="R28" s="1097"/>
      <c r="S28" s="1096">
        <f>S27</f>
        <v>0</v>
      </c>
      <c r="T28" s="1096"/>
      <c r="U28" s="1096"/>
      <c r="V28" s="1098"/>
      <c r="W28" s="1098"/>
      <c r="X28" s="1099"/>
      <c r="Y28" s="1106"/>
      <c r="Z28" s="1107"/>
      <c r="AA28" s="1107"/>
      <c r="AB28" s="1107"/>
      <c r="AC28" s="1107"/>
      <c r="AD28" s="1108"/>
    </row>
    <row r="29" spans="2:30" ht="15" customHeight="1" x14ac:dyDescent="0.35">
      <c r="B29" s="1079" t="str">
        <f>'S2-Needs Analysis'!B63</f>
        <v>D - COMMUNITY WITHOUT RECENT OOR AWARD</v>
      </c>
      <c r="C29" s="1080"/>
      <c r="D29" s="1080"/>
      <c r="E29" s="1080"/>
      <c r="F29" s="1080"/>
      <c r="G29" s="1080"/>
      <c r="H29" s="1080"/>
      <c r="I29" s="1080"/>
      <c r="J29" s="1080"/>
      <c r="K29" s="1080"/>
      <c r="L29" s="1080"/>
      <c r="M29" s="1080"/>
      <c r="N29" s="1080"/>
      <c r="O29" s="1080"/>
      <c r="P29" s="1080"/>
      <c r="Q29" s="1080"/>
      <c r="R29" s="1080"/>
      <c r="S29" s="1080"/>
      <c r="T29" s="1080"/>
      <c r="U29" s="1080"/>
      <c r="V29" s="1080"/>
      <c r="W29" s="1080"/>
      <c r="X29" s="1081"/>
      <c r="Y29" s="1289"/>
      <c r="Z29" s="1290"/>
      <c r="AA29" s="1290"/>
      <c r="AB29" s="1290"/>
      <c r="AC29" s="1290"/>
      <c r="AD29" s="1291"/>
    </row>
    <row r="30" spans="2:30" ht="15" customHeight="1" thickBot="1" x14ac:dyDescent="0.4">
      <c r="B30" s="1082" t="s">
        <v>588</v>
      </c>
      <c r="C30" s="1083"/>
      <c r="D30" s="1083"/>
      <c r="E30" s="1083"/>
      <c r="F30" s="1083"/>
      <c r="G30" s="1083"/>
      <c r="H30" s="1083"/>
      <c r="I30" s="1083"/>
      <c r="J30" s="1083"/>
      <c r="K30" s="1083"/>
      <c r="L30" s="1084"/>
      <c r="M30" s="1085">
        <f>'S2-Needs Analysis'!Y75</f>
        <v>5</v>
      </c>
      <c r="N30" s="1086"/>
      <c r="O30" s="1086"/>
      <c r="P30" s="1087">
        <f>'S2-Needs Analysis'!AB75</f>
        <v>0</v>
      </c>
      <c r="Q30" s="628"/>
      <c r="R30" s="628"/>
      <c r="S30" s="1088"/>
      <c r="T30" s="1088"/>
      <c r="U30" s="1088"/>
      <c r="V30" s="1089"/>
      <c r="W30" s="1089"/>
      <c r="X30" s="1090"/>
      <c r="Y30" s="1292"/>
      <c r="Z30" s="1293"/>
      <c r="AA30" s="1293"/>
      <c r="AB30" s="1293"/>
      <c r="AC30" s="1293"/>
      <c r="AD30" s="1294"/>
    </row>
    <row r="31" spans="2:30" ht="15" customHeight="1" thickTop="1" thickBot="1" x14ac:dyDescent="0.4">
      <c r="B31" s="1091" t="s">
        <v>218</v>
      </c>
      <c r="C31" s="1092"/>
      <c r="D31" s="1092"/>
      <c r="E31" s="1092"/>
      <c r="F31" s="1092"/>
      <c r="G31" s="1092"/>
      <c r="H31" s="1092"/>
      <c r="I31" s="1092"/>
      <c r="J31" s="1092"/>
      <c r="K31" s="1092"/>
      <c r="L31" s="1093"/>
      <c r="M31" s="1094">
        <f>'S2-Needs Analysis'!Y75</f>
        <v>5</v>
      </c>
      <c r="N31" s="1095"/>
      <c r="O31" s="1095"/>
      <c r="P31" s="1096">
        <f>'S2-Needs Analysis'!AB75</f>
        <v>0</v>
      </c>
      <c r="Q31" s="1097"/>
      <c r="R31" s="1097"/>
      <c r="S31" s="1096">
        <f>S30</f>
        <v>0</v>
      </c>
      <c r="T31" s="1096"/>
      <c r="U31" s="1096"/>
      <c r="V31" s="1098"/>
      <c r="W31" s="1098"/>
      <c r="X31" s="1099"/>
      <c r="Y31" s="1292"/>
      <c r="Z31" s="1293"/>
      <c r="AA31" s="1293"/>
      <c r="AB31" s="1293"/>
      <c r="AC31" s="1293"/>
      <c r="AD31" s="1294"/>
    </row>
    <row r="32" spans="2:30" ht="15" customHeight="1" thickBot="1" x14ac:dyDescent="0.4">
      <c r="B32" s="1069" t="s">
        <v>219</v>
      </c>
      <c r="C32" s="1070"/>
      <c r="D32" s="1070"/>
      <c r="E32" s="1070"/>
      <c r="F32" s="1070"/>
      <c r="G32" s="1070"/>
      <c r="H32" s="1070"/>
      <c r="I32" s="1070"/>
      <c r="J32" s="1070"/>
      <c r="K32" s="1070"/>
      <c r="L32" s="1071"/>
      <c r="M32" s="1072">
        <f>SUM(M22,M25,M28,M31)</f>
        <v>15</v>
      </c>
      <c r="N32" s="1073"/>
      <c r="O32" s="1074"/>
      <c r="P32" s="1075">
        <f>SUM(P22,P25,P28,P31)</f>
        <v>0</v>
      </c>
      <c r="Q32" s="1073"/>
      <c r="R32" s="1074"/>
      <c r="S32" s="1075">
        <f>SUM(S22,S25,S28,S31)</f>
        <v>0</v>
      </c>
      <c r="T32" s="1073"/>
      <c r="U32" s="1074"/>
      <c r="V32" s="1076"/>
      <c r="W32" s="1077"/>
      <c r="X32" s="1078"/>
      <c r="Y32" s="1295"/>
      <c r="Z32" s="1296"/>
      <c r="AA32" s="1296"/>
      <c r="AB32" s="1296"/>
      <c r="AC32" s="1296"/>
      <c r="AD32" s="1297"/>
    </row>
    <row r="33" spans="2:30" ht="15" customHeight="1" thickBot="1" x14ac:dyDescent="0.4">
      <c r="B33" s="1210" t="str">
        <f>'S3-Readiness'!B2</f>
        <v>S3 - READINESS</v>
      </c>
      <c r="C33" s="1211"/>
      <c r="D33" s="1211"/>
      <c r="E33" s="1211"/>
      <c r="F33" s="1211"/>
      <c r="G33" s="1211"/>
      <c r="H33" s="1211"/>
      <c r="I33" s="1211"/>
      <c r="J33" s="1211"/>
      <c r="K33" s="1211"/>
      <c r="L33" s="1211"/>
      <c r="M33" s="1211"/>
      <c r="N33" s="1211"/>
      <c r="O33" s="1211"/>
      <c r="P33" s="1211"/>
      <c r="Q33" s="1211"/>
      <c r="R33" s="1211"/>
      <c r="S33" s="1211"/>
      <c r="T33" s="1211"/>
      <c r="U33" s="1211"/>
      <c r="V33" s="1211"/>
      <c r="W33" s="1211"/>
      <c r="X33" s="1211"/>
      <c r="Y33" s="1211"/>
      <c r="Z33" s="1211"/>
      <c r="AA33" s="1211"/>
      <c r="AB33" s="1211"/>
      <c r="AC33" s="1211"/>
      <c r="AD33" s="1212"/>
    </row>
    <row r="34" spans="2:30" ht="15" customHeight="1" x14ac:dyDescent="0.35">
      <c r="B34" s="1169" t="str">
        <f>'S3-Readiness'!B4</f>
        <v>A - CLIENT INTAKE</v>
      </c>
      <c r="C34" s="1170"/>
      <c r="D34" s="1170"/>
      <c r="E34" s="1170"/>
      <c r="F34" s="1170"/>
      <c r="G34" s="1170"/>
      <c r="H34" s="1170"/>
      <c r="I34" s="1170"/>
      <c r="J34" s="1170"/>
      <c r="K34" s="1170"/>
      <c r="L34" s="1170"/>
      <c r="M34" s="1170"/>
      <c r="N34" s="1170"/>
      <c r="O34" s="1170"/>
      <c r="P34" s="1170"/>
      <c r="Q34" s="1170"/>
      <c r="R34" s="1170"/>
      <c r="S34" s="1170"/>
      <c r="T34" s="1170"/>
      <c r="U34" s="1170"/>
      <c r="V34" s="1170"/>
      <c r="W34" s="1170"/>
      <c r="X34" s="1171"/>
      <c r="Y34" s="1213"/>
      <c r="Z34" s="1214"/>
      <c r="AA34" s="1214"/>
      <c r="AB34" s="1214"/>
      <c r="AC34" s="1214"/>
      <c r="AD34" s="1215"/>
    </row>
    <row r="35" spans="2:30" ht="15" customHeight="1" x14ac:dyDescent="0.35">
      <c r="B35" s="1216" t="s">
        <v>220</v>
      </c>
      <c r="C35" s="1217"/>
      <c r="D35" s="1217"/>
      <c r="E35" s="1217"/>
      <c r="F35" s="1217"/>
      <c r="G35" s="1217"/>
      <c r="H35" s="1217"/>
      <c r="I35" s="1217"/>
      <c r="J35" s="1217"/>
      <c r="K35" s="1217"/>
      <c r="L35" s="1218"/>
      <c r="M35" s="1222">
        <f>'S3-Readiness'!Y10</f>
        <v>3</v>
      </c>
      <c r="N35" s="538"/>
      <c r="O35" s="1223"/>
      <c r="P35" s="585">
        <f>'S3-Readiness'!AB10</f>
        <v>0</v>
      </c>
      <c r="Q35" s="586"/>
      <c r="R35" s="587"/>
      <c r="S35" s="537"/>
      <c r="T35" s="538"/>
      <c r="U35" s="1223"/>
      <c r="V35" s="1228"/>
      <c r="W35" s="1229"/>
      <c r="X35" s="1230"/>
      <c r="Y35" s="1161"/>
      <c r="Z35" s="1162"/>
      <c r="AA35" s="1162"/>
      <c r="AB35" s="1162"/>
      <c r="AC35" s="1162"/>
      <c r="AD35" s="1163"/>
    </row>
    <row r="36" spans="2:30" ht="15" customHeight="1" thickBot="1" x14ac:dyDescent="0.4">
      <c r="B36" s="1219"/>
      <c r="C36" s="1220"/>
      <c r="D36" s="1220"/>
      <c r="E36" s="1220"/>
      <c r="F36" s="1220"/>
      <c r="G36" s="1220"/>
      <c r="H36" s="1220"/>
      <c r="I36" s="1220"/>
      <c r="J36" s="1220"/>
      <c r="K36" s="1220"/>
      <c r="L36" s="1221"/>
      <c r="M36" s="1224"/>
      <c r="N36" s="636"/>
      <c r="O36" s="1225"/>
      <c r="P36" s="1226"/>
      <c r="Q36" s="642"/>
      <c r="R36" s="1227"/>
      <c r="S36" s="635"/>
      <c r="T36" s="636"/>
      <c r="U36" s="1225"/>
      <c r="V36" s="1231"/>
      <c r="W36" s="1232"/>
      <c r="X36" s="1233"/>
      <c r="Y36" s="1161"/>
      <c r="Z36" s="1162"/>
      <c r="AA36" s="1162"/>
      <c r="AB36" s="1162"/>
      <c r="AC36" s="1162"/>
      <c r="AD36" s="1163"/>
    </row>
    <row r="37" spans="2:30" ht="15" customHeight="1" thickTop="1" thickBot="1" x14ac:dyDescent="0.4">
      <c r="B37" s="1207" t="s">
        <v>218</v>
      </c>
      <c r="C37" s="1208"/>
      <c r="D37" s="1208"/>
      <c r="E37" s="1208"/>
      <c r="F37" s="1208"/>
      <c r="G37" s="1208"/>
      <c r="H37" s="1208"/>
      <c r="I37" s="1208"/>
      <c r="J37" s="1208"/>
      <c r="K37" s="1208"/>
      <c r="L37" s="1209"/>
      <c r="M37" s="1188">
        <f>'S3-Readiness'!Y10</f>
        <v>3</v>
      </c>
      <c r="N37" s="1239"/>
      <c r="O37" s="1239"/>
      <c r="P37" s="1239">
        <f>'S3-Readiness'!AB10</f>
        <v>0</v>
      </c>
      <c r="Q37" s="1239"/>
      <c r="R37" s="1239"/>
      <c r="S37" s="1239">
        <f>S35</f>
        <v>0</v>
      </c>
      <c r="T37" s="1239"/>
      <c r="U37" s="1239"/>
      <c r="V37" s="1239" t="str">
        <f>IF(P37=0,"N/A",IF('S3-Readiness'!V10="YES","YES","NO"))</f>
        <v>N/A</v>
      </c>
      <c r="W37" s="1239"/>
      <c r="X37" s="1243"/>
      <c r="Y37" s="1164"/>
      <c r="Z37" s="1165"/>
      <c r="AA37" s="1165"/>
      <c r="AB37" s="1165"/>
      <c r="AC37" s="1165"/>
      <c r="AD37" s="1166"/>
    </row>
    <row r="38" spans="2:30" ht="15" customHeight="1" x14ac:dyDescent="0.35">
      <c r="B38" s="1196" t="str">
        <f>'S3-Readiness'!B20</f>
        <v>B - CONTRACTOR SOLICITATION</v>
      </c>
      <c r="C38" s="1197"/>
      <c r="D38" s="1197"/>
      <c r="E38" s="1197"/>
      <c r="F38" s="1197"/>
      <c r="G38" s="1197"/>
      <c r="H38" s="1197"/>
      <c r="I38" s="1197"/>
      <c r="J38" s="1197"/>
      <c r="K38" s="1197"/>
      <c r="L38" s="1197"/>
      <c r="M38" s="1197"/>
      <c r="N38" s="1197"/>
      <c r="O38" s="1197"/>
      <c r="P38" s="1197"/>
      <c r="Q38" s="1197"/>
      <c r="R38" s="1197"/>
      <c r="S38" s="1197"/>
      <c r="T38" s="1197"/>
      <c r="U38" s="1197"/>
      <c r="V38" s="1197"/>
      <c r="W38" s="1197"/>
      <c r="X38" s="1198"/>
      <c r="Y38" s="1280"/>
      <c r="Z38" s="1281"/>
      <c r="AA38" s="1281"/>
      <c r="AB38" s="1281"/>
      <c r="AC38" s="1281"/>
      <c r="AD38" s="1282"/>
    </row>
    <row r="39" spans="2:30" ht="15" customHeight="1" x14ac:dyDescent="0.35">
      <c r="B39" s="1200" t="s">
        <v>662</v>
      </c>
      <c r="C39" s="1201"/>
      <c r="D39" s="1201"/>
      <c r="E39" s="1201"/>
      <c r="F39" s="1201"/>
      <c r="G39" s="1201"/>
      <c r="H39" s="1201"/>
      <c r="I39" s="1201"/>
      <c r="J39" s="1201"/>
      <c r="K39" s="1201"/>
      <c r="L39" s="1202"/>
      <c r="M39" s="1199">
        <f>'S3-Readiness'!Y31</f>
        <v>2</v>
      </c>
      <c r="N39" s="527"/>
      <c r="O39" s="527"/>
      <c r="P39" s="529">
        <f>'S3-Readiness'!AB31</f>
        <v>0</v>
      </c>
      <c r="Q39" s="529"/>
      <c r="R39" s="529"/>
      <c r="S39" s="527"/>
      <c r="T39" s="527"/>
      <c r="U39" s="527"/>
      <c r="V39" s="905"/>
      <c r="W39" s="905"/>
      <c r="X39" s="906"/>
      <c r="Y39" s="1283"/>
      <c r="Z39" s="1284"/>
      <c r="AA39" s="1284"/>
      <c r="AB39" s="1284"/>
      <c r="AC39" s="1284"/>
      <c r="AD39" s="1285"/>
    </row>
    <row r="40" spans="2:30" ht="15" customHeight="1" thickBot="1" x14ac:dyDescent="0.4">
      <c r="B40" s="1203"/>
      <c r="C40" s="1204"/>
      <c r="D40" s="1204"/>
      <c r="E40" s="1204"/>
      <c r="F40" s="1204"/>
      <c r="G40" s="1204"/>
      <c r="H40" s="1204"/>
      <c r="I40" s="1204"/>
      <c r="J40" s="1204"/>
      <c r="K40" s="1204"/>
      <c r="L40" s="1205"/>
      <c r="M40" s="1130"/>
      <c r="N40" s="1131"/>
      <c r="O40" s="1131"/>
      <c r="P40" s="628"/>
      <c r="Q40" s="628"/>
      <c r="R40" s="628"/>
      <c r="S40" s="1131"/>
      <c r="T40" s="1131"/>
      <c r="U40" s="1131"/>
      <c r="V40" s="935"/>
      <c r="W40" s="935"/>
      <c r="X40" s="936"/>
      <c r="Y40" s="1283"/>
      <c r="Z40" s="1284"/>
      <c r="AA40" s="1284"/>
      <c r="AB40" s="1284"/>
      <c r="AC40" s="1284"/>
      <c r="AD40" s="1285"/>
    </row>
    <row r="41" spans="2:30" ht="15" customHeight="1" thickTop="1" thickBot="1" x14ac:dyDescent="0.4">
      <c r="B41" s="423" t="s">
        <v>218</v>
      </c>
      <c r="C41" s="424"/>
      <c r="D41" s="424"/>
      <c r="E41" s="424"/>
      <c r="F41" s="424"/>
      <c r="G41" s="424"/>
      <c r="H41" s="424"/>
      <c r="I41" s="424"/>
      <c r="J41" s="424"/>
      <c r="K41" s="424"/>
      <c r="L41" s="425"/>
      <c r="M41" s="1156">
        <f>'S3-Readiness'!Y31</f>
        <v>2</v>
      </c>
      <c r="N41" s="1157"/>
      <c r="O41" s="1157"/>
      <c r="P41" s="1157">
        <f>'S3-Readiness'!AB31</f>
        <v>0</v>
      </c>
      <c r="Q41" s="1157"/>
      <c r="R41" s="1157"/>
      <c r="S41" s="1157">
        <f>S39</f>
        <v>0</v>
      </c>
      <c r="T41" s="1157"/>
      <c r="U41" s="1157"/>
      <c r="V41" s="1157" t="str">
        <f>IF(P41=0,"N/A",IF('S3-Readiness'!V31="YES","YES","NO"))</f>
        <v>N/A</v>
      </c>
      <c r="W41" s="1157"/>
      <c r="X41" s="1206"/>
      <c r="Y41" s="1283"/>
      <c r="Z41" s="1284"/>
      <c r="AA41" s="1284"/>
      <c r="AB41" s="1284"/>
      <c r="AC41" s="1284"/>
      <c r="AD41" s="1285"/>
    </row>
    <row r="42" spans="2:30" ht="15" customHeight="1" thickBot="1" x14ac:dyDescent="0.4">
      <c r="B42" s="338" t="s">
        <v>219</v>
      </c>
      <c r="C42" s="339"/>
      <c r="D42" s="339"/>
      <c r="E42" s="339"/>
      <c r="F42" s="339"/>
      <c r="G42" s="339"/>
      <c r="H42" s="339"/>
      <c r="I42" s="339"/>
      <c r="J42" s="339"/>
      <c r="K42" s="339"/>
      <c r="L42" s="340"/>
      <c r="M42" s="1074">
        <f>SUM(M37,M41)</f>
        <v>5</v>
      </c>
      <c r="N42" s="1121"/>
      <c r="O42" s="1121"/>
      <c r="P42" s="1121">
        <f>SUM(P37,P41)</f>
        <v>0</v>
      </c>
      <c r="Q42" s="1121"/>
      <c r="R42" s="1121"/>
      <c r="S42" s="1121">
        <f>SUM(S37,S41)</f>
        <v>0</v>
      </c>
      <c r="T42" s="1121"/>
      <c r="U42" s="1121"/>
      <c r="V42" s="1122"/>
      <c r="W42" s="1122"/>
      <c r="X42" s="1076"/>
      <c r="Y42" s="1286"/>
      <c r="Z42" s="1287"/>
      <c r="AA42" s="1287"/>
      <c r="AB42" s="1287"/>
      <c r="AC42" s="1287"/>
      <c r="AD42" s="1288"/>
    </row>
    <row r="43" spans="2:30" ht="15" customHeight="1" thickBot="1" x14ac:dyDescent="0.4">
      <c r="B43" s="1126" t="str">
        <f>'S4-Capacity'!B2</f>
        <v>S4 - CAPACITY</v>
      </c>
      <c r="C43" s="1127"/>
      <c r="D43" s="1127"/>
      <c r="E43" s="1127"/>
      <c r="F43" s="1127"/>
      <c r="G43" s="1127"/>
      <c r="H43" s="1127"/>
      <c r="I43" s="1127"/>
      <c r="J43" s="1127"/>
      <c r="K43" s="1127"/>
      <c r="L43" s="1127"/>
      <c r="M43" s="1127"/>
      <c r="N43" s="1127"/>
      <c r="O43" s="1127"/>
      <c r="P43" s="1127"/>
      <c r="Q43" s="1127"/>
      <c r="R43" s="1127"/>
      <c r="S43" s="1127"/>
      <c r="T43" s="1127"/>
      <c r="U43" s="1127"/>
      <c r="V43" s="1127"/>
      <c r="W43" s="1127"/>
      <c r="X43" s="1127"/>
      <c r="Y43" s="1127"/>
      <c r="Z43" s="1127"/>
      <c r="AA43" s="1127"/>
      <c r="AB43" s="1127"/>
      <c r="AC43" s="1127"/>
      <c r="AD43" s="1128"/>
    </row>
    <row r="44" spans="2:30" ht="15" customHeight="1" x14ac:dyDescent="0.35">
      <c r="B44" s="1196" t="str">
        <f>'S4-Capacity'!B4</f>
        <v>A - CERTIFICATIONS</v>
      </c>
      <c r="C44" s="1197"/>
      <c r="D44" s="1197"/>
      <c r="E44" s="1197"/>
      <c r="F44" s="1197"/>
      <c r="G44" s="1197"/>
      <c r="H44" s="1197"/>
      <c r="I44" s="1197"/>
      <c r="J44" s="1197"/>
      <c r="K44" s="1197"/>
      <c r="L44" s="1197"/>
      <c r="M44" s="1197"/>
      <c r="N44" s="1197"/>
      <c r="O44" s="1197"/>
      <c r="P44" s="1197"/>
      <c r="Q44" s="1197"/>
      <c r="R44" s="1197"/>
      <c r="S44" s="1197"/>
      <c r="T44" s="1197"/>
      <c r="U44" s="1197"/>
      <c r="V44" s="1197"/>
      <c r="W44" s="1197"/>
      <c r="X44" s="1198"/>
      <c r="Y44" s="1158"/>
      <c r="Z44" s="1159"/>
      <c r="AA44" s="1159"/>
      <c r="AB44" s="1159"/>
      <c r="AC44" s="1159"/>
      <c r="AD44" s="1160"/>
    </row>
    <row r="45" spans="2:30" ht="15" customHeight="1" x14ac:dyDescent="0.35">
      <c r="B45" s="1200" t="str">
        <f>IF('S4-Capacity'!B10&lt;&gt;"",'S4-Capacity'!B10,"N/A")</f>
        <v>N/A</v>
      </c>
      <c r="C45" s="1201"/>
      <c r="D45" s="1201"/>
      <c r="E45" s="1201"/>
      <c r="F45" s="1201"/>
      <c r="G45" s="1201"/>
      <c r="H45" s="1201"/>
      <c r="I45" s="1201"/>
      <c r="J45" s="1201"/>
      <c r="K45" s="1201"/>
      <c r="L45" s="1202"/>
      <c r="M45" s="1199">
        <f>'S4-Capacity'!Y10</f>
        <v>2</v>
      </c>
      <c r="N45" s="527"/>
      <c r="O45" s="527"/>
      <c r="P45" s="529">
        <f>'S4-Capacity'!AB10</f>
        <v>0</v>
      </c>
      <c r="Q45" s="529"/>
      <c r="R45" s="529"/>
      <c r="S45" s="527"/>
      <c r="T45" s="527"/>
      <c r="U45" s="527"/>
      <c r="V45" s="529" t="str">
        <f>IF(B45="N/A",B45,IF('S4-Capacity'!U11="YES","YES","NO"))</f>
        <v>N/A</v>
      </c>
      <c r="W45" s="529"/>
      <c r="X45" s="599"/>
      <c r="Y45" s="1161"/>
      <c r="Z45" s="1162"/>
      <c r="AA45" s="1162"/>
      <c r="AB45" s="1162"/>
      <c r="AC45" s="1162"/>
      <c r="AD45" s="1163"/>
    </row>
    <row r="46" spans="2:30" ht="15" customHeight="1" x14ac:dyDescent="0.35">
      <c r="B46" s="1200"/>
      <c r="C46" s="1201"/>
      <c r="D46" s="1201"/>
      <c r="E46" s="1201"/>
      <c r="F46" s="1201"/>
      <c r="G46" s="1201"/>
      <c r="H46" s="1201"/>
      <c r="I46" s="1201"/>
      <c r="J46" s="1201"/>
      <c r="K46" s="1201"/>
      <c r="L46" s="1202"/>
      <c r="M46" s="1199"/>
      <c r="N46" s="527"/>
      <c r="O46" s="527"/>
      <c r="P46" s="529"/>
      <c r="Q46" s="529"/>
      <c r="R46" s="529"/>
      <c r="S46" s="527"/>
      <c r="T46" s="527"/>
      <c r="U46" s="527"/>
      <c r="V46" s="529"/>
      <c r="W46" s="529"/>
      <c r="X46" s="599"/>
      <c r="Y46" s="1161"/>
      <c r="Z46" s="1162"/>
      <c r="AA46" s="1162"/>
      <c r="AB46" s="1162"/>
      <c r="AC46" s="1162"/>
      <c r="AD46" s="1163"/>
    </row>
    <row r="47" spans="2:30" ht="15" customHeight="1" x14ac:dyDescent="0.35">
      <c r="B47" s="1200" t="str">
        <f>IF('S4-Capacity'!B12&lt;&gt;"",'S4-Capacity'!B12,"N/A")</f>
        <v>N/A</v>
      </c>
      <c r="C47" s="1201"/>
      <c r="D47" s="1201"/>
      <c r="E47" s="1201"/>
      <c r="F47" s="1201"/>
      <c r="G47" s="1201"/>
      <c r="H47" s="1201"/>
      <c r="I47" s="1201"/>
      <c r="J47" s="1201"/>
      <c r="K47" s="1201"/>
      <c r="L47" s="1202"/>
      <c r="M47" s="1199">
        <f>'S4-Capacity'!Y12</f>
        <v>1</v>
      </c>
      <c r="N47" s="527"/>
      <c r="O47" s="527"/>
      <c r="P47" s="529">
        <f>'S4-Capacity'!AB12</f>
        <v>0</v>
      </c>
      <c r="Q47" s="529"/>
      <c r="R47" s="529"/>
      <c r="S47" s="527"/>
      <c r="T47" s="527"/>
      <c r="U47" s="527"/>
      <c r="V47" s="529" t="str">
        <f>IF(B47="N/A",B47,IF('S4-Capacity'!U13="YES","YES","NO"))</f>
        <v>N/A</v>
      </c>
      <c r="W47" s="529"/>
      <c r="X47" s="945"/>
      <c r="Y47" s="1161"/>
      <c r="Z47" s="1162"/>
      <c r="AA47" s="1162"/>
      <c r="AB47" s="1162"/>
      <c r="AC47" s="1162"/>
      <c r="AD47" s="1163"/>
    </row>
    <row r="48" spans="2:30" ht="15" customHeight="1" thickBot="1" x14ac:dyDescent="0.4">
      <c r="B48" s="1203"/>
      <c r="C48" s="1204"/>
      <c r="D48" s="1204"/>
      <c r="E48" s="1204"/>
      <c r="F48" s="1204"/>
      <c r="G48" s="1204"/>
      <c r="H48" s="1204"/>
      <c r="I48" s="1204"/>
      <c r="J48" s="1204"/>
      <c r="K48" s="1204"/>
      <c r="L48" s="1205"/>
      <c r="M48" s="1130"/>
      <c r="N48" s="1131"/>
      <c r="O48" s="1131"/>
      <c r="P48" s="628"/>
      <c r="Q48" s="628"/>
      <c r="R48" s="628"/>
      <c r="S48" s="1131"/>
      <c r="T48" s="1131"/>
      <c r="U48" s="1131"/>
      <c r="V48" s="628"/>
      <c r="W48" s="628"/>
      <c r="X48" s="1167"/>
      <c r="Y48" s="1161"/>
      <c r="Z48" s="1162"/>
      <c r="AA48" s="1162"/>
      <c r="AB48" s="1162"/>
      <c r="AC48" s="1162"/>
      <c r="AD48" s="1163"/>
    </row>
    <row r="49" spans="2:30" ht="15" customHeight="1" thickTop="1" thickBot="1" x14ac:dyDescent="0.4">
      <c r="B49" s="1091" t="s">
        <v>218</v>
      </c>
      <c r="C49" s="1092"/>
      <c r="D49" s="1092"/>
      <c r="E49" s="1092"/>
      <c r="F49" s="1092"/>
      <c r="G49" s="1092"/>
      <c r="H49" s="1092"/>
      <c r="I49" s="1092"/>
      <c r="J49" s="1092"/>
      <c r="K49" s="1092"/>
      <c r="L49" s="1093"/>
      <c r="M49" s="1156">
        <f>'S4-Capacity'!Y14</f>
        <v>3</v>
      </c>
      <c r="N49" s="1157"/>
      <c r="O49" s="1157"/>
      <c r="P49" s="1157">
        <f>'S4-Capacity'!AB14</f>
        <v>0</v>
      </c>
      <c r="Q49" s="1157"/>
      <c r="R49" s="1157"/>
      <c r="S49" s="1157">
        <f>SUM(S45:U48)</f>
        <v>0</v>
      </c>
      <c r="T49" s="1157"/>
      <c r="U49" s="1157"/>
      <c r="V49" s="1157" t="str">
        <f>IF(AND(V45="N/A",V47="N/A"),"N/A",IF(AND(V45="YES",V47="YES"),"YES","NO"))</f>
        <v>N/A</v>
      </c>
      <c r="W49" s="1157"/>
      <c r="X49" s="1206"/>
      <c r="Y49" s="1164"/>
      <c r="Z49" s="1165"/>
      <c r="AA49" s="1165"/>
      <c r="AB49" s="1165"/>
      <c r="AC49" s="1165"/>
      <c r="AD49" s="1166"/>
    </row>
    <row r="50" spans="2:30" ht="15" customHeight="1" x14ac:dyDescent="0.35">
      <c r="B50" s="1079" t="str">
        <f>'S4-Capacity'!B16</f>
        <v>B - OVERALL EXPERIENCE / PERFORMANCE OF ADMINISTERING ENTITY</v>
      </c>
      <c r="C50" s="1080"/>
      <c r="D50" s="1080"/>
      <c r="E50" s="1080"/>
      <c r="F50" s="1080"/>
      <c r="G50" s="1080"/>
      <c r="H50" s="1080"/>
      <c r="I50" s="1080"/>
      <c r="J50" s="1080"/>
      <c r="K50" s="1080"/>
      <c r="L50" s="1080"/>
      <c r="M50" s="1080"/>
      <c r="N50" s="1080"/>
      <c r="O50" s="1080"/>
      <c r="P50" s="1080"/>
      <c r="Q50" s="1080"/>
      <c r="R50" s="1080"/>
      <c r="S50" s="1080"/>
      <c r="T50" s="1080"/>
      <c r="U50" s="1080"/>
      <c r="V50" s="1080"/>
      <c r="W50" s="1080"/>
      <c r="X50" s="1081"/>
      <c r="Y50" s="1213"/>
      <c r="Z50" s="1214"/>
      <c r="AA50" s="1214"/>
      <c r="AB50" s="1214"/>
      <c r="AC50" s="1214"/>
      <c r="AD50" s="1215"/>
    </row>
    <row r="51" spans="2:30" ht="15" customHeight="1" x14ac:dyDescent="0.35">
      <c r="B51" s="1272" t="s">
        <v>657</v>
      </c>
      <c r="C51" s="1273"/>
      <c r="D51" s="1273"/>
      <c r="E51" s="1273"/>
      <c r="F51" s="1273"/>
      <c r="G51" s="1273"/>
      <c r="H51" s="1273"/>
      <c r="I51" s="1273"/>
      <c r="J51" s="1273"/>
      <c r="K51" s="1273"/>
      <c r="L51" s="1274"/>
      <c r="M51" s="1275">
        <f>'S4-Capacity'!AD16</f>
        <v>8</v>
      </c>
      <c r="N51" s="1276"/>
      <c r="O51" s="1277"/>
      <c r="P51" s="599">
        <f>'S4-Capacity'!AB31</f>
        <v>0</v>
      </c>
      <c r="Q51" s="600"/>
      <c r="R51" s="601"/>
      <c r="S51" s="1278"/>
      <c r="T51" s="1276"/>
      <c r="U51" s="1277"/>
      <c r="V51" s="905"/>
      <c r="W51" s="905"/>
      <c r="X51" s="906"/>
      <c r="Y51" s="1161"/>
      <c r="Z51" s="1162"/>
      <c r="AA51" s="1162"/>
      <c r="AB51" s="1162"/>
      <c r="AC51" s="1162"/>
      <c r="AD51" s="1163"/>
    </row>
    <row r="52" spans="2:30" ht="15" customHeight="1" thickBot="1" x14ac:dyDescent="0.4">
      <c r="B52" s="1091" t="s">
        <v>218</v>
      </c>
      <c r="C52" s="1092"/>
      <c r="D52" s="1092"/>
      <c r="E52" s="1092"/>
      <c r="F52" s="1092"/>
      <c r="G52" s="1092"/>
      <c r="H52" s="1092"/>
      <c r="I52" s="1092"/>
      <c r="J52" s="1092"/>
      <c r="K52" s="1092"/>
      <c r="L52" s="1093"/>
      <c r="M52" s="1168">
        <f>'S4-Capacity'!Y31</f>
        <v>8</v>
      </c>
      <c r="N52" s="1097"/>
      <c r="O52" s="1097"/>
      <c r="P52" s="1097">
        <f>'S4-Capacity'!AB31</f>
        <v>0</v>
      </c>
      <c r="Q52" s="1097"/>
      <c r="R52" s="1097"/>
      <c r="S52" s="1097">
        <f>SUM(S51)</f>
        <v>0</v>
      </c>
      <c r="T52" s="1097"/>
      <c r="U52" s="1097"/>
      <c r="V52" s="1098"/>
      <c r="W52" s="1098"/>
      <c r="X52" s="1099"/>
      <c r="Y52" s="1164"/>
      <c r="Z52" s="1165"/>
      <c r="AA52" s="1165"/>
      <c r="AB52" s="1165"/>
      <c r="AC52" s="1165"/>
      <c r="AD52" s="1166"/>
    </row>
    <row r="53" spans="2:30" ht="15" customHeight="1" x14ac:dyDescent="0.35">
      <c r="B53" s="1196" t="str">
        <f>'S4-Capacity'!B46</f>
        <v>C - TIMELY EXPENDITURE OF FUNDS</v>
      </c>
      <c r="C53" s="1197"/>
      <c r="D53" s="1197"/>
      <c r="E53" s="1197"/>
      <c r="F53" s="1197"/>
      <c r="G53" s="1197"/>
      <c r="H53" s="1197"/>
      <c r="I53" s="1197"/>
      <c r="J53" s="1197"/>
      <c r="K53" s="1197"/>
      <c r="L53" s="1197"/>
      <c r="M53" s="1197"/>
      <c r="N53" s="1197"/>
      <c r="O53" s="1197"/>
      <c r="P53" s="1197"/>
      <c r="Q53" s="1197"/>
      <c r="R53" s="1197"/>
      <c r="S53" s="1197"/>
      <c r="T53" s="1197"/>
      <c r="U53" s="1197"/>
      <c r="V53" s="1197"/>
      <c r="W53" s="1197"/>
      <c r="X53" s="1198"/>
      <c r="Y53" s="1280"/>
      <c r="Z53" s="1281"/>
      <c r="AA53" s="1281"/>
      <c r="AB53" s="1281"/>
      <c r="AC53" s="1281"/>
      <c r="AD53" s="1282"/>
    </row>
    <row r="54" spans="2:30" ht="15" customHeight="1" x14ac:dyDescent="0.35">
      <c r="B54" s="1200" t="s">
        <v>221</v>
      </c>
      <c r="C54" s="1201"/>
      <c r="D54" s="1201"/>
      <c r="E54" s="1201"/>
      <c r="F54" s="1201"/>
      <c r="G54" s="1201"/>
      <c r="H54" s="1201"/>
      <c r="I54" s="1201"/>
      <c r="J54" s="1201"/>
      <c r="K54" s="1201"/>
      <c r="L54" s="1202"/>
      <c r="M54" s="1199">
        <f>'S4-Capacity'!Y51</f>
        <v>3</v>
      </c>
      <c r="N54" s="527"/>
      <c r="O54" s="527"/>
      <c r="P54" s="529">
        <f>'S4-Capacity'!AB51</f>
        <v>0</v>
      </c>
      <c r="Q54" s="529"/>
      <c r="R54" s="529"/>
      <c r="S54" s="527"/>
      <c r="T54" s="527"/>
      <c r="U54" s="527"/>
      <c r="V54" s="905"/>
      <c r="W54" s="905"/>
      <c r="X54" s="906"/>
      <c r="Y54" s="1283"/>
      <c r="Z54" s="1284"/>
      <c r="AA54" s="1284"/>
      <c r="AB54" s="1284"/>
      <c r="AC54" s="1284"/>
      <c r="AD54" s="1285"/>
    </row>
    <row r="55" spans="2:30" ht="15" customHeight="1" thickBot="1" x14ac:dyDescent="0.4">
      <c r="B55" s="1203"/>
      <c r="C55" s="1204"/>
      <c r="D55" s="1204"/>
      <c r="E55" s="1204"/>
      <c r="F55" s="1204"/>
      <c r="G55" s="1204"/>
      <c r="H55" s="1204"/>
      <c r="I55" s="1204"/>
      <c r="J55" s="1204"/>
      <c r="K55" s="1204"/>
      <c r="L55" s="1205"/>
      <c r="M55" s="1130"/>
      <c r="N55" s="1131"/>
      <c r="O55" s="1131"/>
      <c r="P55" s="628"/>
      <c r="Q55" s="628"/>
      <c r="R55" s="628"/>
      <c r="S55" s="1131"/>
      <c r="T55" s="1131"/>
      <c r="U55" s="1131"/>
      <c r="V55" s="935"/>
      <c r="W55" s="935"/>
      <c r="X55" s="936"/>
      <c r="Y55" s="1283"/>
      <c r="Z55" s="1284"/>
      <c r="AA55" s="1284"/>
      <c r="AB55" s="1284"/>
      <c r="AC55" s="1284"/>
      <c r="AD55" s="1285"/>
    </row>
    <row r="56" spans="2:30" ht="15" customHeight="1" thickTop="1" thickBot="1" x14ac:dyDescent="0.4">
      <c r="B56" s="423" t="s">
        <v>218</v>
      </c>
      <c r="C56" s="424"/>
      <c r="D56" s="424"/>
      <c r="E56" s="424"/>
      <c r="F56" s="424"/>
      <c r="G56" s="424"/>
      <c r="H56" s="424"/>
      <c r="I56" s="424"/>
      <c r="J56" s="424"/>
      <c r="K56" s="424"/>
      <c r="L56" s="425"/>
      <c r="M56" s="1156">
        <f>'S4-Capacity'!Y51</f>
        <v>3</v>
      </c>
      <c r="N56" s="1157"/>
      <c r="O56" s="1157"/>
      <c r="P56" s="1157">
        <f>'S4-Capacity'!AB51</f>
        <v>0</v>
      </c>
      <c r="Q56" s="1157"/>
      <c r="R56" s="1157"/>
      <c r="S56" s="1157">
        <f>S54</f>
        <v>0</v>
      </c>
      <c r="T56" s="1157"/>
      <c r="U56" s="1157"/>
      <c r="V56" s="1154"/>
      <c r="W56" s="1154"/>
      <c r="X56" s="1155"/>
      <c r="Y56" s="1283"/>
      <c r="Z56" s="1284"/>
      <c r="AA56" s="1284"/>
      <c r="AB56" s="1284"/>
      <c r="AC56" s="1284"/>
      <c r="AD56" s="1285"/>
    </row>
    <row r="57" spans="2:30" ht="15" customHeight="1" x14ac:dyDescent="0.35">
      <c r="B57" s="1169" t="s">
        <v>582</v>
      </c>
      <c r="C57" s="1170"/>
      <c r="D57" s="1170"/>
      <c r="E57" s="1170"/>
      <c r="F57" s="1170"/>
      <c r="G57" s="1170"/>
      <c r="H57" s="1170"/>
      <c r="I57" s="1170"/>
      <c r="J57" s="1170"/>
      <c r="K57" s="1170"/>
      <c r="L57" s="1170"/>
      <c r="M57" s="1170"/>
      <c r="N57" s="1170"/>
      <c r="O57" s="1170"/>
      <c r="P57" s="1170"/>
      <c r="Q57" s="1170"/>
      <c r="R57" s="1170"/>
      <c r="S57" s="1170"/>
      <c r="T57" s="1170"/>
      <c r="U57" s="1170"/>
      <c r="V57" s="1170"/>
      <c r="W57" s="1170"/>
      <c r="X57" s="1171"/>
      <c r="Y57" s="1283"/>
      <c r="Z57" s="1284"/>
      <c r="AA57" s="1284"/>
      <c r="AB57" s="1284"/>
      <c r="AC57" s="1284"/>
      <c r="AD57" s="1285"/>
    </row>
    <row r="58" spans="2:30" ht="15" customHeight="1" thickBot="1" x14ac:dyDescent="0.4">
      <c r="B58" s="555" t="s">
        <v>645</v>
      </c>
      <c r="C58" s="1172"/>
      <c r="D58" s="1172"/>
      <c r="E58" s="1172"/>
      <c r="F58" s="1172"/>
      <c r="G58" s="1172"/>
      <c r="H58" s="1172"/>
      <c r="I58" s="1172"/>
      <c r="J58" s="1172"/>
      <c r="K58" s="1172"/>
      <c r="L58" s="556"/>
      <c r="M58" s="1173">
        <f>'S4-Capacity'!AD53</f>
        <v>-1</v>
      </c>
      <c r="N58" s="1174"/>
      <c r="O58" s="1175"/>
      <c r="P58" s="1180"/>
      <c r="Q58" s="1181"/>
      <c r="R58" s="1182"/>
      <c r="S58" s="1176"/>
      <c r="T58" s="1174"/>
      <c r="U58" s="1175"/>
      <c r="V58" s="1177"/>
      <c r="W58" s="1178"/>
      <c r="X58" s="1179"/>
      <c r="Y58" s="1283"/>
      <c r="Z58" s="1284"/>
      <c r="AA58" s="1284"/>
      <c r="AB58" s="1284"/>
      <c r="AC58" s="1284"/>
      <c r="AD58" s="1285"/>
    </row>
    <row r="59" spans="2:30" ht="15" customHeight="1" thickTop="1" thickBot="1" x14ac:dyDescent="0.4">
      <c r="B59" s="1183" t="s">
        <v>218</v>
      </c>
      <c r="C59" s="1184"/>
      <c r="D59" s="1184"/>
      <c r="E59" s="1184"/>
      <c r="F59" s="1184"/>
      <c r="G59" s="1184"/>
      <c r="H59" s="1184"/>
      <c r="I59" s="1184"/>
      <c r="J59" s="1184"/>
      <c r="K59" s="1184"/>
      <c r="L59" s="1185"/>
      <c r="M59" s="1186">
        <f>'S4-Capacity'!AD53</f>
        <v>-1</v>
      </c>
      <c r="N59" s="1187"/>
      <c r="O59" s="1188"/>
      <c r="P59" s="1189"/>
      <c r="Q59" s="1190"/>
      <c r="R59" s="1191"/>
      <c r="S59" s="1192">
        <f>S58</f>
        <v>0</v>
      </c>
      <c r="T59" s="1187"/>
      <c r="U59" s="1188"/>
      <c r="V59" s="1193"/>
      <c r="W59" s="1194"/>
      <c r="X59" s="1195"/>
      <c r="Y59" s="1283"/>
      <c r="Z59" s="1284"/>
      <c r="AA59" s="1284"/>
      <c r="AB59" s="1284"/>
      <c r="AC59" s="1284"/>
      <c r="AD59" s="1285"/>
    </row>
    <row r="60" spans="2:30" ht="15" customHeight="1" thickBot="1" x14ac:dyDescent="0.4">
      <c r="B60" s="338" t="s">
        <v>219</v>
      </c>
      <c r="C60" s="339"/>
      <c r="D60" s="339"/>
      <c r="E60" s="339"/>
      <c r="F60" s="339"/>
      <c r="G60" s="339"/>
      <c r="H60" s="339"/>
      <c r="I60" s="339"/>
      <c r="J60" s="339"/>
      <c r="K60" s="339"/>
      <c r="L60" s="340"/>
      <c r="M60" s="1074">
        <f>SUM(M49,M52,M56)</f>
        <v>14</v>
      </c>
      <c r="N60" s="1121"/>
      <c r="O60" s="1121"/>
      <c r="P60" s="1121">
        <f>SUM(P49,P52,P56)</f>
        <v>0</v>
      </c>
      <c r="Q60" s="1121"/>
      <c r="R60" s="1121"/>
      <c r="S60" s="1121">
        <f>SUM(S49,S52,S56,S59)</f>
        <v>0</v>
      </c>
      <c r="T60" s="1121"/>
      <c r="U60" s="1121"/>
      <c r="V60" s="1122"/>
      <c r="W60" s="1122"/>
      <c r="X60" s="1076"/>
      <c r="Y60" s="1286"/>
      <c r="Z60" s="1287"/>
      <c r="AA60" s="1287"/>
      <c r="AB60" s="1287"/>
      <c r="AC60" s="1287"/>
      <c r="AD60" s="1288"/>
    </row>
    <row r="61" spans="2:30" ht="15" customHeight="1" thickBot="1" x14ac:dyDescent="0.4">
      <c r="B61" s="1126" t="str">
        <f>'S5-Leveraging of Other Sources'!B2</f>
        <v>S5 - LEVERAGING OF OTHER SOURCES</v>
      </c>
      <c r="C61" s="1127"/>
      <c r="D61" s="1127"/>
      <c r="E61" s="1127"/>
      <c r="F61" s="1127"/>
      <c r="G61" s="1127"/>
      <c r="H61" s="1127"/>
      <c r="I61" s="1127"/>
      <c r="J61" s="1127"/>
      <c r="K61" s="1127"/>
      <c r="L61" s="1127"/>
      <c r="M61" s="1127"/>
      <c r="N61" s="1127"/>
      <c r="O61" s="1127"/>
      <c r="P61" s="1127"/>
      <c r="Q61" s="1127"/>
      <c r="R61" s="1127"/>
      <c r="S61" s="1127"/>
      <c r="T61" s="1127"/>
      <c r="U61" s="1127"/>
      <c r="V61" s="1127"/>
      <c r="W61" s="1127"/>
      <c r="X61" s="1127"/>
      <c r="Y61" s="1127"/>
      <c r="Z61" s="1127"/>
      <c r="AA61" s="1127"/>
      <c r="AB61" s="1127"/>
      <c r="AC61" s="1127"/>
      <c r="AD61" s="1128"/>
    </row>
    <row r="62" spans="2:30" ht="15" customHeight="1" x14ac:dyDescent="0.35">
      <c r="B62" s="1079" t="str">
        <f>'S5-Leveraging of Other Sources'!B4:U4</f>
        <v>A - OTHER FUNDING SOURCES</v>
      </c>
      <c r="C62" s="1080"/>
      <c r="D62" s="1080"/>
      <c r="E62" s="1080"/>
      <c r="F62" s="1080"/>
      <c r="G62" s="1080"/>
      <c r="H62" s="1080"/>
      <c r="I62" s="1080"/>
      <c r="J62" s="1080"/>
      <c r="K62" s="1080"/>
      <c r="L62" s="1080"/>
      <c r="M62" s="1080"/>
      <c r="N62" s="1080"/>
      <c r="O62" s="1080"/>
      <c r="P62" s="1080"/>
      <c r="Q62" s="1080"/>
      <c r="R62" s="1080"/>
      <c r="S62" s="1080"/>
      <c r="T62" s="1080"/>
      <c r="U62" s="1080"/>
      <c r="V62" s="1080"/>
      <c r="W62" s="1080"/>
      <c r="X62" s="1081"/>
      <c r="Y62" s="1158"/>
      <c r="Z62" s="1159"/>
      <c r="AA62" s="1159"/>
      <c r="AB62" s="1159"/>
      <c r="AC62" s="1159"/>
      <c r="AD62" s="1160"/>
    </row>
    <row r="63" spans="2:30" ht="15" customHeight="1" thickBot="1" x14ac:dyDescent="0.4">
      <c r="B63" s="1082" t="s">
        <v>222</v>
      </c>
      <c r="C63" s="1083"/>
      <c r="D63" s="1083"/>
      <c r="E63" s="1083"/>
      <c r="F63" s="1083"/>
      <c r="G63" s="1083"/>
      <c r="H63" s="1083"/>
      <c r="I63" s="1083"/>
      <c r="J63" s="1083"/>
      <c r="K63" s="1083"/>
      <c r="L63" s="1084"/>
      <c r="M63" s="1130">
        <f>'S5-Leveraging of Other Sources'!Y24</f>
        <v>6</v>
      </c>
      <c r="N63" s="1131"/>
      <c r="O63" s="1131"/>
      <c r="P63" s="628">
        <f>'S5-Leveraging of Other Sources'!AB24</f>
        <v>0</v>
      </c>
      <c r="Q63" s="628"/>
      <c r="R63" s="628"/>
      <c r="S63" s="1131"/>
      <c r="T63" s="1131"/>
      <c r="U63" s="1131"/>
      <c r="V63" s="628" t="str">
        <f>'S5-Leveraging of Other Sources'!V24</f>
        <v>N/A</v>
      </c>
      <c r="W63" s="628"/>
      <c r="X63" s="1167"/>
      <c r="Y63" s="1161"/>
      <c r="Z63" s="1162"/>
      <c r="AA63" s="1162"/>
      <c r="AB63" s="1162"/>
      <c r="AC63" s="1162"/>
      <c r="AD63" s="1163"/>
    </row>
    <row r="64" spans="2:30" ht="15" customHeight="1" thickTop="1" thickBot="1" x14ac:dyDescent="0.4">
      <c r="B64" s="1091" t="s">
        <v>218</v>
      </c>
      <c r="C64" s="1092"/>
      <c r="D64" s="1092"/>
      <c r="E64" s="1092"/>
      <c r="F64" s="1092"/>
      <c r="G64" s="1092"/>
      <c r="H64" s="1092"/>
      <c r="I64" s="1092"/>
      <c r="J64" s="1092"/>
      <c r="K64" s="1092"/>
      <c r="L64" s="1093"/>
      <c r="M64" s="1168">
        <f>'S5-Leveraging of Other Sources'!Y24</f>
        <v>6</v>
      </c>
      <c r="N64" s="1097"/>
      <c r="O64" s="1097"/>
      <c r="P64" s="1097">
        <f>'S5-Leveraging of Other Sources'!AB24</f>
        <v>0</v>
      </c>
      <c r="Q64" s="1097"/>
      <c r="R64" s="1097"/>
      <c r="S64" s="1097">
        <f>S63</f>
        <v>0</v>
      </c>
      <c r="T64" s="1097"/>
      <c r="U64" s="1097"/>
      <c r="V64" s="1098"/>
      <c r="W64" s="1098"/>
      <c r="X64" s="1099"/>
      <c r="Y64" s="1164"/>
      <c r="Z64" s="1165"/>
      <c r="AA64" s="1165"/>
      <c r="AB64" s="1165"/>
      <c r="AC64" s="1165"/>
      <c r="AD64" s="1166"/>
    </row>
    <row r="65" spans="2:30" ht="15" customHeight="1" thickBot="1" x14ac:dyDescent="0.4">
      <c r="B65" s="338" t="s">
        <v>219</v>
      </c>
      <c r="C65" s="339"/>
      <c r="D65" s="339"/>
      <c r="E65" s="339"/>
      <c r="F65" s="339"/>
      <c r="G65" s="339"/>
      <c r="H65" s="339"/>
      <c r="I65" s="339"/>
      <c r="J65" s="339"/>
      <c r="K65" s="339"/>
      <c r="L65" s="340"/>
      <c r="M65" s="1074">
        <f>M64</f>
        <v>6</v>
      </c>
      <c r="N65" s="1121"/>
      <c r="O65" s="1121"/>
      <c r="P65" s="1121">
        <f>P64</f>
        <v>0</v>
      </c>
      <c r="Q65" s="1121"/>
      <c r="R65" s="1121"/>
      <c r="S65" s="1121">
        <f>S64</f>
        <v>0</v>
      </c>
      <c r="T65" s="1121"/>
      <c r="U65" s="1121"/>
      <c r="V65" s="1122"/>
      <c r="W65" s="1122"/>
      <c r="X65" s="1076"/>
      <c r="Y65" s="1123"/>
      <c r="Z65" s="1124"/>
      <c r="AA65" s="1124"/>
      <c r="AB65" s="1124"/>
      <c r="AC65" s="1124"/>
      <c r="AD65" s="1125"/>
    </row>
    <row r="66" spans="2:30" ht="15" customHeight="1" thickBot="1" x14ac:dyDescent="0.4">
      <c r="B66" s="1126" t="str">
        <f>'S6-Program Features &amp; Bonus'!B2</f>
        <v>S6 - ADDITIONAL PROGRAM FEATURES AND BONUS</v>
      </c>
      <c r="C66" s="1127"/>
      <c r="D66" s="1127"/>
      <c r="E66" s="1127"/>
      <c r="F66" s="1127"/>
      <c r="G66" s="1127"/>
      <c r="H66" s="1127"/>
      <c r="I66" s="1127"/>
      <c r="J66" s="1127"/>
      <c r="K66" s="1127"/>
      <c r="L66" s="1127"/>
      <c r="M66" s="1127"/>
      <c r="N66" s="1127"/>
      <c r="O66" s="1127"/>
      <c r="P66" s="1127"/>
      <c r="Q66" s="1127"/>
      <c r="R66" s="1127"/>
      <c r="S66" s="1127"/>
      <c r="T66" s="1127"/>
      <c r="U66" s="1127"/>
      <c r="V66" s="1127"/>
      <c r="W66" s="1127"/>
      <c r="X66" s="1127"/>
      <c r="Y66" s="1127"/>
      <c r="Z66" s="1127"/>
      <c r="AA66" s="1127"/>
      <c r="AB66" s="1127"/>
      <c r="AC66" s="1127"/>
      <c r="AD66" s="1128"/>
    </row>
    <row r="67" spans="2:30" ht="15" customHeight="1" x14ac:dyDescent="0.35">
      <c r="B67" s="1079" t="str">
        <f>'S6-Program Features &amp; Bonus'!B4</f>
        <v>A - ADDITIONAL PROGRAM FEATURES</v>
      </c>
      <c r="C67" s="1080"/>
      <c r="D67" s="1080"/>
      <c r="E67" s="1080"/>
      <c r="F67" s="1080"/>
      <c r="G67" s="1080"/>
      <c r="H67" s="1080"/>
      <c r="I67" s="1080"/>
      <c r="J67" s="1080"/>
      <c r="K67" s="1080"/>
      <c r="L67" s="1080"/>
      <c r="M67" s="1080"/>
      <c r="N67" s="1080"/>
      <c r="O67" s="1080"/>
      <c r="P67" s="1080"/>
      <c r="Q67" s="1080"/>
      <c r="R67" s="1080"/>
      <c r="S67" s="1080"/>
      <c r="T67" s="1080"/>
      <c r="U67" s="1080"/>
      <c r="V67" s="1080"/>
      <c r="W67" s="1080"/>
      <c r="X67" s="1129"/>
      <c r="Y67" s="1142"/>
      <c r="Z67" s="1143"/>
      <c r="AA67" s="1143"/>
      <c r="AB67" s="1143"/>
      <c r="AC67" s="1143"/>
      <c r="AD67" s="1144"/>
    </row>
    <row r="68" spans="2:30" ht="15" customHeight="1" thickBot="1" x14ac:dyDescent="0.4">
      <c r="B68" s="1082" t="s">
        <v>641</v>
      </c>
      <c r="C68" s="1083"/>
      <c r="D68" s="1083"/>
      <c r="E68" s="1083"/>
      <c r="F68" s="1083"/>
      <c r="G68" s="1083"/>
      <c r="H68" s="1083"/>
      <c r="I68" s="1083"/>
      <c r="J68" s="1083"/>
      <c r="K68" s="1083"/>
      <c r="L68" s="1084"/>
      <c r="M68" s="1130">
        <f>'S6-Program Features &amp; Bonus'!AD4</f>
        <v>5</v>
      </c>
      <c r="N68" s="1131"/>
      <c r="O68" s="1131"/>
      <c r="P68" s="585">
        <f>'S6-Program Features &amp; Bonus'!O14</f>
        <v>0</v>
      </c>
      <c r="Q68" s="586"/>
      <c r="R68" s="587"/>
      <c r="S68" s="1131"/>
      <c r="T68" s="1131"/>
      <c r="U68" s="1131"/>
      <c r="V68" s="628" t="str">
        <f>IF('S6-Program Features &amp; Bonus'!AB16="YES","YES","NO")</f>
        <v>NO</v>
      </c>
      <c r="W68" s="628"/>
      <c r="X68" s="1132"/>
      <c r="Y68" s="1145"/>
      <c r="Z68" s="1146"/>
      <c r="AA68" s="1146"/>
      <c r="AB68" s="1146"/>
      <c r="AC68" s="1146"/>
      <c r="AD68" s="1147"/>
    </row>
    <row r="69" spans="2:30" ht="15" customHeight="1" thickTop="1" thickBot="1" x14ac:dyDescent="0.4">
      <c r="B69" s="423" t="s">
        <v>218</v>
      </c>
      <c r="C69" s="424"/>
      <c r="D69" s="424"/>
      <c r="E69" s="424"/>
      <c r="F69" s="424"/>
      <c r="G69" s="424"/>
      <c r="H69" s="424"/>
      <c r="I69" s="424"/>
      <c r="J69" s="424"/>
      <c r="K69" s="424"/>
      <c r="L69" s="425"/>
      <c r="M69" s="1156">
        <f>'S6-Program Features &amp; Bonus'!AD4</f>
        <v>5</v>
      </c>
      <c r="N69" s="1157"/>
      <c r="O69" s="1157"/>
      <c r="P69" s="1307">
        <f>'S6-Program Features &amp; Bonus'!O14</f>
        <v>0</v>
      </c>
      <c r="Q69" s="1308"/>
      <c r="R69" s="1309"/>
      <c r="S69" s="1157">
        <f>S68</f>
        <v>0</v>
      </c>
      <c r="T69" s="1157"/>
      <c r="U69" s="1157"/>
      <c r="V69" s="1154"/>
      <c r="W69" s="1154"/>
      <c r="X69" s="1155"/>
      <c r="Y69" s="1148"/>
      <c r="Z69" s="1149"/>
      <c r="AA69" s="1149"/>
      <c r="AB69" s="1149"/>
      <c r="AC69" s="1149"/>
      <c r="AD69" s="1150"/>
    </row>
    <row r="70" spans="2:30" ht="15" customHeight="1" x14ac:dyDescent="0.35">
      <c r="B70" s="1079" t="str">
        <f>'S6-Program Features &amp; Bonus'!B18:U18</f>
        <v>B - BONUS</v>
      </c>
      <c r="C70" s="1080"/>
      <c r="D70" s="1080"/>
      <c r="E70" s="1080"/>
      <c r="F70" s="1080"/>
      <c r="G70" s="1080"/>
      <c r="H70" s="1080"/>
      <c r="I70" s="1080"/>
      <c r="J70" s="1080"/>
      <c r="K70" s="1080"/>
      <c r="L70" s="1080"/>
      <c r="M70" s="1080"/>
      <c r="N70" s="1080"/>
      <c r="O70" s="1080"/>
      <c r="P70" s="1080"/>
      <c r="Q70" s="1080"/>
      <c r="R70" s="1080"/>
      <c r="S70" s="1080"/>
      <c r="T70" s="1080"/>
      <c r="U70" s="1080"/>
      <c r="V70" s="1080"/>
      <c r="W70" s="1080"/>
      <c r="X70" s="1129"/>
      <c r="Y70" s="1298"/>
      <c r="Z70" s="1299"/>
      <c r="AA70" s="1299"/>
      <c r="AB70" s="1299"/>
      <c r="AC70" s="1299"/>
      <c r="AD70" s="1300"/>
    </row>
    <row r="71" spans="2:30" ht="15" customHeight="1" thickBot="1" x14ac:dyDescent="0.4">
      <c r="B71" s="1082" t="s">
        <v>223</v>
      </c>
      <c r="C71" s="1083"/>
      <c r="D71" s="1083"/>
      <c r="E71" s="1083"/>
      <c r="F71" s="1083"/>
      <c r="G71" s="1083"/>
      <c r="H71" s="1083"/>
      <c r="I71" s="1083"/>
      <c r="J71" s="1083"/>
      <c r="K71" s="1083"/>
      <c r="L71" s="1084"/>
      <c r="M71" s="1130">
        <f>'S6-Program Features &amp; Bonus'!AD18</f>
        <v>3</v>
      </c>
      <c r="N71" s="1131"/>
      <c r="O71" s="1131"/>
      <c r="P71" s="1133"/>
      <c r="Q71" s="1134"/>
      <c r="R71" s="1135"/>
      <c r="S71" s="1131"/>
      <c r="T71" s="1131"/>
      <c r="U71" s="1131"/>
      <c r="V71" s="935"/>
      <c r="W71" s="935"/>
      <c r="X71" s="1279"/>
      <c r="Y71" s="1301"/>
      <c r="Z71" s="1302"/>
      <c r="AA71" s="1302"/>
      <c r="AB71" s="1302"/>
      <c r="AC71" s="1302"/>
      <c r="AD71" s="1303"/>
    </row>
    <row r="72" spans="2:30" ht="15" customHeight="1" thickTop="1" thickBot="1" x14ac:dyDescent="0.4">
      <c r="B72" s="423" t="s">
        <v>218</v>
      </c>
      <c r="C72" s="424"/>
      <c r="D72" s="424"/>
      <c r="E72" s="424"/>
      <c r="F72" s="424"/>
      <c r="G72" s="424"/>
      <c r="H72" s="424"/>
      <c r="I72" s="424"/>
      <c r="J72" s="424"/>
      <c r="K72" s="424"/>
      <c r="L72" s="425"/>
      <c r="M72" s="1156">
        <f>'S6-Program Features &amp; Bonus'!AD18</f>
        <v>3</v>
      </c>
      <c r="N72" s="1157"/>
      <c r="O72" s="1157"/>
      <c r="P72" s="1136"/>
      <c r="Q72" s="1137"/>
      <c r="R72" s="1138"/>
      <c r="S72" s="1157">
        <f>S71</f>
        <v>0</v>
      </c>
      <c r="T72" s="1157"/>
      <c r="U72" s="1157"/>
      <c r="V72" s="1154"/>
      <c r="W72" s="1154"/>
      <c r="X72" s="1155"/>
      <c r="Y72" s="1301"/>
      <c r="Z72" s="1302"/>
      <c r="AA72" s="1302"/>
      <c r="AB72" s="1302"/>
      <c r="AC72" s="1302"/>
      <c r="AD72" s="1303"/>
    </row>
    <row r="73" spans="2:30" ht="15" customHeight="1" thickBot="1" x14ac:dyDescent="0.4">
      <c r="B73" s="338" t="s">
        <v>219</v>
      </c>
      <c r="C73" s="339"/>
      <c r="D73" s="339"/>
      <c r="E73" s="339"/>
      <c r="F73" s="339"/>
      <c r="G73" s="339"/>
      <c r="H73" s="339"/>
      <c r="I73" s="339"/>
      <c r="J73" s="339"/>
      <c r="K73" s="339"/>
      <c r="L73" s="340"/>
      <c r="M73" s="1074">
        <f>SUM(M69,M72)</f>
        <v>8</v>
      </c>
      <c r="N73" s="1121"/>
      <c r="O73" s="1121"/>
      <c r="P73" s="1139"/>
      <c r="Q73" s="1140"/>
      <c r="R73" s="1141"/>
      <c r="S73" s="1121">
        <f>SUM(S69,S72)</f>
        <v>0</v>
      </c>
      <c r="T73" s="1121"/>
      <c r="U73" s="1121"/>
      <c r="V73" s="1122"/>
      <c r="W73" s="1122"/>
      <c r="X73" s="1076"/>
      <c r="Y73" s="1304"/>
      <c r="Z73" s="1305"/>
      <c r="AA73" s="1305"/>
      <c r="AB73" s="1305"/>
      <c r="AC73" s="1305"/>
      <c r="AD73" s="1306"/>
    </row>
    <row r="74" spans="2:30" ht="15" customHeight="1" thickBot="1" x14ac:dyDescent="0.4">
      <c r="B74" s="1151"/>
      <c r="C74" s="1152"/>
      <c r="D74" s="1152"/>
      <c r="E74" s="1152"/>
      <c r="F74" s="1152"/>
      <c r="G74" s="1152"/>
      <c r="H74" s="1152"/>
      <c r="I74" s="1152"/>
      <c r="J74" s="1152"/>
      <c r="K74" s="1152"/>
      <c r="L74" s="1152"/>
      <c r="M74" s="1152"/>
      <c r="N74" s="1152"/>
      <c r="O74" s="1152"/>
      <c r="P74" s="1152"/>
      <c r="Q74" s="1152"/>
      <c r="R74" s="1152"/>
      <c r="S74" s="1152"/>
      <c r="T74" s="1152"/>
      <c r="U74" s="1152"/>
      <c r="V74" s="1152"/>
      <c r="W74" s="1152"/>
      <c r="X74" s="1152"/>
      <c r="Y74" s="1152"/>
      <c r="Z74" s="1152"/>
      <c r="AA74" s="1152"/>
      <c r="AB74" s="1152"/>
      <c r="AC74" s="1152"/>
      <c r="AD74" s="1153"/>
    </row>
    <row r="75" spans="2:30" ht="15" customHeight="1" thickBot="1" x14ac:dyDescent="0.4">
      <c r="B75" s="1110" t="s">
        <v>224</v>
      </c>
      <c r="C75" s="1111"/>
      <c r="D75" s="1111"/>
      <c r="E75" s="1111"/>
      <c r="F75" s="1111"/>
      <c r="G75" s="1111"/>
      <c r="H75" s="1111"/>
      <c r="I75" s="1111"/>
      <c r="J75" s="1111"/>
      <c r="K75" s="1111"/>
      <c r="L75" s="1112"/>
      <c r="M75" s="1113">
        <f>SUM(M18,M32, M42,M60,M65,M73)</f>
        <v>62</v>
      </c>
      <c r="N75" s="1114"/>
      <c r="O75" s="1114"/>
      <c r="P75" s="1115">
        <f>SUM(P18,P32, P42,P60,P65,+P69,P73)</f>
        <v>0</v>
      </c>
      <c r="Q75" s="1114"/>
      <c r="R75" s="1114"/>
      <c r="S75" s="1115">
        <f>SUM(S18,S32,S42,S60,S65,S73)</f>
        <v>0</v>
      </c>
      <c r="T75" s="1114"/>
      <c r="U75" s="1114"/>
      <c r="V75" s="1116"/>
      <c r="W75" s="1116"/>
      <c r="X75" s="1117"/>
      <c r="Y75" s="1118"/>
      <c r="Z75" s="1119"/>
      <c r="AA75" s="1119"/>
      <c r="AB75" s="1119"/>
      <c r="AC75" s="1119"/>
      <c r="AD75" s="1120"/>
    </row>
    <row r="76" spans="2:30" ht="15" customHeight="1" x14ac:dyDescent="0.35"/>
    <row r="77" spans="2:30" ht="15" customHeight="1" x14ac:dyDescent="0.35">
      <c r="B77" s="1109"/>
      <c r="C77" s="1109"/>
      <c r="D77" s="1109"/>
      <c r="E77" s="1109"/>
      <c r="F77" s="1109"/>
      <c r="G77" s="1109"/>
      <c r="H77" s="1109"/>
      <c r="I77" s="1109"/>
      <c r="J77" s="1109"/>
      <c r="K77" s="1109"/>
      <c r="L77" s="1109"/>
      <c r="M77" s="1109"/>
      <c r="N77" s="1109"/>
      <c r="O77" s="1109"/>
      <c r="P77" s="1109"/>
      <c r="Q77" s="1109"/>
      <c r="R77" s="1109"/>
      <c r="S77" s="1109"/>
      <c r="T77" s="1109"/>
      <c r="U77" s="1109"/>
      <c r="V77" s="1109"/>
      <c r="W77" s="1109"/>
      <c r="X77" s="1109"/>
      <c r="Y77" s="1109"/>
      <c r="Z77" s="1109"/>
      <c r="AA77" s="1109"/>
      <c r="AB77" s="1109"/>
      <c r="AC77" s="1109"/>
      <c r="AD77" s="1109"/>
    </row>
    <row r="78" spans="2:30" ht="15" customHeight="1" x14ac:dyDescent="0.35"/>
    <row r="79" spans="2:30" ht="15" customHeight="1" x14ac:dyDescent="0.35"/>
    <row r="80" spans="2:30" ht="15" customHeight="1" x14ac:dyDescent="0.35"/>
    <row r="81" ht="15" customHeight="1" x14ac:dyDescent="0.35"/>
    <row r="82" ht="15" customHeight="1" x14ac:dyDescent="0.35"/>
    <row r="83" ht="7.5" customHeight="1" x14ac:dyDescent="0.35"/>
    <row r="84" ht="15" customHeight="1" x14ac:dyDescent="0.35"/>
    <row r="85" ht="15" customHeight="1" x14ac:dyDescent="0.35"/>
    <row r="86" ht="15" customHeight="1" x14ac:dyDescent="0.35"/>
    <row r="87" ht="15"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customHeight="1" x14ac:dyDescent="0.35"/>
  </sheetData>
  <sheetProtection password="ED22" sheet="1" objects="1" scenarios="1" selectLockedCells="1"/>
  <mergeCells count="235">
    <mergeCell ref="Y13:AD18"/>
    <mergeCell ref="Y29:AD32"/>
    <mergeCell ref="Y38:AD42"/>
    <mergeCell ref="Y53:AD60"/>
    <mergeCell ref="Y70:AD73"/>
    <mergeCell ref="P68:R68"/>
    <mergeCell ref="P69:R69"/>
    <mergeCell ref="Y50:AD52"/>
    <mergeCell ref="B52:L52"/>
    <mergeCell ref="M52:O52"/>
    <mergeCell ref="V51:X51"/>
    <mergeCell ref="B50:X50"/>
    <mergeCell ref="B38:X38"/>
    <mergeCell ref="B39:L40"/>
    <mergeCell ref="M39:O40"/>
    <mergeCell ref="P39:R40"/>
    <mergeCell ref="S39:U40"/>
    <mergeCell ref="V39:X40"/>
    <mergeCell ref="B41:L41"/>
    <mergeCell ref="M41:O41"/>
    <mergeCell ref="B73:L73"/>
    <mergeCell ref="M73:O73"/>
    <mergeCell ref="S73:U73"/>
    <mergeCell ref="V73:X73"/>
    <mergeCell ref="M69:O69"/>
    <mergeCell ref="S69:U69"/>
    <mergeCell ref="B51:L51"/>
    <mergeCell ref="M51:O51"/>
    <mergeCell ref="P51:R51"/>
    <mergeCell ref="S51:U51"/>
    <mergeCell ref="B70:X70"/>
    <mergeCell ref="B71:L71"/>
    <mergeCell ref="M71:O71"/>
    <mergeCell ref="S71:U71"/>
    <mergeCell ref="V71:X71"/>
    <mergeCell ref="B53:X53"/>
    <mergeCell ref="B54:L55"/>
    <mergeCell ref="M54:O55"/>
    <mergeCell ref="P54:R55"/>
    <mergeCell ref="S54:U55"/>
    <mergeCell ref="V54:X55"/>
    <mergeCell ref="P52:R52"/>
    <mergeCell ref="S52:U52"/>
    <mergeCell ref="V52:X52"/>
    <mergeCell ref="B60:L60"/>
    <mergeCell ref="M60:O60"/>
    <mergeCell ref="P60:R60"/>
    <mergeCell ref="S60:U60"/>
    <mergeCell ref="B72:L72"/>
    <mergeCell ref="M72:O72"/>
    <mergeCell ref="S72:U72"/>
    <mergeCell ref="V72:X72"/>
    <mergeCell ref="P41:R41"/>
    <mergeCell ref="S41:U41"/>
    <mergeCell ref="V41:X41"/>
    <mergeCell ref="B2:AD2"/>
    <mergeCell ref="Y4:AD5"/>
    <mergeCell ref="V4:X5"/>
    <mergeCell ref="S4:U5"/>
    <mergeCell ref="P4:R5"/>
    <mergeCell ref="M4:O5"/>
    <mergeCell ref="B4:L5"/>
    <mergeCell ref="B6:AD6"/>
    <mergeCell ref="B7:X7"/>
    <mergeCell ref="Y7:AD12"/>
    <mergeCell ref="B12:L12"/>
    <mergeCell ref="M12:O12"/>
    <mergeCell ref="P12:R12"/>
    <mergeCell ref="S12:U12"/>
    <mergeCell ref="V12:X12"/>
    <mergeCell ref="V14:X16"/>
    <mergeCell ref="B8:L9"/>
    <mergeCell ref="B10:L11"/>
    <mergeCell ref="B13:X13"/>
    <mergeCell ref="B14:L16"/>
    <mergeCell ref="M8:O11"/>
    <mergeCell ref="P8:R11"/>
    <mergeCell ref="S8:U11"/>
    <mergeCell ref="V8:X11"/>
    <mergeCell ref="M14:O16"/>
    <mergeCell ref="P14:R16"/>
    <mergeCell ref="S14:U16"/>
    <mergeCell ref="B17:L17"/>
    <mergeCell ref="B33:AD33"/>
    <mergeCell ref="B34:X34"/>
    <mergeCell ref="Y34:AD37"/>
    <mergeCell ref="B35:L36"/>
    <mergeCell ref="M35:O36"/>
    <mergeCell ref="P35:R36"/>
    <mergeCell ref="S35:U36"/>
    <mergeCell ref="V35:X36"/>
    <mergeCell ref="B37:L37"/>
    <mergeCell ref="B18:L18"/>
    <mergeCell ref="M18:O18"/>
    <mergeCell ref="P18:R18"/>
    <mergeCell ref="S18:U18"/>
    <mergeCell ref="V18:X18"/>
    <mergeCell ref="M17:O17"/>
    <mergeCell ref="P17:R17"/>
    <mergeCell ref="S17:U17"/>
    <mergeCell ref="V17:X17"/>
    <mergeCell ref="M37:O37"/>
    <mergeCell ref="P37:R37"/>
    <mergeCell ref="S37:U37"/>
    <mergeCell ref="V37:X37"/>
    <mergeCell ref="B19:AD19"/>
    <mergeCell ref="B42:L42"/>
    <mergeCell ref="M42:O42"/>
    <mergeCell ref="P42:R42"/>
    <mergeCell ref="S42:U42"/>
    <mergeCell ref="V42:X42"/>
    <mergeCell ref="Y20:AD22"/>
    <mergeCell ref="B23:X23"/>
    <mergeCell ref="Y23:AD25"/>
    <mergeCell ref="B24:L24"/>
    <mergeCell ref="M24:O24"/>
    <mergeCell ref="P24:R24"/>
    <mergeCell ref="S24:U24"/>
    <mergeCell ref="V24:X24"/>
    <mergeCell ref="B25:L25"/>
    <mergeCell ref="M25:O25"/>
    <mergeCell ref="P25:R25"/>
    <mergeCell ref="S25:U25"/>
    <mergeCell ref="V25:X25"/>
    <mergeCell ref="B20:X20"/>
    <mergeCell ref="B21:L21"/>
    <mergeCell ref="M21:O21"/>
    <mergeCell ref="P21:R21"/>
    <mergeCell ref="S21:U21"/>
    <mergeCell ref="V21:X21"/>
    <mergeCell ref="P58:R58"/>
    <mergeCell ref="B59:L59"/>
    <mergeCell ref="M59:O59"/>
    <mergeCell ref="P59:R59"/>
    <mergeCell ref="S59:U59"/>
    <mergeCell ref="V59:X59"/>
    <mergeCell ref="B43:AD43"/>
    <mergeCell ref="B44:X44"/>
    <mergeCell ref="M45:O46"/>
    <mergeCell ref="Y44:AD49"/>
    <mergeCell ref="P45:R46"/>
    <mergeCell ref="S45:U46"/>
    <mergeCell ref="V45:X46"/>
    <mergeCell ref="P47:R48"/>
    <mergeCell ref="B49:L49"/>
    <mergeCell ref="B45:L46"/>
    <mergeCell ref="B47:L48"/>
    <mergeCell ref="S47:U48"/>
    <mergeCell ref="V47:X48"/>
    <mergeCell ref="P49:R49"/>
    <mergeCell ref="S49:U49"/>
    <mergeCell ref="V49:X49"/>
    <mergeCell ref="M47:O48"/>
    <mergeCell ref="M49:O49"/>
    <mergeCell ref="B56:L56"/>
    <mergeCell ref="M56:O56"/>
    <mergeCell ref="P56:R56"/>
    <mergeCell ref="S56:U56"/>
    <mergeCell ref="V56:X56"/>
    <mergeCell ref="Y62:AD64"/>
    <mergeCell ref="B61:AD61"/>
    <mergeCell ref="B62:X62"/>
    <mergeCell ref="B63:L63"/>
    <mergeCell ref="M63:O63"/>
    <mergeCell ref="P63:R63"/>
    <mergeCell ref="S63:U63"/>
    <mergeCell ref="V63:X63"/>
    <mergeCell ref="B64:L64"/>
    <mergeCell ref="M64:O64"/>
    <mergeCell ref="P64:R64"/>
    <mergeCell ref="S64:U64"/>
    <mergeCell ref="V64:X64"/>
    <mergeCell ref="V60:X60"/>
    <mergeCell ref="B57:X57"/>
    <mergeCell ref="B58:L58"/>
    <mergeCell ref="M58:O58"/>
    <mergeCell ref="S58:U58"/>
    <mergeCell ref="V58:X58"/>
    <mergeCell ref="B77:AD77"/>
    <mergeCell ref="B75:L75"/>
    <mergeCell ref="M75:O75"/>
    <mergeCell ref="P75:R75"/>
    <mergeCell ref="S75:U75"/>
    <mergeCell ref="V75:X75"/>
    <mergeCell ref="Y75:AD75"/>
    <mergeCell ref="B65:L65"/>
    <mergeCell ref="M65:O65"/>
    <mergeCell ref="P65:R65"/>
    <mergeCell ref="S65:U65"/>
    <mergeCell ref="V65:X65"/>
    <mergeCell ref="Y65:AD65"/>
    <mergeCell ref="B66:AD66"/>
    <mergeCell ref="B67:X67"/>
    <mergeCell ref="B68:L68"/>
    <mergeCell ref="M68:O68"/>
    <mergeCell ref="S68:U68"/>
    <mergeCell ref="V68:X68"/>
    <mergeCell ref="B69:L69"/>
    <mergeCell ref="P71:R73"/>
    <mergeCell ref="Y67:AD69"/>
    <mergeCell ref="B74:AD74"/>
    <mergeCell ref="V69:X69"/>
    <mergeCell ref="B22:L22"/>
    <mergeCell ref="M22:O22"/>
    <mergeCell ref="P22:R22"/>
    <mergeCell ref="S22:U22"/>
    <mergeCell ref="V22:X22"/>
    <mergeCell ref="B26:X26"/>
    <mergeCell ref="Y26:AD28"/>
    <mergeCell ref="B27:L27"/>
    <mergeCell ref="M27:O27"/>
    <mergeCell ref="P27:R27"/>
    <mergeCell ref="S27:U27"/>
    <mergeCell ref="V27:X27"/>
    <mergeCell ref="B28:L28"/>
    <mergeCell ref="M28:O28"/>
    <mergeCell ref="P28:R28"/>
    <mergeCell ref="S28:U28"/>
    <mergeCell ref="V28:X28"/>
    <mergeCell ref="B32:L32"/>
    <mergeCell ref="M32:O32"/>
    <mergeCell ref="P32:R32"/>
    <mergeCell ref="S32:U32"/>
    <mergeCell ref="V32:X32"/>
    <mergeCell ref="B29:X29"/>
    <mergeCell ref="B30:L30"/>
    <mergeCell ref="M30:O30"/>
    <mergeCell ref="P30:R30"/>
    <mergeCell ref="S30:U30"/>
    <mergeCell ref="V30:X30"/>
    <mergeCell ref="B31:L31"/>
    <mergeCell ref="M31:O31"/>
    <mergeCell ref="P31:R31"/>
    <mergeCell ref="S31:U31"/>
    <mergeCell ref="V31:X31"/>
  </mergeCells>
  <dataValidations count="11">
    <dataValidation type="list" allowBlank="1" showInputMessage="1" showErrorMessage="1" sqref="S8:U11" xr:uid="{00000000-0002-0000-0E00-000000000000}">
      <formula1>"0,6"</formula1>
    </dataValidation>
    <dataValidation type="list" allowBlank="1" showInputMessage="1" showErrorMessage="1" sqref="S54:U55" xr:uid="{00000000-0002-0000-0E00-000001000000}">
      <formula1>"0,3"</formula1>
    </dataValidation>
    <dataValidation type="list" allowBlank="1" showInputMessage="1" showErrorMessage="1" sqref="S39:U40 S45:U46" xr:uid="{00000000-0002-0000-0E00-000002000000}">
      <formula1>"0,2"</formula1>
    </dataValidation>
    <dataValidation type="list" allowBlank="1" showInputMessage="1" showErrorMessage="1" sqref="S35:U36" xr:uid="{00000000-0002-0000-0E00-000003000000}">
      <formula1>"0,1,2,3"</formula1>
    </dataValidation>
    <dataValidation type="list" allowBlank="1" showInputMessage="1" showErrorMessage="1" sqref="S71:U71" xr:uid="{00000000-0002-0000-0E00-000004000000}">
      <formula1>"0,1,3"</formula1>
    </dataValidation>
    <dataValidation type="list" allowBlank="1" showInputMessage="1" showErrorMessage="1" sqref="S68:U68" xr:uid="{00000000-0002-0000-0E00-000005000000}">
      <formula1>"0,1,2,3,4,5"</formula1>
    </dataValidation>
    <dataValidation type="list" allowBlank="1" showInputMessage="1" showErrorMessage="1" sqref="S63:U63" xr:uid="{00000000-0002-0000-0E00-000006000000}">
      <formula1>"0,1,2,3,4,5,6"</formula1>
    </dataValidation>
    <dataValidation type="list" allowBlank="1" showInputMessage="1" showErrorMessage="1" sqref="S14:U16" xr:uid="{00000000-0002-0000-0E00-000007000000}">
      <formula1>"0,4,6,8"</formula1>
    </dataValidation>
    <dataValidation type="list" allowBlank="1" showInputMessage="1" showErrorMessage="1" sqref="S47:U48" xr:uid="{00000000-0002-0000-0E00-000008000000}">
      <formula1>"0,1"</formula1>
    </dataValidation>
    <dataValidation type="list" allowBlank="1" showInputMessage="1" showErrorMessage="1" sqref="S51" xr:uid="{00000000-0002-0000-0E00-000009000000}">
      <formula1>"0,0.5,1,1.5,2,4,5,6,8"</formula1>
    </dataValidation>
    <dataValidation type="list" allowBlank="1" showInputMessage="1" showErrorMessage="1" sqref="S58:U58" xr:uid="{00000000-0002-0000-0E00-00000A000000}">
      <formula1>"0,-1"</formula1>
    </dataValidation>
  </dataValidations>
  <printOptions horizontalCentered="1"/>
  <pageMargins left="0.5" right="0.5" top="0.75" bottom="0.75" header="0.3" footer="0.3"/>
  <pageSetup fitToHeight="0" orientation="portrait" r:id="rId1"/>
  <rowBreaks count="1" manualBreakCount="1">
    <brk id="49" min="1" max="29" man="1"/>
  </rowBreaks>
  <extLst>
    <ext xmlns:x14="http://schemas.microsoft.com/office/spreadsheetml/2009/9/main" uri="{CCE6A557-97BC-4b89-ADB6-D9C93CAAB3DF}">
      <x14:dataValidations xmlns:xm="http://schemas.microsoft.com/office/excel/2006/main" count="4">
        <x14:dataValidation type="decimal" allowBlank="1" showInputMessage="1" showErrorMessage="1" xr:uid="{00000000-0002-0000-0E00-00000B000000}">
          <x14:formula1>
            <xm:f>0</xm:f>
          </x14:formula1>
          <x14:formula2>
            <xm:f>'S2-Needs Analysis'!Y14</xm:f>
          </x14:formula2>
          <xm:sqref>S21:U21</xm:sqref>
        </x14:dataValidation>
        <x14:dataValidation type="decimal" allowBlank="1" showInputMessage="1" showErrorMessage="1" xr:uid="{00000000-0002-0000-0E00-00000C000000}">
          <x14:formula1>
            <xm:f>0</xm:f>
          </x14:formula1>
          <x14:formula2>
            <xm:f>'S2-Needs Analysis'!Y34</xm:f>
          </x14:formula2>
          <xm:sqref>S24:U24</xm:sqref>
        </x14:dataValidation>
        <x14:dataValidation type="decimal" allowBlank="1" showInputMessage="1" showErrorMessage="1" xr:uid="{00000000-0002-0000-0E00-00000D000000}">
          <x14:formula1>
            <xm:f>0</xm:f>
          </x14:formula1>
          <x14:formula2>
            <xm:f>'S2-Needs Analysis'!AB53</xm:f>
          </x14:formula2>
          <xm:sqref>S27:U27</xm:sqref>
        </x14:dataValidation>
        <x14:dataValidation type="decimal" allowBlank="1" showInputMessage="1" showErrorMessage="1" xr:uid="{00000000-0002-0000-0E00-00000E000000}">
          <x14:formula1>
            <xm:f>0</xm:f>
          </x14:formula1>
          <x14:formula2>
            <xm:f>'S2-Needs Analysis'!Y75</xm:f>
          </x14:formula2>
          <xm:sqref>S30:U30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92"/>
  <sheetViews>
    <sheetView showGridLines="0" showRowColHeaders="0" topLeftCell="A55" zoomScaleNormal="100" workbookViewId="0">
      <selection activeCell="W13" sqref="W13:Z13"/>
    </sheetView>
  </sheetViews>
  <sheetFormatPr defaultColWidth="0" defaultRowHeight="14.5" zeroHeight="1" x14ac:dyDescent="0.35"/>
  <cols>
    <col min="1" max="31" width="3.26953125" style="1" customWidth="1"/>
    <col min="32" max="16384" width="9.1796875" style="1" hidden="1"/>
  </cols>
  <sheetData>
    <row r="1" spans="2:30" x14ac:dyDescent="0.35"/>
    <row r="2" spans="2:30" x14ac:dyDescent="0.35">
      <c r="B2" s="97" t="s">
        <v>530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173" t="s">
        <v>326</v>
      </c>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2:30" x14ac:dyDescent="0.35">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row>
    <row r="6" spans="2:30" x14ac:dyDescent="0.35">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row>
    <row r="7" spans="2:30" x14ac:dyDescent="0.35">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row>
    <row r="8" spans="2:30" ht="15" thickBot="1" x14ac:dyDescent="0.4"/>
    <row r="9" spans="2:30" ht="15" thickBot="1" x14ac:dyDescent="0.4">
      <c r="B9" s="87" t="s">
        <v>350</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row>
    <row r="10" spans="2:30" ht="15" thickBot="1" x14ac:dyDescent="0.4"/>
    <row r="11" spans="2:30" x14ac:dyDescent="0.35">
      <c r="B11" s="1344"/>
      <c r="C11" s="1345"/>
      <c r="D11" s="1345"/>
      <c r="E11" s="1345"/>
      <c r="F11" s="1345"/>
      <c r="G11" s="1345"/>
      <c r="H11" s="1345"/>
      <c r="I11" s="1345"/>
      <c r="J11" s="1345"/>
      <c r="K11" s="1345"/>
      <c r="L11" s="1345"/>
      <c r="M11" s="1345"/>
      <c r="N11" s="1345"/>
      <c r="O11" s="1345"/>
      <c r="P11" s="1345"/>
      <c r="Q11" s="1345"/>
      <c r="R11" s="1345"/>
      <c r="S11" s="1345"/>
      <c r="T11" s="1345"/>
      <c r="U11" s="1345"/>
      <c r="V11" s="1346"/>
      <c r="W11" s="265" t="s">
        <v>356</v>
      </c>
      <c r="X11" s="266"/>
      <c r="Y11" s="266"/>
      <c r="Z11" s="266"/>
      <c r="AA11" s="266" t="s">
        <v>357</v>
      </c>
      <c r="AB11" s="266"/>
      <c r="AC11" s="266"/>
      <c r="AD11" s="267"/>
    </row>
    <row r="12" spans="2:30" ht="15" thickBot="1" x14ac:dyDescent="0.4">
      <c r="B12" s="1347"/>
      <c r="C12" s="1348"/>
      <c r="D12" s="1348"/>
      <c r="E12" s="1348"/>
      <c r="F12" s="1348"/>
      <c r="G12" s="1348"/>
      <c r="H12" s="1348"/>
      <c r="I12" s="1348"/>
      <c r="J12" s="1348"/>
      <c r="K12" s="1348"/>
      <c r="L12" s="1348"/>
      <c r="M12" s="1348"/>
      <c r="N12" s="1348"/>
      <c r="O12" s="1348"/>
      <c r="P12" s="1348"/>
      <c r="Q12" s="1348"/>
      <c r="R12" s="1348"/>
      <c r="S12" s="1348"/>
      <c r="T12" s="1348"/>
      <c r="U12" s="1348"/>
      <c r="V12" s="1349"/>
      <c r="W12" s="268"/>
      <c r="X12" s="269"/>
      <c r="Y12" s="269"/>
      <c r="Z12" s="269"/>
      <c r="AA12" s="269"/>
      <c r="AB12" s="269"/>
      <c r="AC12" s="269"/>
      <c r="AD12" s="270"/>
    </row>
    <row r="13" spans="2:30" ht="15" thickBot="1" x14ac:dyDescent="0.4">
      <c r="B13" s="1341" t="s">
        <v>351</v>
      </c>
      <c r="C13" s="1342"/>
      <c r="D13" s="1342"/>
      <c r="E13" s="1342"/>
      <c r="F13" s="1342"/>
      <c r="G13" s="1342"/>
      <c r="H13" s="1342"/>
      <c r="I13" s="1342"/>
      <c r="J13" s="1342"/>
      <c r="K13" s="1342"/>
      <c r="L13" s="1342"/>
      <c r="M13" s="1342"/>
      <c r="N13" s="1342"/>
      <c r="O13" s="1342"/>
      <c r="P13" s="1342"/>
      <c r="Q13" s="1342"/>
      <c r="R13" s="1342"/>
      <c r="S13" s="1342"/>
      <c r="T13" s="1342"/>
      <c r="U13" s="1342"/>
      <c r="V13" s="1343"/>
      <c r="W13" s="1338"/>
      <c r="X13" s="1339"/>
      <c r="Y13" s="1339"/>
      <c r="Z13" s="1339"/>
      <c r="AA13" s="1339"/>
      <c r="AB13" s="1339"/>
      <c r="AC13" s="1339"/>
      <c r="AD13" s="1340"/>
    </row>
    <row r="14" spans="2:30" ht="15" thickBot="1" x14ac:dyDescent="0.4"/>
    <row r="15" spans="2:30" ht="15" thickTop="1" x14ac:dyDescent="0.35">
      <c r="B15" s="486" t="s">
        <v>336</v>
      </c>
      <c r="C15" s="487"/>
      <c r="D15" s="487"/>
      <c r="E15" s="487"/>
      <c r="F15" s="487"/>
      <c r="G15" s="487"/>
      <c r="H15" s="487"/>
      <c r="I15" s="487"/>
      <c r="J15" s="487"/>
      <c r="K15" s="487"/>
      <c r="L15" s="487"/>
      <c r="M15" s="487"/>
      <c r="N15" s="487"/>
      <c r="O15" s="487"/>
      <c r="P15" s="487"/>
      <c r="Q15" s="487"/>
      <c r="R15" s="487"/>
      <c r="S15" s="487"/>
      <c r="T15" s="487"/>
      <c r="U15" s="487"/>
      <c r="V15" s="487"/>
      <c r="W15" s="487"/>
      <c r="X15" s="487"/>
      <c r="Y15" s="487"/>
      <c r="Z15" s="487"/>
      <c r="AA15" s="487"/>
      <c r="AB15" s="487"/>
      <c r="AC15" s="487"/>
      <c r="AD15" s="488"/>
    </row>
    <row r="16" spans="2:30" x14ac:dyDescent="0.35">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4"/>
    </row>
    <row r="17" spans="2:30" x14ac:dyDescent="0.35">
      <c r="B17" s="12"/>
      <c r="C17" s="1329" t="s">
        <v>327</v>
      </c>
      <c r="D17" s="1329"/>
      <c r="E17" s="1329"/>
      <c r="F17" s="1329"/>
      <c r="G17" s="1329"/>
      <c r="H17" s="1329"/>
      <c r="I17" s="1329"/>
      <c r="J17" s="1329"/>
      <c r="K17" s="1329"/>
      <c r="L17" s="1329"/>
      <c r="M17" s="1329"/>
      <c r="N17" s="1329"/>
      <c r="O17" s="1329"/>
      <c r="P17" s="1329"/>
      <c r="Q17" s="1329"/>
      <c r="R17" s="1329"/>
      <c r="S17" s="1329"/>
      <c r="T17" s="1329"/>
      <c r="U17" s="1329"/>
      <c r="V17" s="1329"/>
      <c r="W17" s="1329"/>
      <c r="X17" s="1329"/>
      <c r="Y17" s="1329"/>
      <c r="Z17" s="1329"/>
      <c r="AA17" s="1329"/>
      <c r="AB17" s="1329"/>
      <c r="AC17" s="1329"/>
      <c r="AD17" s="14"/>
    </row>
    <row r="18" spans="2:30" ht="15" customHeight="1" x14ac:dyDescent="0.35">
      <c r="B18" s="12"/>
      <c r="C18" s="1310" t="s">
        <v>329</v>
      </c>
      <c r="D18" s="1310"/>
      <c r="E18" s="1310"/>
      <c r="F18" s="1310"/>
      <c r="G18" s="1310"/>
      <c r="H18" s="1310"/>
      <c r="I18" s="1310"/>
      <c r="J18" s="1310"/>
      <c r="K18" s="1310"/>
      <c r="L18" s="1310"/>
      <c r="M18" s="1310"/>
      <c r="N18" s="1310"/>
      <c r="O18" s="1310"/>
      <c r="P18" s="1310"/>
      <c r="Q18" s="1310"/>
      <c r="R18" s="1310"/>
      <c r="S18" s="1310"/>
      <c r="T18" s="1310"/>
      <c r="U18" s="1310"/>
      <c r="V18" s="1310"/>
      <c r="W18" s="1310"/>
      <c r="X18" s="1310"/>
      <c r="Y18" s="1310"/>
      <c r="Z18" s="1310"/>
      <c r="AA18" s="1310"/>
      <c r="AB18" s="1310"/>
      <c r="AC18" s="1310"/>
      <c r="AD18" s="14"/>
    </row>
    <row r="19" spans="2:30" ht="15" customHeight="1" x14ac:dyDescent="0.35">
      <c r="B19" s="12"/>
      <c r="C19" s="1310"/>
      <c r="D19" s="1310"/>
      <c r="E19" s="1310"/>
      <c r="F19" s="1310"/>
      <c r="G19" s="1310"/>
      <c r="H19" s="1310"/>
      <c r="I19" s="1310"/>
      <c r="J19" s="1310"/>
      <c r="K19" s="1310"/>
      <c r="L19" s="1310"/>
      <c r="M19" s="1310"/>
      <c r="N19" s="1310"/>
      <c r="O19" s="1310"/>
      <c r="P19" s="1310"/>
      <c r="Q19" s="1310"/>
      <c r="R19" s="1310"/>
      <c r="S19" s="1310"/>
      <c r="T19" s="1310"/>
      <c r="U19" s="1310"/>
      <c r="V19" s="1310"/>
      <c r="W19" s="1310"/>
      <c r="X19" s="1310"/>
      <c r="Y19" s="1310"/>
      <c r="Z19" s="1310"/>
      <c r="AA19" s="1310"/>
      <c r="AB19" s="1310"/>
      <c r="AC19" s="1310"/>
      <c r="AD19" s="14"/>
    </row>
    <row r="20" spans="2:30" ht="15" customHeight="1" x14ac:dyDescent="0.35">
      <c r="B20" s="12"/>
      <c r="C20" s="1310" t="s">
        <v>502</v>
      </c>
      <c r="D20" s="1310"/>
      <c r="E20" s="1310"/>
      <c r="F20" s="1310"/>
      <c r="G20" s="1310"/>
      <c r="H20" s="1310"/>
      <c r="I20" s="1310"/>
      <c r="J20" s="1310"/>
      <c r="K20" s="1310"/>
      <c r="L20" s="1310"/>
      <c r="M20" s="1310"/>
      <c r="N20" s="1310"/>
      <c r="O20" s="1310"/>
      <c r="P20" s="1310"/>
      <c r="Q20" s="1310"/>
      <c r="R20" s="1310"/>
      <c r="S20" s="1310"/>
      <c r="T20" s="1310"/>
      <c r="U20" s="1310"/>
      <c r="V20" s="1310"/>
      <c r="W20" s="1310"/>
      <c r="X20" s="1310"/>
      <c r="Y20" s="1310"/>
      <c r="Z20" s="1310"/>
      <c r="AA20" s="1310"/>
      <c r="AB20" s="1310"/>
      <c r="AC20" s="1310"/>
      <c r="AD20" s="14"/>
    </row>
    <row r="21" spans="2:30" x14ac:dyDescent="0.35">
      <c r="B21" s="12"/>
      <c r="C21" s="1310"/>
      <c r="D21" s="1310"/>
      <c r="E21" s="1310"/>
      <c r="F21" s="1310"/>
      <c r="G21" s="1310"/>
      <c r="H21" s="1310"/>
      <c r="I21" s="1310"/>
      <c r="J21" s="1310"/>
      <c r="K21" s="1310"/>
      <c r="L21" s="1310"/>
      <c r="M21" s="1310"/>
      <c r="N21" s="1310"/>
      <c r="O21" s="1310"/>
      <c r="P21" s="1310"/>
      <c r="Q21" s="1310"/>
      <c r="R21" s="1310"/>
      <c r="S21" s="1310"/>
      <c r="T21" s="1310"/>
      <c r="U21" s="1310"/>
      <c r="V21" s="1310"/>
      <c r="W21" s="1310"/>
      <c r="X21" s="1310"/>
      <c r="Y21" s="1310"/>
      <c r="Z21" s="1310"/>
      <c r="AA21" s="1310"/>
      <c r="AB21" s="1310"/>
      <c r="AC21" s="1310"/>
      <c r="AD21" s="14"/>
    </row>
    <row r="22" spans="2:30" x14ac:dyDescent="0.35">
      <c r="B22" s="12"/>
      <c r="C22" s="1350" t="s">
        <v>330</v>
      </c>
      <c r="D22" s="1350"/>
      <c r="E22" s="1350"/>
      <c r="F22" s="1350"/>
      <c r="G22" s="1350"/>
      <c r="H22" s="1350"/>
      <c r="I22" s="1350"/>
      <c r="J22" s="1350"/>
      <c r="K22" s="1350"/>
      <c r="L22" s="1350"/>
      <c r="M22" s="1350"/>
      <c r="N22" s="1350"/>
      <c r="O22" s="1350"/>
      <c r="P22" s="1350"/>
      <c r="Q22" s="1350"/>
      <c r="R22" s="1350"/>
      <c r="S22" s="1350"/>
      <c r="T22" s="1350"/>
      <c r="U22" s="1350"/>
      <c r="V22" s="1350"/>
      <c r="W22" s="1350"/>
      <c r="X22" s="1350"/>
      <c r="Y22" s="1350"/>
      <c r="Z22" s="1350"/>
      <c r="AA22" s="1350"/>
      <c r="AB22" s="1350"/>
      <c r="AC22" s="1350"/>
      <c r="AD22" s="14"/>
    </row>
    <row r="23" spans="2:30" x14ac:dyDescent="0.35">
      <c r="B23" s="1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4"/>
    </row>
    <row r="24" spans="2:30" ht="15" customHeight="1" x14ac:dyDescent="0.35">
      <c r="B24" s="12"/>
      <c r="C24" s="1310" t="s">
        <v>609</v>
      </c>
      <c r="D24" s="1310"/>
      <c r="E24" s="1310"/>
      <c r="F24" s="1310"/>
      <c r="G24" s="1310"/>
      <c r="H24" s="1310"/>
      <c r="I24" s="1310"/>
      <c r="J24" s="1310"/>
      <c r="K24" s="1310"/>
      <c r="L24" s="1310"/>
      <c r="M24" s="1310"/>
      <c r="N24" s="1310"/>
      <c r="O24" s="1310"/>
      <c r="P24" s="1310"/>
      <c r="Q24" s="1310"/>
      <c r="R24" s="1310"/>
      <c r="S24" s="1310"/>
      <c r="T24" s="15"/>
      <c r="U24" s="15"/>
      <c r="V24" s="15"/>
      <c r="W24" s="15"/>
      <c r="X24" s="15"/>
      <c r="Y24" s="15"/>
      <c r="Z24" s="15"/>
      <c r="AA24" s="15"/>
      <c r="AB24" s="15"/>
      <c r="AC24" s="15"/>
      <c r="AD24" s="14"/>
    </row>
    <row r="25" spans="2:30" x14ac:dyDescent="0.35">
      <c r="B25" s="12"/>
      <c r="C25" s="1310"/>
      <c r="D25" s="1310"/>
      <c r="E25" s="1310"/>
      <c r="F25" s="1310"/>
      <c r="G25" s="1310"/>
      <c r="H25" s="1310"/>
      <c r="I25" s="1310"/>
      <c r="J25" s="1310"/>
      <c r="K25" s="1310"/>
      <c r="L25" s="1310"/>
      <c r="M25" s="1310"/>
      <c r="N25" s="1310"/>
      <c r="O25" s="1310"/>
      <c r="P25" s="1310"/>
      <c r="Q25" s="1310"/>
      <c r="R25" s="1310"/>
      <c r="S25" s="1310"/>
      <c r="T25" s="1330" t="s">
        <v>26</v>
      </c>
      <c r="U25" s="1330"/>
      <c r="V25" s="1330"/>
      <c r="W25" s="1330"/>
      <c r="X25" s="1330"/>
      <c r="Y25" s="1330"/>
      <c r="Z25" s="1330"/>
      <c r="AA25" s="1331"/>
      <c r="AB25" s="1332"/>
      <c r="AC25" s="1333"/>
      <c r="AD25" s="14"/>
    </row>
    <row r="26" spans="2:30" ht="15" thickBot="1" x14ac:dyDescent="0.4">
      <c r="B26" s="16"/>
      <c r="C26" s="1351"/>
      <c r="D26" s="1351"/>
      <c r="E26" s="1351"/>
      <c r="F26" s="1351"/>
      <c r="G26" s="1351"/>
      <c r="H26" s="1351"/>
      <c r="I26" s="1351"/>
      <c r="J26" s="1351"/>
      <c r="K26" s="1351"/>
      <c r="L26" s="1351"/>
      <c r="M26" s="1351"/>
      <c r="N26" s="1351"/>
      <c r="O26" s="1351"/>
      <c r="P26" s="1351"/>
      <c r="Q26" s="1351"/>
      <c r="R26" s="1351"/>
      <c r="S26" s="1351"/>
      <c r="T26" s="1352"/>
      <c r="U26" s="1352"/>
      <c r="V26" s="1352"/>
      <c r="W26" s="1352"/>
      <c r="X26" s="1352"/>
      <c r="Y26" s="1352"/>
      <c r="Z26" s="1352"/>
      <c r="AA26" s="1352"/>
      <c r="AB26" s="1352"/>
      <c r="AC26" s="1352"/>
      <c r="AD26" s="18"/>
    </row>
    <row r="27" spans="2:30" ht="15.5" thickTop="1" thickBot="1" x14ac:dyDescent="0.4"/>
    <row r="28" spans="2:30" ht="15" thickTop="1" x14ac:dyDescent="0.35">
      <c r="B28" s="486" t="s">
        <v>337</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8"/>
    </row>
    <row r="29" spans="2:30" x14ac:dyDescent="0.35">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4"/>
    </row>
    <row r="30" spans="2:30" x14ac:dyDescent="0.35">
      <c r="B30" s="12"/>
      <c r="C30" s="1329" t="s">
        <v>328</v>
      </c>
      <c r="D30" s="1329"/>
      <c r="E30" s="1329"/>
      <c r="F30" s="1329"/>
      <c r="G30" s="1329"/>
      <c r="H30" s="1329"/>
      <c r="I30" s="1329"/>
      <c r="J30" s="1329"/>
      <c r="K30" s="1329"/>
      <c r="L30" s="1329"/>
      <c r="M30" s="1329"/>
      <c r="N30" s="1329"/>
      <c r="O30" s="1329"/>
      <c r="P30" s="1329"/>
      <c r="Q30" s="1329"/>
      <c r="R30" s="1329"/>
      <c r="S30" s="1329"/>
      <c r="T30" s="1329"/>
      <c r="U30" s="1329"/>
      <c r="V30" s="1329"/>
      <c r="W30" s="1329"/>
      <c r="X30" s="1329"/>
      <c r="Y30" s="1329"/>
      <c r="Z30" s="1329"/>
      <c r="AA30" s="1329"/>
      <c r="AB30" s="1329"/>
      <c r="AC30" s="1329"/>
      <c r="AD30" s="14"/>
    </row>
    <row r="31" spans="2:30" x14ac:dyDescent="0.35">
      <c r="B31" s="12"/>
      <c r="C31" s="1329" t="s">
        <v>331</v>
      </c>
      <c r="D31" s="1329"/>
      <c r="E31" s="1329"/>
      <c r="F31" s="1329"/>
      <c r="G31" s="1329"/>
      <c r="H31" s="1329"/>
      <c r="I31" s="1329"/>
      <c r="J31" s="1329"/>
      <c r="K31" s="1329"/>
      <c r="L31" s="1329"/>
      <c r="M31" s="1329"/>
      <c r="N31" s="1329"/>
      <c r="O31" s="1329"/>
      <c r="P31" s="1329"/>
      <c r="Q31" s="1329"/>
      <c r="R31" s="1329"/>
      <c r="S31" s="1329"/>
      <c r="T31" s="1329"/>
      <c r="U31" s="1329"/>
      <c r="V31" s="1329"/>
      <c r="W31" s="1329"/>
      <c r="X31" s="1329"/>
      <c r="Y31" s="1329"/>
      <c r="Z31" s="1329"/>
      <c r="AA31" s="1329"/>
      <c r="AB31" s="1329"/>
      <c r="AC31" s="1329"/>
      <c r="AD31" s="14"/>
    </row>
    <row r="32" spans="2:30" x14ac:dyDescent="0.35">
      <c r="B32" s="12"/>
      <c r="C32" s="1329" t="s">
        <v>332</v>
      </c>
      <c r="D32" s="1329"/>
      <c r="E32" s="1329"/>
      <c r="F32" s="1329"/>
      <c r="G32" s="1329"/>
      <c r="H32" s="1329"/>
      <c r="I32" s="1329"/>
      <c r="J32" s="1329"/>
      <c r="K32" s="1329"/>
      <c r="L32" s="1329"/>
      <c r="M32" s="1329"/>
      <c r="N32" s="1329"/>
      <c r="O32" s="1329"/>
      <c r="P32" s="1329"/>
      <c r="Q32" s="1329"/>
      <c r="R32" s="1329"/>
      <c r="S32" s="1329"/>
      <c r="T32" s="1329"/>
      <c r="U32" s="1329"/>
      <c r="V32" s="1329"/>
      <c r="W32" s="1329"/>
      <c r="X32" s="1329"/>
      <c r="Y32" s="1329"/>
      <c r="Z32" s="1329"/>
      <c r="AA32" s="1329"/>
      <c r="AB32" s="1329"/>
      <c r="AC32" s="1329"/>
      <c r="AD32" s="14"/>
    </row>
    <row r="33" spans="2:30" x14ac:dyDescent="0.35">
      <c r="B33" s="12"/>
      <c r="C33" s="1329" t="s">
        <v>333</v>
      </c>
      <c r="D33" s="1329"/>
      <c r="E33" s="1329"/>
      <c r="F33" s="1329"/>
      <c r="G33" s="1329"/>
      <c r="H33" s="1329"/>
      <c r="I33" s="1329"/>
      <c r="J33" s="1329"/>
      <c r="K33" s="1329"/>
      <c r="L33" s="1329"/>
      <c r="M33" s="1329"/>
      <c r="N33" s="1329"/>
      <c r="O33" s="1329"/>
      <c r="P33" s="1329"/>
      <c r="Q33" s="1329"/>
      <c r="R33" s="1329"/>
      <c r="S33" s="1329"/>
      <c r="T33" s="1329"/>
      <c r="U33" s="1329"/>
      <c r="V33" s="1329"/>
      <c r="W33" s="1329"/>
      <c r="X33" s="1329"/>
      <c r="Y33" s="1329"/>
      <c r="Z33" s="1329"/>
      <c r="AA33" s="1329"/>
      <c r="AB33" s="1329"/>
      <c r="AC33" s="1329"/>
      <c r="AD33" s="14"/>
    </row>
    <row r="34" spans="2:30" x14ac:dyDescent="0.35">
      <c r="B34" s="12"/>
      <c r="C34" s="1329" t="s">
        <v>334</v>
      </c>
      <c r="D34" s="1329"/>
      <c r="E34" s="1329"/>
      <c r="F34" s="1329"/>
      <c r="G34" s="1329"/>
      <c r="H34" s="1329"/>
      <c r="I34" s="1329"/>
      <c r="J34" s="1329"/>
      <c r="K34" s="1329"/>
      <c r="L34" s="1329"/>
      <c r="M34" s="1329"/>
      <c r="N34" s="1329"/>
      <c r="O34" s="1329"/>
      <c r="P34" s="1329"/>
      <c r="Q34" s="1329"/>
      <c r="R34" s="1329"/>
      <c r="S34" s="1329"/>
      <c r="T34" s="1329"/>
      <c r="U34" s="1329"/>
      <c r="V34" s="1329"/>
      <c r="W34" s="1329"/>
      <c r="X34" s="1329"/>
      <c r="Y34" s="1329"/>
      <c r="Z34" s="1329"/>
      <c r="AA34" s="1329"/>
      <c r="AB34" s="1329"/>
      <c r="AC34" s="1329"/>
      <c r="AD34" s="14"/>
    </row>
    <row r="35" spans="2:30" x14ac:dyDescent="0.35">
      <c r="B35" s="12"/>
      <c r="C35" s="1329" t="s">
        <v>335</v>
      </c>
      <c r="D35" s="1329"/>
      <c r="E35" s="1329"/>
      <c r="F35" s="1329"/>
      <c r="G35" s="1329"/>
      <c r="H35" s="1329"/>
      <c r="I35" s="1329"/>
      <c r="J35" s="1329"/>
      <c r="K35" s="1329"/>
      <c r="L35" s="1329"/>
      <c r="M35" s="1329"/>
      <c r="N35" s="1329"/>
      <c r="O35" s="1329"/>
      <c r="P35" s="1329"/>
      <c r="Q35" s="1329"/>
      <c r="R35" s="1329"/>
      <c r="S35" s="1329"/>
      <c r="T35" s="1329"/>
      <c r="U35" s="1329"/>
      <c r="V35" s="1329"/>
      <c r="W35" s="1329"/>
      <c r="X35" s="1329"/>
      <c r="Y35" s="1329"/>
      <c r="Z35" s="1329"/>
      <c r="AA35" s="1329"/>
      <c r="AB35" s="1329"/>
      <c r="AC35" s="1329"/>
      <c r="AD35" s="19"/>
    </row>
    <row r="36" spans="2:30" ht="15" thickBot="1" x14ac:dyDescent="0.4">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8"/>
    </row>
    <row r="37" spans="2:30" ht="15.5" thickTop="1" thickBot="1" x14ac:dyDescent="0.4"/>
    <row r="38" spans="2:30" ht="15" thickBot="1" x14ac:dyDescent="0.4">
      <c r="B38" s="87" t="s">
        <v>352</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row>
    <row r="39" spans="2:30" ht="15" thickBot="1" x14ac:dyDescent="0.4"/>
    <row r="40" spans="2:30" x14ac:dyDescent="0.35">
      <c r="B40" s="1325" t="s">
        <v>353</v>
      </c>
      <c r="C40" s="1326"/>
      <c r="D40" s="1326"/>
      <c r="E40" s="1326"/>
      <c r="F40" s="1326"/>
      <c r="G40" s="1326"/>
      <c r="H40" s="1326"/>
      <c r="I40" s="1326"/>
      <c r="J40" s="1326"/>
      <c r="K40" s="1326"/>
      <c r="L40" s="1326"/>
      <c r="M40" s="1326"/>
      <c r="N40" s="1326"/>
      <c r="O40" s="1326"/>
      <c r="P40" s="1326"/>
      <c r="Q40" s="1326"/>
      <c r="R40" s="1326"/>
      <c r="S40" s="798" t="s">
        <v>339</v>
      </c>
      <c r="T40" s="799"/>
      <c r="U40" s="799"/>
      <c r="V40" s="800"/>
      <c r="W40" s="1317" t="s">
        <v>338</v>
      </c>
      <c r="X40" s="799"/>
      <c r="Y40" s="799"/>
      <c r="Z40" s="800"/>
      <c r="AA40" s="1317" t="s">
        <v>87</v>
      </c>
      <c r="AB40" s="799"/>
      <c r="AC40" s="799"/>
      <c r="AD40" s="1319"/>
    </row>
    <row r="41" spans="2:30" ht="15" thickBot="1" x14ac:dyDescent="0.4">
      <c r="B41" s="1327"/>
      <c r="C41" s="1328"/>
      <c r="D41" s="1328"/>
      <c r="E41" s="1328"/>
      <c r="F41" s="1328"/>
      <c r="G41" s="1328"/>
      <c r="H41" s="1328"/>
      <c r="I41" s="1328"/>
      <c r="J41" s="1328"/>
      <c r="K41" s="1328"/>
      <c r="L41" s="1328"/>
      <c r="M41" s="1328"/>
      <c r="N41" s="1328"/>
      <c r="O41" s="1328"/>
      <c r="P41" s="1328"/>
      <c r="Q41" s="1328"/>
      <c r="R41" s="1328"/>
      <c r="S41" s="801"/>
      <c r="T41" s="802"/>
      <c r="U41" s="802"/>
      <c r="V41" s="803"/>
      <c r="W41" s="1318"/>
      <c r="X41" s="802"/>
      <c r="Y41" s="802"/>
      <c r="Z41" s="803"/>
      <c r="AA41" s="1318"/>
      <c r="AB41" s="802"/>
      <c r="AC41" s="802"/>
      <c r="AD41" s="1320"/>
    </row>
    <row r="42" spans="2:30" x14ac:dyDescent="0.35">
      <c r="B42" s="1335" t="s">
        <v>340</v>
      </c>
      <c r="C42" s="1336"/>
      <c r="D42" s="1336"/>
      <c r="E42" s="1336"/>
      <c r="F42" s="1336"/>
      <c r="G42" s="1336"/>
      <c r="H42" s="1336"/>
      <c r="I42" s="1336"/>
      <c r="J42" s="1336"/>
      <c r="K42" s="1336"/>
      <c r="L42" s="1336"/>
      <c r="M42" s="1336"/>
      <c r="N42" s="1336"/>
      <c r="O42" s="1336"/>
      <c r="P42" s="1336"/>
      <c r="Q42" s="1336"/>
      <c r="R42" s="1337"/>
      <c r="S42" s="839"/>
      <c r="T42" s="805"/>
      <c r="U42" s="805"/>
      <c r="V42" s="805"/>
      <c r="W42" s="805"/>
      <c r="X42" s="805"/>
      <c r="Y42" s="805"/>
      <c r="Z42" s="805"/>
      <c r="AA42" s="805"/>
      <c r="AB42" s="805"/>
      <c r="AC42" s="805"/>
      <c r="AD42" s="1321"/>
    </row>
    <row r="43" spans="2:30" x14ac:dyDescent="0.35">
      <c r="B43" s="1322" t="s">
        <v>341</v>
      </c>
      <c r="C43" s="1323"/>
      <c r="D43" s="1323"/>
      <c r="E43" s="1323"/>
      <c r="F43" s="1323"/>
      <c r="G43" s="1323"/>
      <c r="H43" s="1323"/>
      <c r="I43" s="1323"/>
      <c r="J43" s="1323"/>
      <c r="K43" s="1323"/>
      <c r="L43" s="1323"/>
      <c r="M43" s="1323"/>
      <c r="N43" s="1323"/>
      <c r="O43" s="1323"/>
      <c r="P43" s="1323"/>
      <c r="Q43" s="1323"/>
      <c r="R43" s="1324"/>
      <c r="S43" s="844"/>
      <c r="T43" s="845"/>
      <c r="U43" s="845"/>
      <c r="V43" s="845"/>
      <c r="W43" s="845"/>
      <c r="X43" s="845"/>
      <c r="Y43" s="845"/>
      <c r="Z43" s="845"/>
      <c r="AA43" s="845"/>
      <c r="AB43" s="845"/>
      <c r="AC43" s="845"/>
      <c r="AD43" s="1334"/>
    </row>
    <row r="44" spans="2:30" x14ac:dyDescent="0.35">
      <c r="B44" s="1322" t="s">
        <v>342</v>
      </c>
      <c r="C44" s="1323"/>
      <c r="D44" s="1323"/>
      <c r="E44" s="1323"/>
      <c r="F44" s="1323"/>
      <c r="G44" s="1323"/>
      <c r="H44" s="1323"/>
      <c r="I44" s="1323"/>
      <c r="J44" s="1323"/>
      <c r="K44" s="1323"/>
      <c r="L44" s="1323"/>
      <c r="M44" s="1323"/>
      <c r="N44" s="1323"/>
      <c r="O44" s="1323"/>
      <c r="P44" s="1323"/>
      <c r="Q44" s="1323"/>
      <c r="R44" s="1324"/>
      <c r="S44" s="844"/>
      <c r="T44" s="845"/>
      <c r="U44" s="845"/>
      <c r="V44" s="845"/>
      <c r="W44" s="845"/>
      <c r="X44" s="845"/>
      <c r="Y44" s="845"/>
      <c r="Z44" s="845"/>
      <c r="AA44" s="845"/>
      <c r="AB44" s="845"/>
      <c r="AC44" s="845"/>
      <c r="AD44" s="1334"/>
    </row>
    <row r="45" spans="2:30" ht="15" thickBot="1" x14ac:dyDescent="0.4">
      <c r="B45" s="1313" t="s">
        <v>343</v>
      </c>
      <c r="C45" s="1314"/>
      <c r="D45" s="1315"/>
      <c r="E45" s="1315"/>
      <c r="F45" s="1315"/>
      <c r="G45" s="1315"/>
      <c r="H45" s="1315"/>
      <c r="I45" s="1315"/>
      <c r="J45" s="1315"/>
      <c r="K45" s="1315"/>
      <c r="L45" s="1315"/>
      <c r="M45" s="1315"/>
      <c r="N45" s="1315"/>
      <c r="O45" s="1315"/>
      <c r="P45" s="1315"/>
      <c r="Q45" s="1315"/>
      <c r="R45" s="1315"/>
      <c r="S45" s="1316"/>
      <c r="T45" s="1311"/>
      <c r="U45" s="1311"/>
      <c r="V45" s="1311"/>
      <c r="W45" s="1311"/>
      <c r="X45" s="1311"/>
      <c r="Y45" s="1311"/>
      <c r="Z45" s="1311"/>
      <c r="AA45" s="1311"/>
      <c r="AB45" s="1311"/>
      <c r="AC45" s="1311"/>
      <c r="AD45" s="1312"/>
    </row>
    <row r="46" spans="2:30" ht="15" thickBot="1" x14ac:dyDescent="0.4"/>
    <row r="47" spans="2:30" ht="15" thickTop="1" x14ac:dyDescent="0.35">
      <c r="B47" s="486" t="s">
        <v>344</v>
      </c>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8"/>
    </row>
    <row r="48" spans="2:30" x14ac:dyDescent="0.35">
      <c r="B48" s="12"/>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4"/>
    </row>
    <row r="49" spans="2:30" x14ac:dyDescent="0.35">
      <c r="B49" s="12"/>
      <c r="C49" s="1310" t="s">
        <v>354</v>
      </c>
      <c r="D49" s="1310"/>
      <c r="E49" s="1310"/>
      <c r="F49" s="1310"/>
      <c r="G49" s="1310"/>
      <c r="H49" s="1310"/>
      <c r="I49" s="1310"/>
      <c r="J49" s="1310"/>
      <c r="K49" s="1310"/>
      <c r="L49" s="1310"/>
      <c r="M49" s="1310"/>
      <c r="N49" s="1310"/>
      <c r="O49" s="1310"/>
      <c r="P49" s="1310"/>
      <c r="Q49" s="1310"/>
      <c r="R49" s="1310"/>
      <c r="S49" s="1310"/>
      <c r="T49" s="1310"/>
      <c r="U49" s="1310"/>
      <c r="V49" s="1310"/>
      <c r="W49" s="1310"/>
      <c r="X49" s="1310"/>
      <c r="Y49" s="1310"/>
      <c r="Z49" s="1310"/>
      <c r="AA49" s="1310"/>
      <c r="AB49" s="1310"/>
      <c r="AC49" s="1310"/>
      <c r="AD49" s="14"/>
    </row>
    <row r="50" spans="2:30" x14ac:dyDescent="0.35">
      <c r="B50" s="12"/>
      <c r="C50" s="1310"/>
      <c r="D50" s="1310"/>
      <c r="E50" s="1310"/>
      <c r="F50" s="1310"/>
      <c r="G50" s="1310"/>
      <c r="H50" s="1310"/>
      <c r="I50" s="1310"/>
      <c r="J50" s="1310"/>
      <c r="K50" s="1310"/>
      <c r="L50" s="1310"/>
      <c r="M50" s="1310"/>
      <c r="N50" s="1310"/>
      <c r="O50" s="1310"/>
      <c r="P50" s="1310"/>
      <c r="Q50" s="1310"/>
      <c r="R50" s="1310"/>
      <c r="S50" s="1310"/>
      <c r="T50" s="1310"/>
      <c r="U50" s="1310"/>
      <c r="V50" s="1310"/>
      <c r="W50" s="1310"/>
      <c r="X50" s="1310"/>
      <c r="Y50" s="1310"/>
      <c r="Z50" s="1310"/>
      <c r="AA50" s="1310"/>
      <c r="AB50" s="1310"/>
      <c r="AC50" s="1310"/>
      <c r="AD50" s="14"/>
    </row>
    <row r="51" spans="2:30" ht="15" thickBot="1" x14ac:dyDescent="0.4">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8"/>
    </row>
    <row r="52" spans="2:30" ht="15.5" thickTop="1" thickBot="1" x14ac:dyDescent="0.4"/>
    <row r="53" spans="2:30" ht="15" thickTop="1" x14ac:dyDescent="0.35">
      <c r="B53" s="486" t="s">
        <v>345</v>
      </c>
      <c r="C53" s="487"/>
      <c r="D53" s="487"/>
      <c r="E53" s="487"/>
      <c r="F53" s="487"/>
      <c r="G53" s="487"/>
      <c r="H53" s="487"/>
      <c r="I53" s="487"/>
      <c r="J53" s="487"/>
      <c r="K53" s="487"/>
      <c r="L53" s="487"/>
      <c r="M53" s="487"/>
      <c r="N53" s="487"/>
      <c r="O53" s="487"/>
      <c r="P53" s="487"/>
      <c r="Q53" s="487"/>
      <c r="R53" s="487"/>
      <c r="S53" s="487"/>
      <c r="T53" s="487"/>
      <c r="U53" s="487"/>
      <c r="V53" s="487"/>
      <c r="W53" s="487"/>
      <c r="X53" s="487"/>
      <c r="Y53" s="487"/>
      <c r="Z53" s="487"/>
      <c r="AA53" s="487"/>
      <c r="AB53" s="487"/>
      <c r="AC53" s="487"/>
      <c r="AD53" s="488"/>
    </row>
    <row r="54" spans="2:30" x14ac:dyDescent="0.35">
      <c r="B54" s="12"/>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4"/>
    </row>
    <row r="55" spans="2:30" x14ac:dyDescent="0.35">
      <c r="B55" s="12"/>
      <c r="C55" s="1329" t="s">
        <v>346</v>
      </c>
      <c r="D55" s="1329"/>
      <c r="E55" s="1329"/>
      <c r="F55" s="1329"/>
      <c r="G55" s="1329"/>
      <c r="H55" s="1329"/>
      <c r="I55" s="1329"/>
      <c r="J55" s="1329"/>
      <c r="K55" s="1329"/>
      <c r="L55" s="1329"/>
      <c r="M55" s="1329"/>
      <c r="N55" s="1329"/>
      <c r="O55" s="1329"/>
      <c r="P55" s="1329"/>
      <c r="Q55" s="1329"/>
      <c r="R55" s="1329"/>
      <c r="S55" s="1329"/>
      <c r="T55" s="1329"/>
      <c r="U55" s="1329"/>
      <c r="V55" s="1329"/>
      <c r="W55" s="1329"/>
      <c r="X55" s="1329"/>
      <c r="Y55" s="1329"/>
      <c r="Z55" s="1329"/>
      <c r="AA55" s="1329"/>
      <c r="AB55" s="1329"/>
      <c r="AC55" s="1329"/>
      <c r="AD55" s="14"/>
    </row>
    <row r="56" spans="2:30" x14ac:dyDescent="0.35">
      <c r="B56" s="12"/>
      <c r="C56" s="1310" t="s">
        <v>355</v>
      </c>
      <c r="D56" s="1310"/>
      <c r="E56" s="1310"/>
      <c r="F56" s="1310"/>
      <c r="G56" s="1310"/>
      <c r="H56" s="1310"/>
      <c r="I56" s="1310"/>
      <c r="J56" s="1310"/>
      <c r="K56" s="1310"/>
      <c r="L56" s="1310"/>
      <c r="M56" s="1310"/>
      <c r="N56" s="1310"/>
      <c r="O56" s="1310"/>
      <c r="P56" s="1310"/>
      <c r="Q56" s="1310"/>
      <c r="R56" s="1310"/>
      <c r="S56" s="1310"/>
      <c r="T56" s="1310"/>
      <c r="U56" s="1310"/>
      <c r="V56" s="1310"/>
      <c r="W56" s="1310"/>
      <c r="X56" s="1310"/>
      <c r="Y56" s="1310"/>
      <c r="Z56" s="1310"/>
      <c r="AA56" s="1310"/>
      <c r="AB56" s="1310"/>
      <c r="AC56" s="1310"/>
      <c r="AD56" s="14"/>
    </row>
    <row r="57" spans="2:30" x14ac:dyDescent="0.35">
      <c r="B57" s="12"/>
      <c r="C57" s="1310"/>
      <c r="D57" s="1310"/>
      <c r="E57" s="1310"/>
      <c r="F57" s="1310"/>
      <c r="G57" s="1310"/>
      <c r="H57" s="1310"/>
      <c r="I57" s="1310"/>
      <c r="J57" s="1310"/>
      <c r="K57" s="1310"/>
      <c r="L57" s="1310"/>
      <c r="M57" s="1310"/>
      <c r="N57" s="1310"/>
      <c r="O57" s="1310"/>
      <c r="P57" s="1310"/>
      <c r="Q57" s="1310"/>
      <c r="R57" s="1310"/>
      <c r="S57" s="1310"/>
      <c r="T57" s="1310"/>
      <c r="U57" s="1310"/>
      <c r="V57" s="1310"/>
      <c r="W57" s="1310"/>
      <c r="X57" s="1310"/>
      <c r="Y57" s="1310"/>
      <c r="Z57" s="1310"/>
      <c r="AA57" s="1310"/>
      <c r="AB57" s="1310"/>
      <c r="AC57" s="1310"/>
      <c r="AD57" s="14"/>
    </row>
    <row r="58" spans="2:30" ht="15" customHeight="1" x14ac:dyDescent="0.35">
      <c r="B58" s="12"/>
      <c r="C58" s="1310" t="s">
        <v>610</v>
      </c>
      <c r="D58" s="1310"/>
      <c r="E58" s="1310"/>
      <c r="F58" s="1310"/>
      <c r="G58" s="1310"/>
      <c r="H58" s="1310"/>
      <c r="I58" s="1310"/>
      <c r="J58" s="1310"/>
      <c r="K58" s="1310"/>
      <c r="L58" s="1310"/>
      <c r="M58" s="1310"/>
      <c r="N58" s="1310"/>
      <c r="O58" s="1310"/>
      <c r="P58" s="1310"/>
      <c r="Q58" s="1310"/>
      <c r="R58" s="1310"/>
      <c r="S58" s="1310"/>
      <c r="T58" s="20"/>
      <c r="U58" s="20"/>
      <c r="V58" s="20"/>
      <c r="W58" s="20"/>
      <c r="X58" s="20"/>
      <c r="Y58" s="20"/>
      <c r="Z58" s="20"/>
      <c r="AA58" s="20"/>
      <c r="AB58" s="20"/>
      <c r="AC58" s="20"/>
      <c r="AD58" s="14"/>
    </row>
    <row r="59" spans="2:30" x14ac:dyDescent="0.35">
      <c r="B59" s="12"/>
      <c r="C59" s="1310"/>
      <c r="D59" s="1310"/>
      <c r="E59" s="1310"/>
      <c r="F59" s="1310"/>
      <c r="G59" s="1310"/>
      <c r="H59" s="1310"/>
      <c r="I59" s="1310"/>
      <c r="J59" s="1310"/>
      <c r="K59" s="1310"/>
      <c r="L59" s="1310"/>
      <c r="M59" s="1310"/>
      <c r="N59" s="1310"/>
      <c r="O59" s="1310"/>
      <c r="P59" s="1310"/>
      <c r="Q59" s="1310"/>
      <c r="R59" s="1310"/>
      <c r="S59" s="1310"/>
      <c r="T59" s="1330" t="s">
        <v>26</v>
      </c>
      <c r="U59" s="1330"/>
      <c r="V59" s="1330"/>
      <c r="W59" s="1330"/>
      <c r="X59" s="1330"/>
      <c r="Y59" s="1330"/>
      <c r="Z59" s="1330"/>
      <c r="AA59" s="1331"/>
      <c r="AB59" s="1332"/>
      <c r="AC59" s="1333"/>
      <c r="AD59" s="14"/>
    </row>
    <row r="60" spans="2:30" x14ac:dyDescent="0.35">
      <c r="B60" s="12"/>
      <c r="C60" s="1310" t="s">
        <v>611</v>
      </c>
      <c r="D60" s="1310"/>
      <c r="E60" s="1310"/>
      <c r="F60" s="1310"/>
      <c r="G60" s="1310"/>
      <c r="H60" s="1310"/>
      <c r="I60" s="1310"/>
      <c r="J60" s="1310"/>
      <c r="K60" s="1310"/>
      <c r="L60" s="1310"/>
      <c r="M60" s="1310"/>
      <c r="N60" s="1310"/>
      <c r="O60" s="1310"/>
      <c r="P60" s="1310"/>
      <c r="Q60" s="1310"/>
      <c r="R60" s="1310"/>
      <c r="S60" s="1310"/>
      <c r="T60" s="50"/>
      <c r="U60" s="50"/>
      <c r="V60" s="50"/>
      <c r="W60" s="50"/>
      <c r="X60" s="50"/>
      <c r="Y60" s="50"/>
      <c r="Z60" s="50"/>
      <c r="AA60" s="50"/>
      <c r="AB60" s="50"/>
      <c r="AC60" s="50"/>
      <c r="AD60" s="14"/>
    </row>
    <row r="61" spans="2:30" x14ac:dyDescent="0.35">
      <c r="B61" s="12"/>
      <c r="C61" s="1310"/>
      <c r="D61" s="1310"/>
      <c r="E61" s="1310"/>
      <c r="F61" s="1310"/>
      <c r="G61" s="1310"/>
      <c r="H61" s="1310"/>
      <c r="I61" s="1310"/>
      <c r="J61" s="1310"/>
      <c r="K61" s="1310"/>
      <c r="L61" s="1310"/>
      <c r="M61" s="1310"/>
      <c r="N61" s="1310"/>
      <c r="O61" s="1310"/>
      <c r="P61" s="1310"/>
      <c r="Q61" s="1310"/>
      <c r="R61" s="1310"/>
      <c r="S61" s="1310"/>
      <c r="T61" s="1330" t="s">
        <v>26</v>
      </c>
      <c r="U61" s="1330"/>
      <c r="V61" s="1330"/>
      <c r="W61" s="1330"/>
      <c r="X61" s="1330"/>
      <c r="Y61" s="1330"/>
      <c r="Z61" s="1330"/>
      <c r="AA61" s="1331"/>
      <c r="AB61" s="1332"/>
      <c r="AC61" s="1333"/>
      <c r="AD61" s="14"/>
    </row>
    <row r="62" spans="2:30" ht="15" customHeight="1" x14ac:dyDescent="0.35">
      <c r="B62" s="12"/>
      <c r="C62" s="1310" t="s">
        <v>612</v>
      </c>
      <c r="D62" s="1310"/>
      <c r="E62" s="1310"/>
      <c r="F62" s="1310"/>
      <c r="G62" s="1310"/>
      <c r="H62" s="1310"/>
      <c r="I62" s="1310"/>
      <c r="J62" s="1310"/>
      <c r="K62" s="1310"/>
      <c r="L62" s="1310"/>
      <c r="M62" s="1310"/>
      <c r="N62" s="1310"/>
      <c r="O62" s="1310"/>
      <c r="P62" s="1310"/>
      <c r="Q62" s="1310"/>
      <c r="R62" s="1310"/>
      <c r="S62" s="1310"/>
      <c r="T62" s="20"/>
      <c r="U62" s="20"/>
      <c r="V62" s="20"/>
      <c r="W62" s="20"/>
      <c r="X62" s="20"/>
      <c r="Y62" s="20"/>
      <c r="Z62" s="20"/>
      <c r="AA62" s="20"/>
      <c r="AB62" s="20"/>
      <c r="AC62" s="20"/>
      <c r="AD62" s="14"/>
    </row>
    <row r="63" spans="2:30" x14ac:dyDescent="0.35">
      <c r="B63" s="12"/>
      <c r="C63" s="1310"/>
      <c r="D63" s="1310"/>
      <c r="E63" s="1310"/>
      <c r="F63" s="1310"/>
      <c r="G63" s="1310"/>
      <c r="H63" s="1310"/>
      <c r="I63" s="1310"/>
      <c r="J63" s="1310"/>
      <c r="K63" s="1310"/>
      <c r="L63" s="1310"/>
      <c r="M63" s="1310"/>
      <c r="N63" s="1310"/>
      <c r="O63" s="1310"/>
      <c r="P63" s="1310"/>
      <c r="Q63" s="1310"/>
      <c r="R63" s="1310"/>
      <c r="S63" s="1310"/>
      <c r="T63" s="20"/>
      <c r="U63" s="20"/>
      <c r="V63" s="20"/>
      <c r="W63" s="20"/>
      <c r="X63" s="20"/>
      <c r="Y63" s="20"/>
      <c r="Z63" s="20"/>
      <c r="AA63" s="20"/>
      <c r="AB63" s="20"/>
      <c r="AC63" s="20"/>
      <c r="AD63" s="14"/>
    </row>
    <row r="64" spans="2:30" x14ac:dyDescent="0.35">
      <c r="B64" s="12"/>
      <c r="C64" s="1310"/>
      <c r="D64" s="1310"/>
      <c r="E64" s="1310"/>
      <c r="F64" s="1310"/>
      <c r="G64" s="1310"/>
      <c r="H64" s="1310"/>
      <c r="I64" s="1310"/>
      <c r="J64" s="1310"/>
      <c r="K64" s="1310"/>
      <c r="L64" s="1310"/>
      <c r="M64" s="1310"/>
      <c r="N64" s="1310"/>
      <c r="O64" s="1310"/>
      <c r="P64" s="1310"/>
      <c r="Q64" s="1310"/>
      <c r="R64" s="1310"/>
      <c r="S64" s="1310"/>
      <c r="T64" s="21"/>
      <c r="U64" s="21"/>
      <c r="V64" s="21"/>
      <c r="W64" s="21"/>
      <c r="X64" s="21"/>
      <c r="Y64" s="21"/>
      <c r="Z64" s="21"/>
      <c r="AA64" s="21"/>
      <c r="AB64" s="21"/>
      <c r="AC64" s="21"/>
      <c r="AD64" s="14"/>
    </row>
    <row r="65" spans="2:30" ht="15" customHeight="1" x14ac:dyDescent="0.35">
      <c r="B65" s="12"/>
      <c r="C65" s="1310"/>
      <c r="D65" s="1310"/>
      <c r="E65" s="1310"/>
      <c r="F65" s="1310"/>
      <c r="G65" s="1310"/>
      <c r="H65" s="1310"/>
      <c r="I65" s="1310"/>
      <c r="J65" s="1310"/>
      <c r="K65" s="1310"/>
      <c r="L65" s="1310"/>
      <c r="M65" s="1310"/>
      <c r="N65" s="1310"/>
      <c r="O65" s="1310"/>
      <c r="P65" s="1310"/>
      <c r="Q65" s="1310"/>
      <c r="R65" s="1310"/>
      <c r="S65" s="1310"/>
      <c r="T65" s="1330" t="s">
        <v>26</v>
      </c>
      <c r="U65" s="1330"/>
      <c r="V65" s="1330"/>
      <c r="W65" s="1330"/>
      <c r="X65" s="1330"/>
      <c r="Y65" s="1330"/>
      <c r="Z65" s="1330"/>
      <c r="AA65" s="1331"/>
      <c r="AB65" s="1332"/>
      <c r="AC65" s="1333"/>
      <c r="AD65" s="14"/>
    </row>
    <row r="66" spans="2:30" ht="15" thickBot="1" x14ac:dyDescent="0.4">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8"/>
    </row>
    <row r="67" spans="2:30" ht="15.5" thickTop="1" thickBot="1" x14ac:dyDescent="0.4"/>
    <row r="68" spans="2:30" ht="15" thickTop="1" x14ac:dyDescent="0.35">
      <c r="B68" s="486" t="s">
        <v>347</v>
      </c>
      <c r="C68" s="487"/>
      <c r="D68" s="487"/>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7"/>
      <c r="AC68" s="487"/>
      <c r="AD68" s="488"/>
    </row>
    <row r="69" spans="2:30" x14ac:dyDescent="0.35">
      <c r="B69" s="12"/>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4"/>
    </row>
    <row r="70" spans="2:30" x14ac:dyDescent="0.35">
      <c r="B70" s="12"/>
      <c r="C70" s="1310" t="s">
        <v>537</v>
      </c>
      <c r="D70" s="1310"/>
      <c r="E70" s="1310"/>
      <c r="F70" s="1310"/>
      <c r="G70" s="1310"/>
      <c r="H70" s="1310"/>
      <c r="I70" s="1310"/>
      <c r="J70" s="1310"/>
      <c r="K70" s="1310"/>
      <c r="L70" s="1310"/>
      <c r="M70" s="1310"/>
      <c r="N70" s="1310"/>
      <c r="O70" s="1310"/>
      <c r="P70" s="1310"/>
      <c r="Q70" s="1310"/>
      <c r="R70" s="1310"/>
      <c r="S70" s="1310"/>
      <c r="T70" s="1310"/>
      <c r="U70" s="1310"/>
      <c r="V70" s="1310"/>
      <c r="W70" s="1310"/>
      <c r="X70" s="1310"/>
      <c r="Y70" s="1310"/>
      <c r="Z70" s="1310"/>
      <c r="AA70" s="1310"/>
      <c r="AB70" s="1310"/>
      <c r="AC70" s="1310"/>
      <c r="AD70" s="14"/>
    </row>
    <row r="71" spans="2:30" x14ac:dyDescent="0.35">
      <c r="B71" s="12"/>
      <c r="C71" s="1310"/>
      <c r="D71" s="1310"/>
      <c r="E71" s="1310"/>
      <c r="F71" s="1310"/>
      <c r="G71" s="1310"/>
      <c r="H71" s="1310"/>
      <c r="I71" s="1310"/>
      <c r="J71" s="1310"/>
      <c r="K71" s="1310"/>
      <c r="L71" s="1310"/>
      <c r="M71" s="1310"/>
      <c r="N71" s="1310"/>
      <c r="O71" s="1310"/>
      <c r="P71" s="1310"/>
      <c r="Q71" s="1310"/>
      <c r="R71" s="1310"/>
      <c r="S71" s="1310"/>
      <c r="T71" s="1310"/>
      <c r="U71" s="1310"/>
      <c r="V71" s="1310"/>
      <c r="W71" s="1310"/>
      <c r="X71" s="1310"/>
      <c r="Y71" s="1310"/>
      <c r="Z71" s="1310"/>
      <c r="AA71" s="1310"/>
      <c r="AB71" s="1310"/>
      <c r="AC71" s="1310"/>
      <c r="AD71" s="14"/>
    </row>
    <row r="72" spans="2:30" x14ac:dyDescent="0.35">
      <c r="B72" s="12"/>
      <c r="C72" s="1310"/>
      <c r="D72" s="1310"/>
      <c r="E72" s="1310"/>
      <c r="F72" s="1310"/>
      <c r="G72" s="1310"/>
      <c r="H72" s="1310"/>
      <c r="I72" s="1310"/>
      <c r="J72" s="1310"/>
      <c r="K72" s="1310"/>
      <c r="L72" s="1310"/>
      <c r="M72" s="1310"/>
      <c r="N72" s="1310"/>
      <c r="O72" s="1310"/>
      <c r="P72" s="1310"/>
      <c r="Q72" s="1310"/>
      <c r="R72" s="1310"/>
      <c r="S72" s="1310"/>
      <c r="T72" s="1310"/>
      <c r="U72" s="1310"/>
      <c r="V72" s="1310"/>
      <c r="W72" s="1310"/>
      <c r="X72" s="1310"/>
      <c r="Y72" s="1310"/>
      <c r="Z72" s="1310"/>
      <c r="AA72" s="1310"/>
      <c r="AB72" s="1310"/>
      <c r="AC72" s="1310"/>
      <c r="AD72" s="14"/>
    </row>
    <row r="73" spans="2:30" x14ac:dyDescent="0.35">
      <c r="B73" s="12"/>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4"/>
    </row>
    <row r="74" spans="2:30" x14ac:dyDescent="0.35">
      <c r="B74" s="12"/>
      <c r="C74" s="1329" t="s">
        <v>613</v>
      </c>
      <c r="D74" s="1329"/>
      <c r="E74" s="1329"/>
      <c r="F74" s="1329"/>
      <c r="G74" s="1329"/>
      <c r="H74" s="1329"/>
      <c r="I74" s="1329"/>
      <c r="J74" s="1329"/>
      <c r="K74" s="1329"/>
      <c r="L74" s="1329"/>
      <c r="M74" s="1329"/>
      <c r="N74" s="1329"/>
      <c r="O74" s="1329"/>
      <c r="P74" s="1329"/>
      <c r="Q74" s="1329"/>
      <c r="R74" s="1329"/>
      <c r="S74" s="1329"/>
      <c r="T74" s="1330" t="s">
        <v>26</v>
      </c>
      <c r="U74" s="1330"/>
      <c r="V74" s="1330"/>
      <c r="W74" s="1330"/>
      <c r="X74" s="1330"/>
      <c r="Y74" s="1330"/>
      <c r="Z74" s="1330"/>
      <c r="AA74" s="1331"/>
      <c r="AB74" s="1332"/>
      <c r="AC74" s="1333"/>
      <c r="AD74" s="14"/>
    </row>
    <row r="75" spans="2:30" ht="15" thickBot="1" x14ac:dyDescent="0.4">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8"/>
    </row>
    <row r="76" spans="2:30" ht="15.5" thickTop="1" thickBot="1" x14ac:dyDescent="0.4"/>
    <row r="77" spans="2:30" ht="15" thickTop="1" x14ac:dyDescent="0.35">
      <c r="B77" s="486" t="s">
        <v>348</v>
      </c>
      <c r="C77" s="487"/>
      <c r="D77" s="487"/>
      <c r="E77" s="487"/>
      <c r="F77" s="487"/>
      <c r="G77" s="487"/>
      <c r="H77" s="487"/>
      <c r="I77" s="487"/>
      <c r="J77" s="487"/>
      <c r="K77" s="487"/>
      <c r="L77" s="487"/>
      <c r="M77" s="487"/>
      <c r="N77" s="487"/>
      <c r="O77" s="487"/>
      <c r="P77" s="487"/>
      <c r="Q77" s="487"/>
      <c r="R77" s="487"/>
      <c r="S77" s="487"/>
      <c r="T77" s="487"/>
      <c r="U77" s="487"/>
      <c r="V77" s="487"/>
      <c r="W77" s="487"/>
      <c r="X77" s="487"/>
      <c r="Y77" s="487"/>
      <c r="Z77" s="487"/>
      <c r="AA77" s="487"/>
      <c r="AB77" s="487"/>
      <c r="AC77" s="487"/>
      <c r="AD77" s="488"/>
    </row>
    <row r="78" spans="2:30" x14ac:dyDescent="0.35">
      <c r="B78" s="12"/>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4"/>
    </row>
    <row r="79" spans="2:30" x14ac:dyDescent="0.35">
      <c r="B79" s="12"/>
      <c r="C79" s="1329" t="s">
        <v>349</v>
      </c>
      <c r="D79" s="1329"/>
      <c r="E79" s="1329"/>
      <c r="F79" s="1329"/>
      <c r="G79" s="1329"/>
      <c r="H79" s="1329"/>
      <c r="I79" s="1329"/>
      <c r="J79" s="1329"/>
      <c r="K79" s="1329"/>
      <c r="L79" s="1329"/>
      <c r="M79" s="1329"/>
      <c r="N79" s="1329"/>
      <c r="O79" s="1329"/>
      <c r="P79" s="1329"/>
      <c r="Q79" s="1329"/>
      <c r="R79" s="1329"/>
      <c r="S79" s="1329"/>
      <c r="T79" s="1329"/>
      <c r="U79" s="1329"/>
      <c r="V79" s="1329"/>
      <c r="W79" s="1329"/>
      <c r="X79" s="1329"/>
      <c r="Y79" s="1329"/>
      <c r="Z79" s="1329"/>
      <c r="AA79" s="1329"/>
      <c r="AB79" s="1329"/>
      <c r="AC79" s="1329"/>
      <c r="AD79" s="14"/>
    </row>
    <row r="80" spans="2:30" ht="15" thickBot="1" x14ac:dyDescent="0.4">
      <c r="B80" s="16"/>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8"/>
    </row>
    <row r="81" spans="2:30" ht="15" thickTop="1" x14ac:dyDescent="0.35"/>
    <row r="82" spans="2:30" x14ac:dyDescent="0.35">
      <c r="B82" s="1035"/>
      <c r="C82" s="1035"/>
      <c r="D82" s="1035"/>
      <c r="E82" s="1035"/>
      <c r="F82" s="1035"/>
      <c r="G82" s="1035"/>
      <c r="H82" s="1035"/>
      <c r="I82" s="1035"/>
      <c r="J82" s="1035"/>
      <c r="K82" s="1035"/>
      <c r="L82" s="1035"/>
      <c r="M82" s="1035"/>
      <c r="N82" s="1035"/>
      <c r="O82" s="1035"/>
      <c r="P82" s="1035"/>
      <c r="Q82" s="1035"/>
      <c r="R82" s="1035"/>
      <c r="S82" s="1035"/>
      <c r="T82" s="1035"/>
      <c r="U82" s="1035"/>
      <c r="V82" s="1035"/>
      <c r="W82" s="1035"/>
      <c r="X82" s="1035"/>
      <c r="Y82" s="1035"/>
      <c r="Z82" s="1035"/>
      <c r="AA82" s="1035"/>
      <c r="AB82" s="1035"/>
      <c r="AC82" s="1035"/>
      <c r="AD82" s="1035"/>
    </row>
    <row r="83" spans="2:30" x14ac:dyDescent="0.35"/>
    <row r="84" spans="2:30" hidden="1" x14ac:dyDescent="0.35"/>
    <row r="85" spans="2:30" hidden="1" x14ac:dyDescent="0.35"/>
    <row r="86" spans="2:30" hidden="1" x14ac:dyDescent="0.35"/>
    <row r="87" spans="2:30" hidden="1" x14ac:dyDescent="0.35"/>
    <row r="88" spans="2:30" hidden="1" x14ac:dyDescent="0.35"/>
    <row r="89" spans="2:30" hidden="1" x14ac:dyDescent="0.35"/>
    <row r="90" spans="2:30" hidden="1" x14ac:dyDescent="0.35"/>
    <row r="91" spans="2:30" hidden="1" x14ac:dyDescent="0.35"/>
    <row r="92" spans="2:30" hidden="1" x14ac:dyDescent="0.35"/>
  </sheetData>
  <sheetProtection algorithmName="SHA-512" hashValue="sxOsTlSNlpxBt6jKcNo9qRKXr/y6oXoF7c0SbTwquNxTrydA24qqFOoH2QmxcU4IVv89Gox+1LuG6QDsxGryPQ==" saltValue="xn3+fbqGk2qQ3B/+PmcY3A==" spinCount="100000" sheet="1" objects="1" scenarios="1" selectLockedCells="1"/>
  <mergeCells count="69">
    <mergeCell ref="C35:AC35"/>
    <mergeCell ref="B82:AD82"/>
    <mergeCell ref="C30:AC30"/>
    <mergeCell ref="C31:AC31"/>
    <mergeCell ref="C32:AC32"/>
    <mergeCell ref="C33:AC33"/>
    <mergeCell ref="C34:AC34"/>
    <mergeCell ref="B38:AD38"/>
    <mergeCell ref="T65:Z65"/>
    <mergeCell ref="AA65:AC65"/>
    <mergeCell ref="C62:S65"/>
    <mergeCell ref="C60:S61"/>
    <mergeCell ref="T61:Z61"/>
    <mergeCell ref="AA61:AC61"/>
    <mergeCell ref="C58:S59"/>
    <mergeCell ref="T59:Z59"/>
    <mergeCell ref="B28:AD28"/>
    <mergeCell ref="AA11:AD12"/>
    <mergeCell ref="W11:Z12"/>
    <mergeCell ref="W13:Z13"/>
    <mergeCell ref="AA13:AD13"/>
    <mergeCell ref="B13:V13"/>
    <mergeCell ref="B11:V12"/>
    <mergeCell ref="C17:AC17"/>
    <mergeCell ref="C18:AC19"/>
    <mergeCell ref="C20:AC21"/>
    <mergeCell ref="C22:AC22"/>
    <mergeCell ref="C24:S26"/>
    <mergeCell ref="T26:AC26"/>
    <mergeCell ref="AA59:AC59"/>
    <mergeCell ref="AA74:AC74"/>
    <mergeCell ref="T74:Z74"/>
    <mergeCell ref="B77:AD77"/>
    <mergeCell ref="C79:AC79"/>
    <mergeCell ref="C74:S74"/>
    <mergeCell ref="C56:AC57"/>
    <mergeCell ref="C55:AC55"/>
    <mergeCell ref="B68:AD68"/>
    <mergeCell ref="C70:AC72"/>
    <mergeCell ref="B2:AD2"/>
    <mergeCell ref="B4:AD7"/>
    <mergeCell ref="B9:AD9"/>
    <mergeCell ref="B15:AD15"/>
    <mergeCell ref="T25:Z25"/>
    <mergeCell ref="AA25:AC25"/>
    <mergeCell ref="W43:Z43"/>
    <mergeCell ref="AA43:AD43"/>
    <mergeCell ref="W44:Z44"/>
    <mergeCell ref="AA44:AD44"/>
    <mergeCell ref="B42:R42"/>
    <mergeCell ref="B43:R43"/>
    <mergeCell ref="W40:Z41"/>
    <mergeCell ref="AA40:AD41"/>
    <mergeCell ref="W42:Z42"/>
    <mergeCell ref="AA42:AD42"/>
    <mergeCell ref="B47:AD47"/>
    <mergeCell ref="B44:R44"/>
    <mergeCell ref="S42:V42"/>
    <mergeCell ref="S43:V43"/>
    <mergeCell ref="S44:V44"/>
    <mergeCell ref="B40:R41"/>
    <mergeCell ref="S40:V41"/>
    <mergeCell ref="C49:AC50"/>
    <mergeCell ref="B53:AD53"/>
    <mergeCell ref="W45:Z45"/>
    <mergeCell ref="AA45:AD45"/>
    <mergeCell ref="B45:C45"/>
    <mergeCell ref="D45:R45"/>
    <mergeCell ref="S45:V45"/>
  </mergeCells>
  <conditionalFormatting sqref="C17:AC22 C24 T24:AC25">
    <cfRule type="expression" dxfId="27" priority="7">
      <formula>$W$13="YES"</formula>
    </cfRule>
  </conditionalFormatting>
  <conditionalFormatting sqref="C30:AC35">
    <cfRule type="expression" dxfId="26" priority="6">
      <formula>$AA$13="YES"</formula>
    </cfRule>
  </conditionalFormatting>
  <conditionalFormatting sqref="C49:AC50">
    <cfRule type="expression" dxfId="25" priority="5">
      <formula>OR($S$42="YES",$W$42="YES",$AA$42="YES")</formula>
    </cfRule>
  </conditionalFormatting>
  <conditionalFormatting sqref="C55:AC65">
    <cfRule type="expression" dxfId="24" priority="4">
      <formula>OR($S$43="YES",$W$43="OR",$AA$43="YES")</formula>
    </cfRule>
  </conditionalFormatting>
  <conditionalFormatting sqref="C70:AC72 C74:AC74">
    <cfRule type="expression" dxfId="23" priority="3">
      <formula>OR($S$44="YES",$W$44="YES",$AA$44="YES")</formula>
    </cfRule>
  </conditionalFormatting>
  <conditionalFormatting sqref="C79:AC79">
    <cfRule type="expression" dxfId="22" priority="2">
      <formula>OR($S$45="YES",$W$45="YES",$AA$45="YES")</formula>
    </cfRule>
  </conditionalFormatting>
  <conditionalFormatting sqref="T26">
    <cfRule type="expression" dxfId="21" priority="1">
      <formula>$W$13="YES"</formula>
    </cfRule>
  </conditionalFormatting>
  <printOptions horizontalCentered="1"/>
  <pageMargins left="0.5" right="0.5" top="0.75" bottom="0.75" header="0.3" footer="0.3"/>
  <pageSetup fitToHeight="0" orientation="portrait" r:id="rId1"/>
  <rowBreaks count="1" manualBreakCount="1">
    <brk id="46"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Validation!$E$2:$E$3</xm:f>
          </x14:formula1>
          <xm:sqref>S42:AD45 AA13 W13:Z13 AA25:AC25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5"/>
  <sheetViews>
    <sheetView showGridLines="0" showRowColHeaders="0" topLeftCell="A25" zoomScaleNormal="100" workbookViewId="0">
      <selection activeCell="C10" sqref="C10:AD14"/>
    </sheetView>
  </sheetViews>
  <sheetFormatPr defaultColWidth="0" defaultRowHeight="14.5" zeroHeight="1" x14ac:dyDescent="0.35"/>
  <cols>
    <col min="1" max="31" width="3.26953125" style="1" customWidth="1"/>
    <col min="32" max="16384" width="9.1796875" style="1" hidden="1"/>
  </cols>
  <sheetData>
    <row r="1" spans="2:31" x14ac:dyDescent="0.35"/>
    <row r="2" spans="2:31" x14ac:dyDescent="0.35">
      <c r="B2" s="97" t="s">
        <v>531</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1" x14ac:dyDescent="0.35"/>
    <row r="4" spans="2:31" x14ac:dyDescent="0.35">
      <c r="B4" s="1353" t="s">
        <v>503</v>
      </c>
      <c r="C4" s="1353"/>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row>
    <row r="5" spans="2:31" x14ac:dyDescent="0.35"/>
    <row r="6" spans="2:31" x14ac:dyDescent="0.35">
      <c r="B6" s="173" t="s">
        <v>358</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row>
    <row r="7" spans="2:31" x14ac:dyDescent="0.35">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row>
    <row r="8" spans="2:31" x14ac:dyDescent="0.35"/>
    <row r="9" spans="2:31" x14ac:dyDescent="0.35">
      <c r="C9" s="1362" t="s">
        <v>359</v>
      </c>
      <c r="D9" s="1362"/>
      <c r="E9" s="1362"/>
      <c r="F9" s="1362"/>
      <c r="G9" s="1362"/>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row>
    <row r="10" spans="2:31" x14ac:dyDescent="0.35">
      <c r="C10" s="1354"/>
      <c r="D10" s="1355"/>
      <c r="E10" s="1355"/>
      <c r="F10" s="1355"/>
      <c r="G10" s="1355"/>
      <c r="H10" s="1355"/>
      <c r="I10" s="1355"/>
      <c r="J10" s="1355"/>
      <c r="K10" s="1355"/>
      <c r="L10" s="1355"/>
      <c r="M10" s="1355"/>
      <c r="N10" s="1355"/>
      <c r="O10" s="1355"/>
      <c r="P10" s="1355"/>
      <c r="Q10" s="1355"/>
      <c r="R10" s="1355"/>
      <c r="S10" s="1355"/>
      <c r="T10" s="1355"/>
      <c r="U10" s="1355"/>
      <c r="V10" s="1355"/>
      <c r="W10" s="1355"/>
      <c r="X10" s="1355"/>
      <c r="Y10" s="1355"/>
      <c r="Z10" s="1355"/>
      <c r="AA10" s="1355"/>
      <c r="AB10" s="1355"/>
      <c r="AC10" s="1355"/>
      <c r="AD10" s="1356"/>
      <c r="AE10" s="11"/>
    </row>
    <row r="11" spans="2:31" x14ac:dyDescent="0.35">
      <c r="C11" s="1357"/>
      <c r="D11" s="1284"/>
      <c r="E11" s="1284"/>
      <c r="F11" s="1284"/>
      <c r="G11" s="1284"/>
      <c r="H11" s="1284"/>
      <c r="I11" s="1284"/>
      <c r="J11" s="1284"/>
      <c r="K11" s="1284"/>
      <c r="L11" s="1284"/>
      <c r="M11" s="1284"/>
      <c r="N11" s="1284"/>
      <c r="O11" s="1284"/>
      <c r="P11" s="1284"/>
      <c r="Q11" s="1284"/>
      <c r="R11" s="1284"/>
      <c r="S11" s="1284"/>
      <c r="T11" s="1284"/>
      <c r="U11" s="1284"/>
      <c r="V11" s="1284"/>
      <c r="W11" s="1284"/>
      <c r="X11" s="1284"/>
      <c r="Y11" s="1284"/>
      <c r="Z11" s="1284"/>
      <c r="AA11" s="1284"/>
      <c r="AB11" s="1284"/>
      <c r="AC11" s="1284"/>
      <c r="AD11" s="1358"/>
      <c r="AE11" s="11"/>
    </row>
    <row r="12" spans="2:31" x14ac:dyDescent="0.35">
      <c r="C12" s="1357"/>
      <c r="D12" s="1284"/>
      <c r="E12" s="1284"/>
      <c r="F12" s="1284"/>
      <c r="G12" s="1284"/>
      <c r="H12" s="1284"/>
      <c r="I12" s="1284"/>
      <c r="J12" s="1284"/>
      <c r="K12" s="1284"/>
      <c r="L12" s="1284"/>
      <c r="M12" s="1284"/>
      <c r="N12" s="1284"/>
      <c r="O12" s="1284"/>
      <c r="P12" s="1284"/>
      <c r="Q12" s="1284"/>
      <c r="R12" s="1284"/>
      <c r="S12" s="1284"/>
      <c r="T12" s="1284"/>
      <c r="U12" s="1284"/>
      <c r="V12" s="1284"/>
      <c r="W12" s="1284"/>
      <c r="X12" s="1284"/>
      <c r="Y12" s="1284"/>
      <c r="Z12" s="1284"/>
      <c r="AA12" s="1284"/>
      <c r="AB12" s="1284"/>
      <c r="AC12" s="1284"/>
      <c r="AD12" s="1358"/>
      <c r="AE12" s="11"/>
    </row>
    <row r="13" spans="2:31" x14ac:dyDescent="0.35">
      <c r="C13" s="1357"/>
      <c r="D13" s="1284"/>
      <c r="E13" s="1284"/>
      <c r="F13" s="1284"/>
      <c r="G13" s="1284"/>
      <c r="H13" s="1284"/>
      <c r="I13" s="1284"/>
      <c r="J13" s="1284"/>
      <c r="K13" s="1284"/>
      <c r="L13" s="1284"/>
      <c r="M13" s="1284"/>
      <c r="N13" s="1284"/>
      <c r="O13" s="1284"/>
      <c r="P13" s="1284"/>
      <c r="Q13" s="1284"/>
      <c r="R13" s="1284"/>
      <c r="S13" s="1284"/>
      <c r="T13" s="1284"/>
      <c r="U13" s="1284"/>
      <c r="V13" s="1284"/>
      <c r="W13" s="1284"/>
      <c r="X13" s="1284"/>
      <c r="Y13" s="1284"/>
      <c r="Z13" s="1284"/>
      <c r="AA13" s="1284"/>
      <c r="AB13" s="1284"/>
      <c r="AC13" s="1284"/>
      <c r="AD13" s="1358"/>
      <c r="AE13" s="11"/>
    </row>
    <row r="14" spans="2:31" x14ac:dyDescent="0.35">
      <c r="C14" s="1359"/>
      <c r="D14" s="1360"/>
      <c r="E14" s="1360"/>
      <c r="F14" s="1360"/>
      <c r="G14" s="1360"/>
      <c r="H14" s="1360"/>
      <c r="I14" s="1360"/>
      <c r="J14" s="1360"/>
      <c r="K14" s="1360"/>
      <c r="L14" s="1360"/>
      <c r="M14" s="1360"/>
      <c r="N14" s="1360"/>
      <c r="O14" s="1360"/>
      <c r="P14" s="1360"/>
      <c r="Q14" s="1360"/>
      <c r="R14" s="1360"/>
      <c r="S14" s="1360"/>
      <c r="T14" s="1360"/>
      <c r="U14" s="1360"/>
      <c r="V14" s="1360"/>
      <c r="W14" s="1360"/>
      <c r="X14" s="1360"/>
      <c r="Y14" s="1360"/>
      <c r="Z14" s="1360"/>
      <c r="AA14" s="1360"/>
      <c r="AB14" s="1360"/>
      <c r="AC14" s="1360"/>
      <c r="AD14" s="1361"/>
      <c r="AE14" s="11"/>
    </row>
    <row r="15" spans="2:31" x14ac:dyDescent="0.35"/>
    <row r="16" spans="2:31" x14ac:dyDescent="0.35">
      <c r="C16" s="1362" t="s">
        <v>360</v>
      </c>
      <c r="D16" s="1362"/>
      <c r="E16" s="1362"/>
      <c r="F16" s="1362"/>
      <c r="G16" s="1362"/>
      <c r="H16" s="1362"/>
      <c r="I16" s="1362"/>
      <c r="J16" s="1362"/>
      <c r="K16" s="1362"/>
      <c r="L16" s="1362"/>
      <c r="M16" s="1362"/>
      <c r="N16" s="1362"/>
      <c r="O16" s="1362"/>
      <c r="P16" s="1362"/>
      <c r="Q16" s="1362"/>
      <c r="R16" s="1362"/>
      <c r="S16" s="1362"/>
      <c r="T16" s="1362"/>
      <c r="U16" s="1362"/>
      <c r="V16" s="1362"/>
      <c r="W16" s="1362"/>
      <c r="X16" s="1362"/>
      <c r="Y16" s="1362"/>
      <c r="Z16" s="1362"/>
      <c r="AA16" s="1362"/>
      <c r="AB16" s="1362"/>
      <c r="AC16" s="1362"/>
      <c r="AD16" s="1362"/>
    </row>
    <row r="17" spans="2:30" x14ac:dyDescent="0.35">
      <c r="C17" s="1354"/>
      <c r="D17" s="1355"/>
      <c r="E17" s="1355"/>
      <c r="F17" s="1355"/>
      <c r="G17" s="1355"/>
      <c r="H17" s="1355"/>
      <c r="I17" s="1355"/>
      <c r="J17" s="1355"/>
      <c r="K17" s="1355"/>
      <c r="L17" s="1355"/>
      <c r="M17" s="1355"/>
      <c r="N17" s="1355"/>
      <c r="O17" s="1355"/>
      <c r="P17" s="1355"/>
      <c r="Q17" s="1355"/>
      <c r="R17" s="1355"/>
      <c r="S17" s="1355"/>
      <c r="T17" s="1355"/>
      <c r="U17" s="1355"/>
      <c r="V17" s="1355"/>
      <c r="W17" s="1355"/>
      <c r="X17" s="1355"/>
      <c r="Y17" s="1355"/>
      <c r="Z17" s="1355"/>
      <c r="AA17" s="1355"/>
      <c r="AB17" s="1355"/>
      <c r="AC17" s="1355"/>
      <c r="AD17" s="1356"/>
    </row>
    <row r="18" spans="2:30" x14ac:dyDescent="0.35">
      <c r="C18" s="1357"/>
      <c r="D18" s="1284"/>
      <c r="E18" s="1284"/>
      <c r="F18" s="1284"/>
      <c r="G18" s="1284"/>
      <c r="H18" s="1284"/>
      <c r="I18" s="1284"/>
      <c r="J18" s="1284"/>
      <c r="K18" s="1284"/>
      <c r="L18" s="1284"/>
      <c r="M18" s="1284"/>
      <c r="N18" s="1284"/>
      <c r="O18" s="1284"/>
      <c r="P18" s="1284"/>
      <c r="Q18" s="1284"/>
      <c r="R18" s="1284"/>
      <c r="S18" s="1284"/>
      <c r="T18" s="1284"/>
      <c r="U18" s="1284"/>
      <c r="V18" s="1284"/>
      <c r="W18" s="1284"/>
      <c r="X18" s="1284"/>
      <c r="Y18" s="1284"/>
      <c r="Z18" s="1284"/>
      <c r="AA18" s="1284"/>
      <c r="AB18" s="1284"/>
      <c r="AC18" s="1284"/>
      <c r="AD18" s="1358"/>
    </row>
    <row r="19" spans="2:30" x14ac:dyDescent="0.35">
      <c r="C19" s="1357"/>
      <c r="D19" s="1284"/>
      <c r="E19" s="1284"/>
      <c r="F19" s="1284"/>
      <c r="G19" s="1284"/>
      <c r="H19" s="1284"/>
      <c r="I19" s="1284"/>
      <c r="J19" s="1284"/>
      <c r="K19" s="1284"/>
      <c r="L19" s="1284"/>
      <c r="M19" s="1284"/>
      <c r="N19" s="1284"/>
      <c r="O19" s="1284"/>
      <c r="P19" s="1284"/>
      <c r="Q19" s="1284"/>
      <c r="R19" s="1284"/>
      <c r="S19" s="1284"/>
      <c r="T19" s="1284"/>
      <c r="U19" s="1284"/>
      <c r="V19" s="1284"/>
      <c r="W19" s="1284"/>
      <c r="X19" s="1284"/>
      <c r="Y19" s="1284"/>
      <c r="Z19" s="1284"/>
      <c r="AA19" s="1284"/>
      <c r="AB19" s="1284"/>
      <c r="AC19" s="1284"/>
      <c r="AD19" s="1358"/>
    </row>
    <row r="20" spans="2:30" x14ac:dyDescent="0.35">
      <c r="C20" s="1357"/>
      <c r="D20" s="1284"/>
      <c r="E20" s="1284"/>
      <c r="F20" s="1284"/>
      <c r="G20" s="1284"/>
      <c r="H20" s="1284"/>
      <c r="I20" s="1284"/>
      <c r="J20" s="1284"/>
      <c r="K20" s="1284"/>
      <c r="L20" s="1284"/>
      <c r="M20" s="1284"/>
      <c r="N20" s="1284"/>
      <c r="O20" s="1284"/>
      <c r="P20" s="1284"/>
      <c r="Q20" s="1284"/>
      <c r="R20" s="1284"/>
      <c r="S20" s="1284"/>
      <c r="T20" s="1284"/>
      <c r="U20" s="1284"/>
      <c r="V20" s="1284"/>
      <c r="W20" s="1284"/>
      <c r="X20" s="1284"/>
      <c r="Y20" s="1284"/>
      <c r="Z20" s="1284"/>
      <c r="AA20" s="1284"/>
      <c r="AB20" s="1284"/>
      <c r="AC20" s="1284"/>
      <c r="AD20" s="1358"/>
    </row>
    <row r="21" spans="2:30" x14ac:dyDescent="0.35">
      <c r="C21" s="1359"/>
      <c r="D21" s="1360"/>
      <c r="E21" s="1360"/>
      <c r="F21" s="1360"/>
      <c r="G21" s="1360"/>
      <c r="H21" s="1360"/>
      <c r="I21" s="1360"/>
      <c r="J21" s="1360"/>
      <c r="K21" s="1360"/>
      <c r="L21" s="1360"/>
      <c r="M21" s="1360"/>
      <c r="N21" s="1360"/>
      <c r="O21" s="1360"/>
      <c r="P21" s="1360"/>
      <c r="Q21" s="1360"/>
      <c r="R21" s="1360"/>
      <c r="S21" s="1360"/>
      <c r="T21" s="1360"/>
      <c r="U21" s="1360"/>
      <c r="V21" s="1360"/>
      <c r="W21" s="1360"/>
      <c r="X21" s="1360"/>
      <c r="Y21" s="1360"/>
      <c r="Z21" s="1360"/>
      <c r="AA21" s="1360"/>
      <c r="AB21" s="1360"/>
      <c r="AC21" s="1360"/>
      <c r="AD21" s="1361"/>
    </row>
    <row r="22" spans="2:30" x14ac:dyDescent="0.35"/>
    <row r="23" spans="2:30" x14ac:dyDescent="0.35">
      <c r="C23" s="1362" t="s">
        <v>361</v>
      </c>
      <c r="D23" s="1362"/>
      <c r="E23" s="1362"/>
      <c r="F23" s="1362"/>
      <c r="G23" s="1362"/>
      <c r="H23" s="1362"/>
      <c r="I23" s="1362"/>
      <c r="J23" s="1362"/>
      <c r="K23" s="1362"/>
      <c r="L23" s="1362"/>
      <c r="M23" s="1362"/>
      <c r="N23" s="1362"/>
      <c r="O23" s="1362"/>
      <c r="P23" s="1362"/>
      <c r="Q23" s="1362"/>
      <c r="R23" s="1362"/>
      <c r="S23" s="1362"/>
      <c r="T23" s="1362"/>
      <c r="U23" s="1362"/>
      <c r="V23" s="1362"/>
      <c r="W23" s="1362"/>
      <c r="X23" s="1362"/>
      <c r="Y23" s="1362"/>
      <c r="Z23" s="1362"/>
      <c r="AA23" s="1362"/>
      <c r="AB23" s="1362"/>
      <c r="AC23" s="1362"/>
      <c r="AD23" s="1362"/>
    </row>
    <row r="24" spans="2:30" x14ac:dyDescent="0.35">
      <c r="C24" s="1354"/>
      <c r="D24" s="1355"/>
      <c r="E24" s="1355"/>
      <c r="F24" s="1355"/>
      <c r="G24" s="1355"/>
      <c r="H24" s="1355"/>
      <c r="I24" s="1355"/>
      <c r="J24" s="1355"/>
      <c r="K24" s="1355"/>
      <c r="L24" s="1355"/>
      <c r="M24" s="1355"/>
      <c r="N24" s="1355"/>
      <c r="O24" s="1355"/>
      <c r="P24" s="1355"/>
      <c r="Q24" s="1355"/>
      <c r="R24" s="1355"/>
      <c r="S24" s="1355"/>
      <c r="T24" s="1355"/>
      <c r="U24" s="1355"/>
      <c r="V24" s="1355"/>
      <c r="W24" s="1355"/>
      <c r="X24" s="1355"/>
      <c r="Y24" s="1355"/>
      <c r="Z24" s="1355"/>
      <c r="AA24" s="1355"/>
      <c r="AB24" s="1355"/>
      <c r="AC24" s="1355"/>
      <c r="AD24" s="1356"/>
    </row>
    <row r="25" spans="2:30" x14ac:dyDescent="0.35">
      <c r="C25" s="1357"/>
      <c r="D25" s="1284"/>
      <c r="E25" s="1284"/>
      <c r="F25" s="1284"/>
      <c r="G25" s="1284"/>
      <c r="H25" s="1284"/>
      <c r="I25" s="1284"/>
      <c r="J25" s="1284"/>
      <c r="K25" s="1284"/>
      <c r="L25" s="1284"/>
      <c r="M25" s="1284"/>
      <c r="N25" s="1284"/>
      <c r="O25" s="1284"/>
      <c r="P25" s="1284"/>
      <c r="Q25" s="1284"/>
      <c r="R25" s="1284"/>
      <c r="S25" s="1284"/>
      <c r="T25" s="1284"/>
      <c r="U25" s="1284"/>
      <c r="V25" s="1284"/>
      <c r="W25" s="1284"/>
      <c r="X25" s="1284"/>
      <c r="Y25" s="1284"/>
      <c r="Z25" s="1284"/>
      <c r="AA25" s="1284"/>
      <c r="AB25" s="1284"/>
      <c r="AC25" s="1284"/>
      <c r="AD25" s="1358"/>
    </row>
    <row r="26" spans="2:30" x14ac:dyDescent="0.35">
      <c r="C26" s="1357"/>
      <c r="D26" s="1284"/>
      <c r="E26" s="1284"/>
      <c r="F26" s="1284"/>
      <c r="G26" s="1284"/>
      <c r="H26" s="1284"/>
      <c r="I26" s="1284"/>
      <c r="J26" s="1284"/>
      <c r="K26" s="1284"/>
      <c r="L26" s="1284"/>
      <c r="M26" s="1284"/>
      <c r="N26" s="1284"/>
      <c r="O26" s="1284"/>
      <c r="P26" s="1284"/>
      <c r="Q26" s="1284"/>
      <c r="R26" s="1284"/>
      <c r="S26" s="1284"/>
      <c r="T26" s="1284"/>
      <c r="U26" s="1284"/>
      <c r="V26" s="1284"/>
      <c r="W26" s="1284"/>
      <c r="X26" s="1284"/>
      <c r="Y26" s="1284"/>
      <c r="Z26" s="1284"/>
      <c r="AA26" s="1284"/>
      <c r="AB26" s="1284"/>
      <c r="AC26" s="1284"/>
      <c r="AD26" s="1358"/>
    </row>
    <row r="27" spans="2:30" x14ac:dyDescent="0.35">
      <c r="C27" s="1357"/>
      <c r="D27" s="1284"/>
      <c r="E27" s="1284"/>
      <c r="F27" s="1284"/>
      <c r="G27" s="1284"/>
      <c r="H27" s="1284"/>
      <c r="I27" s="1284"/>
      <c r="J27" s="1284"/>
      <c r="K27" s="1284"/>
      <c r="L27" s="1284"/>
      <c r="M27" s="1284"/>
      <c r="N27" s="1284"/>
      <c r="O27" s="1284"/>
      <c r="P27" s="1284"/>
      <c r="Q27" s="1284"/>
      <c r="R27" s="1284"/>
      <c r="S27" s="1284"/>
      <c r="T27" s="1284"/>
      <c r="U27" s="1284"/>
      <c r="V27" s="1284"/>
      <c r="W27" s="1284"/>
      <c r="X27" s="1284"/>
      <c r="Y27" s="1284"/>
      <c r="Z27" s="1284"/>
      <c r="AA27" s="1284"/>
      <c r="AB27" s="1284"/>
      <c r="AC27" s="1284"/>
      <c r="AD27" s="1358"/>
    </row>
    <row r="28" spans="2:30" x14ac:dyDescent="0.35">
      <c r="C28" s="1359"/>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1"/>
    </row>
    <row r="29" spans="2:30" x14ac:dyDescent="0.35"/>
    <row r="30" spans="2:30" x14ac:dyDescent="0.35">
      <c r="B30" s="173" t="s">
        <v>362</v>
      </c>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row>
    <row r="31" spans="2:30" x14ac:dyDescent="0.35">
      <c r="B31" s="120"/>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2"/>
    </row>
    <row r="32" spans="2:30" x14ac:dyDescent="0.35">
      <c r="B32" s="123"/>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5"/>
    </row>
    <row r="33" spans="2:30" x14ac:dyDescent="0.35">
      <c r="B33" s="123"/>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5"/>
    </row>
    <row r="34" spans="2:30" x14ac:dyDescent="0.35">
      <c r="B34" s="123"/>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5"/>
    </row>
    <row r="35" spans="2:30" x14ac:dyDescent="0.35">
      <c r="B35" s="126"/>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8"/>
    </row>
    <row r="36" spans="2:30" x14ac:dyDescent="0.35"/>
    <row r="37" spans="2:30" x14ac:dyDescent="0.35">
      <c r="B37" s="173" t="s">
        <v>363</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2:30" x14ac:dyDescent="0.35">
      <c r="B38" s="1373"/>
      <c r="C38" s="1373"/>
      <c r="D38" s="1373"/>
      <c r="E38" s="1373"/>
      <c r="F38" s="1373"/>
      <c r="G38" s="1373"/>
      <c r="H38" s="1373"/>
      <c r="I38" s="1373"/>
      <c r="J38" s="1373"/>
      <c r="K38" s="1373"/>
      <c r="L38" s="1373"/>
      <c r="M38" s="1373"/>
      <c r="N38" s="1373"/>
      <c r="O38" s="1373"/>
      <c r="P38" s="1373"/>
      <c r="Q38" s="1373"/>
      <c r="R38" s="1373"/>
      <c r="S38" s="1373"/>
      <c r="T38" s="1373"/>
      <c r="U38" s="1373"/>
      <c r="V38" s="1373"/>
      <c r="W38" s="1373"/>
      <c r="X38" s="1373"/>
      <c r="Y38" s="1373"/>
      <c r="Z38" s="1373"/>
      <c r="AA38" s="1373"/>
      <c r="AB38" s="1373"/>
      <c r="AC38" s="1373"/>
      <c r="AD38" s="1373"/>
    </row>
    <row r="39" spans="2:30" x14ac:dyDescent="0.35">
      <c r="B39" s="120"/>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2"/>
    </row>
    <row r="40" spans="2:30" x14ac:dyDescent="0.35">
      <c r="B40" s="123"/>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5"/>
    </row>
    <row r="41" spans="2:30" x14ac:dyDescent="0.35">
      <c r="B41" s="123"/>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5"/>
    </row>
    <row r="42" spans="2:30" x14ac:dyDescent="0.35">
      <c r="B42" s="123"/>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5"/>
    </row>
    <row r="43" spans="2:30" x14ac:dyDescent="0.35">
      <c r="B43" s="126"/>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8"/>
    </row>
    <row r="44" spans="2:30" x14ac:dyDescent="0.35"/>
    <row r="45" spans="2:30" ht="15" customHeight="1" x14ac:dyDescent="0.35">
      <c r="B45" s="173" t="s">
        <v>364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374"/>
      <c r="AC45" s="1375"/>
      <c r="AD45" s="1376"/>
    </row>
    <row r="46" spans="2:30" x14ac:dyDescent="0.35"/>
    <row r="47" spans="2:30" x14ac:dyDescent="0.35">
      <c r="C47" s="1363" t="s">
        <v>365</v>
      </c>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363"/>
      <c r="Z47" s="1363"/>
      <c r="AA47" s="1363"/>
      <c r="AB47" s="1363"/>
      <c r="AC47" s="1363"/>
      <c r="AD47" s="1363"/>
    </row>
    <row r="48" spans="2:30" x14ac:dyDescent="0.35">
      <c r="C48" s="1364"/>
      <c r="D48" s="1365"/>
      <c r="E48" s="1365"/>
      <c r="F48" s="1365"/>
      <c r="G48" s="1365"/>
      <c r="H48" s="1365"/>
      <c r="I48" s="1365"/>
      <c r="J48" s="1365"/>
      <c r="K48" s="1365"/>
      <c r="L48" s="1365"/>
      <c r="M48" s="1365"/>
      <c r="N48" s="1365"/>
      <c r="O48" s="1365"/>
      <c r="P48" s="1365"/>
      <c r="Q48" s="1365"/>
      <c r="R48" s="1365"/>
      <c r="S48" s="1365"/>
      <c r="T48" s="1365"/>
      <c r="U48" s="1365"/>
      <c r="V48" s="1365"/>
      <c r="W48" s="1365"/>
      <c r="X48" s="1365"/>
      <c r="Y48" s="1365"/>
      <c r="Z48" s="1365"/>
      <c r="AA48" s="1365"/>
      <c r="AB48" s="1365"/>
      <c r="AC48" s="1365"/>
      <c r="AD48" s="1366"/>
    </row>
    <row r="49" spans="2:30" x14ac:dyDescent="0.35">
      <c r="C49" s="1367"/>
      <c r="D49" s="1368"/>
      <c r="E49" s="1368"/>
      <c r="F49" s="1368"/>
      <c r="G49" s="1368"/>
      <c r="H49" s="1368"/>
      <c r="I49" s="1368"/>
      <c r="J49" s="1368"/>
      <c r="K49" s="1368"/>
      <c r="L49" s="1368"/>
      <c r="M49" s="1368"/>
      <c r="N49" s="1368"/>
      <c r="O49" s="1368"/>
      <c r="P49" s="1368"/>
      <c r="Q49" s="1368"/>
      <c r="R49" s="1368"/>
      <c r="S49" s="1368"/>
      <c r="T49" s="1368"/>
      <c r="U49" s="1368"/>
      <c r="V49" s="1368"/>
      <c r="W49" s="1368"/>
      <c r="X49" s="1368"/>
      <c r="Y49" s="1368"/>
      <c r="Z49" s="1368"/>
      <c r="AA49" s="1368"/>
      <c r="AB49" s="1368"/>
      <c r="AC49" s="1368"/>
      <c r="AD49" s="1369"/>
    </row>
    <row r="50" spans="2:30" x14ac:dyDescent="0.35">
      <c r="C50" s="1367"/>
      <c r="D50" s="1368"/>
      <c r="E50" s="1368"/>
      <c r="F50" s="1368"/>
      <c r="G50" s="1368"/>
      <c r="H50" s="1368"/>
      <c r="I50" s="1368"/>
      <c r="J50" s="1368"/>
      <c r="K50" s="1368"/>
      <c r="L50" s="1368"/>
      <c r="M50" s="1368"/>
      <c r="N50" s="1368"/>
      <c r="O50" s="1368"/>
      <c r="P50" s="1368"/>
      <c r="Q50" s="1368"/>
      <c r="R50" s="1368"/>
      <c r="S50" s="1368"/>
      <c r="T50" s="1368"/>
      <c r="U50" s="1368"/>
      <c r="V50" s="1368"/>
      <c r="W50" s="1368"/>
      <c r="X50" s="1368"/>
      <c r="Y50" s="1368"/>
      <c r="Z50" s="1368"/>
      <c r="AA50" s="1368"/>
      <c r="AB50" s="1368"/>
      <c r="AC50" s="1368"/>
      <c r="AD50" s="1369"/>
    </row>
    <row r="51" spans="2:30" x14ac:dyDescent="0.35">
      <c r="C51" s="1367"/>
      <c r="D51" s="1368"/>
      <c r="E51" s="1368"/>
      <c r="F51" s="1368"/>
      <c r="G51" s="1368"/>
      <c r="H51" s="1368"/>
      <c r="I51" s="1368"/>
      <c r="J51" s="1368"/>
      <c r="K51" s="1368"/>
      <c r="L51" s="1368"/>
      <c r="M51" s="1368"/>
      <c r="N51" s="1368"/>
      <c r="O51" s="1368"/>
      <c r="P51" s="1368"/>
      <c r="Q51" s="1368"/>
      <c r="R51" s="1368"/>
      <c r="S51" s="1368"/>
      <c r="T51" s="1368"/>
      <c r="U51" s="1368"/>
      <c r="V51" s="1368"/>
      <c r="W51" s="1368"/>
      <c r="X51" s="1368"/>
      <c r="Y51" s="1368"/>
      <c r="Z51" s="1368"/>
      <c r="AA51" s="1368"/>
      <c r="AB51" s="1368"/>
      <c r="AC51" s="1368"/>
      <c r="AD51" s="1369"/>
    </row>
    <row r="52" spans="2:30" x14ac:dyDescent="0.35">
      <c r="C52" s="1370"/>
      <c r="D52" s="1371"/>
      <c r="E52" s="1371"/>
      <c r="F52" s="1371"/>
      <c r="G52" s="1371"/>
      <c r="H52" s="1371"/>
      <c r="I52" s="1371"/>
      <c r="J52" s="1371"/>
      <c r="K52" s="1371"/>
      <c r="L52" s="1371"/>
      <c r="M52" s="1371"/>
      <c r="N52" s="1371"/>
      <c r="O52" s="1371"/>
      <c r="P52" s="1371"/>
      <c r="Q52" s="1371"/>
      <c r="R52" s="1371"/>
      <c r="S52" s="1371"/>
      <c r="T52" s="1371"/>
      <c r="U52" s="1371"/>
      <c r="V52" s="1371"/>
      <c r="W52" s="1371"/>
      <c r="X52" s="1371"/>
      <c r="Y52" s="1371"/>
      <c r="Z52" s="1371"/>
      <c r="AA52" s="1371"/>
      <c r="AB52" s="1371"/>
      <c r="AC52" s="1371"/>
      <c r="AD52" s="1372"/>
    </row>
    <row r="53" spans="2:30" x14ac:dyDescent="0.35"/>
    <row r="54" spans="2:30" x14ac:dyDescent="0.35">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row>
    <row r="55" spans="2:30" x14ac:dyDescent="0.35"/>
  </sheetData>
  <sheetProtection algorithmName="SHA-512" hashValue="t6N23zjq+FFxcblabIkz+kwrvkbXN7cqMlPDUiKdnfGoskI4IrL+rRB5S09oq3WN19d558VIuu4HjJPxg6anbA==" saltValue="ffxH4JZyvk77/rFaChSs5A==" spinCount="100000" sheet="1" objects="1" scenarios="1" selectLockedCells="1"/>
  <mergeCells count="18">
    <mergeCell ref="C47:AD47"/>
    <mergeCell ref="C48:AD52"/>
    <mergeCell ref="B54:AD54"/>
    <mergeCell ref="B31:AD35"/>
    <mergeCell ref="B39:AD43"/>
    <mergeCell ref="B37:AD38"/>
    <mergeCell ref="B45:AA45"/>
    <mergeCell ref="AB45:AD45"/>
    <mergeCell ref="C16:AD16"/>
    <mergeCell ref="C17:AD21"/>
    <mergeCell ref="C23:AD23"/>
    <mergeCell ref="C24:AD28"/>
    <mergeCell ref="B30:AD30"/>
    <mergeCell ref="B2:AD2"/>
    <mergeCell ref="B4:AD4"/>
    <mergeCell ref="B6:AD7"/>
    <mergeCell ref="C10:AD14"/>
    <mergeCell ref="C9:AD9"/>
  </mergeCells>
  <conditionalFormatting sqref="C47:AD52">
    <cfRule type="expression" dxfId="20" priority="1">
      <formula>$AB$45="YES"</formula>
    </cfRule>
  </conditionalFormatting>
  <dataValidations count="1">
    <dataValidation type="textLength" operator="lessThanOrEqual" allowBlank="1" showInputMessage="1" showErrorMessage="1" errorTitle="Text Length Error" error="This field is limited to 470 characters." sqref="C10:AE14 C17:AD21 C24:AD28 B31:AD35 B39:AD43 C48:AD52" xr:uid="{00000000-0002-0000-1000-000000000000}">
      <formula1>470</formula1>
    </dataValidation>
  </dataValidations>
  <printOptions horizontalCentered="1"/>
  <pageMargins left="0.5" right="0.5" top="0.75" bottom="0.75" header="0.3" footer="0.3"/>
  <pageSetup fitToHeight="0" orientation="portrait" r:id="rId1"/>
  <rowBreaks count="1" manualBreakCount="1">
    <brk id="44"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Validation!$E$2:$E$3</xm:f>
          </x14:formula1>
          <xm:sqref>AB45:AD45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39"/>
  <sheetViews>
    <sheetView showGridLines="0" showRowColHeaders="0" topLeftCell="A25" zoomScaleNormal="100" workbookViewId="0">
      <selection activeCell="Q25" sqref="Q25:AD27"/>
    </sheetView>
  </sheetViews>
  <sheetFormatPr defaultColWidth="0" defaultRowHeight="14.5" zeroHeight="1" x14ac:dyDescent="0.35"/>
  <cols>
    <col min="1" max="31" width="3.26953125" style="1" customWidth="1"/>
    <col min="32" max="16384" width="9.1796875" style="1" hidden="1"/>
  </cols>
  <sheetData>
    <row r="1" spans="2:30" x14ac:dyDescent="0.35"/>
    <row r="2" spans="2:30" x14ac:dyDescent="0.35">
      <c r="B2" s="97" t="s">
        <v>532</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49" t="s">
        <v>366</v>
      </c>
      <c r="C4" s="1377" t="str">
        <f>IF('T1-Application Cover Page'!B7="","",'T1-Application Cover Page'!B7)</f>
        <v/>
      </c>
      <c r="D4" s="1377"/>
      <c r="E4" s="1377"/>
      <c r="F4" s="1377"/>
      <c r="G4" s="1377"/>
      <c r="H4" s="1377"/>
      <c r="I4" s="1377"/>
      <c r="J4" s="1377"/>
      <c r="K4" s="1377"/>
      <c r="L4" s="1377"/>
      <c r="M4" s="1377"/>
      <c r="N4" s="1377"/>
      <c r="O4" s="1377"/>
      <c r="P4" s="1377"/>
      <c r="Q4" s="1377"/>
      <c r="R4" s="1377"/>
      <c r="S4" s="1377"/>
      <c r="T4" s="1377"/>
      <c r="U4" s="1353" t="s">
        <v>367</v>
      </c>
      <c r="V4" s="1353"/>
      <c r="W4" s="1353"/>
      <c r="X4" s="1353"/>
      <c r="Y4" s="1353"/>
      <c r="Z4" s="1353"/>
      <c r="AA4" s="1353"/>
      <c r="AB4" s="1353"/>
      <c r="AC4" s="1353"/>
      <c r="AD4" s="1353"/>
    </row>
    <row r="5" spans="2:30" x14ac:dyDescent="0.35"/>
    <row r="6" spans="2:30" x14ac:dyDescent="0.35">
      <c r="B6" s="10" t="s">
        <v>368</v>
      </c>
      <c r="C6" s="1378" t="s">
        <v>369</v>
      </c>
      <c r="D6" s="1378"/>
      <c r="E6" s="1378"/>
      <c r="F6" s="1378"/>
      <c r="G6" s="1378"/>
      <c r="H6" s="1378"/>
      <c r="I6" s="1378"/>
      <c r="J6" s="1378"/>
      <c r="K6" s="1378"/>
      <c r="L6" s="1378"/>
      <c r="M6" s="1378"/>
      <c r="N6" s="1378"/>
      <c r="O6" s="1378"/>
      <c r="P6" s="1378"/>
      <c r="Q6" s="1378"/>
      <c r="R6" s="1378"/>
      <c r="S6" s="1378"/>
      <c r="T6" s="1378"/>
      <c r="U6" s="1378"/>
      <c r="V6" s="1378"/>
      <c r="W6" s="1378"/>
      <c r="X6" s="1378"/>
      <c r="Y6" s="1378"/>
      <c r="Z6" s="1378"/>
      <c r="AA6" s="1378"/>
      <c r="AB6" s="1378"/>
      <c r="AC6" s="1378"/>
      <c r="AD6" s="1378"/>
    </row>
    <row r="7" spans="2:30" x14ac:dyDescent="0.35">
      <c r="B7" s="8"/>
      <c r="C7" s="1378"/>
      <c r="D7" s="1378"/>
      <c r="E7" s="1378"/>
      <c r="F7" s="1378"/>
      <c r="G7" s="1378"/>
      <c r="H7" s="1378"/>
      <c r="I7" s="1378"/>
      <c r="J7" s="1378"/>
      <c r="K7" s="1378"/>
      <c r="L7" s="1378"/>
      <c r="M7" s="1378"/>
      <c r="N7" s="1378"/>
      <c r="O7" s="1378"/>
      <c r="P7" s="1378"/>
      <c r="Q7" s="1378"/>
      <c r="R7" s="1378"/>
      <c r="S7" s="1378"/>
      <c r="T7" s="1378"/>
      <c r="U7" s="1378"/>
      <c r="V7" s="1378"/>
      <c r="W7" s="1378"/>
      <c r="X7" s="1378"/>
      <c r="Y7" s="1378"/>
      <c r="Z7" s="1378"/>
      <c r="AA7" s="1378"/>
      <c r="AB7" s="1378"/>
      <c r="AC7" s="1378"/>
      <c r="AD7" s="1378"/>
    </row>
    <row r="8" spans="2:30" x14ac:dyDescent="0.35">
      <c r="B8" s="8"/>
      <c r="C8" s="1378"/>
      <c r="D8" s="1378"/>
      <c r="E8" s="1378"/>
      <c r="F8" s="1378"/>
      <c r="G8" s="1378"/>
      <c r="H8" s="1378"/>
      <c r="I8" s="1378"/>
      <c r="J8" s="1378"/>
      <c r="K8" s="1378"/>
      <c r="L8" s="1378"/>
      <c r="M8" s="1378"/>
      <c r="N8" s="1378"/>
      <c r="O8" s="1378"/>
      <c r="P8" s="1378"/>
      <c r="Q8" s="1378"/>
      <c r="R8" s="1378"/>
      <c r="S8" s="1378"/>
      <c r="T8" s="1378"/>
      <c r="U8" s="1378"/>
      <c r="V8" s="1378"/>
      <c r="W8" s="1378"/>
      <c r="X8" s="1378"/>
      <c r="Y8" s="1378"/>
      <c r="Z8" s="1378"/>
      <c r="AA8" s="1378"/>
      <c r="AB8" s="1378"/>
      <c r="AC8" s="1378"/>
      <c r="AD8" s="1378"/>
    </row>
    <row r="9" spans="2:30" x14ac:dyDescent="0.35"/>
    <row r="10" spans="2:30" x14ac:dyDescent="0.35">
      <c r="B10" s="10" t="s">
        <v>370</v>
      </c>
      <c r="C10" s="1378" t="s">
        <v>371</v>
      </c>
      <c r="D10" s="1378"/>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row>
    <row r="11" spans="2:30" x14ac:dyDescent="0.35">
      <c r="B11" s="8"/>
      <c r="C11" s="1378"/>
      <c r="D11" s="1378"/>
      <c r="E11" s="1378"/>
      <c r="F11" s="1378"/>
      <c r="G11" s="1378"/>
      <c r="H11" s="1378"/>
      <c r="I11" s="1378"/>
      <c r="J11" s="1378"/>
      <c r="K11" s="1378"/>
      <c r="L11" s="1378"/>
      <c r="M11" s="1378"/>
      <c r="N11" s="1378"/>
      <c r="O11" s="1378"/>
      <c r="P11" s="1378"/>
      <c r="Q11" s="1378"/>
      <c r="R11" s="1378"/>
      <c r="S11" s="1378"/>
      <c r="T11" s="1378"/>
      <c r="U11" s="1378"/>
      <c r="V11" s="1378"/>
      <c r="W11" s="1378"/>
      <c r="X11" s="1378"/>
      <c r="Y11" s="1378"/>
      <c r="Z11" s="1378"/>
      <c r="AA11" s="1378"/>
      <c r="AB11" s="1378"/>
      <c r="AC11" s="1378"/>
      <c r="AD11" s="1378"/>
    </row>
    <row r="12" spans="2:30" x14ac:dyDescent="0.35"/>
    <row r="13" spans="2:30" x14ac:dyDescent="0.35">
      <c r="B13" s="10" t="s">
        <v>372</v>
      </c>
      <c r="C13" s="1378" t="s">
        <v>373</v>
      </c>
      <c r="D13" s="1378"/>
      <c r="E13" s="1378"/>
      <c r="F13" s="1378"/>
      <c r="G13" s="1378"/>
      <c r="H13" s="1378"/>
      <c r="I13" s="1378"/>
      <c r="J13" s="1378"/>
      <c r="K13" s="1378"/>
      <c r="L13" s="1378"/>
      <c r="M13" s="1378"/>
      <c r="N13" s="1378"/>
      <c r="O13" s="1378"/>
      <c r="P13" s="1378"/>
      <c r="Q13" s="1378"/>
      <c r="R13" s="1378"/>
      <c r="S13" s="1378"/>
      <c r="T13" s="1378"/>
      <c r="U13" s="1378"/>
      <c r="V13" s="1378"/>
      <c r="W13" s="1378"/>
      <c r="X13" s="1378"/>
      <c r="Y13" s="1378"/>
      <c r="Z13" s="1378"/>
      <c r="AA13" s="1378"/>
      <c r="AB13" s="1378"/>
      <c r="AC13" s="1378"/>
      <c r="AD13" s="1378"/>
    </row>
    <row r="14" spans="2:30" x14ac:dyDescent="0.35">
      <c r="B14" s="8"/>
      <c r="C14" s="1378"/>
      <c r="D14" s="1378"/>
      <c r="E14" s="1378"/>
      <c r="F14" s="1378"/>
      <c r="G14" s="1378"/>
      <c r="H14" s="1378"/>
      <c r="I14" s="1378"/>
      <c r="J14" s="1378"/>
      <c r="K14" s="1378"/>
      <c r="L14" s="1378"/>
      <c r="M14" s="1378"/>
      <c r="N14" s="1378"/>
      <c r="O14" s="1378"/>
      <c r="P14" s="1378"/>
      <c r="Q14" s="1378"/>
      <c r="R14" s="1378"/>
      <c r="S14" s="1378"/>
      <c r="T14" s="1378"/>
      <c r="U14" s="1378"/>
      <c r="V14" s="1378"/>
      <c r="W14" s="1378"/>
      <c r="X14" s="1378"/>
      <c r="Y14" s="1378"/>
      <c r="Z14" s="1378"/>
      <c r="AA14" s="1378"/>
      <c r="AB14" s="1378"/>
      <c r="AC14" s="1378"/>
      <c r="AD14" s="1378"/>
    </row>
    <row r="15" spans="2:30" x14ac:dyDescent="0.35"/>
    <row r="16" spans="2:30" x14ac:dyDescent="0.35">
      <c r="B16" s="10" t="s">
        <v>374</v>
      </c>
      <c r="C16" s="1378" t="s">
        <v>375</v>
      </c>
      <c r="D16" s="1378"/>
      <c r="E16" s="1378"/>
      <c r="F16" s="1378"/>
      <c r="G16" s="1378"/>
      <c r="H16" s="1378"/>
      <c r="I16" s="1378"/>
      <c r="J16" s="1378"/>
      <c r="K16" s="1378"/>
      <c r="L16" s="1378"/>
      <c r="M16" s="1378"/>
      <c r="N16" s="1378"/>
      <c r="O16" s="1378"/>
      <c r="P16" s="1378"/>
      <c r="Q16" s="1378"/>
      <c r="R16" s="1378"/>
      <c r="S16" s="1378"/>
      <c r="T16" s="1378"/>
      <c r="U16" s="1378"/>
      <c r="V16" s="1378"/>
      <c r="W16" s="1378"/>
      <c r="X16" s="1378"/>
      <c r="Y16" s="1378"/>
      <c r="Z16" s="1378"/>
      <c r="AA16" s="1378"/>
      <c r="AB16" s="1378"/>
      <c r="AC16" s="1378"/>
      <c r="AD16" s="1378"/>
    </row>
    <row r="17" spans="2:30" x14ac:dyDescent="0.35">
      <c r="B17" s="8"/>
      <c r="C17" s="1378"/>
      <c r="D17" s="1378"/>
      <c r="E17" s="1378"/>
      <c r="F17" s="1378"/>
      <c r="G17" s="1378"/>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c r="AD17" s="1378"/>
    </row>
    <row r="18" spans="2:30" x14ac:dyDescent="0.35">
      <c r="B18" s="8"/>
      <c r="C18" s="1378"/>
      <c r="D18" s="1378"/>
      <c r="E18" s="1378"/>
      <c r="F18" s="1378"/>
      <c r="G18" s="1378"/>
      <c r="H18" s="1378"/>
      <c r="I18" s="1378"/>
      <c r="J18" s="1378"/>
      <c r="K18" s="1378"/>
      <c r="L18" s="1378"/>
      <c r="M18" s="1378"/>
      <c r="N18" s="1378"/>
      <c r="O18" s="1378"/>
      <c r="P18" s="1378"/>
      <c r="Q18" s="1378"/>
      <c r="R18" s="1378"/>
      <c r="S18" s="1378"/>
      <c r="T18" s="1378"/>
      <c r="U18" s="1378"/>
      <c r="V18" s="1378"/>
      <c r="W18" s="1378"/>
      <c r="X18" s="1378"/>
      <c r="Y18" s="1378"/>
      <c r="Z18" s="1378"/>
      <c r="AA18" s="1378"/>
      <c r="AB18" s="1378"/>
      <c r="AC18" s="1378"/>
      <c r="AD18" s="1378"/>
    </row>
    <row r="19" spans="2:30" x14ac:dyDescent="0.35">
      <c r="B19" s="8"/>
      <c r="C19" s="1378"/>
      <c r="D19" s="1378"/>
      <c r="E19" s="1378"/>
      <c r="F19" s="1378"/>
      <c r="G19" s="1378"/>
      <c r="H19" s="1378"/>
      <c r="I19" s="1378"/>
      <c r="J19" s="1378"/>
      <c r="K19" s="1378"/>
      <c r="L19" s="1378"/>
      <c r="M19" s="1378"/>
      <c r="N19" s="1378"/>
      <c r="O19" s="1378"/>
      <c r="P19" s="1378"/>
      <c r="Q19" s="1378"/>
      <c r="R19" s="1378"/>
      <c r="S19" s="1378"/>
      <c r="T19" s="1378"/>
      <c r="U19" s="1378"/>
      <c r="V19" s="1378"/>
      <c r="W19" s="1378"/>
      <c r="X19" s="1378"/>
      <c r="Y19" s="1378"/>
      <c r="Z19" s="1378"/>
      <c r="AA19" s="1378"/>
      <c r="AB19" s="1378"/>
      <c r="AC19" s="1378"/>
      <c r="AD19" s="1378"/>
    </row>
    <row r="20" spans="2:30" x14ac:dyDescent="0.35"/>
    <row r="21" spans="2:30" x14ac:dyDescent="0.35">
      <c r="B21" s="10" t="s">
        <v>376</v>
      </c>
      <c r="C21" s="1378" t="s">
        <v>377</v>
      </c>
      <c r="D21" s="1378"/>
      <c r="E21" s="1378"/>
      <c r="F21" s="1378"/>
      <c r="G21" s="1378"/>
      <c r="H21" s="1378"/>
      <c r="I21" s="1378"/>
      <c r="J21" s="1378"/>
      <c r="K21" s="1378"/>
      <c r="L21" s="1378"/>
      <c r="M21" s="1378"/>
      <c r="N21" s="1378"/>
      <c r="O21" s="1378"/>
      <c r="P21" s="1378"/>
      <c r="Q21" s="1378"/>
      <c r="R21" s="1378"/>
      <c r="S21" s="1378"/>
      <c r="T21" s="1378"/>
      <c r="U21" s="1378"/>
      <c r="V21" s="1378"/>
      <c r="W21" s="1378"/>
      <c r="X21" s="1378"/>
      <c r="Y21" s="1378"/>
      <c r="Z21" s="1378"/>
      <c r="AA21" s="1378"/>
      <c r="AB21" s="1378"/>
      <c r="AC21" s="1378"/>
      <c r="AD21" s="1378"/>
    </row>
    <row r="22" spans="2:30" x14ac:dyDescent="0.35">
      <c r="B22" s="8"/>
      <c r="C22" s="1378"/>
      <c r="D22" s="1378"/>
      <c r="E22" s="1378"/>
      <c r="F22" s="1378"/>
      <c r="G22" s="1378"/>
      <c r="H22" s="1378"/>
      <c r="I22" s="1378"/>
      <c r="J22" s="1378"/>
      <c r="K22" s="1378"/>
      <c r="L22" s="1378"/>
      <c r="M22" s="1378"/>
      <c r="N22" s="1378"/>
      <c r="O22" s="1378"/>
      <c r="P22" s="1378"/>
      <c r="Q22" s="1378"/>
      <c r="R22" s="1378"/>
      <c r="S22" s="1378"/>
      <c r="T22" s="1378"/>
      <c r="U22" s="1378"/>
      <c r="V22" s="1378"/>
      <c r="W22" s="1378"/>
      <c r="X22" s="1378"/>
      <c r="Y22" s="1378"/>
      <c r="Z22" s="1378"/>
      <c r="AA22" s="1378"/>
      <c r="AB22" s="1378"/>
      <c r="AC22" s="1378"/>
      <c r="AD22" s="1378"/>
    </row>
    <row r="23" spans="2:30" x14ac:dyDescent="0.35">
      <c r="B23" s="8"/>
      <c r="C23" s="1378"/>
      <c r="D23" s="1378"/>
      <c r="E23" s="1378"/>
      <c r="F23" s="1378"/>
      <c r="G23" s="1378"/>
      <c r="H23" s="1378"/>
      <c r="I23" s="1378"/>
      <c r="J23" s="1378"/>
      <c r="K23" s="1378"/>
      <c r="L23" s="1378"/>
      <c r="M23" s="1378"/>
      <c r="N23" s="1378"/>
      <c r="O23" s="1378"/>
      <c r="P23" s="1378"/>
      <c r="Q23" s="1378"/>
      <c r="R23" s="1378"/>
      <c r="S23" s="1378"/>
      <c r="T23" s="1378"/>
      <c r="U23" s="1378"/>
      <c r="V23" s="1378"/>
      <c r="W23" s="1378"/>
      <c r="X23" s="1378"/>
      <c r="Y23" s="1378"/>
      <c r="Z23" s="1378"/>
      <c r="AA23" s="1378"/>
      <c r="AB23" s="1378"/>
      <c r="AC23" s="1378"/>
      <c r="AD23" s="1378"/>
    </row>
    <row r="24" spans="2:30" x14ac:dyDescent="0.35"/>
    <row r="25" spans="2:30" x14ac:dyDescent="0.35">
      <c r="Q25" s="1379"/>
      <c r="R25" s="1379"/>
      <c r="S25" s="1379"/>
      <c r="T25" s="1379"/>
      <c r="U25" s="1379"/>
      <c r="V25" s="1379"/>
      <c r="W25" s="1379"/>
      <c r="X25" s="1379"/>
      <c r="Y25" s="1379"/>
      <c r="Z25" s="1379"/>
      <c r="AA25" s="1379"/>
      <c r="AB25" s="1379"/>
      <c r="AC25" s="1379"/>
      <c r="AD25" s="1379"/>
    </row>
    <row r="26" spans="2:30" x14ac:dyDescent="0.35">
      <c r="Q26" s="1379"/>
      <c r="R26" s="1379"/>
      <c r="S26" s="1379"/>
      <c r="T26" s="1379"/>
      <c r="U26" s="1379"/>
      <c r="V26" s="1379"/>
      <c r="W26" s="1379"/>
      <c r="X26" s="1379"/>
      <c r="Y26" s="1379"/>
      <c r="Z26" s="1379"/>
      <c r="AA26" s="1379"/>
      <c r="AB26" s="1379"/>
      <c r="AC26" s="1379"/>
      <c r="AD26" s="1379"/>
    </row>
    <row r="27" spans="2:30" x14ac:dyDescent="0.35">
      <c r="Q27" s="1380"/>
      <c r="R27" s="1380"/>
      <c r="S27" s="1380"/>
      <c r="T27" s="1380"/>
      <c r="U27" s="1380"/>
      <c r="V27" s="1380"/>
      <c r="W27" s="1380"/>
      <c r="X27" s="1380"/>
      <c r="Y27" s="1380"/>
      <c r="Z27" s="1380"/>
      <c r="AA27" s="1380"/>
      <c r="AB27" s="1380"/>
      <c r="AC27" s="1380"/>
      <c r="AD27" s="1380"/>
    </row>
    <row r="28" spans="2:30" x14ac:dyDescent="0.35">
      <c r="Q28" s="1381" t="s">
        <v>378</v>
      </c>
      <c r="R28" s="1381"/>
      <c r="S28" s="1381"/>
      <c r="T28" s="1381"/>
      <c r="U28" s="1381"/>
      <c r="V28" s="1381"/>
      <c r="W28" s="1381"/>
      <c r="X28" s="1381"/>
      <c r="Y28" s="1381"/>
      <c r="Z28" s="1381"/>
      <c r="AA28" s="1381"/>
      <c r="AB28" s="1381"/>
      <c r="AC28" s="1381"/>
      <c r="AD28" s="1381"/>
    </row>
    <row r="29" spans="2:30" x14ac:dyDescent="0.35"/>
    <row r="30" spans="2:30" x14ac:dyDescent="0.35">
      <c r="Q30" s="1379"/>
      <c r="R30" s="1379"/>
      <c r="S30" s="1379"/>
      <c r="T30" s="1379"/>
      <c r="U30" s="1379"/>
      <c r="V30" s="1379"/>
      <c r="W30" s="1379"/>
      <c r="X30" s="1379"/>
      <c r="Y30" s="1379"/>
      <c r="Z30" s="1379"/>
      <c r="AA30" s="1379"/>
      <c r="AB30" s="1379"/>
      <c r="AC30" s="1379"/>
      <c r="AD30" s="1379"/>
    </row>
    <row r="31" spans="2:30" x14ac:dyDescent="0.35">
      <c r="Q31" s="1380"/>
      <c r="R31" s="1380"/>
      <c r="S31" s="1380"/>
      <c r="T31" s="1380"/>
      <c r="U31" s="1380"/>
      <c r="V31" s="1380"/>
      <c r="W31" s="1380"/>
      <c r="X31" s="1380"/>
      <c r="Y31" s="1380"/>
      <c r="Z31" s="1380"/>
      <c r="AA31" s="1380"/>
      <c r="AB31" s="1380"/>
      <c r="AC31" s="1380"/>
      <c r="AD31" s="1380"/>
    </row>
    <row r="32" spans="2:30" x14ac:dyDescent="0.35">
      <c r="Q32" s="1381" t="s">
        <v>379</v>
      </c>
      <c r="R32" s="1381"/>
      <c r="S32" s="1381"/>
      <c r="T32" s="1381"/>
      <c r="U32" s="1381"/>
      <c r="V32" s="1381"/>
      <c r="W32" s="1381"/>
      <c r="X32" s="1381"/>
      <c r="Y32" s="1381"/>
      <c r="Z32" s="1381"/>
      <c r="AA32" s="1381"/>
      <c r="AB32" s="1381"/>
      <c r="AC32" s="1381"/>
      <c r="AD32" s="1381"/>
    </row>
    <row r="33" spans="2:30" x14ac:dyDescent="0.35"/>
    <row r="34" spans="2:30" x14ac:dyDescent="0.35">
      <c r="Q34" s="1379"/>
      <c r="R34" s="1379"/>
      <c r="S34" s="1379"/>
      <c r="T34" s="1379"/>
      <c r="U34" s="1379"/>
      <c r="V34" s="1379"/>
      <c r="W34" s="1379"/>
      <c r="X34" s="1379"/>
      <c r="Y34" s="1379"/>
      <c r="Z34" s="1379"/>
      <c r="AA34" s="1379"/>
      <c r="AB34" s="1379"/>
      <c r="AC34" s="1379"/>
      <c r="AD34" s="1379"/>
    </row>
    <row r="35" spans="2:30" x14ac:dyDescent="0.35">
      <c r="Q35" s="1380"/>
      <c r="R35" s="1380"/>
      <c r="S35" s="1380"/>
      <c r="T35" s="1380"/>
      <c r="U35" s="1380"/>
      <c r="V35" s="1380"/>
      <c r="W35" s="1380"/>
      <c r="X35" s="1380"/>
      <c r="Y35" s="1380"/>
      <c r="Z35" s="1380"/>
      <c r="AA35" s="1380"/>
      <c r="AB35" s="1380"/>
      <c r="AC35" s="1380"/>
      <c r="AD35" s="1380"/>
    </row>
    <row r="36" spans="2:30" x14ac:dyDescent="0.35">
      <c r="Q36" s="1381" t="s">
        <v>380</v>
      </c>
      <c r="R36" s="1381"/>
      <c r="S36" s="1381"/>
      <c r="T36" s="1381"/>
      <c r="U36" s="1381"/>
      <c r="V36" s="1381"/>
      <c r="W36" s="1381"/>
      <c r="X36" s="1381"/>
      <c r="Y36" s="1381"/>
      <c r="Z36" s="1381"/>
      <c r="AA36" s="1381"/>
      <c r="AB36" s="1381"/>
      <c r="AC36" s="1381"/>
      <c r="AD36" s="1381"/>
    </row>
    <row r="37" spans="2:30" x14ac:dyDescent="0.35"/>
    <row r="38" spans="2:30" x14ac:dyDescent="0.35">
      <c r="B38" s="1035"/>
      <c r="C38" s="1035"/>
      <c r="D38" s="1035"/>
      <c r="E38" s="1035"/>
      <c r="F38" s="1035"/>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row>
    <row r="39" spans="2:30" x14ac:dyDescent="0.35"/>
  </sheetData>
  <sheetProtection algorithmName="SHA-512" hashValue="ag3N4RMT8M+7USljnz+ZrVfmDXDxM8a6FrLqYAGw1qURibrzWsfcBJTeyMVH2LryIzv74pezEjXVgXCyRJcf1g==" saltValue="JxebBRK/HxA7SnDXMgNWoA==" spinCount="100000" sheet="1" objects="1" scenarios="1" selectLockedCells="1"/>
  <mergeCells count="15">
    <mergeCell ref="Q34:AD35"/>
    <mergeCell ref="Q36:AD36"/>
    <mergeCell ref="B38:AD38"/>
    <mergeCell ref="C21:AD23"/>
    <mergeCell ref="U4:AD4"/>
    <mergeCell ref="Q25:AD27"/>
    <mergeCell ref="Q28:AD28"/>
    <mergeCell ref="Q32:AD32"/>
    <mergeCell ref="Q30:AD31"/>
    <mergeCell ref="C16:AD19"/>
    <mergeCell ref="B2:AD2"/>
    <mergeCell ref="C4:T4"/>
    <mergeCell ref="C6:AD8"/>
    <mergeCell ref="C10:AD11"/>
    <mergeCell ref="C13:AD14"/>
  </mergeCells>
  <printOptions horizontalCentered="1"/>
  <pageMargins left="0.5" right="0.5" top="0.75" bottom="0.75" header="0.3" footer="0.3"/>
  <pageSetup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46"/>
  <sheetViews>
    <sheetView showGridLines="0" showRowColHeaders="0" topLeftCell="A19" zoomScaleNormal="100" workbookViewId="0">
      <selection activeCell="B24" sqref="B24:AD33"/>
    </sheetView>
  </sheetViews>
  <sheetFormatPr defaultColWidth="0" defaultRowHeight="14.5" zeroHeight="1" x14ac:dyDescent="0.35"/>
  <cols>
    <col min="1" max="31" width="3.26953125" style="1" customWidth="1"/>
    <col min="32" max="16384" width="9.1796875" style="1" hidden="1"/>
  </cols>
  <sheetData>
    <row r="1" spans="2:30" x14ac:dyDescent="0.35"/>
    <row r="2" spans="2:30" x14ac:dyDescent="0.35">
      <c r="B2" s="97" t="s">
        <v>533</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1378" t="s">
        <v>538</v>
      </c>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c r="AD4" s="1378"/>
    </row>
    <row r="5" spans="2:30" x14ac:dyDescent="0.35">
      <c r="B5" s="1378"/>
      <c r="C5" s="1378"/>
      <c r="D5" s="1378"/>
      <c r="E5" s="1378"/>
      <c r="F5" s="1378"/>
      <c r="G5" s="1378"/>
      <c r="H5" s="1378"/>
      <c r="I5" s="1378"/>
      <c r="J5" s="1378"/>
      <c r="K5" s="1378"/>
      <c r="L5" s="1378"/>
      <c r="M5" s="1378"/>
      <c r="N5" s="1378"/>
      <c r="O5" s="1378"/>
      <c r="P5" s="1378"/>
      <c r="Q5" s="1378"/>
      <c r="R5" s="1378"/>
      <c r="S5" s="1378"/>
      <c r="T5" s="1378"/>
      <c r="U5" s="1378"/>
      <c r="V5" s="1378"/>
      <c r="W5" s="1378"/>
      <c r="X5" s="1378"/>
      <c r="Y5" s="1378"/>
      <c r="Z5" s="1378"/>
      <c r="AA5" s="1378"/>
      <c r="AB5" s="1378"/>
      <c r="AC5" s="1378"/>
      <c r="AD5" s="1378"/>
    </row>
    <row r="6" spans="2:30" x14ac:dyDescent="0.35">
      <c r="B6" s="1378"/>
      <c r="C6" s="1378"/>
      <c r="D6" s="1378"/>
      <c r="E6" s="1378"/>
      <c r="F6" s="1378"/>
      <c r="G6" s="1378"/>
      <c r="H6" s="1378"/>
      <c r="I6" s="1378"/>
      <c r="J6" s="1378"/>
      <c r="K6" s="1378"/>
      <c r="L6" s="1378"/>
      <c r="M6" s="1378"/>
      <c r="N6" s="1378"/>
      <c r="O6" s="1378"/>
      <c r="P6" s="1378"/>
      <c r="Q6" s="1378"/>
      <c r="R6" s="1378"/>
      <c r="S6" s="1378"/>
      <c r="T6" s="1378"/>
      <c r="U6" s="1378"/>
      <c r="V6" s="1378"/>
      <c r="W6" s="1378"/>
      <c r="X6" s="1378"/>
      <c r="Y6" s="1378"/>
      <c r="Z6" s="1378"/>
      <c r="AA6" s="1378"/>
      <c r="AB6" s="1378"/>
      <c r="AC6" s="1378"/>
      <c r="AD6" s="1378"/>
    </row>
    <row r="7" spans="2:30" x14ac:dyDescent="0.35">
      <c r="B7" s="1378"/>
      <c r="C7" s="1378"/>
      <c r="D7" s="1378"/>
      <c r="E7" s="1378"/>
      <c r="F7" s="1378"/>
      <c r="G7" s="1378"/>
      <c r="H7" s="1378"/>
      <c r="I7" s="1378"/>
      <c r="J7" s="1378"/>
      <c r="K7" s="1378"/>
      <c r="L7" s="1378"/>
      <c r="M7" s="1378"/>
      <c r="N7" s="1378"/>
      <c r="O7" s="1378"/>
      <c r="P7" s="1378"/>
      <c r="Q7" s="1378"/>
      <c r="R7" s="1378"/>
      <c r="S7" s="1378"/>
      <c r="T7" s="1378"/>
      <c r="U7" s="1378"/>
      <c r="V7" s="1378"/>
      <c r="W7" s="1378"/>
      <c r="X7" s="1378"/>
      <c r="Y7" s="1378"/>
      <c r="Z7" s="1378"/>
      <c r="AA7" s="1378"/>
      <c r="AB7" s="1378"/>
      <c r="AC7" s="1378"/>
      <c r="AD7" s="1378"/>
    </row>
    <row r="8" spans="2:30" s="6" customFormat="1" x14ac:dyDescent="0.35">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2:30" x14ac:dyDescent="0.35">
      <c r="B9" s="1378" t="s">
        <v>539</v>
      </c>
      <c r="C9" s="1378"/>
      <c r="D9" s="1378"/>
      <c r="E9" s="1378"/>
      <c r="F9" s="1378"/>
      <c r="G9" s="1378"/>
      <c r="H9" s="1378"/>
      <c r="I9" s="1378"/>
      <c r="J9" s="1378"/>
      <c r="K9" s="1378"/>
      <c r="L9" s="1378"/>
      <c r="M9" s="1378"/>
      <c r="N9" s="1378"/>
      <c r="O9" s="1378"/>
      <c r="P9" s="1378"/>
      <c r="Q9" s="1378"/>
      <c r="R9" s="1378"/>
      <c r="S9" s="1378"/>
      <c r="T9" s="1378"/>
      <c r="U9" s="1378"/>
      <c r="V9" s="1378"/>
      <c r="W9" s="1378"/>
      <c r="X9" s="1378"/>
      <c r="Y9" s="1378"/>
      <c r="Z9" s="1378"/>
      <c r="AA9" s="1378"/>
      <c r="AB9" s="1378"/>
      <c r="AC9" s="1378"/>
      <c r="AD9" s="1378"/>
    </row>
    <row r="10" spans="2:30" x14ac:dyDescent="0.35">
      <c r="B10" s="1378"/>
      <c r="C10" s="1378"/>
      <c r="D10" s="1378"/>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row>
    <row r="11" spans="2:30" s="6" customFormat="1" x14ac:dyDescent="0.3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x14ac:dyDescent="0.35">
      <c r="B12" s="1378" t="s">
        <v>540</v>
      </c>
      <c r="C12" s="1378"/>
      <c r="D12" s="1378"/>
      <c r="E12" s="1378"/>
      <c r="F12" s="1378"/>
      <c r="G12" s="1378"/>
      <c r="H12" s="1378"/>
      <c r="I12" s="1378"/>
      <c r="J12" s="1378"/>
      <c r="K12" s="1378"/>
      <c r="L12" s="1378"/>
      <c r="M12" s="1378"/>
      <c r="N12" s="1378"/>
      <c r="O12" s="1378"/>
      <c r="P12" s="1378"/>
      <c r="Q12" s="1378"/>
      <c r="R12" s="1378"/>
      <c r="S12" s="1378"/>
      <c r="T12" s="1378"/>
      <c r="U12" s="1378"/>
      <c r="V12" s="1378"/>
      <c r="W12" s="1378"/>
      <c r="X12" s="1378"/>
      <c r="Y12" s="1378"/>
      <c r="Z12" s="1378"/>
      <c r="AA12" s="1378"/>
      <c r="AB12" s="1378"/>
      <c r="AC12" s="1378"/>
      <c r="AD12" s="1378"/>
    </row>
    <row r="13" spans="2:30" x14ac:dyDescent="0.35">
      <c r="B13" s="51" t="s">
        <v>382</v>
      </c>
      <c r="C13" s="1390" t="s">
        <v>388</v>
      </c>
      <c r="D13" s="1390"/>
      <c r="E13" s="1390"/>
      <c r="F13" s="1390"/>
      <c r="G13" s="1390"/>
      <c r="H13" s="1390"/>
      <c r="I13" s="1390"/>
      <c r="J13" s="1390"/>
      <c r="K13" s="1390"/>
      <c r="L13" s="1390"/>
      <c r="M13" s="1390"/>
      <c r="N13" s="1390"/>
      <c r="O13" s="1390"/>
      <c r="P13" s="1390"/>
      <c r="Q13" s="1390"/>
      <c r="R13" s="1390"/>
      <c r="S13" s="1390"/>
      <c r="T13" s="1390"/>
      <c r="U13" s="1390"/>
      <c r="V13" s="1390"/>
      <c r="W13" s="1390"/>
      <c r="X13" s="1390"/>
      <c r="Y13" s="1390"/>
      <c r="Z13" s="1390"/>
      <c r="AA13" s="1390"/>
      <c r="AB13" s="1390"/>
      <c r="AC13" s="1390"/>
      <c r="AD13" s="1390"/>
    </row>
    <row r="14" spans="2:30" x14ac:dyDescent="0.35">
      <c r="B14" s="51" t="s">
        <v>383</v>
      </c>
      <c r="C14" s="1391" t="s">
        <v>389</v>
      </c>
      <c r="D14" s="1391"/>
      <c r="E14" s="1391"/>
      <c r="F14" s="1391"/>
      <c r="G14" s="1391"/>
      <c r="H14" s="1391"/>
      <c r="I14" s="1391"/>
      <c r="J14" s="1391"/>
      <c r="K14" s="1391"/>
      <c r="L14" s="1391"/>
      <c r="M14" s="1391"/>
      <c r="N14" s="1391"/>
      <c r="O14" s="1391"/>
      <c r="P14" s="1391"/>
      <c r="Q14" s="1391"/>
      <c r="R14" s="1391"/>
      <c r="S14" s="1391"/>
      <c r="T14" s="1391"/>
      <c r="U14" s="1391"/>
      <c r="V14" s="1391"/>
      <c r="W14" s="1391"/>
      <c r="X14" s="1391"/>
      <c r="Y14" s="1391"/>
      <c r="Z14" s="1391"/>
      <c r="AA14" s="1391"/>
      <c r="AB14" s="1391"/>
      <c r="AC14" s="1391"/>
      <c r="AD14" s="1391"/>
    </row>
    <row r="15" spans="2:30" x14ac:dyDescent="0.35">
      <c r="B15" s="51" t="s">
        <v>384</v>
      </c>
      <c r="C15" s="1391" t="s">
        <v>390</v>
      </c>
      <c r="D15" s="1391"/>
      <c r="E15" s="1391"/>
      <c r="F15" s="1391"/>
      <c r="G15" s="1391"/>
      <c r="H15" s="1391"/>
      <c r="I15" s="1391"/>
      <c r="J15" s="1391"/>
      <c r="K15" s="1391"/>
      <c r="L15" s="1391"/>
      <c r="M15" s="1391"/>
      <c r="N15" s="1391"/>
      <c r="O15" s="1391"/>
      <c r="P15" s="1391"/>
      <c r="Q15" s="1391"/>
      <c r="R15" s="1391"/>
      <c r="S15" s="1391"/>
      <c r="T15" s="1391"/>
      <c r="U15" s="1391"/>
      <c r="V15" s="1391"/>
      <c r="W15" s="1391"/>
      <c r="X15" s="1391"/>
      <c r="Y15" s="1391"/>
      <c r="Z15" s="1391"/>
      <c r="AA15" s="1391"/>
      <c r="AB15" s="1391"/>
      <c r="AC15" s="1391"/>
      <c r="AD15" s="1391"/>
    </row>
    <row r="16" spans="2:30" x14ac:dyDescent="0.35">
      <c r="B16" s="51" t="s">
        <v>385</v>
      </c>
      <c r="C16" s="1378" t="s">
        <v>391</v>
      </c>
      <c r="D16" s="1378"/>
      <c r="E16" s="1378"/>
      <c r="F16" s="1378"/>
      <c r="G16" s="1378"/>
      <c r="H16" s="1378"/>
      <c r="I16" s="1378"/>
      <c r="J16" s="1378"/>
      <c r="K16" s="1378"/>
      <c r="L16" s="1378"/>
      <c r="M16" s="1378"/>
      <c r="N16" s="1378"/>
      <c r="O16" s="1378"/>
      <c r="P16" s="1378"/>
      <c r="Q16" s="1378"/>
      <c r="R16" s="1378"/>
      <c r="S16" s="1378"/>
      <c r="T16" s="1378"/>
      <c r="U16" s="1378"/>
      <c r="V16" s="1378"/>
      <c r="W16" s="1378"/>
      <c r="X16" s="1378"/>
      <c r="Y16" s="1378"/>
      <c r="Z16" s="1378"/>
      <c r="AA16" s="1378"/>
      <c r="AB16" s="1378"/>
      <c r="AC16" s="1378"/>
      <c r="AD16" s="1378"/>
    </row>
    <row r="17" spans="2:30" x14ac:dyDescent="0.35">
      <c r="B17" s="52"/>
      <c r="C17" s="1378"/>
      <c r="D17" s="1378"/>
      <c r="E17" s="1378"/>
      <c r="F17" s="1378"/>
      <c r="G17" s="1378"/>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c r="AD17" s="1378"/>
    </row>
    <row r="18" spans="2:30" x14ac:dyDescent="0.35">
      <c r="B18" s="51" t="s">
        <v>386</v>
      </c>
      <c r="C18" s="1391" t="s">
        <v>392</v>
      </c>
      <c r="D18" s="1391"/>
      <c r="E18" s="1391"/>
      <c r="F18" s="1391"/>
      <c r="G18" s="1391"/>
      <c r="H18" s="1391"/>
      <c r="I18" s="1391"/>
      <c r="J18" s="1391"/>
      <c r="K18" s="1391"/>
      <c r="L18" s="1391"/>
      <c r="M18" s="1391"/>
      <c r="N18" s="1391"/>
      <c r="O18" s="1391"/>
      <c r="P18" s="1391"/>
      <c r="Q18" s="1391"/>
      <c r="R18" s="1391"/>
      <c r="S18" s="1391"/>
      <c r="T18" s="1391"/>
      <c r="U18" s="1391"/>
      <c r="V18" s="1391"/>
      <c r="W18" s="1391"/>
      <c r="X18" s="1391"/>
      <c r="Y18" s="1391"/>
      <c r="Z18" s="1391"/>
      <c r="AA18" s="1391"/>
      <c r="AB18" s="1391"/>
      <c r="AC18" s="1391"/>
      <c r="AD18" s="1391"/>
    </row>
    <row r="19" spans="2:30" x14ac:dyDescent="0.35">
      <c r="B19" s="51" t="s">
        <v>387</v>
      </c>
      <c r="C19" s="1391" t="s">
        <v>393</v>
      </c>
      <c r="D19" s="1391"/>
      <c r="E19" s="1391"/>
      <c r="F19" s="1391"/>
      <c r="G19" s="1391"/>
      <c r="H19" s="1391"/>
      <c r="I19" s="1391"/>
      <c r="J19" s="1391"/>
      <c r="K19" s="1391"/>
      <c r="L19" s="1391"/>
      <c r="M19" s="1391"/>
      <c r="N19" s="1391"/>
      <c r="O19" s="1391"/>
      <c r="P19" s="1391"/>
      <c r="Q19" s="1391"/>
      <c r="R19" s="1391"/>
      <c r="S19" s="1391"/>
      <c r="T19" s="1391"/>
      <c r="U19" s="1391"/>
      <c r="V19" s="1391"/>
      <c r="W19" s="1391"/>
      <c r="X19" s="1391"/>
      <c r="Y19" s="1391"/>
      <c r="Z19" s="1391"/>
      <c r="AA19" s="1391"/>
      <c r="AB19" s="1391"/>
      <c r="AC19" s="1391"/>
      <c r="AD19" s="1391"/>
    </row>
    <row r="20" spans="2:30" x14ac:dyDescent="0.35">
      <c r="B20" s="51" t="s">
        <v>394</v>
      </c>
      <c r="C20" s="1391" t="s">
        <v>395</v>
      </c>
      <c r="D20" s="1391"/>
      <c r="E20" s="1391"/>
      <c r="F20" s="1391"/>
      <c r="G20" s="1391"/>
      <c r="H20" s="1391"/>
      <c r="I20" s="1391"/>
      <c r="J20" s="1391"/>
      <c r="K20" s="1391"/>
      <c r="L20" s="1391"/>
      <c r="M20" s="1391"/>
      <c r="N20" s="1391"/>
      <c r="O20" s="1391"/>
      <c r="P20" s="1391"/>
      <c r="Q20" s="1391"/>
      <c r="R20" s="1391"/>
      <c r="S20" s="1391"/>
      <c r="T20" s="1391"/>
      <c r="U20" s="1391"/>
      <c r="V20" s="1391"/>
      <c r="W20" s="1391"/>
      <c r="X20" s="1391"/>
      <c r="Y20" s="1391"/>
      <c r="Z20" s="1391"/>
      <c r="AA20" s="1391"/>
      <c r="AB20" s="1391"/>
      <c r="AC20" s="1391"/>
      <c r="AD20" s="1391"/>
    </row>
    <row r="21" spans="2:30" x14ac:dyDescent="0.35"/>
    <row r="22" spans="2:30" x14ac:dyDescent="0.35">
      <c r="B22" s="173" t="s">
        <v>381</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row>
    <row r="23" spans="2:30" x14ac:dyDescent="0.35">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row>
    <row r="24" spans="2:30" x14ac:dyDescent="0.35">
      <c r="B24" s="1382"/>
      <c r="C24" s="1383"/>
      <c r="D24" s="1383"/>
      <c r="E24" s="1383"/>
      <c r="F24" s="1383"/>
      <c r="G24" s="1383"/>
      <c r="H24" s="1383"/>
      <c r="I24" s="1383"/>
      <c r="J24" s="1383"/>
      <c r="K24" s="1383"/>
      <c r="L24" s="1383"/>
      <c r="M24" s="1383"/>
      <c r="N24" s="1383"/>
      <c r="O24" s="1383"/>
      <c r="P24" s="1383"/>
      <c r="Q24" s="1383"/>
      <c r="R24" s="1383"/>
      <c r="S24" s="1383"/>
      <c r="T24" s="1383"/>
      <c r="U24" s="1383"/>
      <c r="V24" s="1383"/>
      <c r="W24" s="1383"/>
      <c r="X24" s="1383"/>
      <c r="Y24" s="1383"/>
      <c r="Z24" s="1383"/>
      <c r="AA24" s="1383"/>
      <c r="AB24" s="1383"/>
      <c r="AC24" s="1383"/>
      <c r="AD24" s="1384"/>
    </row>
    <row r="25" spans="2:30" x14ac:dyDescent="0.35">
      <c r="B25" s="1385"/>
      <c r="C25" s="1104"/>
      <c r="D25" s="1104"/>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386"/>
    </row>
    <row r="26" spans="2:30" x14ac:dyDescent="0.35">
      <c r="B26" s="1385"/>
      <c r="C26" s="1104"/>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c r="AD26" s="1386"/>
    </row>
    <row r="27" spans="2:30" x14ac:dyDescent="0.35">
      <c r="B27" s="1385"/>
      <c r="C27" s="1104"/>
      <c r="D27" s="1104"/>
      <c r="E27" s="1104"/>
      <c r="F27" s="1104"/>
      <c r="G27" s="1104"/>
      <c r="H27" s="1104"/>
      <c r="I27" s="1104"/>
      <c r="J27" s="1104"/>
      <c r="K27" s="1104"/>
      <c r="L27" s="1104"/>
      <c r="M27" s="1104"/>
      <c r="N27" s="1104"/>
      <c r="O27" s="1104"/>
      <c r="P27" s="1104"/>
      <c r="Q27" s="1104"/>
      <c r="R27" s="1104"/>
      <c r="S27" s="1104"/>
      <c r="T27" s="1104"/>
      <c r="U27" s="1104"/>
      <c r="V27" s="1104"/>
      <c r="W27" s="1104"/>
      <c r="X27" s="1104"/>
      <c r="Y27" s="1104"/>
      <c r="Z27" s="1104"/>
      <c r="AA27" s="1104"/>
      <c r="AB27" s="1104"/>
      <c r="AC27" s="1104"/>
      <c r="AD27" s="1386"/>
    </row>
    <row r="28" spans="2:30" x14ac:dyDescent="0.35">
      <c r="B28" s="1385"/>
      <c r="C28" s="1104"/>
      <c r="D28" s="1104"/>
      <c r="E28" s="1104"/>
      <c r="F28" s="1104"/>
      <c r="G28" s="1104"/>
      <c r="H28" s="1104"/>
      <c r="I28" s="1104"/>
      <c r="J28" s="1104"/>
      <c r="K28" s="1104"/>
      <c r="L28" s="1104"/>
      <c r="M28" s="1104"/>
      <c r="N28" s="1104"/>
      <c r="O28" s="1104"/>
      <c r="P28" s="1104"/>
      <c r="Q28" s="1104"/>
      <c r="R28" s="1104"/>
      <c r="S28" s="1104"/>
      <c r="T28" s="1104"/>
      <c r="U28" s="1104"/>
      <c r="V28" s="1104"/>
      <c r="W28" s="1104"/>
      <c r="X28" s="1104"/>
      <c r="Y28" s="1104"/>
      <c r="Z28" s="1104"/>
      <c r="AA28" s="1104"/>
      <c r="AB28" s="1104"/>
      <c r="AC28" s="1104"/>
      <c r="AD28" s="1386"/>
    </row>
    <row r="29" spans="2:30" x14ac:dyDescent="0.35">
      <c r="B29" s="1385"/>
      <c r="C29" s="1104"/>
      <c r="D29" s="1104"/>
      <c r="E29" s="1104"/>
      <c r="F29" s="1104"/>
      <c r="G29" s="1104"/>
      <c r="H29" s="1104"/>
      <c r="I29" s="1104"/>
      <c r="J29" s="1104"/>
      <c r="K29" s="1104"/>
      <c r="L29" s="1104"/>
      <c r="M29" s="1104"/>
      <c r="N29" s="1104"/>
      <c r="O29" s="1104"/>
      <c r="P29" s="1104"/>
      <c r="Q29" s="1104"/>
      <c r="R29" s="1104"/>
      <c r="S29" s="1104"/>
      <c r="T29" s="1104"/>
      <c r="U29" s="1104"/>
      <c r="V29" s="1104"/>
      <c r="W29" s="1104"/>
      <c r="X29" s="1104"/>
      <c r="Y29" s="1104"/>
      <c r="Z29" s="1104"/>
      <c r="AA29" s="1104"/>
      <c r="AB29" s="1104"/>
      <c r="AC29" s="1104"/>
      <c r="AD29" s="1386"/>
    </row>
    <row r="30" spans="2:30" x14ac:dyDescent="0.35">
      <c r="B30" s="1385"/>
      <c r="C30" s="1104"/>
      <c r="D30" s="1104"/>
      <c r="E30" s="1104"/>
      <c r="F30" s="1104"/>
      <c r="G30" s="1104"/>
      <c r="H30" s="1104"/>
      <c r="I30" s="1104"/>
      <c r="J30" s="1104"/>
      <c r="K30" s="1104"/>
      <c r="L30" s="1104"/>
      <c r="M30" s="1104"/>
      <c r="N30" s="1104"/>
      <c r="O30" s="1104"/>
      <c r="P30" s="1104"/>
      <c r="Q30" s="1104"/>
      <c r="R30" s="1104"/>
      <c r="S30" s="1104"/>
      <c r="T30" s="1104"/>
      <c r="U30" s="1104"/>
      <c r="V30" s="1104"/>
      <c r="W30" s="1104"/>
      <c r="X30" s="1104"/>
      <c r="Y30" s="1104"/>
      <c r="Z30" s="1104"/>
      <c r="AA30" s="1104"/>
      <c r="AB30" s="1104"/>
      <c r="AC30" s="1104"/>
      <c r="AD30" s="1386"/>
    </row>
    <row r="31" spans="2:30" x14ac:dyDescent="0.35">
      <c r="B31" s="1385"/>
      <c r="C31" s="1104"/>
      <c r="D31" s="1104"/>
      <c r="E31" s="1104"/>
      <c r="F31" s="1104"/>
      <c r="G31" s="1104"/>
      <c r="H31" s="1104"/>
      <c r="I31" s="1104"/>
      <c r="J31" s="1104"/>
      <c r="K31" s="1104"/>
      <c r="L31" s="1104"/>
      <c r="M31" s="1104"/>
      <c r="N31" s="1104"/>
      <c r="O31" s="1104"/>
      <c r="P31" s="1104"/>
      <c r="Q31" s="1104"/>
      <c r="R31" s="1104"/>
      <c r="S31" s="1104"/>
      <c r="T31" s="1104"/>
      <c r="U31" s="1104"/>
      <c r="V31" s="1104"/>
      <c r="W31" s="1104"/>
      <c r="X31" s="1104"/>
      <c r="Y31" s="1104"/>
      <c r="Z31" s="1104"/>
      <c r="AA31" s="1104"/>
      <c r="AB31" s="1104"/>
      <c r="AC31" s="1104"/>
      <c r="AD31" s="1386"/>
    </row>
    <row r="32" spans="2:30" x14ac:dyDescent="0.35">
      <c r="B32" s="1385"/>
      <c r="C32" s="1104"/>
      <c r="D32" s="1104"/>
      <c r="E32" s="1104"/>
      <c r="F32" s="1104"/>
      <c r="G32" s="1104"/>
      <c r="H32" s="1104"/>
      <c r="I32" s="1104"/>
      <c r="J32" s="1104"/>
      <c r="K32" s="1104"/>
      <c r="L32" s="1104"/>
      <c r="M32" s="1104"/>
      <c r="N32" s="1104"/>
      <c r="O32" s="1104"/>
      <c r="P32" s="1104"/>
      <c r="Q32" s="1104"/>
      <c r="R32" s="1104"/>
      <c r="S32" s="1104"/>
      <c r="T32" s="1104"/>
      <c r="U32" s="1104"/>
      <c r="V32" s="1104"/>
      <c r="W32" s="1104"/>
      <c r="X32" s="1104"/>
      <c r="Y32" s="1104"/>
      <c r="Z32" s="1104"/>
      <c r="AA32" s="1104"/>
      <c r="AB32" s="1104"/>
      <c r="AC32" s="1104"/>
      <c r="AD32" s="1386"/>
    </row>
    <row r="33" spans="2:30" x14ac:dyDescent="0.35">
      <c r="B33" s="1387"/>
      <c r="C33" s="1388"/>
      <c r="D33" s="1388"/>
      <c r="E33" s="1388"/>
      <c r="F33" s="1388"/>
      <c r="G33" s="1388"/>
      <c r="H33" s="1388"/>
      <c r="I33" s="1388"/>
      <c r="J33" s="1388"/>
      <c r="K33" s="1388"/>
      <c r="L33" s="1388"/>
      <c r="M33" s="1388"/>
      <c r="N33" s="1388"/>
      <c r="O33" s="1388"/>
      <c r="P33" s="1388"/>
      <c r="Q33" s="1388"/>
      <c r="R33" s="1388"/>
      <c r="S33" s="1388"/>
      <c r="T33" s="1388"/>
      <c r="U33" s="1388"/>
      <c r="V33" s="1388"/>
      <c r="W33" s="1388"/>
      <c r="X33" s="1388"/>
      <c r="Y33" s="1388"/>
      <c r="Z33" s="1388"/>
      <c r="AA33" s="1388"/>
      <c r="AB33" s="1388"/>
      <c r="AC33" s="1388"/>
      <c r="AD33" s="1389"/>
    </row>
    <row r="34" spans="2:30" x14ac:dyDescent="0.35"/>
    <row r="35" spans="2:30" x14ac:dyDescent="0.35">
      <c r="B35" s="1035"/>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row>
    <row r="36" spans="2:30" x14ac:dyDescent="0.35"/>
    <row r="37" spans="2:30" hidden="1" x14ac:dyDescent="0.35"/>
    <row r="38" spans="2:30" hidden="1" x14ac:dyDescent="0.35"/>
    <row r="39" spans="2:30" hidden="1" x14ac:dyDescent="0.35"/>
    <row r="40" spans="2:30" hidden="1" x14ac:dyDescent="0.35"/>
    <row r="41" spans="2:30" hidden="1" x14ac:dyDescent="0.35"/>
    <row r="42" spans="2:30" hidden="1" x14ac:dyDescent="0.35"/>
    <row r="43" spans="2:30" hidden="1" x14ac:dyDescent="0.35"/>
    <row r="44" spans="2:30" hidden="1" x14ac:dyDescent="0.35"/>
    <row r="45" spans="2:30" hidden="1" x14ac:dyDescent="0.35"/>
    <row r="46" spans="2:30" hidden="1" x14ac:dyDescent="0.35"/>
  </sheetData>
  <sheetProtection algorithmName="SHA-512" hashValue="OViUpuIVqTSvmLneWSARyUiHaJt9PnL78etgljPX0UjPkAin4JHl5is/XZUTgR6EE7xARQs2DSFGsR7eWMie6w==" saltValue="s4Yy0hKn9uKuAOo6xOImbw==" spinCount="100000" sheet="1" objects="1" scenarios="1" selectLockedCells="1"/>
  <mergeCells count="14">
    <mergeCell ref="B2:AD2"/>
    <mergeCell ref="B12:AD12"/>
    <mergeCell ref="B22:AD23"/>
    <mergeCell ref="B24:AD33"/>
    <mergeCell ref="B35:AD35"/>
    <mergeCell ref="C13:AD13"/>
    <mergeCell ref="C14:AD14"/>
    <mergeCell ref="C15:AD15"/>
    <mergeCell ref="C18:AD18"/>
    <mergeCell ref="C19:AD19"/>
    <mergeCell ref="C16:AD17"/>
    <mergeCell ref="C20:AD20"/>
    <mergeCell ref="B4:AD7"/>
    <mergeCell ref="B9:AD10"/>
  </mergeCells>
  <printOptions horizontalCentered="1"/>
  <pageMargins left="0.5" right="0.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4"/>
  <sheetViews>
    <sheetView showGridLines="0" showRowColHeaders="0" topLeftCell="A1048576" zoomScaleNormal="100" workbookViewId="0">
      <selection activeCell="I19" sqref="I19:K19"/>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526</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77" t="s">
        <v>29</v>
      </c>
      <c r="C4" s="77"/>
      <c r="D4" s="77"/>
      <c r="E4" s="77"/>
      <c r="F4" s="77"/>
      <c r="G4" s="77"/>
      <c r="H4" s="77"/>
      <c r="I4" s="77"/>
      <c r="J4" s="77"/>
      <c r="K4" s="77"/>
      <c r="L4" s="86"/>
      <c r="M4" s="98"/>
      <c r="N4" s="98"/>
      <c r="O4" s="98"/>
      <c r="P4" s="98"/>
      <c r="Q4" s="98"/>
      <c r="R4" s="98"/>
      <c r="S4" s="98"/>
      <c r="T4" s="98"/>
      <c r="U4" s="98"/>
      <c r="V4" s="98"/>
      <c r="W4" s="98"/>
      <c r="X4" s="98"/>
      <c r="Y4" s="98"/>
      <c r="Z4" s="98"/>
      <c r="AA4" s="98"/>
      <c r="AB4" s="98"/>
      <c r="AC4" s="98"/>
      <c r="AD4" s="98"/>
    </row>
    <row r="5" spans="2:30" x14ac:dyDescent="0.35"/>
    <row r="6" spans="2:30" x14ac:dyDescent="0.35">
      <c r="B6" s="77" t="s">
        <v>30</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2:30" x14ac:dyDescent="0.35">
      <c r="B7" s="99" t="s">
        <v>31</v>
      </c>
      <c r="C7" s="99"/>
      <c r="D7" s="99"/>
      <c r="E7" s="99"/>
      <c r="F7" s="99"/>
      <c r="G7" s="99"/>
      <c r="H7" s="99"/>
      <c r="I7" s="99"/>
      <c r="J7" s="99"/>
      <c r="K7" s="99"/>
      <c r="L7" s="99"/>
      <c r="M7" s="99"/>
      <c r="N7" s="99"/>
      <c r="O7" s="99"/>
      <c r="P7" s="34"/>
      <c r="Q7" s="99" t="s">
        <v>32</v>
      </c>
      <c r="R7" s="99"/>
      <c r="S7" s="99"/>
      <c r="T7" s="99"/>
      <c r="U7" s="99"/>
      <c r="V7" s="99"/>
      <c r="W7" s="99"/>
      <c r="X7" s="99"/>
      <c r="Y7" s="99"/>
      <c r="Z7" s="99"/>
      <c r="AA7" s="99"/>
      <c r="AB7" s="99"/>
      <c r="AC7" s="99"/>
      <c r="AD7" s="99"/>
    </row>
    <row r="8" spans="2:30" x14ac:dyDescent="0.35">
      <c r="B8" s="98"/>
      <c r="C8" s="98"/>
      <c r="D8" s="98"/>
      <c r="E8" s="98"/>
      <c r="F8" s="98"/>
      <c r="G8" s="98"/>
      <c r="H8" s="98"/>
      <c r="I8" s="98"/>
      <c r="J8" s="98"/>
      <c r="K8" s="98"/>
      <c r="L8" s="98"/>
      <c r="M8" s="98"/>
      <c r="N8" s="98"/>
      <c r="O8" s="98"/>
      <c r="P8" s="34"/>
      <c r="Q8" s="98"/>
      <c r="R8" s="98"/>
      <c r="S8" s="98"/>
      <c r="T8" s="98"/>
      <c r="U8" s="98"/>
      <c r="V8" s="98"/>
      <c r="W8" s="98"/>
      <c r="X8" s="98"/>
      <c r="Y8" s="98"/>
      <c r="Z8" s="98"/>
      <c r="AA8" s="98"/>
      <c r="AB8" s="98"/>
      <c r="AC8" s="98"/>
      <c r="AD8" s="98"/>
    </row>
    <row r="9" spans="2:30" x14ac:dyDescent="0.35">
      <c r="B9" s="34"/>
      <c r="C9" s="34"/>
      <c r="D9" s="34"/>
      <c r="E9" s="34"/>
      <c r="F9" s="34"/>
      <c r="G9" s="34"/>
      <c r="H9" s="34"/>
      <c r="I9" s="34"/>
      <c r="J9" s="34"/>
      <c r="K9" s="34"/>
      <c r="L9" s="34"/>
      <c r="M9" s="34"/>
      <c r="N9" s="34"/>
      <c r="O9" s="34"/>
      <c r="P9" s="34"/>
      <c r="Q9" s="96"/>
      <c r="R9" s="96"/>
      <c r="S9" s="96"/>
      <c r="T9" s="96"/>
      <c r="U9" s="96"/>
      <c r="V9" s="96"/>
      <c r="W9" s="96"/>
      <c r="X9" s="96"/>
      <c r="Y9" s="96"/>
      <c r="Z9" s="96"/>
      <c r="AA9" s="96"/>
      <c r="AB9" s="96"/>
      <c r="AC9" s="96"/>
      <c r="AD9" s="96"/>
    </row>
    <row r="10" spans="2:30" x14ac:dyDescent="0.35">
      <c r="B10" s="34"/>
      <c r="C10" s="34"/>
      <c r="D10" s="34"/>
      <c r="E10" s="34"/>
      <c r="F10" s="34"/>
      <c r="G10" s="34"/>
      <c r="H10" s="34"/>
      <c r="I10" s="34"/>
      <c r="J10" s="34"/>
      <c r="K10" s="34"/>
      <c r="L10" s="34"/>
      <c r="M10" s="34"/>
      <c r="N10" s="34"/>
      <c r="O10" s="34"/>
      <c r="P10" s="34"/>
      <c r="Q10" s="96"/>
      <c r="R10" s="96"/>
      <c r="S10" s="96"/>
      <c r="T10" s="96"/>
      <c r="U10" s="96"/>
      <c r="V10" s="96"/>
      <c r="W10" s="96"/>
      <c r="X10" s="96"/>
      <c r="Y10" s="96"/>
      <c r="Z10" s="96"/>
      <c r="AA10" s="96"/>
      <c r="AB10" s="96"/>
      <c r="AC10" s="96"/>
      <c r="AD10" s="96"/>
    </row>
    <row r="11" spans="2:30" x14ac:dyDescent="0.35">
      <c r="B11" s="34"/>
      <c r="C11" s="34"/>
      <c r="D11" s="34"/>
      <c r="E11" s="34"/>
      <c r="F11" s="34"/>
      <c r="G11" s="34"/>
      <c r="H11" s="34"/>
      <c r="I11" s="34"/>
      <c r="J11" s="34"/>
      <c r="K11" s="34"/>
      <c r="L11" s="34"/>
      <c r="M11" s="34"/>
      <c r="N11" s="34"/>
      <c r="O11" s="34"/>
      <c r="P11" s="34"/>
      <c r="Q11" s="96"/>
      <c r="R11" s="96"/>
      <c r="S11" s="96"/>
      <c r="T11" s="96"/>
      <c r="U11" s="96"/>
      <c r="V11" s="96"/>
      <c r="W11" s="96"/>
      <c r="X11" s="96"/>
      <c r="Y11" s="96"/>
      <c r="Z11" s="96"/>
      <c r="AA11" s="96"/>
      <c r="AB11" s="96"/>
      <c r="AC11" s="96"/>
      <c r="AD11" s="96"/>
    </row>
    <row r="12" spans="2:30" x14ac:dyDescent="0.35">
      <c r="B12" s="34"/>
      <c r="C12" s="34"/>
      <c r="D12" s="34"/>
      <c r="E12" s="34"/>
      <c r="F12" s="34"/>
      <c r="G12" s="34"/>
      <c r="H12" s="34"/>
      <c r="I12" s="34"/>
      <c r="J12" s="34"/>
      <c r="K12" s="34"/>
      <c r="L12" s="34"/>
      <c r="M12" s="34"/>
      <c r="N12" s="34"/>
      <c r="O12" s="34"/>
      <c r="P12" s="34"/>
      <c r="Q12" s="96"/>
      <c r="R12" s="96"/>
      <c r="S12" s="96"/>
      <c r="T12" s="96"/>
      <c r="U12" s="96"/>
      <c r="V12" s="96"/>
      <c r="W12" s="96"/>
      <c r="X12" s="96"/>
      <c r="Y12" s="96"/>
      <c r="Z12" s="96"/>
      <c r="AA12" s="96"/>
      <c r="AB12" s="96"/>
      <c r="AC12" s="96"/>
      <c r="AD12" s="96"/>
    </row>
    <row r="13" spans="2:30" x14ac:dyDescent="0.35"/>
    <row r="14" spans="2:30" x14ac:dyDescent="0.35">
      <c r="B14" s="77" t="s">
        <v>33</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row>
    <row r="15" spans="2:30" ht="15" thickBot="1" x14ac:dyDescent="0.4">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row>
    <row r="16" spans="2:30" ht="15" thickBot="1" x14ac:dyDescent="0.4">
      <c r="B16" s="106"/>
      <c r="C16" s="107"/>
      <c r="D16" s="107"/>
      <c r="E16" s="107"/>
      <c r="F16" s="107"/>
      <c r="G16" s="107"/>
      <c r="H16" s="108"/>
      <c r="I16" s="107" t="s">
        <v>34</v>
      </c>
      <c r="J16" s="107"/>
      <c r="K16" s="108"/>
      <c r="L16" s="37"/>
      <c r="M16" s="37"/>
      <c r="N16" s="37"/>
      <c r="O16" s="37"/>
      <c r="P16" s="37"/>
      <c r="Q16" s="37"/>
      <c r="R16" s="37"/>
      <c r="S16" s="37"/>
      <c r="T16" s="37"/>
      <c r="U16" s="37"/>
      <c r="V16" s="37"/>
      <c r="W16" s="37"/>
      <c r="X16" s="37"/>
      <c r="Y16" s="37"/>
      <c r="Z16" s="37"/>
      <c r="AA16" s="37"/>
      <c r="AB16" s="37"/>
      <c r="AC16" s="37"/>
      <c r="AD16" s="37"/>
    </row>
    <row r="17" spans="2:30" x14ac:dyDescent="0.35">
      <c r="B17" s="109" t="s">
        <v>35</v>
      </c>
      <c r="C17" s="110"/>
      <c r="D17" s="110"/>
      <c r="E17" s="110"/>
      <c r="F17" s="110"/>
      <c r="G17" s="110"/>
      <c r="H17" s="111"/>
      <c r="I17" s="112"/>
      <c r="J17" s="113"/>
      <c r="K17" s="114"/>
    </row>
    <row r="18" spans="2:30" x14ac:dyDescent="0.35">
      <c r="B18" s="115" t="s">
        <v>36</v>
      </c>
      <c r="C18" s="116"/>
      <c r="D18" s="116"/>
      <c r="E18" s="116"/>
      <c r="F18" s="116"/>
      <c r="G18" s="116"/>
      <c r="H18" s="117"/>
      <c r="I18" s="76"/>
      <c r="J18" s="98"/>
      <c r="K18" s="118"/>
    </row>
    <row r="19" spans="2:30" ht="15" thickBot="1" x14ac:dyDescent="0.4">
      <c r="B19" s="100" t="s">
        <v>37</v>
      </c>
      <c r="C19" s="101"/>
      <c r="D19" s="101"/>
      <c r="E19" s="101"/>
      <c r="F19" s="101"/>
      <c r="G19" s="101"/>
      <c r="H19" s="102"/>
      <c r="I19" s="103"/>
      <c r="J19" s="104"/>
      <c r="K19" s="105"/>
    </row>
    <row r="20" spans="2:30" x14ac:dyDescent="0.35"/>
    <row r="21" spans="2:30" x14ac:dyDescent="0.35">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row>
    <row r="22" spans="2:30" x14ac:dyDescent="0.35"/>
    <row r="23" spans="2:30" hidden="1" x14ac:dyDescent="0.35"/>
    <row r="24" spans="2:30" hidden="1" x14ac:dyDescent="0.35"/>
    <row r="25" spans="2:30" hidden="1" x14ac:dyDescent="0.35"/>
    <row r="26" spans="2:30" hidden="1" x14ac:dyDescent="0.35"/>
    <row r="27" spans="2:30" hidden="1" x14ac:dyDescent="0.35"/>
    <row r="28" spans="2:30" hidden="1" x14ac:dyDescent="0.35"/>
    <row r="29" spans="2:30" hidden="1" x14ac:dyDescent="0.35"/>
    <row r="30" spans="2:30" hidden="1" x14ac:dyDescent="0.35"/>
    <row r="31" spans="2:30" hidden="1" x14ac:dyDescent="0.35"/>
    <row r="32" spans="2:30"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sheetData>
  <sheetProtection algorithmName="SHA-512" hashValue="8r34ViBwDn9uTyol/upTxGm+OYZ1aBbvmknEEA+1znldaFhvRx7RAsKQXasZPijwaOyCKVD5ypi+XrJOsp9uPw==" saltValue="6+20sRQppfOApOMMXjgcVg==" spinCount="100000" sheet="1" objects="1" scenarios="1" selectLockedCells="1"/>
  <mergeCells count="22">
    <mergeCell ref="B21:AD21"/>
    <mergeCell ref="B19:H19"/>
    <mergeCell ref="I19:K19"/>
    <mergeCell ref="B14:AD14"/>
    <mergeCell ref="B16:H16"/>
    <mergeCell ref="I16:K16"/>
    <mergeCell ref="B17:H17"/>
    <mergeCell ref="I17:K17"/>
    <mergeCell ref="B18:H18"/>
    <mergeCell ref="I18:K18"/>
    <mergeCell ref="Q12:AD12"/>
    <mergeCell ref="B2:AD2"/>
    <mergeCell ref="B4:L4"/>
    <mergeCell ref="M4:AD4"/>
    <mergeCell ref="B6:AD6"/>
    <mergeCell ref="B7:O7"/>
    <mergeCell ref="Q7:AD7"/>
    <mergeCell ref="B8:O8"/>
    <mergeCell ref="Q8:AD8"/>
    <mergeCell ref="Q9:AD9"/>
    <mergeCell ref="Q10:AD10"/>
    <mergeCell ref="Q11:AD11"/>
  </mergeCells>
  <conditionalFormatting sqref="Q9:AD12">
    <cfRule type="expression" dxfId="85" priority="1">
      <formula>$Q$8&lt;&gt;""</formula>
    </cfRule>
  </conditionalFormatting>
  <printOptions horizontalCentered="1"/>
  <pageMargins left="0.5" right="0.5"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42"/>
  <sheetViews>
    <sheetView showGridLines="0" showRowColHeaders="0" topLeftCell="A22" zoomScaleNormal="100" workbookViewId="0">
      <selection activeCell="AB27" sqref="AB27:AD27"/>
    </sheetView>
  </sheetViews>
  <sheetFormatPr defaultColWidth="0" defaultRowHeight="14.5" zeroHeight="1" x14ac:dyDescent="0.35"/>
  <cols>
    <col min="1" max="31" width="3.26953125" style="1" customWidth="1"/>
    <col min="32" max="16384" width="9.1796875" style="1" hidden="1"/>
  </cols>
  <sheetData>
    <row r="1" spans="2:30" x14ac:dyDescent="0.35"/>
    <row r="2" spans="2:30" x14ac:dyDescent="0.35">
      <c r="B2" s="97" t="s">
        <v>534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1391" t="s">
        <v>396</v>
      </c>
      <c r="C4" s="1391"/>
      <c r="D4" s="1391"/>
      <c r="E4" s="1391"/>
      <c r="F4" s="1391"/>
      <c r="G4" s="1391"/>
      <c r="H4" s="1391"/>
      <c r="I4" s="1391"/>
      <c r="J4" s="1391"/>
      <c r="K4" s="1391"/>
      <c r="L4" s="1391"/>
      <c r="M4" s="1391"/>
      <c r="N4" s="1391"/>
      <c r="O4" s="1391"/>
      <c r="P4" s="1391"/>
      <c r="Q4" s="1391"/>
      <c r="R4" s="1391"/>
      <c r="S4" s="1391"/>
      <c r="T4" s="1391"/>
      <c r="U4" s="1391"/>
      <c r="V4" s="1391"/>
      <c r="W4" s="1391"/>
      <c r="X4" s="1391"/>
      <c r="Y4" s="1391"/>
      <c r="Z4" s="1391"/>
      <c r="AA4" s="1391"/>
      <c r="AB4" s="1391"/>
      <c r="AC4" s="1391"/>
      <c r="AD4" s="1391"/>
    </row>
    <row r="5" spans="2:30" x14ac:dyDescent="0.35">
      <c r="B5" s="51" t="s">
        <v>382</v>
      </c>
      <c r="C5" s="1378" t="s">
        <v>541</v>
      </c>
      <c r="D5" s="1378"/>
      <c r="E5" s="1378"/>
      <c r="F5" s="1378"/>
      <c r="G5" s="1378"/>
      <c r="H5" s="1378"/>
      <c r="I5" s="1378"/>
      <c r="J5" s="1378"/>
      <c r="K5" s="1378"/>
      <c r="L5" s="1378"/>
      <c r="M5" s="1378"/>
      <c r="N5" s="1378"/>
      <c r="O5" s="1378"/>
      <c r="P5" s="1378"/>
      <c r="Q5" s="1378"/>
      <c r="R5" s="1378"/>
      <c r="S5" s="1378"/>
      <c r="T5" s="1378"/>
      <c r="U5" s="1378"/>
      <c r="V5" s="1378"/>
      <c r="W5" s="1378"/>
      <c r="X5" s="1378"/>
      <c r="Y5" s="1378"/>
      <c r="Z5" s="1378"/>
      <c r="AA5" s="1378"/>
      <c r="AB5" s="1378"/>
      <c r="AC5" s="1378"/>
      <c r="AD5" s="1378"/>
    </row>
    <row r="6" spans="2:30" x14ac:dyDescent="0.35">
      <c r="B6" s="52"/>
      <c r="C6" s="1378"/>
      <c r="D6" s="1378"/>
      <c r="E6" s="1378"/>
      <c r="F6" s="1378"/>
      <c r="G6" s="1378"/>
      <c r="H6" s="1378"/>
      <c r="I6" s="1378"/>
      <c r="J6" s="1378"/>
      <c r="K6" s="1378"/>
      <c r="L6" s="1378"/>
      <c r="M6" s="1378"/>
      <c r="N6" s="1378"/>
      <c r="O6" s="1378"/>
      <c r="P6" s="1378"/>
      <c r="Q6" s="1378"/>
      <c r="R6" s="1378"/>
      <c r="S6" s="1378"/>
      <c r="T6" s="1378"/>
      <c r="U6" s="1378"/>
      <c r="V6" s="1378"/>
      <c r="W6" s="1378"/>
      <c r="X6" s="1378"/>
      <c r="Y6" s="1378"/>
      <c r="Z6" s="1378"/>
      <c r="AA6" s="1378"/>
      <c r="AB6" s="1378"/>
      <c r="AC6" s="1378"/>
      <c r="AD6" s="1378"/>
    </row>
    <row r="7" spans="2:30" x14ac:dyDescent="0.35">
      <c r="B7" s="51" t="s">
        <v>383</v>
      </c>
      <c r="C7" s="1391" t="s">
        <v>397</v>
      </c>
      <c r="D7" s="1391"/>
      <c r="E7" s="1391"/>
      <c r="F7" s="1391"/>
      <c r="G7" s="1391"/>
      <c r="H7" s="1391"/>
      <c r="I7" s="1391"/>
      <c r="J7" s="1391"/>
      <c r="K7" s="1391"/>
      <c r="L7" s="1391"/>
      <c r="M7" s="1391"/>
      <c r="N7" s="1391"/>
      <c r="O7" s="1391"/>
      <c r="P7" s="1391"/>
      <c r="Q7" s="1391"/>
      <c r="R7" s="1391"/>
      <c r="S7" s="1391"/>
      <c r="T7" s="1391"/>
      <c r="U7" s="1391"/>
      <c r="V7" s="1391"/>
      <c r="W7" s="1391"/>
      <c r="X7" s="1391"/>
      <c r="Y7" s="1391"/>
      <c r="Z7" s="1391"/>
      <c r="AA7" s="1391"/>
      <c r="AB7" s="1391"/>
      <c r="AC7" s="1391"/>
      <c r="AD7" s="1391"/>
    </row>
    <row r="8" spans="2:30" x14ac:dyDescent="0.35">
      <c r="B8" s="51" t="s">
        <v>384</v>
      </c>
      <c r="C8" s="1391" t="s">
        <v>398</v>
      </c>
      <c r="D8" s="1391"/>
      <c r="E8" s="1391"/>
      <c r="F8" s="1391"/>
      <c r="G8" s="1391"/>
      <c r="H8" s="1391"/>
      <c r="I8" s="1391"/>
      <c r="J8" s="1391"/>
      <c r="K8" s="1391"/>
      <c r="L8" s="1391"/>
      <c r="M8" s="1391"/>
      <c r="N8" s="1391"/>
      <c r="O8" s="1391"/>
      <c r="P8" s="1391"/>
      <c r="Q8" s="1391"/>
      <c r="R8" s="1391"/>
      <c r="S8" s="1391"/>
      <c r="T8" s="1391"/>
      <c r="U8" s="1391"/>
      <c r="V8" s="1391"/>
      <c r="W8" s="1391"/>
      <c r="X8" s="1391"/>
      <c r="Y8" s="1391"/>
      <c r="Z8" s="1391"/>
      <c r="AA8" s="1391"/>
      <c r="AB8" s="1391"/>
      <c r="AC8" s="1391"/>
      <c r="AD8" s="1391"/>
    </row>
    <row r="9" spans="2:30" x14ac:dyDescent="0.35">
      <c r="B9" s="1378" t="s">
        <v>542</v>
      </c>
      <c r="C9" s="1378"/>
      <c r="D9" s="1378"/>
      <c r="E9" s="1378"/>
      <c r="F9" s="1378"/>
      <c r="G9" s="1378"/>
      <c r="H9" s="1378"/>
      <c r="I9" s="1378"/>
      <c r="J9" s="1378"/>
      <c r="K9" s="1378"/>
      <c r="L9" s="1378"/>
      <c r="M9" s="1378"/>
      <c r="N9" s="1378"/>
      <c r="O9" s="1378"/>
      <c r="P9" s="1378"/>
      <c r="Q9" s="1378"/>
      <c r="R9" s="1378"/>
      <c r="S9" s="1378"/>
      <c r="T9" s="1378"/>
      <c r="U9" s="1378"/>
      <c r="V9" s="1378"/>
      <c r="W9" s="1378"/>
      <c r="X9" s="1378"/>
      <c r="Y9" s="1378"/>
      <c r="Z9" s="1378"/>
      <c r="AA9" s="1378"/>
      <c r="AB9" s="1378"/>
      <c r="AC9" s="1378"/>
      <c r="AD9" s="1378"/>
    </row>
    <row r="10" spans="2:30" x14ac:dyDescent="0.35">
      <c r="B10" s="1378"/>
      <c r="C10" s="1378"/>
      <c r="D10" s="1378"/>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row>
    <row r="11" spans="2:30" x14ac:dyDescent="0.35"/>
    <row r="12" spans="2:30" x14ac:dyDescent="0.35">
      <c r="B12" s="1378" t="s">
        <v>399</v>
      </c>
      <c r="C12" s="1378"/>
      <c r="D12" s="1378"/>
      <c r="E12" s="1378"/>
      <c r="F12" s="1378"/>
      <c r="G12" s="1378"/>
      <c r="H12" s="1378"/>
      <c r="I12" s="1378"/>
      <c r="J12" s="1378"/>
      <c r="K12" s="1378"/>
      <c r="L12" s="1378"/>
      <c r="M12" s="1378"/>
      <c r="N12" s="1378"/>
      <c r="O12" s="1378"/>
      <c r="P12" s="1378"/>
      <c r="Q12" s="1378"/>
      <c r="R12" s="1378"/>
      <c r="S12" s="1378"/>
      <c r="T12" s="1378"/>
      <c r="U12" s="1378"/>
      <c r="V12" s="1378"/>
      <c r="W12" s="1378"/>
      <c r="X12" s="1378"/>
      <c r="Y12" s="1378"/>
      <c r="Z12" s="1378"/>
      <c r="AA12" s="1378"/>
      <c r="AB12" s="1378"/>
      <c r="AC12" s="1378"/>
      <c r="AD12" s="1378"/>
    </row>
    <row r="13" spans="2:30" x14ac:dyDescent="0.35">
      <c r="B13" s="1378"/>
      <c r="C13" s="1378"/>
      <c r="D13" s="1378"/>
      <c r="E13" s="1378"/>
      <c r="F13" s="1378"/>
      <c r="G13" s="1378"/>
      <c r="H13" s="1378"/>
      <c r="I13" s="1378"/>
      <c r="J13" s="1378"/>
      <c r="K13" s="1378"/>
      <c r="L13" s="1378"/>
      <c r="M13" s="1378"/>
      <c r="N13" s="1378"/>
      <c r="O13" s="1378"/>
      <c r="P13" s="1378"/>
      <c r="Q13" s="1378"/>
      <c r="R13" s="1378"/>
      <c r="S13" s="1378"/>
      <c r="T13" s="1378"/>
      <c r="U13" s="1378"/>
      <c r="V13" s="1378"/>
      <c r="W13" s="1378"/>
      <c r="X13" s="1378"/>
      <c r="Y13" s="1378"/>
      <c r="Z13" s="1378"/>
      <c r="AA13" s="1378"/>
      <c r="AB13" s="1378"/>
      <c r="AC13" s="1378"/>
      <c r="AD13" s="1378"/>
    </row>
    <row r="14" spans="2:30" x14ac:dyDescent="0.35">
      <c r="B14" s="1378"/>
      <c r="C14" s="1378"/>
      <c r="D14" s="1378"/>
      <c r="E14" s="1378"/>
      <c r="F14" s="1378"/>
      <c r="G14" s="1378"/>
      <c r="H14" s="1378"/>
      <c r="I14" s="1378"/>
      <c r="J14" s="1378"/>
      <c r="K14" s="1378"/>
      <c r="L14" s="1378"/>
      <c r="M14" s="1378"/>
      <c r="N14" s="1378"/>
      <c r="O14" s="1378"/>
      <c r="P14" s="1378"/>
      <c r="Q14" s="1378"/>
      <c r="R14" s="1378"/>
      <c r="S14" s="1378"/>
      <c r="T14" s="1378"/>
      <c r="U14" s="1378"/>
      <c r="V14" s="1378"/>
      <c r="W14" s="1378"/>
      <c r="X14" s="1378"/>
      <c r="Y14" s="1378"/>
      <c r="Z14" s="1378"/>
      <c r="AA14" s="1378"/>
      <c r="AB14" s="1378"/>
      <c r="AC14" s="1378"/>
      <c r="AD14" s="1378"/>
    </row>
    <row r="15" spans="2:30" x14ac:dyDescent="0.35">
      <c r="B15" s="51" t="s">
        <v>382</v>
      </c>
      <c r="C15" s="1391" t="s">
        <v>400</v>
      </c>
      <c r="D15" s="1391"/>
      <c r="E15" s="1391"/>
      <c r="F15" s="1391"/>
      <c r="G15" s="1391"/>
      <c r="H15" s="1391"/>
      <c r="I15" s="1391"/>
      <c r="J15" s="1391"/>
      <c r="K15" s="1391"/>
      <c r="L15" s="1391"/>
      <c r="M15" s="1391"/>
      <c r="N15" s="1391"/>
      <c r="O15" s="1391"/>
      <c r="P15" s="1391"/>
      <c r="Q15" s="1391"/>
      <c r="R15" s="1391"/>
      <c r="S15" s="1391"/>
      <c r="T15" s="1391"/>
      <c r="U15" s="1391"/>
      <c r="V15" s="1391"/>
      <c r="W15" s="1391"/>
      <c r="X15" s="1391"/>
      <c r="Y15" s="1391"/>
      <c r="Z15" s="1391"/>
      <c r="AA15" s="1391"/>
      <c r="AB15" s="1391"/>
      <c r="AC15" s="1391"/>
      <c r="AD15" s="1391"/>
    </row>
    <row r="16" spans="2:30" x14ac:dyDescent="0.35">
      <c r="B16" s="51" t="s">
        <v>383</v>
      </c>
      <c r="C16" s="1391" t="s">
        <v>401</v>
      </c>
      <c r="D16" s="1391"/>
      <c r="E16" s="1391"/>
      <c r="F16" s="1391"/>
      <c r="G16" s="1391"/>
      <c r="H16" s="1391"/>
      <c r="I16" s="1391"/>
      <c r="J16" s="1391"/>
      <c r="K16" s="1391"/>
      <c r="L16" s="1391"/>
      <c r="M16" s="1391"/>
      <c r="N16" s="1391"/>
      <c r="O16" s="1391"/>
      <c r="P16" s="1391"/>
      <c r="Q16" s="1391"/>
      <c r="R16" s="1391"/>
      <c r="S16" s="1391"/>
      <c r="T16" s="1391"/>
      <c r="U16" s="1391"/>
      <c r="V16" s="1391"/>
      <c r="W16" s="1391"/>
      <c r="X16" s="1391"/>
      <c r="Y16" s="1391"/>
      <c r="Z16" s="1391"/>
      <c r="AA16" s="1391"/>
      <c r="AB16" s="1391"/>
      <c r="AC16" s="1391"/>
      <c r="AD16" s="1391"/>
    </row>
    <row r="17" spans="2:30" x14ac:dyDescent="0.35">
      <c r="B17" s="51" t="s">
        <v>384</v>
      </c>
      <c r="C17" s="1378" t="s">
        <v>402</v>
      </c>
      <c r="D17" s="1378"/>
      <c r="E17" s="1378"/>
      <c r="F17" s="1378"/>
      <c r="G17" s="1378"/>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c r="AD17" s="1378"/>
    </row>
    <row r="18" spans="2:30" x14ac:dyDescent="0.35">
      <c r="B18" s="52"/>
      <c r="C18" s="1378"/>
      <c r="D18" s="1378"/>
      <c r="E18" s="1378"/>
      <c r="F18" s="1378"/>
      <c r="G18" s="1378"/>
      <c r="H18" s="1378"/>
      <c r="I18" s="1378"/>
      <c r="J18" s="1378"/>
      <c r="K18" s="1378"/>
      <c r="L18" s="1378"/>
      <c r="M18" s="1378"/>
      <c r="N18" s="1378"/>
      <c r="O18" s="1378"/>
      <c r="P18" s="1378"/>
      <c r="Q18" s="1378"/>
      <c r="R18" s="1378"/>
      <c r="S18" s="1378"/>
      <c r="T18" s="1378"/>
      <c r="U18" s="1378"/>
      <c r="V18" s="1378"/>
      <c r="W18" s="1378"/>
      <c r="X18" s="1378"/>
      <c r="Y18" s="1378"/>
      <c r="Z18" s="1378"/>
      <c r="AA18" s="1378"/>
      <c r="AB18" s="1378"/>
      <c r="AC18" s="1378"/>
      <c r="AD18" s="1378"/>
    </row>
    <row r="19" spans="2:30" x14ac:dyDescent="0.35">
      <c r="B19" s="51" t="s">
        <v>385</v>
      </c>
      <c r="C19" s="1391" t="s">
        <v>403</v>
      </c>
      <c r="D19" s="1391"/>
      <c r="E19" s="1391"/>
      <c r="F19" s="1391"/>
      <c r="G19" s="1391"/>
      <c r="H19" s="1391"/>
      <c r="I19" s="1391"/>
      <c r="J19" s="1391"/>
      <c r="K19" s="1391"/>
      <c r="L19" s="1391"/>
      <c r="M19" s="1391"/>
      <c r="N19" s="1391"/>
      <c r="O19" s="1391"/>
      <c r="P19" s="1391"/>
      <c r="Q19" s="1391"/>
      <c r="R19" s="1391"/>
      <c r="S19" s="1391"/>
      <c r="T19" s="1391"/>
      <c r="U19" s="1391"/>
      <c r="V19" s="1391"/>
      <c r="W19" s="1391"/>
      <c r="X19" s="1391"/>
      <c r="Y19" s="1391"/>
      <c r="Z19" s="1391"/>
      <c r="AA19" s="1391"/>
      <c r="AB19" s="1391"/>
      <c r="AC19" s="1391"/>
      <c r="AD19" s="1391"/>
    </row>
    <row r="20" spans="2:30" x14ac:dyDescent="0.35">
      <c r="B20" s="51" t="s">
        <v>386</v>
      </c>
      <c r="C20" s="1378" t="s">
        <v>404</v>
      </c>
      <c r="D20" s="1378"/>
      <c r="E20" s="1378"/>
      <c r="F20" s="1378"/>
      <c r="G20" s="1378"/>
      <c r="H20" s="1378"/>
      <c r="I20" s="1378"/>
      <c r="J20" s="1378"/>
      <c r="K20" s="1378"/>
      <c r="L20" s="1378"/>
      <c r="M20" s="1378"/>
      <c r="N20" s="1378"/>
      <c r="O20" s="1378"/>
      <c r="P20" s="1378"/>
      <c r="Q20" s="1378"/>
      <c r="R20" s="1378"/>
      <c r="S20" s="1378"/>
      <c r="T20" s="1378"/>
      <c r="U20" s="1378"/>
      <c r="V20" s="1378"/>
      <c r="W20" s="1378"/>
      <c r="X20" s="1378"/>
      <c r="Y20" s="1378"/>
      <c r="Z20" s="1378"/>
      <c r="AA20" s="1378"/>
      <c r="AB20" s="1378"/>
      <c r="AC20" s="1378"/>
      <c r="AD20" s="1378"/>
    </row>
    <row r="21" spans="2:30" x14ac:dyDescent="0.35">
      <c r="B21" s="52"/>
      <c r="C21" s="1378"/>
      <c r="D21" s="1378"/>
      <c r="E21" s="1378"/>
      <c r="F21" s="1378"/>
      <c r="G21" s="1378"/>
      <c r="H21" s="1378"/>
      <c r="I21" s="1378"/>
      <c r="J21" s="1378"/>
      <c r="K21" s="1378"/>
      <c r="L21" s="1378"/>
      <c r="M21" s="1378"/>
      <c r="N21" s="1378"/>
      <c r="O21" s="1378"/>
      <c r="P21" s="1378"/>
      <c r="Q21" s="1378"/>
      <c r="R21" s="1378"/>
      <c r="S21" s="1378"/>
      <c r="T21" s="1378"/>
      <c r="U21" s="1378"/>
      <c r="V21" s="1378"/>
      <c r="W21" s="1378"/>
      <c r="X21" s="1378"/>
      <c r="Y21" s="1378"/>
      <c r="Z21" s="1378"/>
      <c r="AA21" s="1378"/>
      <c r="AB21" s="1378"/>
      <c r="AC21" s="1378"/>
      <c r="AD21" s="1378"/>
    </row>
    <row r="22" spans="2:30" x14ac:dyDescent="0.35">
      <c r="B22" s="51" t="s">
        <v>387</v>
      </c>
      <c r="C22" s="1391" t="s">
        <v>405</v>
      </c>
      <c r="D22" s="1391"/>
      <c r="E22" s="1391"/>
      <c r="F22" s="1391"/>
      <c r="G22" s="1391"/>
      <c r="H22" s="1391"/>
      <c r="I22" s="1391"/>
      <c r="J22" s="1391"/>
      <c r="K22" s="1391"/>
      <c r="L22" s="1391"/>
      <c r="M22" s="1391"/>
      <c r="N22" s="1391"/>
      <c r="O22" s="1391"/>
      <c r="P22" s="1391"/>
      <c r="Q22" s="1391"/>
      <c r="R22" s="1391"/>
      <c r="S22" s="1391"/>
      <c r="T22" s="1391"/>
      <c r="U22" s="1391"/>
      <c r="V22" s="1391"/>
      <c r="W22" s="1391"/>
      <c r="X22" s="1391"/>
      <c r="Y22" s="1391"/>
      <c r="Z22" s="1391"/>
      <c r="AA22" s="1391"/>
      <c r="AB22" s="1391"/>
      <c r="AC22" s="1391"/>
      <c r="AD22" s="1391"/>
    </row>
    <row r="23" spans="2:30" ht="15" thickBot="1" x14ac:dyDescent="0.4"/>
    <row r="24" spans="2:30" ht="15" thickBot="1" x14ac:dyDescent="0.4">
      <c r="B24" s="87" t="s">
        <v>406</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row>
    <row r="25" spans="2:30" x14ac:dyDescent="0.35"/>
    <row r="26" spans="2:30" x14ac:dyDescent="0.35">
      <c r="B26" s="173" t="s">
        <v>408</v>
      </c>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8"/>
      <c r="AC26" s="8"/>
      <c r="AD26" s="8"/>
    </row>
    <row r="27" spans="2:30" x14ac:dyDescent="0.35">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036"/>
      <c r="AC27" s="1037"/>
      <c r="AD27" s="852"/>
    </row>
    <row r="28" spans="2:30" x14ac:dyDescent="0.35"/>
    <row r="29" spans="2:30" x14ac:dyDescent="0.35">
      <c r="C29" s="1363" t="s">
        <v>409</v>
      </c>
      <c r="D29" s="1363"/>
      <c r="E29" s="1363"/>
      <c r="F29" s="1363"/>
      <c r="G29" s="1363"/>
      <c r="H29" s="1363"/>
      <c r="I29" s="1363"/>
      <c r="J29" s="1363"/>
      <c r="K29" s="1363"/>
      <c r="L29" s="1363"/>
      <c r="M29" s="1363"/>
      <c r="N29" s="1363"/>
      <c r="O29" s="1363"/>
      <c r="P29" s="1363"/>
      <c r="Q29" s="1363"/>
      <c r="R29" s="1363"/>
      <c r="S29" s="1363"/>
      <c r="T29" s="1363"/>
      <c r="U29" s="1363"/>
      <c r="V29" s="1363"/>
      <c r="W29" s="1363"/>
      <c r="X29" s="1363"/>
      <c r="Y29" s="1363"/>
      <c r="Z29" s="1363"/>
      <c r="AA29" s="1363"/>
      <c r="AB29" s="1331"/>
      <c r="AC29" s="1332"/>
      <c r="AD29" s="1333"/>
    </row>
    <row r="30" spans="2:30" x14ac:dyDescent="0.35"/>
    <row r="31" spans="2:30" x14ac:dyDescent="0.35">
      <c r="B31" s="1393" t="s">
        <v>410</v>
      </c>
      <c r="C31" s="1393"/>
      <c r="D31" s="1393"/>
      <c r="E31" s="1393"/>
      <c r="F31" s="1393"/>
      <c r="G31" s="1393"/>
      <c r="H31" s="1393"/>
      <c r="I31" s="1393"/>
      <c r="J31" s="1393"/>
      <c r="K31" s="1393"/>
      <c r="L31" s="1393"/>
      <c r="M31" s="1393"/>
      <c r="N31" s="1393"/>
      <c r="O31" s="1393"/>
      <c r="P31" s="1393"/>
      <c r="Q31" s="1393"/>
      <c r="R31" s="1393"/>
      <c r="S31" s="1393"/>
      <c r="T31" s="1393"/>
      <c r="U31" s="1393"/>
      <c r="V31" s="1393"/>
      <c r="W31" s="1393"/>
      <c r="X31" s="1393"/>
      <c r="Y31" s="1393"/>
      <c r="Z31" s="1393"/>
      <c r="AA31" s="1393"/>
      <c r="AB31" s="1393"/>
      <c r="AC31" s="1393"/>
      <c r="AD31" s="1393"/>
    </row>
    <row r="32" spans="2:30" ht="15" thickBot="1" x14ac:dyDescent="0.4"/>
    <row r="33" spans="2:30" ht="15" thickBot="1" x14ac:dyDescent="0.4">
      <c r="B33" s="87" t="s">
        <v>407</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x14ac:dyDescent="0.35"/>
    <row r="35" spans="2:30" ht="15" customHeight="1" x14ac:dyDescent="0.35">
      <c r="B35" s="1392" t="s">
        <v>504</v>
      </c>
      <c r="C35" s="1392"/>
      <c r="D35" s="1392"/>
      <c r="E35" s="1392"/>
      <c r="F35" s="1392"/>
      <c r="G35" s="1392"/>
      <c r="H35" s="1392"/>
      <c r="I35" s="1392"/>
      <c r="J35" s="1392"/>
      <c r="K35" s="1392"/>
      <c r="L35" s="1392"/>
      <c r="M35" s="1392"/>
      <c r="N35" s="1392"/>
      <c r="O35" s="1392"/>
      <c r="P35" s="1392"/>
      <c r="Q35" s="1392"/>
      <c r="R35" s="1392"/>
      <c r="S35" s="1392"/>
      <c r="T35" s="1392"/>
      <c r="U35" s="1392"/>
      <c r="V35" s="1392"/>
      <c r="W35" s="1392"/>
      <c r="X35" s="1392"/>
      <c r="Y35" s="1392"/>
      <c r="Z35" s="1392"/>
      <c r="AA35" s="1392"/>
      <c r="AB35" s="1392"/>
      <c r="AC35" s="1392"/>
      <c r="AD35" s="1392"/>
    </row>
    <row r="36" spans="2:30" x14ac:dyDescent="0.35">
      <c r="B36" s="1392"/>
      <c r="C36" s="1392"/>
      <c r="D36" s="1392"/>
      <c r="E36" s="1392"/>
      <c r="F36" s="1392"/>
      <c r="G36" s="1392"/>
      <c r="H36" s="1392"/>
      <c r="I36" s="1392"/>
      <c r="J36" s="1392"/>
      <c r="K36" s="1392"/>
      <c r="L36" s="1392"/>
      <c r="M36" s="1392"/>
      <c r="N36" s="1392"/>
      <c r="O36" s="1392"/>
      <c r="P36" s="1392"/>
      <c r="Q36" s="1392"/>
      <c r="R36" s="1392"/>
      <c r="S36" s="1392"/>
      <c r="T36" s="1392"/>
      <c r="U36" s="1392"/>
      <c r="V36" s="1392"/>
      <c r="W36" s="1392"/>
      <c r="X36" s="1392"/>
      <c r="Y36" s="1392"/>
      <c r="Z36" s="1392"/>
      <c r="AA36" s="1392"/>
      <c r="AB36" s="1392"/>
      <c r="AC36" s="1392"/>
      <c r="AD36" s="1392"/>
    </row>
    <row r="37" spans="2:30" x14ac:dyDescent="0.35">
      <c r="B37" s="1392"/>
      <c r="C37" s="1392"/>
      <c r="D37" s="1392"/>
      <c r="E37" s="1392"/>
      <c r="F37" s="1392"/>
      <c r="G37" s="1392"/>
      <c r="H37" s="1392"/>
      <c r="I37" s="1392"/>
      <c r="J37" s="1392"/>
      <c r="K37" s="1392"/>
      <c r="L37" s="1392"/>
      <c r="M37" s="1392"/>
      <c r="N37" s="1392"/>
      <c r="O37" s="1392"/>
      <c r="P37" s="1392"/>
      <c r="Q37" s="1392"/>
      <c r="R37" s="1392"/>
      <c r="S37" s="1392"/>
      <c r="T37" s="1392"/>
      <c r="U37" s="1392"/>
      <c r="V37" s="1392"/>
      <c r="W37" s="1392"/>
      <c r="X37" s="1392"/>
      <c r="Y37" s="1392"/>
      <c r="Z37" s="1392"/>
      <c r="AA37" s="1392"/>
      <c r="AB37" s="1392"/>
      <c r="AC37" s="1392"/>
      <c r="AD37" s="1392"/>
    </row>
    <row r="38" spans="2:30" x14ac:dyDescent="0.35"/>
    <row r="39" spans="2:30" x14ac:dyDescent="0.35">
      <c r="B39" s="1363" t="s">
        <v>411</v>
      </c>
      <c r="C39" s="1363"/>
      <c r="D39" s="1363"/>
      <c r="E39" s="1363"/>
      <c r="F39" s="1363"/>
      <c r="G39" s="1363"/>
      <c r="H39" s="1363"/>
      <c r="I39" s="1363"/>
      <c r="J39" s="1363"/>
      <c r="K39" s="1363"/>
      <c r="L39" s="1363"/>
      <c r="M39" s="1363"/>
      <c r="N39" s="1363"/>
      <c r="O39" s="1363"/>
      <c r="P39" s="1363"/>
      <c r="Q39" s="1363"/>
      <c r="R39" s="1363"/>
      <c r="S39" s="1363"/>
      <c r="T39" s="1363"/>
      <c r="U39" s="1363"/>
      <c r="V39" s="1363"/>
      <c r="W39" s="1363"/>
      <c r="X39" s="1363"/>
      <c r="Y39" s="1363"/>
      <c r="Z39" s="1331"/>
      <c r="AA39" s="1332"/>
      <c r="AB39" s="1332"/>
      <c r="AC39" s="1332"/>
      <c r="AD39" s="1333"/>
    </row>
    <row r="40" spans="2:30" x14ac:dyDescent="0.35"/>
    <row r="41" spans="2:30" x14ac:dyDescent="0.35">
      <c r="B41" s="1035"/>
      <c r="C41" s="1035"/>
      <c r="D41" s="1035"/>
      <c r="E41" s="1035"/>
      <c r="F41" s="1035"/>
      <c r="G41" s="1035"/>
      <c r="H41" s="1035"/>
      <c r="I41" s="1035"/>
      <c r="J41" s="1035"/>
      <c r="K41" s="1035"/>
      <c r="L41" s="1035"/>
      <c r="M41" s="1035"/>
      <c r="N41" s="1035"/>
      <c r="O41" s="1035"/>
      <c r="P41" s="1035"/>
      <c r="Q41" s="1035"/>
      <c r="R41" s="1035"/>
      <c r="S41" s="1035"/>
      <c r="T41" s="1035"/>
      <c r="U41" s="1035"/>
      <c r="V41" s="1035"/>
      <c r="W41" s="1035"/>
      <c r="X41" s="1035"/>
      <c r="Y41" s="1035"/>
      <c r="Z41" s="1035"/>
      <c r="AA41" s="1035"/>
      <c r="AB41" s="1035"/>
      <c r="AC41" s="1035"/>
      <c r="AD41" s="1035"/>
    </row>
    <row r="42" spans="2:30" x14ac:dyDescent="0.35"/>
  </sheetData>
  <sheetProtection algorithmName="SHA-512" hashValue="+9uQDGGs0Nicm/8d5+8kKWi9lnP/5W4NdKSqmzk/t0yQYEHUsTt8Qhg9Hpy/Wqn9dNFvY0teBqooNj+7o508dA==" saltValue="aTDGQrd3esQDhHCiVswl3A==" spinCount="100000" sheet="1" objects="1" scenarios="1" selectLockedCells="1"/>
  <mergeCells count="24">
    <mergeCell ref="B12:AD14"/>
    <mergeCell ref="C22:AD22"/>
    <mergeCell ref="C17:AD18"/>
    <mergeCell ref="C20:AD21"/>
    <mergeCell ref="B24:AD24"/>
    <mergeCell ref="B2:AD2"/>
    <mergeCell ref="C5:AD6"/>
    <mergeCell ref="C7:AD7"/>
    <mergeCell ref="C8:AD8"/>
    <mergeCell ref="B9:AD10"/>
    <mergeCell ref="B4:AD4"/>
    <mergeCell ref="B35:AD37"/>
    <mergeCell ref="Z39:AD39"/>
    <mergeCell ref="B39:Y39"/>
    <mergeCell ref="B41:AD41"/>
    <mergeCell ref="C15:AD15"/>
    <mergeCell ref="C16:AD16"/>
    <mergeCell ref="C19:AD19"/>
    <mergeCell ref="B33:AD33"/>
    <mergeCell ref="AB27:AD27"/>
    <mergeCell ref="B26:AA27"/>
    <mergeCell ref="AB29:AD29"/>
    <mergeCell ref="C29:AA29"/>
    <mergeCell ref="B31:AD31"/>
  </mergeCells>
  <conditionalFormatting sqref="C29:AD29">
    <cfRule type="expression" dxfId="19" priority="2">
      <formula>$AB$27="YES"</formula>
    </cfRule>
  </conditionalFormatting>
  <conditionalFormatting sqref="B31:AD31 B35:AD37 B39:AD39">
    <cfRule type="expression" dxfId="18" priority="1">
      <formula>AND($AB$27="YES",$AB$29="YES")</formula>
    </cfRule>
  </conditionalFormatting>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Validation!$E$2:$E$3</xm:f>
          </x14:formula1>
          <xm:sqref>AB27:AD27 AB29:AD29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E254"/>
  <sheetViews>
    <sheetView showGridLines="0" showRowColHeaders="0" topLeftCell="A223" zoomScaleNormal="100" workbookViewId="0">
      <selection activeCell="B226" sqref="B226:O228"/>
    </sheetView>
  </sheetViews>
  <sheetFormatPr defaultColWidth="0" defaultRowHeight="14.5" zeroHeight="1" x14ac:dyDescent="0.35"/>
  <cols>
    <col min="1" max="31" width="3.26953125" style="1" customWidth="1"/>
    <col min="32" max="16384" width="9.1796875" style="1" hidden="1"/>
  </cols>
  <sheetData>
    <row r="1" spans="2:30" x14ac:dyDescent="0.35"/>
    <row r="2" spans="2:30" x14ac:dyDescent="0.35">
      <c r="B2" s="97" t="s">
        <v>535</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x14ac:dyDescent="0.35"/>
    <row r="4" spans="2:30" x14ac:dyDescent="0.35">
      <c r="B4" s="1353" t="s">
        <v>412</v>
      </c>
      <c r="C4" s="1353"/>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row>
    <row r="5" spans="2:30" x14ac:dyDescent="0.35"/>
    <row r="6" spans="2:30" x14ac:dyDescent="0.35">
      <c r="B6" s="51" t="s">
        <v>368</v>
      </c>
      <c r="C6" s="1391" t="s">
        <v>413</v>
      </c>
      <c r="D6" s="1391"/>
      <c r="E6" s="1391"/>
      <c r="F6" s="1391"/>
      <c r="G6" s="1391"/>
      <c r="H6" s="1391"/>
      <c r="I6" s="1391"/>
      <c r="J6" s="1391"/>
      <c r="K6" s="1391"/>
      <c r="L6" s="1391"/>
      <c r="M6" s="1391"/>
      <c r="N6" s="1391"/>
      <c r="O6" s="1391"/>
      <c r="P6" s="1391"/>
      <c r="Q6" s="1391"/>
      <c r="R6" s="1391"/>
      <c r="S6" s="1391"/>
      <c r="T6" s="1391"/>
      <c r="U6" s="1391"/>
      <c r="V6" s="1391"/>
      <c r="W6" s="1391"/>
      <c r="X6" s="1391"/>
      <c r="Y6" s="1391"/>
      <c r="Z6" s="1391"/>
      <c r="AA6" s="1391"/>
      <c r="AB6" s="1391"/>
      <c r="AC6" s="1391"/>
      <c r="AD6" s="1391"/>
    </row>
    <row r="7" spans="2:30" x14ac:dyDescent="0.35">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x14ac:dyDescent="0.35">
      <c r="B8" s="51" t="s">
        <v>370</v>
      </c>
      <c r="C8" s="1391" t="s">
        <v>543</v>
      </c>
      <c r="D8" s="1391"/>
      <c r="E8" s="1391"/>
      <c r="F8" s="1391"/>
      <c r="G8" s="1391"/>
      <c r="H8" s="1391"/>
      <c r="I8" s="1391"/>
      <c r="J8" s="1391"/>
      <c r="K8" s="1391"/>
      <c r="L8" s="1391"/>
      <c r="M8" s="1391"/>
      <c r="N8" s="1391"/>
      <c r="O8" s="1391"/>
      <c r="P8" s="1391"/>
      <c r="Q8" s="1391"/>
      <c r="R8" s="1391"/>
      <c r="S8" s="1391"/>
      <c r="T8" s="1391"/>
      <c r="U8" s="1391"/>
      <c r="V8" s="1391"/>
      <c r="W8" s="1391"/>
      <c r="X8" s="1391"/>
      <c r="Y8" s="1391"/>
      <c r="Z8" s="1391"/>
      <c r="AA8" s="1391"/>
      <c r="AB8" s="1391"/>
      <c r="AC8" s="1391"/>
      <c r="AD8" s="1391"/>
    </row>
    <row r="9" spans="2:30" x14ac:dyDescent="0.35">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2:30" ht="15" customHeight="1" x14ac:dyDescent="0.35">
      <c r="B10" s="51" t="s">
        <v>372</v>
      </c>
      <c r="C10" s="1378" t="s">
        <v>505</v>
      </c>
      <c r="D10" s="1378"/>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row>
    <row r="11" spans="2:30" x14ac:dyDescent="0.35">
      <c r="B11" s="3"/>
      <c r="C11" s="1378"/>
      <c r="D11" s="1378"/>
      <c r="E11" s="1378"/>
      <c r="F11" s="1378"/>
      <c r="G11" s="1378"/>
      <c r="H11" s="1378"/>
      <c r="I11" s="1378"/>
      <c r="J11" s="1378"/>
      <c r="K11" s="1378"/>
      <c r="L11" s="1378"/>
      <c r="M11" s="1378"/>
      <c r="N11" s="1378"/>
      <c r="O11" s="1378"/>
      <c r="P11" s="1378"/>
      <c r="Q11" s="1378"/>
      <c r="R11" s="1378"/>
      <c r="S11" s="1378"/>
      <c r="T11" s="1378"/>
      <c r="U11" s="1378"/>
      <c r="V11" s="1378"/>
      <c r="W11" s="1378"/>
      <c r="X11" s="1378"/>
      <c r="Y11" s="1378"/>
      <c r="Z11" s="1378"/>
      <c r="AA11" s="1378"/>
      <c r="AB11" s="1378"/>
      <c r="AC11" s="1378"/>
      <c r="AD11" s="1378"/>
    </row>
    <row r="12" spans="2:30" x14ac:dyDescent="0.35">
      <c r="B12" s="3"/>
      <c r="C12" s="1378"/>
      <c r="D12" s="1378"/>
      <c r="E12" s="1378"/>
      <c r="F12" s="1378"/>
      <c r="G12" s="1378"/>
      <c r="H12" s="1378"/>
      <c r="I12" s="1378"/>
      <c r="J12" s="1378"/>
      <c r="K12" s="1378"/>
      <c r="L12" s="1378"/>
      <c r="M12" s="1378"/>
      <c r="N12" s="1378"/>
      <c r="O12" s="1378"/>
      <c r="P12" s="1378"/>
      <c r="Q12" s="1378"/>
      <c r="R12" s="1378"/>
      <c r="S12" s="1378"/>
      <c r="T12" s="1378"/>
      <c r="U12" s="1378"/>
      <c r="V12" s="1378"/>
      <c r="W12" s="1378"/>
      <c r="X12" s="1378"/>
      <c r="Y12" s="1378"/>
      <c r="Z12" s="1378"/>
      <c r="AA12" s="1378"/>
      <c r="AB12" s="1378"/>
      <c r="AC12" s="1378"/>
      <c r="AD12" s="1378"/>
    </row>
    <row r="13" spans="2:30" x14ac:dyDescent="0.35">
      <c r="B13" s="3"/>
      <c r="C13" s="1378"/>
      <c r="D13" s="1378"/>
      <c r="E13" s="1378"/>
      <c r="F13" s="1378"/>
      <c r="G13" s="1378"/>
      <c r="H13" s="1378"/>
      <c r="I13" s="1378"/>
      <c r="J13" s="1378"/>
      <c r="K13" s="1378"/>
      <c r="L13" s="1378"/>
      <c r="M13" s="1378"/>
      <c r="N13" s="1378"/>
      <c r="O13" s="1378"/>
      <c r="P13" s="1378"/>
      <c r="Q13" s="1378"/>
      <c r="R13" s="1378"/>
      <c r="S13" s="1378"/>
      <c r="T13" s="1378"/>
      <c r="U13" s="1378"/>
      <c r="V13" s="1378"/>
      <c r="W13" s="1378"/>
      <c r="X13" s="1378"/>
      <c r="Y13" s="1378"/>
      <c r="Z13" s="1378"/>
      <c r="AA13" s="1378"/>
      <c r="AB13" s="1378"/>
      <c r="AC13" s="1378"/>
      <c r="AD13" s="1378"/>
    </row>
    <row r="14" spans="2:30" x14ac:dyDescent="0.3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2:30" x14ac:dyDescent="0.35">
      <c r="B15" s="4" t="s">
        <v>374</v>
      </c>
      <c r="C15" s="1390" t="s">
        <v>414</v>
      </c>
      <c r="D15" s="1390"/>
      <c r="E15" s="1390"/>
      <c r="F15" s="1390"/>
      <c r="G15" s="1390"/>
      <c r="H15" s="1390"/>
      <c r="I15" s="1390"/>
      <c r="J15" s="1390"/>
      <c r="K15" s="1390"/>
      <c r="L15" s="1390"/>
      <c r="M15" s="1390"/>
      <c r="N15" s="1390"/>
      <c r="O15" s="1390"/>
      <c r="P15" s="1390"/>
      <c r="Q15" s="1390"/>
      <c r="R15" s="1390"/>
      <c r="S15" s="1390"/>
      <c r="T15" s="1390"/>
      <c r="U15" s="1390"/>
      <c r="V15" s="1390"/>
      <c r="W15" s="1390"/>
      <c r="X15" s="1390"/>
      <c r="Y15" s="1390"/>
      <c r="Z15" s="1390"/>
      <c r="AA15" s="1390"/>
      <c r="AB15" s="1390"/>
      <c r="AC15" s="1390"/>
      <c r="AD15" s="1390"/>
    </row>
    <row r="16" spans="2:30" x14ac:dyDescent="0.35">
      <c r="B16" s="3"/>
      <c r="C16" s="52" t="s">
        <v>415</v>
      </c>
      <c r="D16" s="1378" t="s">
        <v>416</v>
      </c>
      <c r="E16" s="1378"/>
      <c r="F16" s="1378"/>
      <c r="G16" s="1378"/>
      <c r="H16" s="1378"/>
      <c r="I16" s="1378"/>
      <c r="J16" s="1378"/>
      <c r="K16" s="1378"/>
      <c r="L16" s="1378"/>
      <c r="M16" s="1378"/>
      <c r="N16" s="1378"/>
      <c r="O16" s="1378"/>
      <c r="P16" s="1378"/>
      <c r="Q16" s="1378"/>
      <c r="R16" s="1378"/>
      <c r="S16" s="1378"/>
      <c r="T16" s="1378"/>
      <c r="U16" s="1378"/>
      <c r="V16" s="1378"/>
      <c r="W16" s="1378"/>
      <c r="X16" s="1378"/>
      <c r="Y16" s="1378"/>
      <c r="Z16" s="1378"/>
      <c r="AA16" s="1378"/>
      <c r="AB16" s="1378"/>
      <c r="AC16" s="1378"/>
      <c r="AD16" s="1378"/>
    </row>
    <row r="17" spans="2:30" x14ac:dyDescent="0.35">
      <c r="B17" s="3"/>
      <c r="C17" s="3"/>
      <c r="D17" s="1378"/>
      <c r="E17" s="1378"/>
      <c r="F17" s="1378"/>
      <c r="G17" s="1378"/>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c r="AD17" s="1378"/>
    </row>
    <row r="18" spans="2:30" x14ac:dyDescent="0.35">
      <c r="B18" s="3"/>
      <c r="C18" s="52" t="s">
        <v>417</v>
      </c>
      <c r="D18" s="1378" t="s">
        <v>418</v>
      </c>
      <c r="E18" s="1378"/>
      <c r="F18" s="1378"/>
      <c r="G18" s="1378"/>
      <c r="H18" s="1378"/>
      <c r="I18" s="1378"/>
      <c r="J18" s="1378"/>
      <c r="K18" s="1378"/>
      <c r="L18" s="1378"/>
      <c r="M18" s="1378"/>
      <c r="N18" s="1378"/>
      <c r="O18" s="1378"/>
      <c r="P18" s="1378"/>
      <c r="Q18" s="1378"/>
      <c r="R18" s="1378"/>
      <c r="S18" s="1378"/>
      <c r="T18" s="1378"/>
      <c r="U18" s="1378"/>
      <c r="V18" s="1378"/>
      <c r="W18" s="1378"/>
      <c r="X18" s="1378"/>
      <c r="Y18" s="1378"/>
      <c r="Z18" s="1378"/>
      <c r="AA18" s="1378"/>
      <c r="AB18" s="1378"/>
      <c r="AC18" s="1378"/>
      <c r="AD18" s="1378"/>
    </row>
    <row r="19" spans="2:30" x14ac:dyDescent="0.35">
      <c r="B19" s="3"/>
      <c r="C19" s="3"/>
      <c r="D19" s="1378"/>
      <c r="E19" s="1378"/>
      <c r="F19" s="1378"/>
      <c r="G19" s="1378"/>
      <c r="H19" s="1378"/>
      <c r="I19" s="1378"/>
      <c r="J19" s="1378"/>
      <c r="K19" s="1378"/>
      <c r="L19" s="1378"/>
      <c r="M19" s="1378"/>
      <c r="N19" s="1378"/>
      <c r="O19" s="1378"/>
      <c r="P19" s="1378"/>
      <c r="Q19" s="1378"/>
      <c r="R19" s="1378"/>
      <c r="S19" s="1378"/>
      <c r="T19" s="1378"/>
      <c r="U19" s="1378"/>
      <c r="V19" s="1378"/>
      <c r="W19" s="1378"/>
      <c r="X19" s="1378"/>
      <c r="Y19" s="1378"/>
      <c r="Z19" s="1378"/>
      <c r="AA19" s="1378"/>
      <c r="AB19" s="1378"/>
      <c r="AC19" s="1378"/>
      <c r="AD19" s="1378"/>
    </row>
    <row r="20" spans="2:30" x14ac:dyDescent="0.35">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2:30" x14ac:dyDescent="0.35">
      <c r="B21" s="51" t="s">
        <v>376</v>
      </c>
      <c r="C21" s="1391" t="s">
        <v>419</v>
      </c>
      <c r="D21" s="1391"/>
      <c r="E21" s="1391"/>
      <c r="F21" s="1391"/>
      <c r="G21" s="1391"/>
      <c r="H21" s="1391"/>
      <c r="I21" s="1391"/>
      <c r="J21" s="1391"/>
      <c r="K21" s="1391"/>
      <c r="L21" s="1391"/>
      <c r="M21" s="1391"/>
      <c r="N21" s="1391"/>
      <c r="O21" s="1391"/>
      <c r="P21" s="1391"/>
      <c r="Q21" s="1391"/>
      <c r="R21" s="1391"/>
      <c r="S21" s="1391"/>
      <c r="T21" s="1391"/>
      <c r="U21" s="1391"/>
      <c r="V21" s="1391"/>
      <c r="W21" s="1391"/>
      <c r="X21" s="1391"/>
      <c r="Y21" s="1391"/>
      <c r="Z21" s="1391"/>
      <c r="AA21" s="1391"/>
      <c r="AB21" s="1391"/>
      <c r="AC21" s="1391"/>
      <c r="AD21" s="1391"/>
    </row>
    <row r="22" spans="2:30" x14ac:dyDescent="0.35">
      <c r="B22" s="3"/>
      <c r="C22" s="52" t="s">
        <v>415</v>
      </c>
      <c r="D22" s="1378" t="s">
        <v>506</v>
      </c>
      <c r="E22" s="1378"/>
      <c r="F22" s="1378"/>
      <c r="G22" s="1378"/>
      <c r="H22" s="1378"/>
      <c r="I22" s="1378"/>
      <c r="J22" s="1378"/>
      <c r="K22" s="1378"/>
      <c r="L22" s="1378"/>
      <c r="M22" s="1378"/>
      <c r="N22" s="1378"/>
      <c r="O22" s="1378"/>
      <c r="P22" s="1378"/>
      <c r="Q22" s="1378"/>
      <c r="R22" s="1378"/>
      <c r="S22" s="1378"/>
      <c r="T22" s="1378"/>
      <c r="U22" s="1378"/>
      <c r="V22" s="1378"/>
      <c r="W22" s="1378"/>
      <c r="X22" s="1378"/>
      <c r="Y22" s="1378"/>
      <c r="Z22" s="1378"/>
      <c r="AA22" s="1378"/>
      <c r="AB22" s="1378"/>
      <c r="AC22" s="1378"/>
      <c r="AD22" s="1378"/>
    </row>
    <row r="23" spans="2:30" x14ac:dyDescent="0.35">
      <c r="B23" s="3"/>
      <c r="C23" s="3"/>
      <c r="D23" s="1378"/>
      <c r="E23" s="1378"/>
      <c r="F23" s="1378"/>
      <c r="G23" s="1378"/>
      <c r="H23" s="1378"/>
      <c r="I23" s="1378"/>
      <c r="J23" s="1378"/>
      <c r="K23" s="1378"/>
      <c r="L23" s="1378"/>
      <c r="M23" s="1378"/>
      <c r="N23" s="1378"/>
      <c r="O23" s="1378"/>
      <c r="P23" s="1378"/>
      <c r="Q23" s="1378"/>
      <c r="R23" s="1378"/>
      <c r="S23" s="1378"/>
      <c r="T23" s="1378"/>
      <c r="U23" s="1378"/>
      <c r="V23" s="1378"/>
      <c r="W23" s="1378"/>
      <c r="X23" s="1378"/>
      <c r="Y23" s="1378"/>
      <c r="Z23" s="1378"/>
      <c r="AA23" s="1378"/>
      <c r="AB23" s="1378"/>
      <c r="AC23" s="1378"/>
      <c r="AD23" s="1378"/>
    </row>
    <row r="24" spans="2:30" x14ac:dyDescent="0.35">
      <c r="B24" s="3"/>
      <c r="C24" s="52" t="s">
        <v>417</v>
      </c>
      <c r="D24" s="1394" t="s">
        <v>420</v>
      </c>
      <c r="E24" s="1394"/>
      <c r="F24" s="1394"/>
      <c r="G24" s="1394"/>
      <c r="H24" s="1394"/>
      <c r="I24" s="1394"/>
      <c r="J24" s="1394"/>
      <c r="K24" s="1394"/>
      <c r="L24" s="1394"/>
      <c r="M24" s="1394"/>
      <c r="N24" s="1394"/>
      <c r="O24" s="1394"/>
      <c r="P24" s="1394"/>
      <c r="Q24" s="1394"/>
      <c r="R24" s="1394"/>
      <c r="S24" s="1394"/>
      <c r="T24" s="1394"/>
      <c r="U24" s="1394"/>
      <c r="V24" s="1394"/>
      <c r="W24" s="1394"/>
      <c r="X24" s="1394"/>
      <c r="Y24" s="1394"/>
      <c r="Z24" s="1394"/>
      <c r="AA24" s="1394"/>
      <c r="AB24" s="1394"/>
      <c r="AC24" s="1394"/>
      <c r="AD24" s="1394"/>
    </row>
    <row r="25" spans="2:30" x14ac:dyDescent="0.35">
      <c r="B25" s="3"/>
      <c r="C25" s="52" t="s">
        <v>421</v>
      </c>
      <c r="D25" s="1378" t="s">
        <v>422</v>
      </c>
      <c r="E25" s="1378"/>
      <c r="F25" s="1378"/>
      <c r="G25" s="1378"/>
      <c r="H25" s="1378"/>
      <c r="I25" s="1378"/>
      <c r="J25" s="1378"/>
      <c r="K25" s="1378"/>
      <c r="L25" s="1378"/>
      <c r="M25" s="1378"/>
      <c r="N25" s="1378"/>
      <c r="O25" s="1378"/>
      <c r="P25" s="1378"/>
      <c r="Q25" s="1378"/>
      <c r="R25" s="1378"/>
      <c r="S25" s="1378"/>
      <c r="T25" s="1378"/>
      <c r="U25" s="1378"/>
      <c r="V25" s="1378"/>
      <c r="W25" s="1378"/>
      <c r="X25" s="1378"/>
      <c r="Y25" s="1378"/>
      <c r="Z25" s="1378"/>
      <c r="AA25" s="1378"/>
      <c r="AB25" s="1378"/>
      <c r="AC25" s="1378"/>
      <c r="AD25" s="1378"/>
    </row>
    <row r="26" spans="2:30" x14ac:dyDescent="0.35">
      <c r="B26" s="3"/>
      <c r="C26" s="3"/>
      <c r="D26" s="1378"/>
      <c r="E26" s="1378"/>
      <c r="F26" s="1378"/>
      <c r="G26" s="1378"/>
      <c r="H26" s="1378"/>
      <c r="I26" s="1378"/>
      <c r="J26" s="1378"/>
      <c r="K26" s="1378"/>
      <c r="L26" s="1378"/>
      <c r="M26" s="1378"/>
      <c r="N26" s="1378"/>
      <c r="O26" s="1378"/>
      <c r="P26" s="1378"/>
      <c r="Q26" s="1378"/>
      <c r="R26" s="1378"/>
      <c r="S26" s="1378"/>
      <c r="T26" s="1378"/>
      <c r="U26" s="1378"/>
      <c r="V26" s="1378"/>
      <c r="W26" s="1378"/>
      <c r="X26" s="1378"/>
      <c r="Y26" s="1378"/>
      <c r="Z26" s="1378"/>
      <c r="AA26" s="1378"/>
      <c r="AB26" s="1378"/>
      <c r="AC26" s="1378"/>
      <c r="AD26" s="1378"/>
    </row>
    <row r="27" spans="2:30" x14ac:dyDescent="0.35">
      <c r="B27" s="3"/>
      <c r="C27" s="3"/>
      <c r="D27" s="1378"/>
      <c r="E27" s="1378"/>
      <c r="F27" s="1378"/>
      <c r="G27" s="1378"/>
      <c r="H27" s="1378"/>
      <c r="I27" s="1378"/>
      <c r="J27" s="1378"/>
      <c r="K27" s="1378"/>
      <c r="L27" s="1378"/>
      <c r="M27" s="1378"/>
      <c r="N27" s="1378"/>
      <c r="O27" s="1378"/>
      <c r="P27" s="1378"/>
      <c r="Q27" s="1378"/>
      <c r="R27" s="1378"/>
      <c r="S27" s="1378"/>
      <c r="T27" s="1378"/>
      <c r="U27" s="1378"/>
      <c r="V27" s="1378"/>
      <c r="W27" s="1378"/>
      <c r="X27" s="1378"/>
      <c r="Y27" s="1378"/>
      <c r="Z27" s="1378"/>
      <c r="AA27" s="1378"/>
      <c r="AB27" s="1378"/>
      <c r="AC27" s="1378"/>
      <c r="AD27" s="1378"/>
    </row>
    <row r="28" spans="2:30" x14ac:dyDescent="0.35">
      <c r="B28" s="3"/>
      <c r="C28" s="3"/>
      <c r="D28" s="1378"/>
      <c r="E28" s="1378"/>
      <c r="F28" s="1378"/>
      <c r="G28" s="1378"/>
      <c r="H28" s="1378"/>
      <c r="I28" s="1378"/>
      <c r="J28" s="1378"/>
      <c r="K28" s="1378"/>
      <c r="L28" s="1378"/>
      <c r="M28" s="1378"/>
      <c r="N28" s="1378"/>
      <c r="O28" s="1378"/>
      <c r="P28" s="1378"/>
      <c r="Q28" s="1378"/>
      <c r="R28" s="1378"/>
      <c r="S28" s="1378"/>
      <c r="T28" s="1378"/>
      <c r="U28" s="1378"/>
      <c r="V28" s="1378"/>
      <c r="W28" s="1378"/>
      <c r="X28" s="1378"/>
      <c r="Y28" s="1378"/>
      <c r="Z28" s="1378"/>
      <c r="AA28" s="1378"/>
      <c r="AB28" s="1378"/>
      <c r="AC28" s="1378"/>
      <c r="AD28" s="1378"/>
    </row>
    <row r="29" spans="2:30" x14ac:dyDescent="0.35">
      <c r="B29" s="3"/>
      <c r="C29" s="52" t="s">
        <v>423</v>
      </c>
      <c r="D29" s="1378" t="s">
        <v>425</v>
      </c>
      <c r="E29" s="1378"/>
      <c r="F29" s="1378"/>
      <c r="G29" s="1378"/>
      <c r="H29" s="1378"/>
      <c r="I29" s="1378"/>
      <c r="J29" s="1378"/>
      <c r="K29" s="1378"/>
      <c r="L29" s="1378"/>
      <c r="M29" s="1378"/>
      <c r="N29" s="1378"/>
      <c r="O29" s="1378"/>
      <c r="P29" s="1378"/>
      <c r="Q29" s="1378"/>
      <c r="R29" s="1378"/>
      <c r="S29" s="1378"/>
      <c r="T29" s="1378"/>
      <c r="U29" s="1378"/>
      <c r="V29" s="1378"/>
      <c r="W29" s="1378"/>
      <c r="X29" s="1378"/>
      <c r="Y29" s="1378"/>
      <c r="Z29" s="1378"/>
      <c r="AA29" s="1378"/>
      <c r="AB29" s="1378"/>
      <c r="AC29" s="1378"/>
      <c r="AD29" s="1378"/>
    </row>
    <row r="30" spans="2:30" x14ac:dyDescent="0.35">
      <c r="B30" s="3"/>
      <c r="C30" s="3"/>
      <c r="D30" s="1378"/>
      <c r="E30" s="1378"/>
      <c r="F30" s="1378"/>
      <c r="G30" s="1378"/>
      <c r="H30" s="1378"/>
      <c r="I30" s="1378"/>
      <c r="J30" s="1378"/>
      <c r="K30" s="1378"/>
      <c r="L30" s="1378"/>
      <c r="M30" s="1378"/>
      <c r="N30" s="1378"/>
      <c r="O30" s="1378"/>
      <c r="P30" s="1378"/>
      <c r="Q30" s="1378"/>
      <c r="R30" s="1378"/>
      <c r="S30" s="1378"/>
      <c r="T30" s="1378"/>
      <c r="U30" s="1378"/>
      <c r="V30" s="1378"/>
      <c r="W30" s="1378"/>
      <c r="X30" s="1378"/>
      <c r="Y30" s="1378"/>
      <c r="Z30" s="1378"/>
      <c r="AA30" s="1378"/>
      <c r="AB30" s="1378"/>
      <c r="AC30" s="1378"/>
      <c r="AD30" s="1378"/>
    </row>
    <row r="31" spans="2:30" x14ac:dyDescent="0.35">
      <c r="B31" s="3"/>
      <c r="C31" s="52" t="s">
        <v>424</v>
      </c>
      <c r="D31" s="1378" t="s">
        <v>426</v>
      </c>
      <c r="E31" s="1378"/>
      <c r="F31" s="1378"/>
      <c r="G31" s="1378"/>
      <c r="H31" s="1378"/>
      <c r="I31" s="1378"/>
      <c r="J31" s="1378"/>
      <c r="K31" s="1378"/>
      <c r="L31" s="1378"/>
      <c r="M31" s="1378"/>
      <c r="N31" s="1378"/>
      <c r="O31" s="1378"/>
      <c r="P31" s="1378"/>
      <c r="Q31" s="1378"/>
      <c r="R31" s="1378"/>
      <c r="S31" s="1378"/>
      <c r="T31" s="1378"/>
      <c r="U31" s="1378"/>
      <c r="V31" s="1378"/>
      <c r="W31" s="1378"/>
      <c r="X31" s="1378"/>
      <c r="Y31" s="1378"/>
      <c r="Z31" s="1378"/>
      <c r="AA31" s="1378"/>
      <c r="AB31" s="1378"/>
      <c r="AC31" s="1378"/>
      <c r="AD31" s="1378"/>
    </row>
    <row r="32" spans="2:30" x14ac:dyDescent="0.35">
      <c r="B32" s="3"/>
      <c r="C32" s="3"/>
      <c r="D32" s="1378"/>
      <c r="E32" s="1378"/>
      <c r="F32" s="1378"/>
      <c r="G32" s="1378"/>
      <c r="H32" s="1378"/>
      <c r="I32" s="1378"/>
      <c r="J32" s="1378"/>
      <c r="K32" s="1378"/>
      <c r="L32" s="1378"/>
      <c r="M32" s="1378"/>
      <c r="N32" s="1378"/>
      <c r="O32" s="1378"/>
      <c r="P32" s="1378"/>
      <c r="Q32" s="1378"/>
      <c r="R32" s="1378"/>
      <c r="S32" s="1378"/>
      <c r="T32" s="1378"/>
      <c r="U32" s="1378"/>
      <c r="V32" s="1378"/>
      <c r="W32" s="1378"/>
      <c r="X32" s="1378"/>
      <c r="Y32" s="1378"/>
      <c r="Z32" s="1378"/>
      <c r="AA32" s="1378"/>
      <c r="AB32" s="1378"/>
      <c r="AC32" s="1378"/>
      <c r="AD32" s="1378"/>
    </row>
    <row r="33" spans="2:30" x14ac:dyDescent="0.35">
      <c r="B33" s="3"/>
      <c r="C33" s="52" t="s">
        <v>427</v>
      </c>
      <c r="D33" s="1378" t="s">
        <v>428</v>
      </c>
      <c r="E33" s="1378"/>
      <c r="F33" s="1378"/>
      <c r="G33" s="1378"/>
      <c r="H33" s="1378"/>
      <c r="I33" s="1378"/>
      <c r="J33" s="1378"/>
      <c r="K33" s="1378"/>
      <c r="L33" s="1378"/>
      <c r="M33" s="1378"/>
      <c r="N33" s="1378"/>
      <c r="O33" s="1378"/>
      <c r="P33" s="1378"/>
      <c r="Q33" s="1378"/>
      <c r="R33" s="1378"/>
      <c r="S33" s="1378"/>
      <c r="T33" s="1378"/>
      <c r="U33" s="1378"/>
      <c r="V33" s="1378"/>
      <c r="W33" s="1378"/>
      <c r="X33" s="1378"/>
      <c r="Y33" s="1378"/>
      <c r="Z33" s="1378"/>
      <c r="AA33" s="1378"/>
      <c r="AB33" s="1378"/>
      <c r="AC33" s="1378"/>
      <c r="AD33" s="1378"/>
    </row>
    <row r="34" spans="2:30" x14ac:dyDescent="0.35">
      <c r="B34" s="3"/>
      <c r="C34" s="3"/>
      <c r="D34" s="1378"/>
      <c r="E34" s="1378"/>
      <c r="F34" s="1378"/>
      <c r="G34" s="1378"/>
      <c r="H34" s="1378"/>
      <c r="I34" s="1378"/>
      <c r="J34" s="1378"/>
      <c r="K34" s="1378"/>
      <c r="L34" s="1378"/>
      <c r="M34" s="1378"/>
      <c r="N34" s="1378"/>
      <c r="O34" s="1378"/>
      <c r="P34" s="1378"/>
      <c r="Q34" s="1378"/>
      <c r="R34" s="1378"/>
      <c r="S34" s="1378"/>
      <c r="T34" s="1378"/>
      <c r="U34" s="1378"/>
      <c r="V34" s="1378"/>
      <c r="W34" s="1378"/>
      <c r="X34" s="1378"/>
      <c r="Y34" s="1378"/>
      <c r="Z34" s="1378"/>
      <c r="AA34" s="1378"/>
      <c r="AB34" s="1378"/>
      <c r="AC34" s="1378"/>
      <c r="AD34" s="1378"/>
    </row>
    <row r="35" spans="2:30" x14ac:dyDescent="0.35">
      <c r="B35" s="3"/>
      <c r="C35" s="52" t="s">
        <v>429</v>
      </c>
      <c r="D35" s="1378" t="s">
        <v>430</v>
      </c>
      <c r="E35" s="1378"/>
      <c r="F35" s="1378"/>
      <c r="G35" s="1378"/>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row>
    <row r="36" spans="2:30" x14ac:dyDescent="0.35">
      <c r="B36" s="3"/>
      <c r="C36" s="3"/>
      <c r="D36" s="1378"/>
      <c r="E36" s="1378"/>
      <c r="F36" s="1378"/>
      <c r="G36" s="1378"/>
      <c r="H36" s="1378"/>
      <c r="I36" s="1378"/>
      <c r="J36" s="1378"/>
      <c r="K36" s="1378"/>
      <c r="L36" s="1378"/>
      <c r="M36" s="1378"/>
      <c r="N36" s="1378"/>
      <c r="O36" s="1378"/>
      <c r="P36" s="1378"/>
      <c r="Q36" s="1378"/>
      <c r="R36" s="1378"/>
      <c r="S36" s="1378"/>
      <c r="T36" s="1378"/>
      <c r="U36" s="1378"/>
      <c r="V36" s="1378"/>
      <c r="W36" s="1378"/>
      <c r="X36" s="1378"/>
      <c r="Y36" s="1378"/>
      <c r="Z36" s="1378"/>
      <c r="AA36" s="1378"/>
      <c r="AB36" s="1378"/>
      <c r="AC36" s="1378"/>
      <c r="AD36" s="1378"/>
    </row>
    <row r="37" spans="2:30" x14ac:dyDescent="0.35">
      <c r="B37" s="3"/>
      <c r="C37" s="52" t="s">
        <v>431</v>
      </c>
      <c r="D37" s="1378" t="s">
        <v>432</v>
      </c>
      <c r="E37" s="1378"/>
      <c r="F37" s="1378"/>
      <c r="G37" s="1378"/>
      <c r="H37" s="1378"/>
      <c r="I37" s="1378"/>
      <c r="J37" s="1378"/>
      <c r="K37" s="1378"/>
      <c r="L37" s="1378"/>
      <c r="M37" s="1378"/>
      <c r="N37" s="1378"/>
      <c r="O37" s="1378"/>
      <c r="P37" s="1378"/>
      <c r="Q37" s="1378"/>
      <c r="R37" s="1378"/>
      <c r="S37" s="1378"/>
      <c r="T37" s="1378"/>
      <c r="U37" s="1378"/>
      <c r="V37" s="1378"/>
      <c r="W37" s="1378"/>
      <c r="X37" s="1378"/>
      <c r="Y37" s="1378"/>
      <c r="Z37" s="1378"/>
      <c r="AA37" s="1378"/>
      <c r="AB37" s="1378"/>
      <c r="AC37" s="1378"/>
      <c r="AD37" s="1378"/>
    </row>
    <row r="38" spans="2:30" x14ac:dyDescent="0.35">
      <c r="B38" s="3"/>
      <c r="C38" s="3"/>
      <c r="D38" s="1378"/>
      <c r="E38" s="1378"/>
      <c r="F38" s="1378"/>
      <c r="G38" s="1378"/>
      <c r="H38" s="1378"/>
      <c r="I38" s="1378"/>
      <c r="J38" s="1378"/>
      <c r="K38" s="1378"/>
      <c r="L38" s="1378"/>
      <c r="M38" s="1378"/>
      <c r="N38" s="1378"/>
      <c r="O38" s="1378"/>
      <c r="P38" s="1378"/>
      <c r="Q38" s="1378"/>
      <c r="R38" s="1378"/>
      <c r="S38" s="1378"/>
      <c r="T38" s="1378"/>
      <c r="U38" s="1378"/>
      <c r="V38" s="1378"/>
      <c r="W38" s="1378"/>
      <c r="X38" s="1378"/>
      <c r="Y38" s="1378"/>
      <c r="Z38" s="1378"/>
      <c r="AA38" s="1378"/>
      <c r="AB38" s="1378"/>
      <c r="AC38" s="1378"/>
      <c r="AD38" s="1378"/>
    </row>
    <row r="39" spans="2:30" x14ac:dyDescent="0.35">
      <c r="B39" s="3"/>
      <c r="C39" s="52" t="s">
        <v>433</v>
      </c>
      <c r="D39" s="1391" t="s">
        <v>434</v>
      </c>
      <c r="E39" s="1391"/>
      <c r="F39" s="1391"/>
      <c r="G39" s="1391"/>
      <c r="H39" s="1391"/>
      <c r="I39" s="1391"/>
      <c r="J39" s="1391"/>
      <c r="K39" s="1391"/>
      <c r="L39" s="1391"/>
      <c r="M39" s="1391"/>
      <c r="N39" s="1391"/>
      <c r="O39" s="1391"/>
      <c r="P39" s="1391"/>
      <c r="Q39" s="1391"/>
      <c r="R39" s="1391"/>
      <c r="S39" s="1391"/>
      <c r="T39" s="1391"/>
      <c r="U39" s="1391"/>
      <c r="V39" s="1391"/>
      <c r="W39" s="1391"/>
      <c r="X39" s="1391"/>
      <c r="Y39" s="1391"/>
      <c r="Z39" s="1391"/>
      <c r="AA39" s="1391"/>
      <c r="AB39" s="1391"/>
      <c r="AC39" s="1391"/>
      <c r="AD39" s="1391"/>
    </row>
    <row r="40" spans="2:30" x14ac:dyDescent="0.35">
      <c r="B40" s="3"/>
      <c r="C40" s="52" t="s">
        <v>435</v>
      </c>
      <c r="D40" s="1378" t="s">
        <v>436</v>
      </c>
      <c r="E40" s="1378"/>
      <c r="F40" s="1378"/>
      <c r="G40" s="1378"/>
      <c r="H40" s="1378"/>
      <c r="I40" s="1378"/>
      <c r="J40" s="1378"/>
      <c r="K40" s="1378"/>
      <c r="L40" s="1378"/>
      <c r="M40" s="1378"/>
      <c r="N40" s="1378"/>
      <c r="O40" s="1378"/>
      <c r="P40" s="1378"/>
      <c r="Q40" s="1378"/>
      <c r="R40" s="1378"/>
      <c r="S40" s="1378"/>
      <c r="T40" s="1378"/>
      <c r="U40" s="1378"/>
      <c r="V40" s="1378"/>
      <c r="W40" s="1378"/>
      <c r="X40" s="1378"/>
      <c r="Y40" s="1378"/>
      <c r="Z40" s="1378"/>
      <c r="AA40" s="1378"/>
      <c r="AB40" s="1378"/>
      <c r="AC40" s="1378"/>
      <c r="AD40" s="1378"/>
    </row>
    <row r="41" spans="2:30" x14ac:dyDescent="0.35">
      <c r="B41" s="3"/>
      <c r="C41" s="3"/>
      <c r="D41" s="1378"/>
      <c r="E41" s="1378"/>
      <c r="F41" s="1378"/>
      <c r="G41" s="1378"/>
      <c r="H41" s="1378"/>
      <c r="I41" s="1378"/>
      <c r="J41" s="1378"/>
      <c r="K41" s="1378"/>
      <c r="L41" s="1378"/>
      <c r="M41" s="1378"/>
      <c r="N41" s="1378"/>
      <c r="O41" s="1378"/>
      <c r="P41" s="1378"/>
      <c r="Q41" s="1378"/>
      <c r="R41" s="1378"/>
      <c r="S41" s="1378"/>
      <c r="T41" s="1378"/>
      <c r="U41" s="1378"/>
      <c r="V41" s="1378"/>
      <c r="W41" s="1378"/>
      <c r="X41" s="1378"/>
      <c r="Y41" s="1378"/>
      <c r="Z41" s="1378"/>
      <c r="AA41" s="1378"/>
      <c r="AB41" s="1378"/>
      <c r="AC41" s="1378"/>
      <c r="AD41" s="1378"/>
    </row>
    <row r="42" spans="2:30" x14ac:dyDescent="0.35">
      <c r="B42" s="3"/>
      <c r="C42" s="3"/>
      <c r="D42" s="1378"/>
      <c r="E42" s="1378"/>
      <c r="F42" s="1378"/>
      <c r="G42" s="1378"/>
      <c r="H42" s="1378"/>
      <c r="I42" s="1378"/>
      <c r="J42" s="1378"/>
      <c r="K42" s="1378"/>
      <c r="L42" s="1378"/>
      <c r="M42" s="1378"/>
      <c r="N42" s="1378"/>
      <c r="O42" s="1378"/>
      <c r="P42" s="1378"/>
      <c r="Q42" s="1378"/>
      <c r="R42" s="1378"/>
      <c r="S42" s="1378"/>
      <c r="T42" s="1378"/>
      <c r="U42" s="1378"/>
      <c r="V42" s="1378"/>
      <c r="W42" s="1378"/>
      <c r="X42" s="1378"/>
      <c r="Y42" s="1378"/>
      <c r="Z42" s="1378"/>
      <c r="AA42" s="1378"/>
      <c r="AB42" s="1378"/>
      <c r="AC42" s="1378"/>
      <c r="AD42" s="1378"/>
    </row>
    <row r="43" spans="2:30" x14ac:dyDescent="0.3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2:30" x14ac:dyDescent="0.35">
      <c r="B44" s="51" t="s">
        <v>437</v>
      </c>
      <c r="C44" s="1391" t="s">
        <v>438</v>
      </c>
      <c r="D44" s="1391"/>
      <c r="E44" s="1391"/>
      <c r="F44" s="1391"/>
      <c r="G44" s="1391"/>
      <c r="H44" s="1391"/>
      <c r="I44" s="1391"/>
      <c r="J44" s="1391"/>
      <c r="K44" s="1391"/>
      <c r="L44" s="1391"/>
      <c r="M44" s="1391"/>
      <c r="N44" s="1391"/>
      <c r="O44" s="1391"/>
      <c r="P44" s="1391"/>
      <c r="Q44" s="1391"/>
      <c r="R44" s="1391"/>
      <c r="S44" s="1391"/>
      <c r="T44" s="1391"/>
      <c r="U44" s="1391"/>
      <c r="V44" s="1391"/>
      <c r="W44" s="1391"/>
      <c r="X44" s="1391"/>
      <c r="Y44" s="1391"/>
      <c r="Z44" s="1391"/>
      <c r="AA44" s="1391"/>
      <c r="AB44" s="1391"/>
      <c r="AC44" s="1391"/>
      <c r="AD44" s="1391"/>
    </row>
    <row r="45" spans="2:30" x14ac:dyDescent="0.35">
      <c r="B45" s="3"/>
      <c r="C45" s="52" t="s">
        <v>415</v>
      </c>
      <c r="D45" s="1391" t="s">
        <v>507</v>
      </c>
      <c r="E45" s="1391"/>
      <c r="F45" s="1391"/>
      <c r="G45" s="1391"/>
      <c r="H45" s="1391"/>
      <c r="I45" s="1391"/>
      <c r="J45" s="1391"/>
      <c r="K45" s="1391"/>
      <c r="L45" s="1391"/>
      <c r="M45" s="1391"/>
      <c r="N45" s="1391"/>
      <c r="O45" s="1391"/>
      <c r="P45" s="1391"/>
      <c r="Q45" s="1391"/>
      <c r="R45" s="1391"/>
      <c r="S45" s="1391"/>
      <c r="T45" s="1391"/>
      <c r="U45" s="1391"/>
      <c r="V45" s="1391"/>
      <c r="W45" s="1391"/>
      <c r="X45" s="1391"/>
      <c r="Y45" s="1391"/>
      <c r="Z45" s="1391"/>
      <c r="AA45" s="1391"/>
      <c r="AB45" s="1391"/>
      <c r="AC45" s="1391"/>
      <c r="AD45" s="1391"/>
    </row>
    <row r="46" spans="2:30" x14ac:dyDescent="0.35">
      <c r="B46" s="3"/>
      <c r="C46" s="52" t="s">
        <v>417</v>
      </c>
      <c r="D46" s="1378" t="s">
        <v>439</v>
      </c>
      <c r="E46" s="1378"/>
      <c r="F46" s="1378"/>
      <c r="G46" s="1378"/>
      <c r="H46" s="1378"/>
      <c r="I46" s="1378"/>
      <c r="J46" s="1378"/>
      <c r="K46" s="1378"/>
      <c r="L46" s="1378"/>
      <c r="M46" s="1378"/>
      <c r="N46" s="1378"/>
      <c r="O46" s="1378"/>
      <c r="P46" s="1378"/>
      <c r="Q46" s="1378"/>
      <c r="R46" s="1378"/>
      <c r="S46" s="1378"/>
      <c r="T46" s="1378"/>
      <c r="U46" s="1378"/>
      <c r="V46" s="1378"/>
      <c r="W46" s="1378"/>
      <c r="X46" s="1378"/>
      <c r="Y46" s="1378"/>
      <c r="Z46" s="1378"/>
      <c r="AA46" s="1378"/>
      <c r="AB46" s="1378"/>
      <c r="AC46" s="1378"/>
      <c r="AD46" s="1378"/>
    </row>
    <row r="47" spans="2:30" x14ac:dyDescent="0.35">
      <c r="B47" s="3"/>
      <c r="C47" s="3"/>
      <c r="D47" s="1378"/>
      <c r="E47" s="1378"/>
      <c r="F47" s="1378"/>
      <c r="G47" s="1378"/>
      <c r="H47" s="1378"/>
      <c r="I47" s="1378"/>
      <c r="J47" s="1378"/>
      <c r="K47" s="1378"/>
      <c r="L47" s="1378"/>
      <c r="M47" s="1378"/>
      <c r="N47" s="1378"/>
      <c r="O47" s="1378"/>
      <c r="P47" s="1378"/>
      <c r="Q47" s="1378"/>
      <c r="R47" s="1378"/>
      <c r="S47" s="1378"/>
      <c r="T47" s="1378"/>
      <c r="U47" s="1378"/>
      <c r="V47" s="1378"/>
      <c r="W47" s="1378"/>
      <c r="X47" s="1378"/>
      <c r="Y47" s="1378"/>
      <c r="Z47" s="1378"/>
      <c r="AA47" s="1378"/>
      <c r="AB47" s="1378"/>
      <c r="AC47" s="1378"/>
      <c r="AD47" s="1378"/>
    </row>
    <row r="48" spans="2:30" x14ac:dyDescent="0.3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x14ac:dyDescent="0.35">
      <c r="B49" s="51" t="s">
        <v>440</v>
      </c>
      <c r="C49" s="1378" t="s">
        <v>441</v>
      </c>
      <c r="D49" s="1378"/>
      <c r="E49" s="1378"/>
      <c r="F49" s="1378"/>
      <c r="G49" s="1378"/>
      <c r="H49" s="1378"/>
      <c r="I49" s="1378"/>
      <c r="J49" s="1378"/>
      <c r="K49" s="1378"/>
      <c r="L49" s="1378"/>
      <c r="M49" s="1378"/>
      <c r="N49" s="1378"/>
      <c r="O49" s="1378"/>
      <c r="P49" s="1378"/>
      <c r="Q49" s="1378"/>
      <c r="R49" s="1378"/>
      <c r="S49" s="1378"/>
      <c r="T49" s="1378"/>
      <c r="U49" s="1378"/>
      <c r="V49" s="1378"/>
      <c r="W49" s="1378"/>
      <c r="X49" s="1378"/>
      <c r="Y49" s="1378"/>
      <c r="Z49" s="1378"/>
      <c r="AA49" s="1378"/>
      <c r="AB49" s="1378"/>
      <c r="AC49" s="1378"/>
      <c r="AD49" s="1378"/>
    </row>
    <row r="50" spans="2:30" x14ac:dyDescent="0.35">
      <c r="B50" s="3"/>
      <c r="C50" s="1378"/>
      <c r="D50" s="1378"/>
      <c r="E50" s="1378"/>
      <c r="F50" s="1378"/>
      <c r="G50" s="1378"/>
      <c r="H50" s="1378"/>
      <c r="I50" s="1378"/>
      <c r="J50" s="1378"/>
      <c r="K50" s="1378"/>
      <c r="L50" s="1378"/>
      <c r="M50" s="1378"/>
      <c r="N50" s="1378"/>
      <c r="O50" s="1378"/>
      <c r="P50" s="1378"/>
      <c r="Q50" s="1378"/>
      <c r="R50" s="1378"/>
      <c r="S50" s="1378"/>
      <c r="T50" s="1378"/>
      <c r="U50" s="1378"/>
      <c r="V50" s="1378"/>
      <c r="W50" s="1378"/>
      <c r="X50" s="1378"/>
      <c r="Y50" s="1378"/>
      <c r="Z50" s="1378"/>
      <c r="AA50" s="1378"/>
      <c r="AB50" s="1378"/>
      <c r="AC50" s="1378"/>
      <c r="AD50" s="1378"/>
    </row>
    <row r="51" spans="2:30" ht="15" customHeight="1" x14ac:dyDescent="0.35">
      <c r="B51" s="3"/>
      <c r="C51" s="1378" t="s">
        <v>544</v>
      </c>
      <c r="D51" s="1378"/>
      <c r="E51" s="1378"/>
      <c r="F51" s="1378"/>
      <c r="G51" s="1378"/>
      <c r="H51" s="1378"/>
      <c r="I51" s="1378"/>
      <c r="J51" s="1378"/>
      <c r="K51" s="1378"/>
      <c r="L51" s="1378"/>
      <c r="M51" s="1378"/>
      <c r="N51" s="1378"/>
      <c r="O51" s="1378"/>
      <c r="P51" s="1378"/>
      <c r="Q51" s="1378"/>
      <c r="R51" s="1378"/>
      <c r="S51" s="1378"/>
      <c r="T51" s="1378"/>
      <c r="U51" s="1378"/>
      <c r="V51" s="1378"/>
      <c r="W51" s="1378"/>
      <c r="X51" s="1378"/>
      <c r="Y51" s="1378"/>
      <c r="Z51" s="1378"/>
      <c r="AA51" s="1378"/>
      <c r="AB51" s="1378"/>
      <c r="AC51" s="1378"/>
      <c r="AD51" s="1378"/>
    </row>
    <row r="52" spans="2:30" x14ac:dyDescent="0.35">
      <c r="B52" s="3"/>
      <c r="C52" s="1378"/>
      <c r="D52" s="1378"/>
      <c r="E52" s="1378"/>
      <c r="F52" s="1378"/>
      <c r="G52" s="1378"/>
      <c r="H52" s="1378"/>
      <c r="I52" s="1378"/>
      <c r="J52" s="1378"/>
      <c r="K52" s="1378"/>
      <c r="L52" s="1378"/>
      <c r="M52" s="1378"/>
      <c r="N52" s="1378"/>
      <c r="O52" s="1378"/>
      <c r="P52" s="1378"/>
      <c r="Q52" s="1378"/>
      <c r="R52" s="1378"/>
      <c r="S52" s="1378"/>
      <c r="T52" s="1378"/>
      <c r="U52" s="1378"/>
      <c r="V52" s="1378"/>
      <c r="W52" s="1378"/>
      <c r="X52" s="1378"/>
      <c r="Y52" s="1378"/>
      <c r="Z52" s="1378"/>
      <c r="AA52" s="1378"/>
      <c r="AB52" s="1378"/>
      <c r="AC52" s="1378"/>
      <c r="AD52" s="1378"/>
    </row>
    <row r="53" spans="2:30" x14ac:dyDescent="0.35">
      <c r="B53" s="3"/>
      <c r="C53" s="1378"/>
      <c r="D53" s="1378"/>
      <c r="E53" s="1378"/>
      <c r="F53" s="1378"/>
      <c r="G53" s="1378"/>
      <c r="H53" s="1378"/>
      <c r="I53" s="1378"/>
      <c r="J53" s="1378"/>
      <c r="K53" s="1378"/>
      <c r="L53" s="1378"/>
      <c r="M53" s="1378"/>
      <c r="N53" s="1378"/>
      <c r="O53" s="1378"/>
      <c r="P53" s="1378"/>
      <c r="Q53" s="1378"/>
      <c r="R53" s="1378"/>
      <c r="S53" s="1378"/>
      <c r="T53" s="1378"/>
      <c r="U53" s="1378"/>
      <c r="V53" s="1378"/>
      <c r="W53" s="1378"/>
      <c r="X53" s="1378"/>
      <c r="Y53" s="1378"/>
      <c r="Z53" s="1378"/>
      <c r="AA53" s="1378"/>
      <c r="AB53" s="1378"/>
      <c r="AC53" s="1378"/>
      <c r="AD53" s="1378"/>
    </row>
    <row r="54" spans="2:30" x14ac:dyDescent="0.35">
      <c r="B54" s="3"/>
      <c r="C54" s="1378"/>
      <c r="D54" s="1378"/>
      <c r="E54" s="1378"/>
      <c r="F54" s="1378"/>
      <c r="G54" s="1378"/>
      <c r="H54" s="1378"/>
      <c r="I54" s="1378"/>
      <c r="J54" s="1378"/>
      <c r="K54" s="1378"/>
      <c r="L54" s="1378"/>
      <c r="M54" s="1378"/>
      <c r="N54" s="1378"/>
      <c r="O54" s="1378"/>
      <c r="P54" s="1378"/>
      <c r="Q54" s="1378"/>
      <c r="R54" s="1378"/>
      <c r="S54" s="1378"/>
      <c r="T54" s="1378"/>
      <c r="U54" s="1378"/>
      <c r="V54" s="1378"/>
      <c r="W54" s="1378"/>
      <c r="X54" s="1378"/>
      <c r="Y54" s="1378"/>
      <c r="Z54" s="1378"/>
      <c r="AA54" s="1378"/>
      <c r="AB54" s="1378"/>
      <c r="AC54" s="1378"/>
      <c r="AD54" s="1378"/>
    </row>
    <row r="55" spans="2:30" x14ac:dyDescent="0.3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2:30" x14ac:dyDescent="0.35">
      <c r="B56" s="51" t="s">
        <v>442</v>
      </c>
      <c r="C56" s="1378" t="s">
        <v>443</v>
      </c>
      <c r="D56" s="1378"/>
      <c r="E56" s="1378"/>
      <c r="F56" s="1378"/>
      <c r="G56" s="1378"/>
      <c r="H56" s="1378"/>
      <c r="I56" s="1378"/>
      <c r="J56" s="1378"/>
      <c r="K56" s="1378"/>
      <c r="L56" s="1378"/>
      <c r="M56" s="1378"/>
      <c r="N56" s="1378"/>
      <c r="O56" s="1378"/>
      <c r="P56" s="1378"/>
      <c r="Q56" s="1378"/>
      <c r="R56" s="1378"/>
      <c r="S56" s="1378"/>
      <c r="T56" s="1378"/>
      <c r="U56" s="1378"/>
      <c r="V56" s="1378"/>
      <c r="W56" s="1378"/>
      <c r="X56" s="1378"/>
      <c r="Y56" s="1378"/>
      <c r="Z56" s="1378"/>
      <c r="AA56" s="1378"/>
      <c r="AB56" s="1378"/>
      <c r="AC56" s="1378"/>
      <c r="AD56" s="1378"/>
    </row>
    <row r="57" spans="2:30" x14ac:dyDescent="0.35">
      <c r="B57" s="3"/>
      <c r="C57" s="1378"/>
      <c r="D57" s="1378"/>
      <c r="E57" s="1378"/>
      <c r="F57" s="1378"/>
      <c r="G57" s="1378"/>
      <c r="H57" s="1378"/>
      <c r="I57" s="1378"/>
      <c r="J57" s="1378"/>
      <c r="K57" s="1378"/>
      <c r="L57" s="1378"/>
      <c r="M57" s="1378"/>
      <c r="N57" s="1378"/>
      <c r="O57" s="1378"/>
      <c r="P57" s="1378"/>
      <c r="Q57" s="1378"/>
      <c r="R57" s="1378"/>
      <c r="S57" s="1378"/>
      <c r="T57" s="1378"/>
      <c r="U57" s="1378"/>
      <c r="V57" s="1378"/>
      <c r="W57" s="1378"/>
      <c r="X57" s="1378"/>
      <c r="Y57" s="1378"/>
      <c r="Z57" s="1378"/>
      <c r="AA57" s="1378"/>
      <c r="AB57" s="1378"/>
      <c r="AC57" s="1378"/>
      <c r="AD57" s="1378"/>
    </row>
    <row r="58" spans="2:30" x14ac:dyDescent="0.3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2:30" ht="15" customHeight="1" x14ac:dyDescent="0.35">
      <c r="B59" s="51" t="s">
        <v>444</v>
      </c>
      <c r="C59" s="1378" t="s">
        <v>545</v>
      </c>
      <c r="D59" s="1378"/>
      <c r="E59" s="1378"/>
      <c r="F59" s="1378"/>
      <c r="G59" s="1378"/>
      <c r="H59" s="1378"/>
      <c r="I59" s="1378"/>
      <c r="J59" s="1378"/>
      <c r="K59" s="1378"/>
      <c r="L59" s="1378"/>
      <c r="M59" s="1378"/>
      <c r="N59" s="1378"/>
      <c r="O59" s="1378"/>
      <c r="P59" s="1378"/>
      <c r="Q59" s="1378"/>
      <c r="R59" s="1378"/>
      <c r="S59" s="1378"/>
      <c r="T59" s="1378"/>
      <c r="U59" s="1378"/>
      <c r="V59" s="1378"/>
      <c r="W59" s="1378"/>
      <c r="X59" s="1378"/>
      <c r="Y59" s="1378"/>
      <c r="Z59" s="1378"/>
      <c r="AA59" s="1378"/>
      <c r="AB59" s="1378"/>
      <c r="AC59" s="1378"/>
      <c r="AD59" s="1378"/>
    </row>
    <row r="60" spans="2:30" x14ac:dyDescent="0.35">
      <c r="B60" s="3"/>
      <c r="C60" s="1378"/>
      <c r="D60" s="1378"/>
      <c r="E60" s="1378"/>
      <c r="F60" s="1378"/>
      <c r="G60" s="1378"/>
      <c r="H60" s="1378"/>
      <c r="I60" s="1378"/>
      <c r="J60" s="1378"/>
      <c r="K60" s="1378"/>
      <c r="L60" s="1378"/>
      <c r="M60" s="1378"/>
      <c r="N60" s="1378"/>
      <c r="O60" s="1378"/>
      <c r="P60" s="1378"/>
      <c r="Q60" s="1378"/>
      <c r="R60" s="1378"/>
      <c r="S60" s="1378"/>
      <c r="T60" s="1378"/>
      <c r="U60" s="1378"/>
      <c r="V60" s="1378"/>
      <c r="W60" s="1378"/>
      <c r="X60" s="1378"/>
      <c r="Y60" s="1378"/>
      <c r="Z60" s="1378"/>
      <c r="AA60" s="1378"/>
      <c r="AB60" s="1378"/>
      <c r="AC60" s="1378"/>
      <c r="AD60" s="1378"/>
    </row>
    <row r="61" spans="2:30" x14ac:dyDescent="0.35">
      <c r="B61" s="3"/>
      <c r="C61" s="1378"/>
      <c r="D61" s="1378"/>
      <c r="E61" s="1378"/>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row>
    <row r="62" spans="2:30" x14ac:dyDescent="0.35">
      <c r="B62" s="3"/>
      <c r="C62" s="1378"/>
      <c r="D62" s="1378"/>
      <c r="E62" s="1378"/>
      <c r="F62" s="1378"/>
      <c r="G62" s="1378"/>
      <c r="H62" s="1378"/>
      <c r="I62" s="1378"/>
      <c r="J62" s="1378"/>
      <c r="K62" s="1378"/>
      <c r="L62" s="1378"/>
      <c r="M62" s="1378"/>
      <c r="N62" s="1378"/>
      <c r="O62" s="1378"/>
      <c r="P62" s="1378"/>
      <c r="Q62" s="1378"/>
      <c r="R62" s="1378"/>
      <c r="S62" s="1378"/>
      <c r="T62" s="1378"/>
      <c r="U62" s="1378"/>
      <c r="V62" s="1378"/>
      <c r="W62" s="1378"/>
      <c r="X62" s="1378"/>
      <c r="Y62" s="1378"/>
      <c r="Z62" s="1378"/>
      <c r="AA62" s="1378"/>
      <c r="AB62" s="1378"/>
      <c r="AC62" s="1378"/>
      <c r="AD62" s="1378"/>
    </row>
    <row r="63" spans="2:30" x14ac:dyDescent="0.35">
      <c r="B63" s="3"/>
      <c r="C63" s="1378"/>
      <c r="D63" s="1378"/>
      <c r="E63" s="1378"/>
      <c r="F63" s="1378"/>
      <c r="G63" s="1378"/>
      <c r="H63" s="1378"/>
      <c r="I63" s="1378"/>
      <c r="J63" s="1378"/>
      <c r="K63" s="1378"/>
      <c r="L63" s="1378"/>
      <c r="M63" s="1378"/>
      <c r="N63" s="1378"/>
      <c r="O63" s="1378"/>
      <c r="P63" s="1378"/>
      <c r="Q63" s="1378"/>
      <c r="R63" s="1378"/>
      <c r="S63" s="1378"/>
      <c r="T63" s="1378"/>
      <c r="U63" s="1378"/>
      <c r="V63" s="1378"/>
      <c r="W63" s="1378"/>
      <c r="X63" s="1378"/>
      <c r="Y63" s="1378"/>
      <c r="Z63" s="1378"/>
      <c r="AA63" s="1378"/>
      <c r="AB63" s="1378"/>
      <c r="AC63" s="1378"/>
      <c r="AD63" s="1378"/>
    </row>
    <row r="64" spans="2:30" x14ac:dyDescent="0.35">
      <c r="B64" s="3"/>
      <c r="C64" s="1378"/>
      <c r="D64" s="1378"/>
      <c r="E64" s="1378"/>
      <c r="F64" s="1378"/>
      <c r="G64" s="1378"/>
      <c r="H64" s="1378"/>
      <c r="I64" s="1378"/>
      <c r="J64" s="1378"/>
      <c r="K64" s="1378"/>
      <c r="L64" s="1378"/>
      <c r="M64" s="1378"/>
      <c r="N64" s="1378"/>
      <c r="O64" s="1378"/>
      <c r="P64" s="1378"/>
      <c r="Q64" s="1378"/>
      <c r="R64" s="1378"/>
      <c r="S64" s="1378"/>
      <c r="T64" s="1378"/>
      <c r="U64" s="1378"/>
      <c r="V64" s="1378"/>
      <c r="W64" s="1378"/>
      <c r="X64" s="1378"/>
      <c r="Y64" s="1378"/>
      <c r="Z64" s="1378"/>
      <c r="AA64" s="1378"/>
      <c r="AB64" s="1378"/>
      <c r="AC64" s="1378"/>
      <c r="AD64" s="1378"/>
    </row>
    <row r="65" spans="2:30" x14ac:dyDescent="0.35">
      <c r="B65" s="3"/>
      <c r="C65" s="1378"/>
      <c r="D65" s="1378"/>
      <c r="E65" s="1378"/>
      <c r="F65" s="1378"/>
      <c r="G65" s="1378"/>
      <c r="H65" s="1378"/>
      <c r="I65" s="1378"/>
      <c r="J65" s="1378"/>
      <c r="K65" s="1378"/>
      <c r="L65" s="1378"/>
      <c r="M65" s="1378"/>
      <c r="N65" s="1378"/>
      <c r="O65" s="1378"/>
      <c r="P65" s="1378"/>
      <c r="Q65" s="1378"/>
      <c r="R65" s="1378"/>
      <c r="S65" s="1378"/>
      <c r="T65" s="1378"/>
      <c r="U65" s="1378"/>
      <c r="V65" s="1378"/>
      <c r="W65" s="1378"/>
      <c r="X65" s="1378"/>
      <c r="Y65" s="1378"/>
      <c r="Z65" s="1378"/>
      <c r="AA65" s="1378"/>
      <c r="AB65" s="1378"/>
      <c r="AC65" s="1378"/>
      <c r="AD65" s="1378"/>
    </row>
    <row r="66" spans="2:30" x14ac:dyDescent="0.3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ht="15" customHeight="1" x14ac:dyDescent="0.35">
      <c r="B67" s="51" t="s">
        <v>445</v>
      </c>
      <c r="C67" s="1378" t="s">
        <v>546</v>
      </c>
      <c r="D67" s="1378"/>
      <c r="E67" s="1378"/>
      <c r="F67" s="1378"/>
      <c r="G67" s="1378"/>
      <c r="H67" s="1378"/>
      <c r="I67" s="1378"/>
      <c r="J67" s="1378"/>
      <c r="K67" s="1378"/>
      <c r="L67" s="1378"/>
      <c r="M67" s="1378"/>
      <c r="N67" s="1378"/>
      <c r="O67" s="1378"/>
      <c r="P67" s="1378"/>
      <c r="Q67" s="1378"/>
      <c r="R67" s="1378"/>
      <c r="S67" s="1378"/>
      <c r="T67" s="1378"/>
      <c r="U67" s="1378"/>
      <c r="V67" s="1378"/>
      <c r="W67" s="1378"/>
      <c r="X67" s="1378"/>
      <c r="Y67" s="1378"/>
      <c r="Z67" s="1378"/>
      <c r="AA67" s="1378"/>
      <c r="AB67" s="1378"/>
      <c r="AC67" s="1378"/>
      <c r="AD67" s="1378"/>
    </row>
    <row r="68" spans="2:30" x14ac:dyDescent="0.35">
      <c r="B68" s="3"/>
      <c r="C68" s="1378"/>
      <c r="D68" s="1378"/>
      <c r="E68" s="1378"/>
      <c r="F68" s="1378"/>
      <c r="G68" s="1378"/>
      <c r="H68" s="1378"/>
      <c r="I68" s="1378"/>
      <c r="J68" s="1378"/>
      <c r="K68" s="1378"/>
      <c r="L68" s="1378"/>
      <c r="M68" s="1378"/>
      <c r="N68" s="1378"/>
      <c r="O68" s="1378"/>
      <c r="P68" s="1378"/>
      <c r="Q68" s="1378"/>
      <c r="R68" s="1378"/>
      <c r="S68" s="1378"/>
      <c r="T68" s="1378"/>
      <c r="U68" s="1378"/>
      <c r="V68" s="1378"/>
      <c r="W68" s="1378"/>
      <c r="X68" s="1378"/>
      <c r="Y68" s="1378"/>
      <c r="Z68" s="1378"/>
      <c r="AA68" s="1378"/>
      <c r="AB68" s="1378"/>
      <c r="AC68" s="1378"/>
      <c r="AD68" s="1378"/>
    </row>
    <row r="69" spans="2:30" x14ac:dyDescent="0.35">
      <c r="B69" s="3"/>
      <c r="C69" s="1378"/>
      <c r="D69" s="1378"/>
      <c r="E69" s="1378"/>
      <c r="F69" s="1378"/>
      <c r="G69" s="1378"/>
      <c r="H69" s="1378"/>
      <c r="I69" s="1378"/>
      <c r="J69" s="1378"/>
      <c r="K69" s="1378"/>
      <c r="L69" s="1378"/>
      <c r="M69" s="1378"/>
      <c r="N69" s="1378"/>
      <c r="O69" s="1378"/>
      <c r="P69" s="1378"/>
      <c r="Q69" s="1378"/>
      <c r="R69" s="1378"/>
      <c r="S69" s="1378"/>
      <c r="T69" s="1378"/>
      <c r="U69" s="1378"/>
      <c r="V69" s="1378"/>
      <c r="W69" s="1378"/>
      <c r="X69" s="1378"/>
      <c r="Y69" s="1378"/>
      <c r="Z69" s="1378"/>
      <c r="AA69" s="1378"/>
      <c r="AB69" s="1378"/>
      <c r="AC69" s="1378"/>
      <c r="AD69" s="1378"/>
    </row>
    <row r="70" spans="2:30" x14ac:dyDescent="0.35">
      <c r="B70" s="3"/>
      <c r="C70" s="1378"/>
      <c r="D70" s="1378"/>
      <c r="E70" s="1378"/>
      <c r="F70" s="1378"/>
      <c r="G70" s="1378"/>
      <c r="H70" s="1378"/>
      <c r="I70" s="1378"/>
      <c r="J70" s="1378"/>
      <c r="K70" s="1378"/>
      <c r="L70" s="1378"/>
      <c r="M70" s="1378"/>
      <c r="N70" s="1378"/>
      <c r="O70" s="1378"/>
      <c r="P70" s="1378"/>
      <c r="Q70" s="1378"/>
      <c r="R70" s="1378"/>
      <c r="S70" s="1378"/>
      <c r="T70" s="1378"/>
      <c r="U70" s="1378"/>
      <c r="V70" s="1378"/>
      <c r="W70" s="1378"/>
      <c r="X70" s="1378"/>
      <c r="Y70" s="1378"/>
      <c r="Z70" s="1378"/>
      <c r="AA70" s="1378"/>
      <c r="AB70" s="1378"/>
      <c r="AC70" s="1378"/>
      <c r="AD70" s="1378"/>
    </row>
    <row r="71" spans="2:30" x14ac:dyDescent="0.3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x14ac:dyDescent="0.35">
      <c r="B72" s="51" t="s">
        <v>446</v>
      </c>
      <c r="C72" s="1378" t="s">
        <v>447</v>
      </c>
      <c r="D72" s="1378"/>
      <c r="E72" s="1378"/>
      <c r="F72" s="1378"/>
      <c r="G72" s="1378"/>
      <c r="H72" s="1378"/>
      <c r="I72" s="1378"/>
      <c r="J72" s="1378"/>
      <c r="K72" s="1378"/>
      <c r="L72" s="1378"/>
      <c r="M72" s="1378"/>
      <c r="N72" s="1378"/>
      <c r="O72" s="1378"/>
      <c r="P72" s="1378"/>
      <c r="Q72" s="1378"/>
      <c r="R72" s="1378"/>
      <c r="S72" s="1378"/>
      <c r="T72" s="1378"/>
      <c r="U72" s="1378"/>
      <c r="V72" s="1378"/>
      <c r="W72" s="1378"/>
      <c r="X72" s="1378"/>
      <c r="Y72" s="1378"/>
      <c r="Z72" s="1378"/>
      <c r="AA72" s="1378"/>
      <c r="AB72" s="1378"/>
      <c r="AC72" s="1378"/>
      <c r="AD72" s="1378"/>
    </row>
    <row r="73" spans="2:30" x14ac:dyDescent="0.35">
      <c r="B73" s="3"/>
      <c r="C73" s="1378"/>
      <c r="D73" s="1378"/>
      <c r="E73" s="1378"/>
      <c r="F73" s="1378"/>
      <c r="G73" s="1378"/>
      <c r="H73" s="1378"/>
      <c r="I73" s="1378"/>
      <c r="J73" s="1378"/>
      <c r="K73" s="1378"/>
      <c r="L73" s="1378"/>
      <c r="M73" s="1378"/>
      <c r="N73" s="1378"/>
      <c r="O73" s="1378"/>
      <c r="P73" s="1378"/>
      <c r="Q73" s="1378"/>
      <c r="R73" s="1378"/>
      <c r="S73" s="1378"/>
      <c r="T73" s="1378"/>
      <c r="U73" s="1378"/>
      <c r="V73" s="1378"/>
      <c r="W73" s="1378"/>
      <c r="X73" s="1378"/>
      <c r="Y73" s="1378"/>
      <c r="Z73" s="1378"/>
      <c r="AA73" s="1378"/>
      <c r="AB73" s="1378"/>
      <c r="AC73" s="1378"/>
      <c r="AD73" s="1378"/>
    </row>
    <row r="74" spans="2:30" x14ac:dyDescent="0.3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2:30" x14ac:dyDescent="0.35">
      <c r="B75" s="51" t="s">
        <v>448</v>
      </c>
      <c r="C75" s="1391" t="s">
        <v>449</v>
      </c>
      <c r="D75" s="1391"/>
      <c r="E75" s="1391"/>
      <c r="F75" s="1391"/>
      <c r="G75" s="1391"/>
      <c r="H75" s="1391"/>
      <c r="I75" s="1391"/>
      <c r="J75" s="1391"/>
      <c r="K75" s="1391"/>
      <c r="L75" s="1391"/>
      <c r="M75" s="1391"/>
      <c r="N75" s="1391"/>
      <c r="O75" s="1391"/>
      <c r="P75" s="1391"/>
      <c r="Q75" s="1391"/>
      <c r="R75" s="1391"/>
      <c r="S75" s="1391"/>
      <c r="T75" s="1391"/>
      <c r="U75" s="1391"/>
      <c r="V75" s="1391"/>
      <c r="W75" s="1391"/>
      <c r="X75" s="1391"/>
      <c r="Y75" s="1391"/>
      <c r="Z75" s="1391"/>
      <c r="AA75" s="1391"/>
      <c r="AB75" s="1391"/>
      <c r="AC75" s="1391"/>
      <c r="AD75" s="1391"/>
    </row>
    <row r="76" spans="2:30" ht="15" customHeight="1" x14ac:dyDescent="0.35">
      <c r="B76" s="3"/>
      <c r="C76" s="52" t="s">
        <v>415</v>
      </c>
      <c r="D76" s="1378" t="s">
        <v>450</v>
      </c>
      <c r="E76" s="1378"/>
      <c r="F76" s="1378"/>
      <c r="G76" s="1378"/>
      <c r="H76" s="1378"/>
      <c r="I76" s="1378"/>
      <c r="J76" s="1378"/>
      <c r="K76" s="1378"/>
      <c r="L76" s="1378"/>
      <c r="M76" s="1378"/>
      <c r="N76" s="1378"/>
      <c r="O76" s="1378"/>
      <c r="P76" s="1378"/>
      <c r="Q76" s="1378"/>
      <c r="R76" s="1378"/>
      <c r="S76" s="1378"/>
      <c r="T76" s="1378"/>
      <c r="U76" s="1378"/>
      <c r="V76" s="1378"/>
      <c r="W76" s="1378"/>
      <c r="X76" s="1378"/>
      <c r="Y76" s="1378"/>
      <c r="Z76" s="1378"/>
      <c r="AA76" s="1378"/>
      <c r="AB76" s="1378"/>
      <c r="AC76" s="1378"/>
      <c r="AD76" s="1378"/>
    </row>
    <row r="77" spans="2:30" x14ac:dyDescent="0.35">
      <c r="B77" s="3"/>
      <c r="C77" s="3"/>
      <c r="D77" s="1378"/>
      <c r="E77" s="1378"/>
      <c r="F77" s="1378"/>
      <c r="G77" s="1378"/>
      <c r="H77" s="1378"/>
      <c r="I77" s="1378"/>
      <c r="J77" s="1378"/>
      <c r="K77" s="1378"/>
      <c r="L77" s="1378"/>
      <c r="M77" s="1378"/>
      <c r="N77" s="1378"/>
      <c r="O77" s="1378"/>
      <c r="P77" s="1378"/>
      <c r="Q77" s="1378"/>
      <c r="R77" s="1378"/>
      <c r="S77" s="1378"/>
      <c r="T77" s="1378"/>
      <c r="U77" s="1378"/>
      <c r="V77" s="1378"/>
      <c r="W77" s="1378"/>
      <c r="X77" s="1378"/>
      <c r="Y77" s="1378"/>
      <c r="Z77" s="1378"/>
      <c r="AA77" s="1378"/>
      <c r="AB77" s="1378"/>
      <c r="AC77" s="1378"/>
      <c r="AD77" s="1378"/>
    </row>
    <row r="78" spans="2:30" x14ac:dyDescent="0.35">
      <c r="B78" s="3"/>
      <c r="C78" s="3"/>
      <c r="D78" s="1378"/>
      <c r="E78" s="1378"/>
      <c r="F78" s="1378"/>
      <c r="G78" s="1378"/>
      <c r="H78" s="1378"/>
      <c r="I78" s="1378"/>
      <c r="J78" s="1378"/>
      <c r="K78" s="1378"/>
      <c r="L78" s="1378"/>
      <c r="M78" s="1378"/>
      <c r="N78" s="1378"/>
      <c r="O78" s="1378"/>
      <c r="P78" s="1378"/>
      <c r="Q78" s="1378"/>
      <c r="R78" s="1378"/>
      <c r="S78" s="1378"/>
      <c r="T78" s="1378"/>
      <c r="U78" s="1378"/>
      <c r="V78" s="1378"/>
      <c r="W78" s="1378"/>
      <c r="X78" s="1378"/>
      <c r="Y78" s="1378"/>
      <c r="Z78" s="1378"/>
      <c r="AA78" s="1378"/>
      <c r="AB78" s="1378"/>
      <c r="AC78" s="1378"/>
      <c r="AD78" s="1378"/>
    </row>
    <row r="79" spans="2:30" x14ac:dyDescent="0.35">
      <c r="B79" s="3"/>
      <c r="C79" s="52" t="s">
        <v>417</v>
      </c>
      <c r="D79" s="1378" t="s">
        <v>451</v>
      </c>
      <c r="E79" s="1378"/>
      <c r="F79" s="1378"/>
      <c r="G79" s="1378"/>
      <c r="H79" s="1378"/>
      <c r="I79" s="1378"/>
      <c r="J79" s="1378"/>
      <c r="K79" s="1378"/>
      <c r="L79" s="1378"/>
      <c r="M79" s="1378"/>
      <c r="N79" s="1378"/>
      <c r="O79" s="1378"/>
      <c r="P79" s="1378"/>
      <c r="Q79" s="1378"/>
      <c r="R79" s="1378"/>
      <c r="S79" s="1378"/>
      <c r="T79" s="1378"/>
      <c r="U79" s="1378"/>
      <c r="V79" s="1378"/>
      <c r="W79" s="1378"/>
      <c r="X79" s="1378"/>
      <c r="Y79" s="1378"/>
      <c r="Z79" s="1378"/>
      <c r="AA79" s="1378"/>
      <c r="AB79" s="1378"/>
      <c r="AC79" s="1378"/>
      <c r="AD79" s="1378"/>
    </row>
    <row r="80" spans="2:30" x14ac:dyDescent="0.35">
      <c r="B80" s="3"/>
      <c r="C80" s="3"/>
      <c r="D80" s="1378"/>
      <c r="E80" s="1378"/>
      <c r="F80" s="1378"/>
      <c r="G80" s="1378"/>
      <c r="H80" s="1378"/>
      <c r="I80" s="1378"/>
      <c r="J80" s="1378"/>
      <c r="K80" s="1378"/>
      <c r="L80" s="1378"/>
      <c r="M80" s="1378"/>
      <c r="N80" s="1378"/>
      <c r="O80" s="1378"/>
      <c r="P80" s="1378"/>
      <c r="Q80" s="1378"/>
      <c r="R80" s="1378"/>
      <c r="S80" s="1378"/>
      <c r="T80" s="1378"/>
      <c r="U80" s="1378"/>
      <c r="V80" s="1378"/>
      <c r="W80" s="1378"/>
      <c r="X80" s="1378"/>
      <c r="Y80" s="1378"/>
      <c r="Z80" s="1378"/>
      <c r="AA80" s="1378"/>
      <c r="AB80" s="1378"/>
      <c r="AC80" s="1378"/>
      <c r="AD80" s="1378"/>
    </row>
    <row r="81" spans="2:30" x14ac:dyDescent="0.35">
      <c r="B81" s="3"/>
      <c r="C81" s="52" t="s">
        <v>421</v>
      </c>
      <c r="D81" s="1378" t="s">
        <v>547</v>
      </c>
      <c r="E81" s="1378"/>
      <c r="F81" s="1378"/>
      <c r="G81" s="1378"/>
      <c r="H81" s="1378"/>
      <c r="I81" s="1378"/>
      <c r="J81" s="1378"/>
      <c r="K81" s="1378"/>
      <c r="L81" s="1378"/>
      <c r="M81" s="1378"/>
      <c r="N81" s="1378"/>
      <c r="O81" s="1378"/>
      <c r="P81" s="1378"/>
      <c r="Q81" s="1378"/>
      <c r="R81" s="1378"/>
      <c r="S81" s="1378"/>
      <c r="T81" s="1378"/>
      <c r="U81" s="1378"/>
      <c r="V81" s="1378"/>
      <c r="W81" s="1378"/>
      <c r="X81" s="1378"/>
      <c r="Y81" s="1378"/>
      <c r="Z81" s="1378"/>
      <c r="AA81" s="1378"/>
      <c r="AB81" s="1378"/>
      <c r="AC81" s="1378"/>
      <c r="AD81" s="1378"/>
    </row>
    <row r="82" spans="2:30" x14ac:dyDescent="0.35">
      <c r="B82" s="3"/>
      <c r="C82" s="3"/>
      <c r="D82" s="1378"/>
      <c r="E82" s="1378"/>
      <c r="F82" s="1378"/>
      <c r="G82" s="1378"/>
      <c r="H82" s="1378"/>
      <c r="I82" s="1378"/>
      <c r="J82" s="1378"/>
      <c r="K82" s="1378"/>
      <c r="L82" s="1378"/>
      <c r="M82" s="1378"/>
      <c r="N82" s="1378"/>
      <c r="O82" s="1378"/>
      <c r="P82" s="1378"/>
      <c r="Q82" s="1378"/>
      <c r="R82" s="1378"/>
      <c r="S82" s="1378"/>
      <c r="T82" s="1378"/>
      <c r="U82" s="1378"/>
      <c r="V82" s="1378"/>
      <c r="W82" s="1378"/>
      <c r="X82" s="1378"/>
      <c r="Y82" s="1378"/>
      <c r="Z82" s="1378"/>
      <c r="AA82" s="1378"/>
      <c r="AB82" s="1378"/>
      <c r="AC82" s="1378"/>
      <c r="AD82" s="1378"/>
    </row>
    <row r="83" spans="2:30" x14ac:dyDescent="0.35">
      <c r="B83" s="3"/>
      <c r="C83" s="3"/>
      <c r="D83" s="1378"/>
      <c r="E83" s="1378"/>
      <c r="F83" s="1378"/>
      <c r="G83" s="1378"/>
      <c r="H83" s="1378"/>
      <c r="I83" s="1378"/>
      <c r="J83" s="1378"/>
      <c r="K83" s="1378"/>
      <c r="L83" s="1378"/>
      <c r="M83" s="1378"/>
      <c r="N83" s="1378"/>
      <c r="O83" s="1378"/>
      <c r="P83" s="1378"/>
      <c r="Q83" s="1378"/>
      <c r="R83" s="1378"/>
      <c r="S83" s="1378"/>
      <c r="T83" s="1378"/>
      <c r="U83" s="1378"/>
      <c r="V83" s="1378"/>
      <c r="W83" s="1378"/>
      <c r="X83" s="1378"/>
      <c r="Y83" s="1378"/>
      <c r="Z83" s="1378"/>
      <c r="AA83" s="1378"/>
      <c r="AB83" s="1378"/>
      <c r="AC83" s="1378"/>
      <c r="AD83" s="1378"/>
    </row>
    <row r="84" spans="2:30" x14ac:dyDescent="0.35">
      <c r="B84" s="3"/>
      <c r="C84" s="52" t="s">
        <v>423</v>
      </c>
      <c r="D84" s="1378" t="s">
        <v>452</v>
      </c>
      <c r="E84" s="1378"/>
      <c r="F84" s="1378"/>
      <c r="G84" s="1378"/>
      <c r="H84" s="1378"/>
      <c r="I84" s="1378"/>
      <c r="J84" s="1378"/>
      <c r="K84" s="1378"/>
      <c r="L84" s="1378"/>
      <c r="M84" s="1378"/>
      <c r="N84" s="1378"/>
      <c r="O84" s="1378"/>
      <c r="P84" s="1378"/>
      <c r="Q84" s="1378"/>
      <c r="R84" s="1378"/>
      <c r="S84" s="1378"/>
      <c r="T84" s="1378"/>
      <c r="U84" s="1378"/>
      <c r="V84" s="1378"/>
      <c r="W84" s="1378"/>
      <c r="X84" s="1378"/>
      <c r="Y84" s="1378"/>
      <c r="Z84" s="1378"/>
      <c r="AA84" s="1378"/>
      <c r="AB84" s="1378"/>
      <c r="AC84" s="1378"/>
      <c r="AD84" s="1378"/>
    </row>
    <row r="85" spans="2:30" x14ac:dyDescent="0.35">
      <c r="B85" s="3"/>
      <c r="C85" s="3"/>
      <c r="D85" s="1378"/>
      <c r="E85" s="1378"/>
      <c r="F85" s="1378"/>
      <c r="G85" s="1378"/>
      <c r="H85" s="1378"/>
      <c r="I85" s="1378"/>
      <c r="J85" s="1378"/>
      <c r="K85" s="1378"/>
      <c r="L85" s="1378"/>
      <c r="M85" s="1378"/>
      <c r="N85" s="1378"/>
      <c r="O85" s="1378"/>
      <c r="P85" s="1378"/>
      <c r="Q85" s="1378"/>
      <c r="R85" s="1378"/>
      <c r="S85" s="1378"/>
      <c r="T85" s="1378"/>
      <c r="U85" s="1378"/>
      <c r="V85" s="1378"/>
      <c r="W85" s="1378"/>
      <c r="X85" s="1378"/>
      <c r="Y85" s="1378"/>
      <c r="Z85" s="1378"/>
      <c r="AA85" s="1378"/>
      <c r="AB85" s="1378"/>
      <c r="AC85" s="1378"/>
      <c r="AD85" s="1378"/>
    </row>
    <row r="86" spans="2:30" x14ac:dyDescent="0.35">
      <c r="B86" s="3"/>
      <c r="C86" s="3"/>
      <c r="D86" s="1378"/>
      <c r="E86" s="1378"/>
      <c r="F86" s="1378"/>
      <c r="G86" s="1378"/>
      <c r="H86" s="1378"/>
      <c r="I86" s="1378"/>
      <c r="J86" s="1378"/>
      <c r="K86" s="1378"/>
      <c r="L86" s="1378"/>
      <c r="M86" s="1378"/>
      <c r="N86" s="1378"/>
      <c r="O86" s="1378"/>
      <c r="P86" s="1378"/>
      <c r="Q86" s="1378"/>
      <c r="R86" s="1378"/>
      <c r="S86" s="1378"/>
      <c r="T86" s="1378"/>
      <c r="U86" s="1378"/>
      <c r="V86" s="1378"/>
      <c r="W86" s="1378"/>
      <c r="X86" s="1378"/>
      <c r="Y86" s="1378"/>
      <c r="Z86" s="1378"/>
      <c r="AA86" s="1378"/>
      <c r="AB86" s="1378"/>
      <c r="AC86" s="1378"/>
      <c r="AD86" s="1378"/>
    </row>
    <row r="87" spans="2:30" x14ac:dyDescent="0.35">
      <c r="B87" s="3"/>
      <c r="C87" s="52" t="s">
        <v>424</v>
      </c>
      <c r="D87" s="1378" t="s">
        <v>453</v>
      </c>
      <c r="E87" s="1378"/>
      <c r="F87" s="1378"/>
      <c r="G87" s="1378"/>
      <c r="H87" s="1378"/>
      <c r="I87" s="1378"/>
      <c r="J87" s="1378"/>
      <c r="K87" s="1378"/>
      <c r="L87" s="1378"/>
      <c r="M87" s="1378"/>
      <c r="N87" s="1378"/>
      <c r="O87" s="1378"/>
      <c r="P87" s="1378"/>
      <c r="Q87" s="1378"/>
      <c r="R87" s="1378"/>
      <c r="S87" s="1378"/>
      <c r="T87" s="1378"/>
      <c r="U87" s="1378"/>
      <c r="V87" s="1378"/>
      <c r="W87" s="1378"/>
      <c r="X87" s="1378"/>
      <c r="Y87" s="1378"/>
      <c r="Z87" s="1378"/>
      <c r="AA87" s="1378"/>
      <c r="AB87" s="1378"/>
      <c r="AC87" s="1378"/>
      <c r="AD87" s="1378"/>
    </row>
    <row r="88" spans="2:30" x14ac:dyDescent="0.35">
      <c r="B88" s="3"/>
      <c r="C88" s="3"/>
      <c r="D88" s="1378"/>
      <c r="E88" s="1378"/>
      <c r="F88" s="1378"/>
      <c r="G88" s="1378"/>
      <c r="H88" s="1378"/>
      <c r="I88" s="1378"/>
      <c r="J88" s="1378"/>
      <c r="K88" s="1378"/>
      <c r="L88" s="1378"/>
      <c r="M88" s="1378"/>
      <c r="N88" s="1378"/>
      <c r="O88" s="1378"/>
      <c r="P88" s="1378"/>
      <c r="Q88" s="1378"/>
      <c r="R88" s="1378"/>
      <c r="S88" s="1378"/>
      <c r="T88" s="1378"/>
      <c r="U88" s="1378"/>
      <c r="V88" s="1378"/>
      <c r="W88" s="1378"/>
      <c r="X88" s="1378"/>
      <c r="Y88" s="1378"/>
      <c r="Z88" s="1378"/>
      <c r="AA88" s="1378"/>
      <c r="AB88" s="1378"/>
      <c r="AC88" s="1378"/>
      <c r="AD88" s="1378"/>
    </row>
    <row r="89" spans="2:30" s="6" customFormat="1" x14ac:dyDescent="0.3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2:30" x14ac:dyDescent="0.35">
      <c r="B90" s="51" t="s">
        <v>454</v>
      </c>
      <c r="C90" s="1391" t="s">
        <v>449</v>
      </c>
      <c r="D90" s="1391"/>
      <c r="E90" s="1391"/>
      <c r="F90" s="1391"/>
      <c r="G90" s="1391"/>
      <c r="H90" s="1391"/>
      <c r="I90" s="1391"/>
      <c r="J90" s="1391"/>
      <c r="K90" s="1391"/>
      <c r="L90" s="1391"/>
      <c r="M90" s="1391"/>
      <c r="N90" s="1391"/>
      <c r="O90" s="1391"/>
      <c r="P90" s="1391"/>
      <c r="Q90" s="1391"/>
      <c r="R90" s="1391"/>
      <c r="S90" s="1391"/>
      <c r="T90" s="1391"/>
      <c r="U90" s="1391"/>
      <c r="V90" s="1391"/>
      <c r="W90" s="1391"/>
      <c r="X90" s="1391"/>
      <c r="Y90" s="1391"/>
      <c r="Z90" s="1391"/>
      <c r="AA90" s="1391"/>
      <c r="AB90" s="1391"/>
      <c r="AC90" s="1391"/>
      <c r="AD90" s="1391"/>
    </row>
    <row r="91" spans="2:30" ht="15" customHeight="1" x14ac:dyDescent="0.35">
      <c r="B91" s="3"/>
      <c r="C91" s="52" t="s">
        <v>415</v>
      </c>
      <c r="D91" s="1378" t="s">
        <v>508</v>
      </c>
      <c r="E91" s="1378"/>
      <c r="F91" s="1378"/>
      <c r="G91" s="1378"/>
      <c r="H91" s="1378"/>
      <c r="I91" s="1378"/>
      <c r="J91" s="1378"/>
      <c r="K91" s="1378"/>
      <c r="L91" s="1378"/>
      <c r="M91" s="1378"/>
      <c r="N91" s="1378"/>
      <c r="O91" s="1378"/>
      <c r="P91" s="1378"/>
      <c r="Q91" s="1378"/>
      <c r="R91" s="1378"/>
      <c r="S91" s="1378"/>
      <c r="T91" s="1378"/>
      <c r="U91" s="1378"/>
      <c r="V91" s="1378"/>
      <c r="W91" s="1378"/>
      <c r="X91" s="1378"/>
      <c r="Y91" s="1378"/>
      <c r="Z91" s="1378"/>
      <c r="AA91" s="1378"/>
      <c r="AB91" s="1378"/>
      <c r="AC91" s="1378"/>
      <c r="AD91" s="1378"/>
    </row>
    <row r="92" spans="2:30" x14ac:dyDescent="0.35">
      <c r="B92" s="3"/>
      <c r="C92" s="3"/>
      <c r="D92" s="1378"/>
      <c r="E92" s="1378"/>
      <c r="F92" s="1378"/>
      <c r="G92" s="1378"/>
      <c r="H92" s="1378"/>
      <c r="I92" s="1378"/>
      <c r="J92" s="1378"/>
      <c r="K92" s="1378"/>
      <c r="L92" s="1378"/>
      <c r="M92" s="1378"/>
      <c r="N92" s="1378"/>
      <c r="O92" s="1378"/>
      <c r="P92" s="1378"/>
      <c r="Q92" s="1378"/>
      <c r="R92" s="1378"/>
      <c r="S92" s="1378"/>
      <c r="T92" s="1378"/>
      <c r="U92" s="1378"/>
      <c r="V92" s="1378"/>
      <c r="W92" s="1378"/>
      <c r="X92" s="1378"/>
      <c r="Y92" s="1378"/>
      <c r="Z92" s="1378"/>
      <c r="AA92" s="1378"/>
      <c r="AB92" s="1378"/>
      <c r="AC92" s="1378"/>
      <c r="AD92" s="1378"/>
    </row>
    <row r="93" spans="2:30" x14ac:dyDescent="0.35">
      <c r="B93" s="3"/>
      <c r="C93" s="3"/>
      <c r="D93" s="1378"/>
      <c r="E93" s="1378"/>
      <c r="F93" s="1378"/>
      <c r="G93" s="1378"/>
      <c r="H93" s="1378"/>
      <c r="I93" s="1378"/>
      <c r="J93" s="1378"/>
      <c r="K93" s="1378"/>
      <c r="L93" s="1378"/>
      <c r="M93" s="1378"/>
      <c r="N93" s="1378"/>
      <c r="O93" s="1378"/>
      <c r="P93" s="1378"/>
      <c r="Q93" s="1378"/>
      <c r="R93" s="1378"/>
      <c r="S93" s="1378"/>
      <c r="T93" s="1378"/>
      <c r="U93" s="1378"/>
      <c r="V93" s="1378"/>
      <c r="W93" s="1378"/>
      <c r="X93" s="1378"/>
      <c r="Y93" s="1378"/>
      <c r="Z93" s="1378"/>
      <c r="AA93" s="1378"/>
      <c r="AB93" s="1378"/>
      <c r="AC93" s="1378"/>
      <c r="AD93" s="1378"/>
    </row>
    <row r="94" spans="2:30" x14ac:dyDescent="0.35">
      <c r="B94" s="3"/>
      <c r="C94" s="3"/>
      <c r="D94" s="1378"/>
      <c r="E94" s="1378"/>
      <c r="F94" s="1378"/>
      <c r="G94" s="1378"/>
      <c r="H94" s="1378"/>
      <c r="I94" s="1378"/>
      <c r="J94" s="1378"/>
      <c r="K94" s="1378"/>
      <c r="L94" s="1378"/>
      <c r="M94" s="1378"/>
      <c r="N94" s="1378"/>
      <c r="O94" s="1378"/>
      <c r="P94" s="1378"/>
      <c r="Q94" s="1378"/>
      <c r="R94" s="1378"/>
      <c r="S94" s="1378"/>
      <c r="T94" s="1378"/>
      <c r="U94" s="1378"/>
      <c r="V94" s="1378"/>
      <c r="W94" s="1378"/>
      <c r="X94" s="1378"/>
      <c r="Y94" s="1378"/>
      <c r="Z94" s="1378"/>
      <c r="AA94" s="1378"/>
      <c r="AB94" s="1378"/>
      <c r="AC94" s="1378"/>
      <c r="AD94" s="1378"/>
    </row>
    <row r="95" spans="2:30" x14ac:dyDescent="0.35">
      <c r="B95" s="3"/>
      <c r="C95" s="3"/>
      <c r="D95" s="1378"/>
      <c r="E95" s="1378"/>
      <c r="F95" s="1378"/>
      <c r="G95" s="1378"/>
      <c r="H95" s="1378"/>
      <c r="I95" s="1378"/>
      <c r="J95" s="1378"/>
      <c r="K95" s="1378"/>
      <c r="L95" s="1378"/>
      <c r="M95" s="1378"/>
      <c r="N95" s="1378"/>
      <c r="O95" s="1378"/>
      <c r="P95" s="1378"/>
      <c r="Q95" s="1378"/>
      <c r="R95" s="1378"/>
      <c r="S95" s="1378"/>
      <c r="T95" s="1378"/>
      <c r="U95" s="1378"/>
      <c r="V95" s="1378"/>
      <c r="W95" s="1378"/>
      <c r="X95" s="1378"/>
      <c r="Y95" s="1378"/>
      <c r="Z95" s="1378"/>
      <c r="AA95" s="1378"/>
      <c r="AB95" s="1378"/>
      <c r="AC95" s="1378"/>
      <c r="AD95" s="1378"/>
    </row>
    <row r="96" spans="2:30" x14ac:dyDescent="0.35">
      <c r="B96" s="3"/>
      <c r="C96" s="3"/>
      <c r="D96" s="1378"/>
      <c r="E96" s="1378"/>
      <c r="F96" s="1378"/>
      <c r="G96" s="1378"/>
      <c r="H96" s="1378"/>
      <c r="I96" s="1378"/>
      <c r="J96" s="1378"/>
      <c r="K96" s="1378"/>
      <c r="L96" s="1378"/>
      <c r="M96" s="1378"/>
      <c r="N96" s="1378"/>
      <c r="O96" s="1378"/>
      <c r="P96" s="1378"/>
      <c r="Q96" s="1378"/>
      <c r="R96" s="1378"/>
      <c r="S96" s="1378"/>
      <c r="T96" s="1378"/>
      <c r="U96" s="1378"/>
      <c r="V96" s="1378"/>
      <c r="W96" s="1378"/>
      <c r="X96" s="1378"/>
      <c r="Y96" s="1378"/>
      <c r="Z96" s="1378"/>
      <c r="AA96" s="1378"/>
      <c r="AB96" s="1378"/>
      <c r="AC96" s="1378"/>
      <c r="AD96" s="1378"/>
    </row>
    <row r="97" spans="2:30" x14ac:dyDescent="0.35">
      <c r="B97" s="3"/>
      <c r="C97" s="3"/>
      <c r="D97" s="1378"/>
      <c r="E97" s="1378"/>
      <c r="F97" s="1378"/>
      <c r="G97" s="1378"/>
      <c r="H97" s="1378"/>
      <c r="I97" s="1378"/>
      <c r="J97" s="1378"/>
      <c r="K97" s="1378"/>
      <c r="L97" s="1378"/>
      <c r="M97" s="1378"/>
      <c r="N97" s="1378"/>
      <c r="O97" s="1378"/>
      <c r="P97" s="1378"/>
      <c r="Q97" s="1378"/>
      <c r="R97" s="1378"/>
      <c r="S97" s="1378"/>
      <c r="T97" s="1378"/>
      <c r="U97" s="1378"/>
      <c r="V97" s="1378"/>
      <c r="W97" s="1378"/>
      <c r="X97" s="1378"/>
      <c r="Y97" s="1378"/>
      <c r="Z97" s="1378"/>
      <c r="AA97" s="1378"/>
      <c r="AB97" s="1378"/>
      <c r="AC97" s="1378"/>
      <c r="AD97" s="1378"/>
    </row>
    <row r="98" spans="2:30" x14ac:dyDescent="0.35">
      <c r="B98" s="3"/>
      <c r="C98" s="52" t="s">
        <v>417</v>
      </c>
      <c r="D98" s="1378" t="s">
        <v>455</v>
      </c>
      <c r="E98" s="1378"/>
      <c r="F98" s="1378"/>
      <c r="G98" s="1378"/>
      <c r="H98" s="1378"/>
      <c r="I98" s="1378"/>
      <c r="J98" s="1378"/>
      <c r="K98" s="1378"/>
      <c r="L98" s="1378"/>
      <c r="M98" s="1378"/>
      <c r="N98" s="1378"/>
      <c r="O98" s="1378"/>
      <c r="P98" s="1378"/>
      <c r="Q98" s="1378"/>
      <c r="R98" s="1378"/>
      <c r="S98" s="1378"/>
      <c r="T98" s="1378"/>
      <c r="U98" s="1378"/>
      <c r="V98" s="1378"/>
      <c r="W98" s="1378"/>
      <c r="X98" s="1378"/>
      <c r="Y98" s="1378"/>
      <c r="Z98" s="1378"/>
      <c r="AA98" s="1378"/>
      <c r="AB98" s="1378"/>
      <c r="AC98" s="1378"/>
      <c r="AD98" s="1378"/>
    </row>
    <row r="99" spans="2:30" x14ac:dyDescent="0.35">
      <c r="B99" s="3"/>
      <c r="C99" s="3"/>
      <c r="D99" s="1378"/>
      <c r="E99" s="1378"/>
      <c r="F99" s="1378"/>
      <c r="G99" s="1378"/>
      <c r="H99" s="1378"/>
      <c r="I99" s="1378"/>
      <c r="J99" s="1378"/>
      <c r="K99" s="1378"/>
      <c r="L99" s="1378"/>
      <c r="M99" s="1378"/>
      <c r="N99" s="1378"/>
      <c r="O99" s="1378"/>
      <c r="P99" s="1378"/>
      <c r="Q99" s="1378"/>
      <c r="R99" s="1378"/>
      <c r="S99" s="1378"/>
      <c r="T99" s="1378"/>
      <c r="U99" s="1378"/>
      <c r="V99" s="1378"/>
      <c r="W99" s="1378"/>
      <c r="X99" s="1378"/>
      <c r="Y99" s="1378"/>
      <c r="Z99" s="1378"/>
      <c r="AA99" s="1378"/>
      <c r="AB99" s="1378"/>
      <c r="AC99" s="1378"/>
      <c r="AD99" s="1378"/>
    </row>
    <row r="100" spans="2:30" x14ac:dyDescent="0.35">
      <c r="B100" s="3"/>
      <c r="C100" s="3"/>
      <c r="D100" s="1378"/>
      <c r="E100" s="1378"/>
      <c r="F100" s="1378"/>
      <c r="G100" s="1378"/>
      <c r="H100" s="1378"/>
      <c r="I100" s="1378"/>
      <c r="J100" s="1378"/>
      <c r="K100" s="1378"/>
      <c r="L100" s="1378"/>
      <c r="M100" s="1378"/>
      <c r="N100" s="1378"/>
      <c r="O100" s="1378"/>
      <c r="P100" s="1378"/>
      <c r="Q100" s="1378"/>
      <c r="R100" s="1378"/>
      <c r="S100" s="1378"/>
      <c r="T100" s="1378"/>
      <c r="U100" s="1378"/>
      <c r="V100" s="1378"/>
      <c r="W100" s="1378"/>
      <c r="X100" s="1378"/>
      <c r="Y100" s="1378"/>
      <c r="Z100" s="1378"/>
      <c r="AA100" s="1378"/>
      <c r="AB100" s="1378"/>
      <c r="AC100" s="1378"/>
      <c r="AD100" s="1378"/>
    </row>
    <row r="101" spans="2:30" x14ac:dyDescent="0.35">
      <c r="B101" s="3"/>
      <c r="C101" s="52" t="s">
        <v>421</v>
      </c>
      <c r="D101" s="1378" t="s">
        <v>456</v>
      </c>
      <c r="E101" s="1378"/>
      <c r="F101" s="1378"/>
      <c r="G101" s="1378"/>
      <c r="H101" s="1378"/>
      <c r="I101" s="1378"/>
      <c r="J101" s="1378"/>
      <c r="K101" s="1378"/>
      <c r="L101" s="1378"/>
      <c r="M101" s="1378"/>
      <c r="N101" s="1378"/>
      <c r="O101" s="1378"/>
      <c r="P101" s="1378"/>
      <c r="Q101" s="1378"/>
      <c r="R101" s="1378"/>
      <c r="S101" s="1378"/>
      <c r="T101" s="1378"/>
      <c r="U101" s="1378"/>
      <c r="V101" s="1378"/>
      <c r="W101" s="1378"/>
      <c r="X101" s="1378"/>
      <c r="Y101" s="1378"/>
      <c r="Z101" s="1378"/>
      <c r="AA101" s="1378"/>
      <c r="AB101" s="1378"/>
      <c r="AC101" s="1378"/>
      <c r="AD101" s="1378"/>
    </row>
    <row r="102" spans="2:30" x14ac:dyDescent="0.35">
      <c r="B102" s="3"/>
      <c r="C102" s="3"/>
      <c r="D102" s="1378"/>
      <c r="E102" s="1378"/>
      <c r="F102" s="1378"/>
      <c r="G102" s="1378"/>
      <c r="H102" s="1378"/>
      <c r="I102" s="1378"/>
      <c r="J102" s="1378"/>
      <c r="K102" s="1378"/>
      <c r="L102" s="1378"/>
      <c r="M102" s="1378"/>
      <c r="N102" s="1378"/>
      <c r="O102" s="1378"/>
      <c r="P102" s="1378"/>
      <c r="Q102" s="1378"/>
      <c r="R102" s="1378"/>
      <c r="S102" s="1378"/>
      <c r="T102" s="1378"/>
      <c r="U102" s="1378"/>
      <c r="V102" s="1378"/>
      <c r="W102" s="1378"/>
      <c r="X102" s="1378"/>
      <c r="Y102" s="1378"/>
      <c r="Z102" s="1378"/>
      <c r="AA102" s="1378"/>
      <c r="AB102" s="1378"/>
      <c r="AC102" s="1378"/>
      <c r="AD102" s="1378"/>
    </row>
    <row r="103" spans="2:30" x14ac:dyDescent="0.35">
      <c r="B103" s="3"/>
      <c r="C103" s="3"/>
      <c r="D103" s="1378"/>
      <c r="E103" s="1378"/>
      <c r="F103" s="1378"/>
      <c r="G103" s="1378"/>
      <c r="H103" s="1378"/>
      <c r="I103" s="1378"/>
      <c r="J103" s="1378"/>
      <c r="K103" s="1378"/>
      <c r="L103" s="1378"/>
      <c r="M103" s="1378"/>
      <c r="N103" s="1378"/>
      <c r="O103" s="1378"/>
      <c r="P103" s="1378"/>
      <c r="Q103" s="1378"/>
      <c r="R103" s="1378"/>
      <c r="S103" s="1378"/>
      <c r="T103" s="1378"/>
      <c r="U103" s="1378"/>
      <c r="V103" s="1378"/>
      <c r="W103" s="1378"/>
      <c r="X103" s="1378"/>
      <c r="Y103" s="1378"/>
      <c r="Z103" s="1378"/>
      <c r="AA103" s="1378"/>
      <c r="AB103" s="1378"/>
      <c r="AC103" s="1378"/>
      <c r="AD103" s="1378"/>
    </row>
    <row r="104" spans="2:30" x14ac:dyDescent="0.35">
      <c r="B104" s="3"/>
      <c r="C104" s="3"/>
      <c r="D104" s="1378"/>
      <c r="E104" s="1378"/>
      <c r="F104" s="1378"/>
      <c r="G104" s="1378"/>
      <c r="H104" s="1378"/>
      <c r="I104" s="1378"/>
      <c r="J104" s="1378"/>
      <c r="K104" s="1378"/>
      <c r="L104" s="1378"/>
      <c r="M104" s="1378"/>
      <c r="N104" s="1378"/>
      <c r="O104" s="1378"/>
      <c r="P104" s="1378"/>
      <c r="Q104" s="1378"/>
      <c r="R104" s="1378"/>
      <c r="S104" s="1378"/>
      <c r="T104" s="1378"/>
      <c r="U104" s="1378"/>
      <c r="V104" s="1378"/>
      <c r="W104" s="1378"/>
      <c r="X104" s="1378"/>
      <c r="Y104" s="1378"/>
      <c r="Z104" s="1378"/>
      <c r="AA104" s="1378"/>
      <c r="AB104" s="1378"/>
      <c r="AC104" s="1378"/>
      <c r="AD104" s="1378"/>
    </row>
    <row r="105" spans="2:30" ht="15" customHeight="1" x14ac:dyDescent="0.35">
      <c r="B105" s="3"/>
      <c r="C105" s="52" t="s">
        <v>423</v>
      </c>
      <c r="D105" s="1378" t="s">
        <v>457</v>
      </c>
      <c r="E105" s="1378"/>
      <c r="F105" s="1378"/>
      <c r="G105" s="1378"/>
      <c r="H105" s="1378"/>
      <c r="I105" s="1378"/>
      <c r="J105" s="1378"/>
      <c r="K105" s="1378"/>
      <c r="L105" s="1378"/>
      <c r="M105" s="1378"/>
      <c r="N105" s="1378"/>
      <c r="O105" s="1378"/>
      <c r="P105" s="1378"/>
      <c r="Q105" s="1378"/>
      <c r="R105" s="1378"/>
      <c r="S105" s="1378"/>
      <c r="T105" s="1378"/>
      <c r="U105" s="1378"/>
      <c r="V105" s="1378"/>
      <c r="W105" s="1378"/>
      <c r="X105" s="1378"/>
      <c r="Y105" s="1378"/>
      <c r="Z105" s="1378"/>
      <c r="AA105" s="1378"/>
      <c r="AB105" s="1378"/>
      <c r="AC105" s="1378"/>
      <c r="AD105" s="1378"/>
    </row>
    <row r="106" spans="2:30" x14ac:dyDescent="0.35">
      <c r="B106" s="3"/>
      <c r="C106" s="3"/>
      <c r="D106" s="1378"/>
      <c r="E106" s="1378"/>
      <c r="F106" s="1378"/>
      <c r="G106" s="1378"/>
      <c r="H106" s="1378"/>
      <c r="I106" s="1378"/>
      <c r="J106" s="1378"/>
      <c r="K106" s="1378"/>
      <c r="L106" s="1378"/>
      <c r="M106" s="1378"/>
      <c r="N106" s="1378"/>
      <c r="O106" s="1378"/>
      <c r="P106" s="1378"/>
      <c r="Q106" s="1378"/>
      <c r="R106" s="1378"/>
      <c r="S106" s="1378"/>
      <c r="T106" s="1378"/>
      <c r="U106" s="1378"/>
      <c r="V106" s="1378"/>
      <c r="W106" s="1378"/>
      <c r="X106" s="1378"/>
      <c r="Y106" s="1378"/>
      <c r="Z106" s="1378"/>
      <c r="AA106" s="1378"/>
      <c r="AB106" s="1378"/>
      <c r="AC106" s="1378"/>
      <c r="AD106" s="1378"/>
    </row>
    <row r="107" spans="2:30" x14ac:dyDescent="0.35">
      <c r="B107" s="3"/>
      <c r="C107" s="3"/>
      <c r="D107" s="1378"/>
      <c r="E107" s="1378"/>
      <c r="F107" s="1378"/>
      <c r="G107" s="1378"/>
      <c r="H107" s="1378"/>
      <c r="I107" s="1378"/>
      <c r="J107" s="1378"/>
      <c r="K107" s="1378"/>
      <c r="L107" s="1378"/>
      <c r="M107" s="1378"/>
      <c r="N107" s="1378"/>
      <c r="O107" s="1378"/>
      <c r="P107" s="1378"/>
      <c r="Q107" s="1378"/>
      <c r="R107" s="1378"/>
      <c r="S107" s="1378"/>
      <c r="T107" s="1378"/>
      <c r="U107" s="1378"/>
      <c r="V107" s="1378"/>
      <c r="W107" s="1378"/>
      <c r="X107" s="1378"/>
      <c r="Y107" s="1378"/>
      <c r="Z107" s="1378"/>
      <c r="AA107" s="1378"/>
      <c r="AB107" s="1378"/>
      <c r="AC107" s="1378"/>
      <c r="AD107" s="1378"/>
    </row>
    <row r="108" spans="2:30" ht="15" customHeight="1" x14ac:dyDescent="0.35">
      <c r="B108" s="3"/>
      <c r="C108" s="52" t="s">
        <v>424</v>
      </c>
      <c r="D108" s="1378" t="s">
        <v>458</v>
      </c>
      <c r="E108" s="1378"/>
      <c r="F108" s="1378"/>
      <c r="G108" s="1378"/>
      <c r="H108" s="1378"/>
      <c r="I108" s="1378"/>
      <c r="J108" s="1378"/>
      <c r="K108" s="1378"/>
      <c r="L108" s="1378"/>
      <c r="M108" s="1378"/>
      <c r="N108" s="1378"/>
      <c r="O108" s="1378"/>
      <c r="P108" s="1378"/>
      <c r="Q108" s="1378"/>
      <c r="R108" s="1378"/>
      <c r="S108" s="1378"/>
      <c r="T108" s="1378"/>
      <c r="U108" s="1378"/>
      <c r="V108" s="1378"/>
      <c r="W108" s="1378"/>
      <c r="X108" s="1378"/>
      <c r="Y108" s="1378"/>
      <c r="Z108" s="1378"/>
      <c r="AA108" s="1378"/>
      <c r="AB108" s="1378"/>
      <c r="AC108" s="1378"/>
      <c r="AD108" s="1378"/>
    </row>
    <row r="109" spans="2:30" x14ac:dyDescent="0.35">
      <c r="B109" s="3"/>
      <c r="C109" s="3"/>
      <c r="D109" s="1378"/>
      <c r="E109" s="1378"/>
      <c r="F109" s="1378"/>
      <c r="G109" s="1378"/>
      <c r="H109" s="1378"/>
      <c r="I109" s="1378"/>
      <c r="J109" s="1378"/>
      <c r="K109" s="1378"/>
      <c r="L109" s="1378"/>
      <c r="M109" s="1378"/>
      <c r="N109" s="1378"/>
      <c r="O109" s="1378"/>
      <c r="P109" s="1378"/>
      <c r="Q109" s="1378"/>
      <c r="R109" s="1378"/>
      <c r="S109" s="1378"/>
      <c r="T109" s="1378"/>
      <c r="U109" s="1378"/>
      <c r="V109" s="1378"/>
      <c r="W109" s="1378"/>
      <c r="X109" s="1378"/>
      <c r="Y109" s="1378"/>
      <c r="Z109" s="1378"/>
      <c r="AA109" s="1378"/>
      <c r="AB109" s="1378"/>
      <c r="AC109" s="1378"/>
      <c r="AD109" s="1378"/>
    </row>
    <row r="110" spans="2:30" x14ac:dyDescent="0.35">
      <c r="B110" s="3"/>
      <c r="C110" s="3"/>
      <c r="D110" s="1378"/>
      <c r="E110" s="1378"/>
      <c r="F110" s="1378"/>
      <c r="G110" s="1378"/>
      <c r="H110" s="1378"/>
      <c r="I110" s="1378"/>
      <c r="J110" s="1378"/>
      <c r="K110" s="1378"/>
      <c r="L110" s="1378"/>
      <c r="M110" s="1378"/>
      <c r="N110" s="1378"/>
      <c r="O110" s="1378"/>
      <c r="P110" s="1378"/>
      <c r="Q110" s="1378"/>
      <c r="R110" s="1378"/>
      <c r="S110" s="1378"/>
      <c r="T110" s="1378"/>
      <c r="U110" s="1378"/>
      <c r="V110" s="1378"/>
      <c r="W110" s="1378"/>
      <c r="X110" s="1378"/>
      <c r="Y110" s="1378"/>
      <c r="Z110" s="1378"/>
      <c r="AA110" s="1378"/>
      <c r="AB110" s="1378"/>
      <c r="AC110" s="1378"/>
      <c r="AD110" s="1378"/>
    </row>
    <row r="111" spans="2:30" x14ac:dyDescent="0.35">
      <c r="B111" s="3"/>
      <c r="C111" s="3"/>
      <c r="D111" s="1378"/>
      <c r="E111" s="1378"/>
      <c r="F111" s="1378"/>
      <c r="G111" s="1378"/>
      <c r="H111" s="1378"/>
      <c r="I111" s="1378"/>
      <c r="J111" s="1378"/>
      <c r="K111" s="1378"/>
      <c r="L111" s="1378"/>
      <c r="M111" s="1378"/>
      <c r="N111" s="1378"/>
      <c r="O111" s="1378"/>
      <c r="P111" s="1378"/>
      <c r="Q111" s="1378"/>
      <c r="R111" s="1378"/>
      <c r="S111" s="1378"/>
      <c r="T111" s="1378"/>
      <c r="U111" s="1378"/>
      <c r="V111" s="1378"/>
      <c r="W111" s="1378"/>
      <c r="X111" s="1378"/>
      <c r="Y111" s="1378"/>
      <c r="Z111" s="1378"/>
      <c r="AA111" s="1378"/>
      <c r="AB111" s="1378"/>
      <c r="AC111" s="1378"/>
      <c r="AD111" s="1378"/>
    </row>
    <row r="112" spans="2:30" ht="15" customHeight="1" x14ac:dyDescent="0.35">
      <c r="B112" s="3"/>
      <c r="C112" s="52" t="s">
        <v>427</v>
      </c>
      <c r="D112" s="1378" t="s">
        <v>459</v>
      </c>
      <c r="E112" s="1378"/>
      <c r="F112" s="1378"/>
      <c r="G112" s="1378"/>
      <c r="H112" s="1378"/>
      <c r="I112" s="1378"/>
      <c r="J112" s="1378"/>
      <c r="K112" s="1378"/>
      <c r="L112" s="1378"/>
      <c r="M112" s="1378"/>
      <c r="N112" s="1378"/>
      <c r="O112" s="1378"/>
      <c r="P112" s="1378"/>
      <c r="Q112" s="1378"/>
      <c r="R112" s="1378"/>
      <c r="S112" s="1378"/>
      <c r="T112" s="1378"/>
      <c r="U112" s="1378"/>
      <c r="V112" s="1378"/>
      <c r="W112" s="1378"/>
      <c r="X112" s="1378"/>
      <c r="Y112" s="1378"/>
      <c r="Z112" s="1378"/>
      <c r="AA112" s="1378"/>
      <c r="AB112" s="1378"/>
      <c r="AC112" s="1378"/>
      <c r="AD112" s="1378"/>
    </row>
    <row r="113" spans="2:30" x14ac:dyDescent="0.35">
      <c r="B113" s="3"/>
      <c r="C113" s="3"/>
      <c r="D113" s="1378"/>
      <c r="E113" s="1378"/>
      <c r="F113" s="1378"/>
      <c r="G113" s="1378"/>
      <c r="H113" s="1378"/>
      <c r="I113" s="1378"/>
      <c r="J113" s="1378"/>
      <c r="K113" s="1378"/>
      <c r="L113" s="1378"/>
      <c r="M113" s="1378"/>
      <c r="N113" s="1378"/>
      <c r="O113" s="1378"/>
      <c r="P113" s="1378"/>
      <c r="Q113" s="1378"/>
      <c r="R113" s="1378"/>
      <c r="S113" s="1378"/>
      <c r="T113" s="1378"/>
      <c r="U113" s="1378"/>
      <c r="V113" s="1378"/>
      <c r="W113" s="1378"/>
      <c r="X113" s="1378"/>
      <c r="Y113" s="1378"/>
      <c r="Z113" s="1378"/>
      <c r="AA113" s="1378"/>
      <c r="AB113" s="1378"/>
      <c r="AC113" s="1378"/>
      <c r="AD113" s="1378"/>
    </row>
    <row r="114" spans="2:30" x14ac:dyDescent="0.35">
      <c r="B114" s="3"/>
      <c r="C114" s="3"/>
      <c r="D114" s="1378"/>
      <c r="E114" s="1378"/>
      <c r="F114" s="1378"/>
      <c r="G114" s="1378"/>
      <c r="H114" s="1378"/>
      <c r="I114" s="1378"/>
      <c r="J114" s="1378"/>
      <c r="K114" s="1378"/>
      <c r="L114" s="1378"/>
      <c r="M114" s="1378"/>
      <c r="N114" s="1378"/>
      <c r="O114" s="1378"/>
      <c r="P114" s="1378"/>
      <c r="Q114" s="1378"/>
      <c r="R114" s="1378"/>
      <c r="S114" s="1378"/>
      <c r="T114" s="1378"/>
      <c r="U114" s="1378"/>
      <c r="V114" s="1378"/>
      <c r="W114" s="1378"/>
      <c r="X114" s="1378"/>
      <c r="Y114" s="1378"/>
      <c r="Z114" s="1378"/>
      <c r="AA114" s="1378"/>
      <c r="AB114" s="1378"/>
      <c r="AC114" s="1378"/>
      <c r="AD114" s="1378"/>
    </row>
    <row r="115" spans="2:30" x14ac:dyDescent="0.35">
      <c r="B115" s="3"/>
      <c r="C115" s="3"/>
      <c r="D115" s="1378"/>
      <c r="E115" s="1378"/>
      <c r="F115" s="1378"/>
      <c r="G115" s="1378"/>
      <c r="H115" s="1378"/>
      <c r="I115" s="1378"/>
      <c r="J115" s="1378"/>
      <c r="K115" s="1378"/>
      <c r="L115" s="1378"/>
      <c r="M115" s="1378"/>
      <c r="N115" s="1378"/>
      <c r="O115" s="1378"/>
      <c r="P115" s="1378"/>
      <c r="Q115" s="1378"/>
      <c r="R115" s="1378"/>
      <c r="S115" s="1378"/>
      <c r="T115" s="1378"/>
      <c r="U115" s="1378"/>
      <c r="V115" s="1378"/>
      <c r="W115" s="1378"/>
      <c r="X115" s="1378"/>
      <c r="Y115" s="1378"/>
      <c r="Z115" s="1378"/>
      <c r="AA115" s="1378"/>
      <c r="AB115" s="1378"/>
      <c r="AC115" s="1378"/>
      <c r="AD115" s="1378"/>
    </row>
    <row r="116" spans="2:30" x14ac:dyDescent="0.35">
      <c r="B116" s="3"/>
      <c r="C116" s="3"/>
      <c r="D116" s="1378"/>
      <c r="E116" s="1378"/>
      <c r="F116" s="1378"/>
      <c r="G116" s="1378"/>
      <c r="H116" s="1378"/>
      <c r="I116" s="1378"/>
      <c r="J116" s="1378"/>
      <c r="K116" s="1378"/>
      <c r="L116" s="1378"/>
      <c r="M116" s="1378"/>
      <c r="N116" s="1378"/>
      <c r="O116" s="1378"/>
      <c r="P116" s="1378"/>
      <c r="Q116" s="1378"/>
      <c r="R116" s="1378"/>
      <c r="S116" s="1378"/>
      <c r="T116" s="1378"/>
      <c r="U116" s="1378"/>
      <c r="V116" s="1378"/>
      <c r="W116" s="1378"/>
      <c r="X116" s="1378"/>
      <c r="Y116" s="1378"/>
      <c r="Z116" s="1378"/>
      <c r="AA116" s="1378"/>
      <c r="AB116" s="1378"/>
      <c r="AC116" s="1378"/>
      <c r="AD116" s="1378"/>
    </row>
    <row r="117" spans="2:30" x14ac:dyDescent="0.35">
      <c r="B117" s="3"/>
      <c r="C117" s="3"/>
      <c r="D117" s="1378"/>
      <c r="E117" s="1378"/>
      <c r="F117" s="1378"/>
      <c r="G117" s="1378"/>
      <c r="H117" s="1378"/>
      <c r="I117" s="1378"/>
      <c r="J117" s="1378"/>
      <c r="K117" s="1378"/>
      <c r="L117" s="1378"/>
      <c r="M117" s="1378"/>
      <c r="N117" s="1378"/>
      <c r="O117" s="1378"/>
      <c r="P117" s="1378"/>
      <c r="Q117" s="1378"/>
      <c r="R117" s="1378"/>
      <c r="S117" s="1378"/>
      <c r="T117" s="1378"/>
      <c r="U117" s="1378"/>
      <c r="V117" s="1378"/>
      <c r="W117" s="1378"/>
      <c r="X117" s="1378"/>
      <c r="Y117" s="1378"/>
      <c r="Z117" s="1378"/>
      <c r="AA117" s="1378"/>
      <c r="AB117" s="1378"/>
      <c r="AC117" s="1378"/>
      <c r="AD117" s="1378"/>
    </row>
    <row r="118" spans="2:30" s="6" customFormat="1" x14ac:dyDescent="0.3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2:30" ht="15" customHeight="1" x14ac:dyDescent="0.35">
      <c r="B119" s="51" t="s">
        <v>460</v>
      </c>
      <c r="C119" s="1378" t="s">
        <v>461</v>
      </c>
      <c r="D119" s="1378"/>
      <c r="E119" s="1378"/>
      <c r="F119" s="1378"/>
      <c r="G119" s="1378"/>
      <c r="H119" s="1378"/>
      <c r="I119" s="1378"/>
      <c r="J119" s="1378"/>
      <c r="K119" s="1378"/>
      <c r="L119" s="1378"/>
      <c r="M119" s="1378"/>
      <c r="N119" s="1378"/>
      <c r="O119" s="1378"/>
      <c r="P119" s="1378"/>
      <c r="Q119" s="1378"/>
      <c r="R119" s="1378"/>
      <c r="S119" s="1378"/>
      <c r="T119" s="1378"/>
      <c r="U119" s="1378"/>
      <c r="V119" s="1378"/>
      <c r="W119" s="1378"/>
      <c r="X119" s="1378"/>
      <c r="Y119" s="1378"/>
      <c r="Z119" s="1378"/>
      <c r="AA119" s="1378"/>
      <c r="AB119" s="1378"/>
      <c r="AC119" s="1378"/>
      <c r="AD119" s="1378"/>
    </row>
    <row r="120" spans="2:30" x14ac:dyDescent="0.35">
      <c r="B120" s="3"/>
      <c r="C120" s="1378"/>
      <c r="D120" s="1378"/>
      <c r="E120" s="1378"/>
      <c r="F120" s="1378"/>
      <c r="G120" s="1378"/>
      <c r="H120" s="1378"/>
      <c r="I120" s="1378"/>
      <c r="J120" s="1378"/>
      <c r="K120" s="1378"/>
      <c r="L120" s="1378"/>
      <c r="M120" s="1378"/>
      <c r="N120" s="1378"/>
      <c r="O120" s="1378"/>
      <c r="P120" s="1378"/>
      <c r="Q120" s="1378"/>
      <c r="R120" s="1378"/>
      <c r="S120" s="1378"/>
      <c r="T120" s="1378"/>
      <c r="U120" s="1378"/>
      <c r="V120" s="1378"/>
      <c r="W120" s="1378"/>
      <c r="X120" s="1378"/>
      <c r="Y120" s="1378"/>
      <c r="Z120" s="1378"/>
      <c r="AA120" s="1378"/>
      <c r="AB120" s="1378"/>
      <c r="AC120" s="1378"/>
      <c r="AD120" s="1378"/>
    </row>
    <row r="121" spans="2:30" x14ac:dyDescent="0.35">
      <c r="B121" s="3"/>
      <c r="C121" s="1378"/>
      <c r="D121" s="1378"/>
      <c r="E121" s="1378"/>
      <c r="F121" s="1378"/>
      <c r="G121" s="1378"/>
      <c r="H121" s="1378"/>
      <c r="I121" s="1378"/>
      <c r="J121" s="1378"/>
      <c r="K121" s="1378"/>
      <c r="L121" s="1378"/>
      <c r="M121" s="1378"/>
      <c r="N121" s="1378"/>
      <c r="O121" s="1378"/>
      <c r="P121" s="1378"/>
      <c r="Q121" s="1378"/>
      <c r="R121" s="1378"/>
      <c r="S121" s="1378"/>
      <c r="T121" s="1378"/>
      <c r="U121" s="1378"/>
      <c r="V121" s="1378"/>
      <c r="W121" s="1378"/>
      <c r="X121" s="1378"/>
      <c r="Y121" s="1378"/>
      <c r="Z121" s="1378"/>
      <c r="AA121" s="1378"/>
      <c r="AB121" s="1378"/>
      <c r="AC121" s="1378"/>
      <c r="AD121" s="1378"/>
    </row>
    <row r="122" spans="2:30" x14ac:dyDescent="0.35">
      <c r="B122" s="3"/>
      <c r="C122" s="1378"/>
      <c r="D122" s="1378"/>
      <c r="E122" s="1378"/>
      <c r="F122" s="1378"/>
      <c r="G122" s="1378"/>
      <c r="H122" s="1378"/>
      <c r="I122" s="1378"/>
      <c r="J122" s="1378"/>
      <c r="K122" s="1378"/>
      <c r="L122" s="1378"/>
      <c r="M122" s="1378"/>
      <c r="N122" s="1378"/>
      <c r="O122" s="1378"/>
      <c r="P122" s="1378"/>
      <c r="Q122" s="1378"/>
      <c r="R122" s="1378"/>
      <c r="S122" s="1378"/>
      <c r="T122" s="1378"/>
      <c r="U122" s="1378"/>
      <c r="V122" s="1378"/>
      <c r="W122" s="1378"/>
      <c r="X122" s="1378"/>
      <c r="Y122" s="1378"/>
      <c r="Z122" s="1378"/>
      <c r="AA122" s="1378"/>
      <c r="AB122" s="1378"/>
      <c r="AC122" s="1378"/>
      <c r="AD122" s="1378"/>
    </row>
    <row r="123" spans="2:30" s="6" customFormat="1" x14ac:dyDescent="0.3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2:30" ht="15" customHeight="1" x14ac:dyDescent="0.35">
      <c r="B124" s="51" t="s">
        <v>462</v>
      </c>
      <c r="C124" s="1378" t="s">
        <v>463</v>
      </c>
      <c r="D124" s="1378"/>
      <c r="E124" s="1378"/>
      <c r="F124" s="1378"/>
      <c r="G124" s="1378"/>
      <c r="H124" s="1378"/>
      <c r="I124" s="1378"/>
      <c r="J124" s="1378"/>
      <c r="K124" s="1378"/>
      <c r="L124" s="1378"/>
      <c r="M124" s="1378"/>
      <c r="N124" s="1378"/>
      <c r="O124" s="1378"/>
      <c r="P124" s="1378"/>
      <c r="Q124" s="1378"/>
      <c r="R124" s="1378"/>
      <c r="S124" s="1378"/>
      <c r="T124" s="1378"/>
      <c r="U124" s="1378"/>
      <c r="V124" s="1378"/>
      <c r="W124" s="1378"/>
      <c r="X124" s="1378"/>
      <c r="Y124" s="1378"/>
      <c r="Z124" s="1378"/>
      <c r="AA124" s="1378"/>
      <c r="AB124" s="1378"/>
      <c r="AC124" s="1378"/>
      <c r="AD124" s="1378"/>
    </row>
    <row r="125" spans="2:30" x14ac:dyDescent="0.35">
      <c r="B125" s="3"/>
      <c r="C125" s="1378"/>
      <c r="D125" s="1378"/>
      <c r="E125" s="1378"/>
      <c r="F125" s="1378"/>
      <c r="G125" s="1378"/>
      <c r="H125" s="1378"/>
      <c r="I125" s="1378"/>
      <c r="J125" s="1378"/>
      <c r="K125" s="1378"/>
      <c r="L125" s="1378"/>
      <c r="M125" s="1378"/>
      <c r="N125" s="1378"/>
      <c r="O125" s="1378"/>
      <c r="P125" s="1378"/>
      <c r="Q125" s="1378"/>
      <c r="R125" s="1378"/>
      <c r="S125" s="1378"/>
      <c r="T125" s="1378"/>
      <c r="U125" s="1378"/>
      <c r="V125" s="1378"/>
      <c r="W125" s="1378"/>
      <c r="X125" s="1378"/>
      <c r="Y125" s="1378"/>
      <c r="Z125" s="1378"/>
      <c r="AA125" s="1378"/>
      <c r="AB125" s="1378"/>
      <c r="AC125" s="1378"/>
      <c r="AD125" s="1378"/>
    </row>
    <row r="126" spans="2:30" x14ac:dyDescent="0.35">
      <c r="B126" s="3"/>
      <c r="C126" s="1378"/>
      <c r="D126" s="1378"/>
      <c r="E126" s="1378"/>
      <c r="F126" s="1378"/>
      <c r="G126" s="1378"/>
      <c r="H126" s="1378"/>
      <c r="I126" s="1378"/>
      <c r="J126" s="1378"/>
      <c r="K126" s="1378"/>
      <c r="L126" s="1378"/>
      <c r="M126" s="1378"/>
      <c r="N126" s="1378"/>
      <c r="O126" s="1378"/>
      <c r="P126" s="1378"/>
      <c r="Q126" s="1378"/>
      <c r="R126" s="1378"/>
      <c r="S126" s="1378"/>
      <c r="T126" s="1378"/>
      <c r="U126" s="1378"/>
      <c r="V126" s="1378"/>
      <c r="W126" s="1378"/>
      <c r="X126" s="1378"/>
      <c r="Y126" s="1378"/>
      <c r="Z126" s="1378"/>
      <c r="AA126" s="1378"/>
      <c r="AB126" s="1378"/>
      <c r="AC126" s="1378"/>
      <c r="AD126" s="1378"/>
    </row>
    <row r="127" spans="2:30" x14ac:dyDescent="0.35">
      <c r="B127" s="3"/>
      <c r="C127" s="1378"/>
      <c r="D127" s="1378"/>
      <c r="E127" s="1378"/>
      <c r="F127" s="1378"/>
      <c r="G127" s="1378"/>
      <c r="H127" s="1378"/>
      <c r="I127" s="1378"/>
      <c r="J127" s="1378"/>
      <c r="K127" s="1378"/>
      <c r="L127" s="1378"/>
      <c r="M127" s="1378"/>
      <c r="N127" s="1378"/>
      <c r="O127" s="1378"/>
      <c r="P127" s="1378"/>
      <c r="Q127" s="1378"/>
      <c r="R127" s="1378"/>
      <c r="S127" s="1378"/>
      <c r="T127" s="1378"/>
      <c r="U127" s="1378"/>
      <c r="V127" s="1378"/>
      <c r="W127" s="1378"/>
      <c r="X127" s="1378"/>
      <c r="Y127" s="1378"/>
      <c r="Z127" s="1378"/>
      <c r="AA127" s="1378"/>
      <c r="AB127" s="1378"/>
      <c r="AC127" s="1378"/>
      <c r="AD127" s="1378"/>
    </row>
    <row r="128" spans="2:30" s="6" customFormat="1" x14ac:dyDescent="0.3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2:30" ht="15" customHeight="1" x14ac:dyDescent="0.35">
      <c r="B129" s="51" t="s">
        <v>464</v>
      </c>
      <c r="C129" s="1378" t="s">
        <v>548</v>
      </c>
      <c r="D129" s="1378"/>
      <c r="E129" s="1378"/>
      <c r="F129" s="1378"/>
      <c r="G129" s="1378"/>
      <c r="H129" s="1378"/>
      <c r="I129" s="1378"/>
      <c r="J129" s="1378"/>
      <c r="K129" s="1378"/>
      <c r="L129" s="1378"/>
      <c r="M129" s="1378"/>
      <c r="N129" s="1378"/>
      <c r="O129" s="1378"/>
      <c r="P129" s="1378"/>
      <c r="Q129" s="1378"/>
      <c r="R129" s="1378"/>
      <c r="S129" s="1378"/>
      <c r="T129" s="1378"/>
      <c r="U129" s="1378"/>
      <c r="V129" s="1378"/>
      <c r="W129" s="1378"/>
      <c r="X129" s="1378"/>
      <c r="Y129" s="1378"/>
      <c r="Z129" s="1378"/>
      <c r="AA129" s="1378"/>
      <c r="AB129" s="1378"/>
      <c r="AC129" s="1378"/>
      <c r="AD129" s="1378"/>
    </row>
    <row r="130" spans="2:30" x14ac:dyDescent="0.35">
      <c r="B130" s="3"/>
      <c r="C130" s="1378"/>
      <c r="D130" s="1378"/>
      <c r="E130" s="1378"/>
      <c r="F130" s="1378"/>
      <c r="G130" s="1378"/>
      <c r="H130" s="1378"/>
      <c r="I130" s="1378"/>
      <c r="J130" s="1378"/>
      <c r="K130" s="1378"/>
      <c r="L130" s="1378"/>
      <c r="M130" s="1378"/>
      <c r="N130" s="1378"/>
      <c r="O130" s="1378"/>
      <c r="P130" s="1378"/>
      <c r="Q130" s="1378"/>
      <c r="R130" s="1378"/>
      <c r="S130" s="1378"/>
      <c r="T130" s="1378"/>
      <c r="U130" s="1378"/>
      <c r="V130" s="1378"/>
      <c r="W130" s="1378"/>
      <c r="X130" s="1378"/>
      <c r="Y130" s="1378"/>
      <c r="Z130" s="1378"/>
      <c r="AA130" s="1378"/>
      <c r="AB130" s="1378"/>
      <c r="AC130" s="1378"/>
      <c r="AD130" s="1378"/>
    </row>
    <row r="131" spans="2:30" x14ac:dyDescent="0.35">
      <c r="B131" s="3"/>
      <c r="C131" s="1378"/>
      <c r="D131" s="1378"/>
      <c r="E131" s="1378"/>
      <c r="F131" s="1378"/>
      <c r="G131" s="1378"/>
      <c r="H131" s="1378"/>
      <c r="I131" s="1378"/>
      <c r="J131" s="1378"/>
      <c r="K131" s="1378"/>
      <c r="L131" s="1378"/>
      <c r="M131" s="1378"/>
      <c r="N131" s="1378"/>
      <c r="O131" s="1378"/>
      <c r="P131" s="1378"/>
      <c r="Q131" s="1378"/>
      <c r="R131" s="1378"/>
      <c r="S131" s="1378"/>
      <c r="T131" s="1378"/>
      <c r="U131" s="1378"/>
      <c r="V131" s="1378"/>
      <c r="W131" s="1378"/>
      <c r="X131" s="1378"/>
      <c r="Y131" s="1378"/>
      <c r="Z131" s="1378"/>
      <c r="AA131" s="1378"/>
      <c r="AB131" s="1378"/>
      <c r="AC131" s="1378"/>
      <c r="AD131" s="1378"/>
    </row>
    <row r="132" spans="2:30" s="6" customFormat="1" x14ac:dyDescent="0.3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2:30" x14ac:dyDescent="0.35">
      <c r="B133" s="51" t="s">
        <v>465</v>
      </c>
      <c r="C133" s="1378" t="s">
        <v>466</v>
      </c>
      <c r="D133" s="1378"/>
      <c r="E133" s="1378"/>
      <c r="F133" s="1378"/>
      <c r="G133" s="1378"/>
      <c r="H133" s="1378"/>
      <c r="I133" s="1378"/>
      <c r="J133" s="1378"/>
      <c r="K133" s="1378"/>
      <c r="L133" s="1378"/>
      <c r="M133" s="1378"/>
      <c r="N133" s="1378"/>
      <c r="O133" s="1378"/>
      <c r="P133" s="1378"/>
      <c r="Q133" s="1378"/>
      <c r="R133" s="1378"/>
      <c r="S133" s="1378"/>
      <c r="T133" s="1378"/>
      <c r="U133" s="1378"/>
      <c r="V133" s="1378"/>
      <c r="W133" s="1378"/>
      <c r="X133" s="1378"/>
      <c r="Y133" s="1378"/>
      <c r="Z133" s="1378"/>
      <c r="AA133" s="1378"/>
      <c r="AB133" s="1378"/>
      <c r="AC133" s="1378"/>
      <c r="AD133" s="1378"/>
    </row>
    <row r="134" spans="2:30" x14ac:dyDescent="0.35">
      <c r="B134" s="3"/>
      <c r="C134" s="1378"/>
      <c r="D134" s="1378"/>
      <c r="E134" s="1378"/>
      <c r="F134" s="1378"/>
      <c r="G134" s="1378"/>
      <c r="H134" s="1378"/>
      <c r="I134" s="1378"/>
      <c r="J134" s="1378"/>
      <c r="K134" s="1378"/>
      <c r="L134" s="1378"/>
      <c r="M134" s="1378"/>
      <c r="N134" s="1378"/>
      <c r="O134" s="1378"/>
      <c r="P134" s="1378"/>
      <c r="Q134" s="1378"/>
      <c r="R134" s="1378"/>
      <c r="S134" s="1378"/>
      <c r="T134" s="1378"/>
      <c r="U134" s="1378"/>
      <c r="V134" s="1378"/>
      <c r="W134" s="1378"/>
      <c r="X134" s="1378"/>
      <c r="Y134" s="1378"/>
      <c r="Z134" s="1378"/>
      <c r="AA134" s="1378"/>
      <c r="AB134" s="1378"/>
      <c r="AC134" s="1378"/>
      <c r="AD134" s="1378"/>
    </row>
    <row r="135" spans="2:30" x14ac:dyDescent="0.35">
      <c r="B135" s="3"/>
      <c r="C135" s="1378"/>
      <c r="D135" s="1378"/>
      <c r="E135" s="1378"/>
      <c r="F135" s="1378"/>
      <c r="G135" s="1378"/>
      <c r="H135" s="1378"/>
      <c r="I135" s="1378"/>
      <c r="J135" s="1378"/>
      <c r="K135" s="1378"/>
      <c r="L135" s="1378"/>
      <c r="M135" s="1378"/>
      <c r="N135" s="1378"/>
      <c r="O135" s="1378"/>
      <c r="P135" s="1378"/>
      <c r="Q135" s="1378"/>
      <c r="R135" s="1378"/>
      <c r="S135" s="1378"/>
      <c r="T135" s="1378"/>
      <c r="U135" s="1378"/>
      <c r="V135" s="1378"/>
      <c r="W135" s="1378"/>
      <c r="X135" s="1378"/>
      <c r="Y135" s="1378"/>
      <c r="Z135" s="1378"/>
      <c r="AA135" s="1378"/>
      <c r="AB135" s="1378"/>
      <c r="AC135" s="1378"/>
      <c r="AD135" s="1378"/>
    </row>
    <row r="136" spans="2:30" x14ac:dyDescent="0.35">
      <c r="B136" s="3"/>
      <c r="C136" s="1378"/>
      <c r="D136" s="1378"/>
      <c r="E136" s="1378"/>
      <c r="F136" s="1378"/>
      <c r="G136" s="1378"/>
      <c r="H136" s="1378"/>
      <c r="I136" s="1378"/>
      <c r="J136" s="1378"/>
      <c r="K136" s="1378"/>
      <c r="L136" s="1378"/>
      <c r="M136" s="1378"/>
      <c r="N136" s="1378"/>
      <c r="O136" s="1378"/>
      <c r="P136" s="1378"/>
      <c r="Q136" s="1378"/>
      <c r="R136" s="1378"/>
      <c r="S136" s="1378"/>
      <c r="T136" s="1378"/>
      <c r="U136" s="1378"/>
      <c r="V136" s="1378"/>
      <c r="W136" s="1378"/>
      <c r="X136" s="1378"/>
      <c r="Y136" s="1378"/>
      <c r="Z136" s="1378"/>
      <c r="AA136" s="1378"/>
      <c r="AB136" s="1378"/>
      <c r="AC136" s="1378"/>
      <c r="AD136" s="1378"/>
    </row>
    <row r="137" spans="2:30" x14ac:dyDescent="0.35">
      <c r="B137" s="3"/>
      <c r="C137" s="1378"/>
      <c r="D137" s="1378"/>
      <c r="E137" s="1378"/>
      <c r="F137" s="1378"/>
      <c r="G137" s="1378"/>
      <c r="H137" s="1378"/>
      <c r="I137" s="1378"/>
      <c r="J137" s="1378"/>
      <c r="K137" s="1378"/>
      <c r="L137" s="1378"/>
      <c r="M137" s="1378"/>
      <c r="N137" s="1378"/>
      <c r="O137" s="1378"/>
      <c r="P137" s="1378"/>
      <c r="Q137" s="1378"/>
      <c r="R137" s="1378"/>
      <c r="S137" s="1378"/>
      <c r="T137" s="1378"/>
      <c r="U137" s="1378"/>
      <c r="V137" s="1378"/>
      <c r="W137" s="1378"/>
      <c r="X137" s="1378"/>
      <c r="Y137" s="1378"/>
      <c r="Z137" s="1378"/>
      <c r="AA137" s="1378"/>
      <c r="AB137" s="1378"/>
      <c r="AC137" s="1378"/>
      <c r="AD137" s="1378"/>
    </row>
    <row r="138" spans="2:30" s="6" customFormat="1" x14ac:dyDescent="0.3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2:30" x14ac:dyDescent="0.35">
      <c r="B139" s="51" t="s">
        <v>467</v>
      </c>
      <c r="C139" s="1391" t="s">
        <v>468</v>
      </c>
      <c r="D139" s="1391"/>
      <c r="E139" s="1391"/>
      <c r="F139" s="1391"/>
      <c r="G139" s="1391"/>
      <c r="H139" s="1391"/>
      <c r="I139" s="1391"/>
      <c r="J139" s="1391"/>
      <c r="K139" s="1391"/>
      <c r="L139" s="1391"/>
      <c r="M139" s="1391"/>
      <c r="N139" s="1391"/>
      <c r="O139" s="1391"/>
      <c r="P139" s="1391"/>
      <c r="Q139" s="1391"/>
      <c r="R139" s="1391"/>
      <c r="S139" s="1391"/>
      <c r="T139" s="1391"/>
      <c r="U139" s="1391"/>
      <c r="V139" s="1391"/>
      <c r="W139" s="1391"/>
      <c r="X139" s="1391"/>
      <c r="Y139" s="1391"/>
      <c r="Z139" s="1391"/>
      <c r="AA139" s="1391"/>
      <c r="AB139" s="1391"/>
      <c r="AC139" s="1391"/>
      <c r="AD139" s="1391"/>
    </row>
    <row r="140" spans="2:30" s="6" customFormat="1" x14ac:dyDescent="0.3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2:30" x14ac:dyDescent="0.35">
      <c r="B141" s="51" t="s">
        <v>469</v>
      </c>
      <c r="C141" s="1378" t="s">
        <v>470</v>
      </c>
      <c r="D141" s="1378"/>
      <c r="E141" s="1378"/>
      <c r="F141" s="1378"/>
      <c r="G141" s="1378"/>
      <c r="H141" s="1378"/>
      <c r="I141" s="1378"/>
      <c r="J141" s="1378"/>
      <c r="K141" s="1378"/>
      <c r="L141" s="1378"/>
      <c r="M141" s="1378"/>
      <c r="N141" s="1378"/>
      <c r="O141" s="1378"/>
      <c r="P141" s="1378"/>
      <c r="Q141" s="1378"/>
      <c r="R141" s="1378"/>
      <c r="S141" s="1378"/>
      <c r="T141" s="1378"/>
      <c r="U141" s="1378"/>
      <c r="V141" s="1378"/>
      <c r="W141" s="1378"/>
      <c r="X141" s="1378"/>
      <c r="Y141" s="1378"/>
      <c r="Z141" s="1378"/>
      <c r="AA141" s="1378"/>
      <c r="AB141" s="1378"/>
      <c r="AC141" s="1378"/>
      <c r="AD141" s="1378"/>
    </row>
    <row r="142" spans="2:30" x14ac:dyDescent="0.35">
      <c r="B142" s="3"/>
      <c r="C142" s="1378"/>
      <c r="D142" s="1378"/>
      <c r="E142" s="1378"/>
      <c r="F142" s="1378"/>
      <c r="G142" s="1378"/>
      <c r="H142" s="1378"/>
      <c r="I142" s="1378"/>
      <c r="J142" s="1378"/>
      <c r="K142" s="1378"/>
      <c r="L142" s="1378"/>
      <c r="M142" s="1378"/>
      <c r="N142" s="1378"/>
      <c r="O142" s="1378"/>
      <c r="P142" s="1378"/>
      <c r="Q142" s="1378"/>
      <c r="R142" s="1378"/>
      <c r="S142" s="1378"/>
      <c r="T142" s="1378"/>
      <c r="U142" s="1378"/>
      <c r="V142" s="1378"/>
      <c r="W142" s="1378"/>
      <c r="X142" s="1378"/>
      <c r="Y142" s="1378"/>
      <c r="Z142" s="1378"/>
      <c r="AA142" s="1378"/>
      <c r="AB142" s="1378"/>
      <c r="AC142" s="1378"/>
      <c r="AD142" s="1378"/>
    </row>
    <row r="143" spans="2:30" s="6" customFormat="1" x14ac:dyDescent="0.3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2:30" x14ac:dyDescent="0.35">
      <c r="B144" s="51" t="s">
        <v>471</v>
      </c>
      <c r="C144" s="1378" t="s">
        <v>509</v>
      </c>
      <c r="D144" s="1378"/>
      <c r="E144" s="1378"/>
      <c r="F144" s="1378"/>
      <c r="G144" s="1378"/>
      <c r="H144" s="1378"/>
      <c r="I144" s="1378"/>
      <c r="J144" s="1378"/>
      <c r="K144" s="1378"/>
      <c r="L144" s="1378"/>
      <c r="M144" s="1378"/>
      <c r="N144" s="1378"/>
      <c r="O144" s="1378"/>
      <c r="P144" s="1378"/>
      <c r="Q144" s="1378"/>
      <c r="R144" s="1378"/>
      <c r="S144" s="1378"/>
      <c r="T144" s="1378"/>
      <c r="U144" s="1378"/>
      <c r="V144" s="1378"/>
      <c r="W144" s="1378"/>
      <c r="X144" s="1378"/>
      <c r="Y144" s="1378"/>
      <c r="Z144" s="1378"/>
      <c r="AA144" s="1378"/>
      <c r="AB144" s="1378"/>
      <c r="AC144" s="1378"/>
      <c r="AD144" s="1378"/>
    </row>
    <row r="145" spans="2:30" x14ac:dyDescent="0.35">
      <c r="B145" s="3"/>
      <c r="C145" s="1378"/>
      <c r="D145" s="1378"/>
      <c r="E145" s="1378"/>
      <c r="F145" s="1378"/>
      <c r="G145" s="1378"/>
      <c r="H145" s="1378"/>
      <c r="I145" s="1378"/>
      <c r="J145" s="1378"/>
      <c r="K145" s="1378"/>
      <c r="L145" s="1378"/>
      <c r="M145" s="1378"/>
      <c r="N145" s="1378"/>
      <c r="O145" s="1378"/>
      <c r="P145" s="1378"/>
      <c r="Q145" s="1378"/>
      <c r="R145" s="1378"/>
      <c r="S145" s="1378"/>
      <c r="T145" s="1378"/>
      <c r="U145" s="1378"/>
      <c r="V145" s="1378"/>
      <c r="W145" s="1378"/>
      <c r="X145" s="1378"/>
      <c r="Y145" s="1378"/>
      <c r="Z145" s="1378"/>
      <c r="AA145" s="1378"/>
      <c r="AB145" s="1378"/>
      <c r="AC145" s="1378"/>
      <c r="AD145" s="1378"/>
    </row>
    <row r="146" spans="2:30" x14ac:dyDescent="0.35">
      <c r="B146" s="3"/>
      <c r="C146" s="52" t="s">
        <v>415</v>
      </c>
      <c r="D146" s="1378" t="s">
        <v>472</v>
      </c>
      <c r="E146" s="1378"/>
      <c r="F146" s="1378"/>
      <c r="G146" s="1378"/>
      <c r="H146" s="1378"/>
      <c r="I146" s="1378"/>
      <c r="J146" s="1378"/>
      <c r="K146" s="1378"/>
      <c r="L146" s="1378"/>
      <c r="M146" s="1378"/>
      <c r="N146" s="1378"/>
      <c r="O146" s="1378"/>
      <c r="P146" s="1378"/>
      <c r="Q146" s="1378"/>
      <c r="R146" s="1378"/>
      <c r="S146" s="1378"/>
      <c r="T146" s="1378"/>
      <c r="U146" s="1378"/>
      <c r="V146" s="1378"/>
      <c r="W146" s="1378"/>
      <c r="X146" s="1378"/>
      <c r="Y146" s="1378"/>
      <c r="Z146" s="1378"/>
      <c r="AA146" s="1378"/>
      <c r="AB146" s="1378"/>
      <c r="AC146" s="1378"/>
      <c r="AD146" s="1378"/>
    </row>
    <row r="147" spans="2:30" x14ac:dyDescent="0.35">
      <c r="B147" s="3"/>
      <c r="C147" s="3"/>
      <c r="D147" s="1378"/>
      <c r="E147" s="1378"/>
      <c r="F147" s="1378"/>
      <c r="G147" s="1378"/>
      <c r="H147" s="1378"/>
      <c r="I147" s="1378"/>
      <c r="J147" s="1378"/>
      <c r="K147" s="1378"/>
      <c r="L147" s="1378"/>
      <c r="M147" s="1378"/>
      <c r="N147" s="1378"/>
      <c r="O147" s="1378"/>
      <c r="P147" s="1378"/>
      <c r="Q147" s="1378"/>
      <c r="R147" s="1378"/>
      <c r="S147" s="1378"/>
      <c r="T147" s="1378"/>
      <c r="U147" s="1378"/>
      <c r="V147" s="1378"/>
      <c r="W147" s="1378"/>
      <c r="X147" s="1378"/>
      <c r="Y147" s="1378"/>
      <c r="Z147" s="1378"/>
      <c r="AA147" s="1378"/>
      <c r="AB147" s="1378"/>
      <c r="AC147" s="1378"/>
      <c r="AD147" s="1378"/>
    </row>
    <row r="148" spans="2:30" x14ac:dyDescent="0.35">
      <c r="B148" s="3"/>
      <c r="C148" s="3"/>
      <c r="D148" s="1378"/>
      <c r="E148" s="1378"/>
      <c r="F148" s="1378"/>
      <c r="G148" s="1378"/>
      <c r="H148" s="1378"/>
      <c r="I148" s="1378"/>
      <c r="J148" s="1378"/>
      <c r="K148" s="1378"/>
      <c r="L148" s="1378"/>
      <c r="M148" s="1378"/>
      <c r="N148" s="1378"/>
      <c r="O148" s="1378"/>
      <c r="P148" s="1378"/>
      <c r="Q148" s="1378"/>
      <c r="R148" s="1378"/>
      <c r="S148" s="1378"/>
      <c r="T148" s="1378"/>
      <c r="U148" s="1378"/>
      <c r="V148" s="1378"/>
      <c r="W148" s="1378"/>
      <c r="X148" s="1378"/>
      <c r="Y148" s="1378"/>
      <c r="Z148" s="1378"/>
      <c r="AA148" s="1378"/>
      <c r="AB148" s="1378"/>
      <c r="AC148" s="1378"/>
      <c r="AD148" s="1378"/>
    </row>
    <row r="149" spans="2:30" ht="15" customHeight="1" x14ac:dyDescent="0.35">
      <c r="B149" s="3"/>
      <c r="C149" s="52" t="s">
        <v>417</v>
      </c>
      <c r="D149" s="1378" t="s">
        <v>510</v>
      </c>
      <c r="E149" s="1378"/>
      <c r="F149" s="1378"/>
      <c r="G149" s="1378"/>
      <c r="H149" s="1378"/>
      <c r="I149" s="1378"/>
      <c r="J149" s="1378"/>
      <c r="K149" s="1378"/>
      <c r="L149" s="1378"/>
      <c r="M149" s="1378"/>
      <c r="N149" s="1378"/>
      <c r="O149" s="1378"/>
      <c r="P149" s="1378"/>
      <c r="Q149" s="1378"/>
      <c r="R149" s="1378"/>
      <c r="S149" s="1378"/>
      <c r="T149" s="1378"/>
      <c r="U149" s="1378"/>
      <c r="V149" s="1378"/>
      <c r="W149" s="1378"/>
      <c r="X149" s="1378"/>
      <c r="Y149" s="1378"/>
      <c r="Z149" s="1378"/>
      <c r="AA149" s="1378"/>
      <c r="AB149" s="1378"/>
      <c r="AC149" s="1378"/>
      <c r="AD149" s="1378"/>
    </row>
    <row r="150" spans="2:30" x14ac:dyDescent="0.35">
      <c r="B150" s="3"/>
      <c r="C150" s="3"/>
      <c r="D150" s="1378"/>
      <c r="E150" s="1378"/>
      <c r="F150" s="1378"/>
      <c r="G150" s="1378"/>
      <c r="H150" s="1378"/>
      <c r="I150" s="1378"/>
      <c r="J150" s="1378"/>
      <c r="K150" s="1378"/>
      <c r="L150" s="1378"/>
      <c r="M150" s="1378"/>
      <c r="N150" s="1378"/>
      <c r="O150" s="1378"/>
      <c r="P150" s="1378"/>
      <c r="Q150" s="1378"/>
      <c r="R150" s="1378"/>
      <c r="S150" s="1378"/>
      <c r="T150" s="1378"/>
      <c r="U150" s="1378"/>
      <c r="V150" s="1378"/>
      <c r="W150" s="1378"/>
      <c r="X150" s="1378"/>
      <c r="Y150" s="1378"/>
      <c r="Z150" s="1378"/>
      <c r="AA150" s="1378"/>
      <c r="AB150" s="1378"/>
      <c r="AC150" s="1378"/>
      <c r="AD150" s="1378"/>
    </row>
    <row r="151" spans="2:30" s="6" customFormat="1" x14ac:dyDescent="0.35">
      <c r="B151" s="5"/>
      <c r="C151" s="5"/>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row>
    <row r="152" spans="2:30" x14ac:dyDescent="0.35">
      <c r="B152" s="51" t="s">
        <v>473</v>
      </c>
      <c r="C152" s="1391" t="s">
        <v>449</v>
      </c>
      <c r="D152" s="1391"/>
      <c r="E152" s="1391"/>
      <c r="F152" s="1391"/>
      <c r="G152" s="1391"/>
      <c r="H152" s="1391"/>
      <c r="I152" s="1391"/>
      <c r="J152" s="1391"/>
      <c r="K152" s="1391"/>
      <c r="L152" s="1391"/>
      <c r="M152" s="1391"/>
      <c r="N152" s="1391"/>
      <c r="O152" s="1391"/>
      <c r="P152" s="1391"/>
      <c r="Q152" s="1391"/>
      <c r="R152" s="1391"/>
      <c r="S152" s="1391"/>
      <c r="T152" s="1391"/>
      <c r="U152" s="1391"/>
      <c r="V152" s="1391"/>
      <c r="W152" s="1391"/>
      <c r="X152" s="1391"/>
      <c r="Y152" s="1391"/>
      <c r="Z152" s="1391"/>
      <c r="AA152" s="1391"/>
      <c r="AB152" s="1391"/>
      <c r="AC152" s="1391"/>
      <c r="AD152" s="1391"/>
    </row>
    <row r="153" spans="2:30" x14ac:dyDescent="0.35">
      <c r="B153" s="3"/>
      <c r="C153" s="52" t="s">
        <v>415</v>
      </c>
      <c r="D153" s="1378" t="s">
        <v>549</v>
      </c>
      <c r="E153" s="1378"/>
      <c r="F153" s="1378"/>
      <c r="G153" s="1378"/>
      <c r="H153" s="1378"/>
      <c r="I153" s="1378"/>
      <c r="J153" s="1378"/>
      <c r="K153" s="1378"/>
      <c r="L153" s="1378"/>
      <c r="M153" s="1378"/>
      <c r="N153" s="1378"/>
      <c r="O153" s="1378"/>
      <c r="P153" s="1378"/>
      <c r="Q153" s="1378"/>
      <c r="R153" s="1378"/>
      <c r="S153" s="1378"/>
      <c r="T153" s="1378"/>
      <c r="U153" s="1378"/>
      <c r="V153" s="1378"/>
      <c r="W153" s="1378"/>
      <c r="X153" s="1378"/>
      <c r="Y153" s="1378"/>
      <c r="Z153" s="1378"/>
      <c r="AA153" s="1378"/>
      <c r="AB153" s="1378"/>
      <c r="AC153" s="1378"/>
      <c r="AD153" s="1378"/>
    </row>
    <row r="154" spans="2:30" x14ac:dyDescent="0.35">
      <c r="B154" s="3"/>
      <c r="C154" s="3"/>
      <c r="D154" s="1378"/>
      <c r="E154" s="1378"/>
      <c r="F154" s="1378"/>
      <c r="G154" s="1378"/>
      <c r="H154" s="1378"/>
      <c r="I154" s="1378"/>
      <c r="J154" s="1378"/>
      <c r="K154" s="1378"/>
      <c r="L154" s="1378"/>
      <c r="M154" s="1378"/>
      <c r="N154" s="1378"/>
      <c r="O154" s="1378"/>
      <c r="P154" s="1378"/>
      <c r="Q154" s="1378"/>
      <c r="R154" s="1378"/>
      <c r="S154" s="1378"/>
      <c r="T154" s="1378"/>
      <c r="U154" s="1378"/>
      <c r="V154" s="1378"/>
      <c r="W154" s="1378"/>
      <c r="X154" s="1378"/>
      <c r="Y154" s="1378"/>
      <c r="Z154" s="1378"/>
      <c r="AA154" s="1378"/>
      <c r="AB154" s="1378"/>
      <c r="AC154" s="1378"/>
      <c r="AD154" s="1378"/>
    </row>
    <row r="155" spans="2:30" x14ac:dyDescent="0.35">
      <c r="B155" s="3"/>
      <c r="C155" s="3"/>
      <c r="D155" s="1378"/>
      <c r="E155" s="1378"/>
      <c r="F155" s="1378"/>
      <c r="G155" s="1378"/>
      <c r="H155" s="1378"/>
      <c r="I155" s="1378"/>
      <c r="J155" s="1378"/>
      <c r="K155" s="1378"/>
      <c r="L155" s="1378"/>
      <c r="M155" s="1378"/>
      <c r="N155" s="1378"/>
      <c r="O155" s="1378"/>
      <c r="P155" s="1378"/>
      <c r="Q155" s="1378"/>
      <c r="R155" s="1378"/>
      <c r="S155" s="1378"/>
      <c r="T155" s="1378"/>
      <c r="U155" s="1378"/>
      <c r="V155" s="1378"/>
      <c r="W155" s="1378"/>
      <c r="X155" s="1378"/>
      <c r="Y155" s="1378"/>
      <c r="Z155" s="1378"/>
      <c r="AA155" s="1378"/>
      <c r="AB155" s="1378"/>
      <c r="AC155" s="1378"/>
      <c r="AD155" s="1378"/>
    </row>
    <row r="156" spans="2:30" x14ac:dyDescent="0.35">
      <c r="B156" s="3"/>
      <c r="C156" s="3"/>
      <c r="D156" s="1378"/>
      <c r="E156" s="1378"/>
      <c r="F156" s="1378"/>
      <c r="G156" s="1378"/>
      <c r="H156" s="1378"/>
      <c r="I156" s="1378"/>
      <c r="J156" s="1378"/>
      <c r="K156" s="1378"/>
      <c r="L156" s="1378"/>
      <c r="M156" s="1378"/>
      <c r="N156" s="1378"/>
      <c r="O156" s="1378"/>
      <c r="P156" s="1378"/>
      <c r="Q156" s="1378"/>
      <c r="R156" s="1378"/>
      <c r="S156" s="1378"/>
      <c r="T156" s="1378"/>
      <c r="U156" s="1378"/>
      <c r="V156" s="1378"/>
      <c r="W156" s="1378"/>
      <c r="X156" s="1378"/>
      <c r="Y156" s="1378"/>
      <c r="Z156" s="1378"/>
      <c r="AA156" s="1378"/>
      <c r="AB156" s="1378"/>
      <c r="AC156" s="1378"/>
      <c r="AD156" s="1378"/>
    </row>
    <row r="157" spans="2:30" x14ac:dyDescent="0.35">
      <c r="B157" s="3"/>
      <c r="C157" s="3"/>
      <c r="D157" s="51" t="s">
        <v>368</v>
      </c>
      <c r="E157" s="1378" t="s">
        <v>474</v>
      </c>
      <c r="F157" s="1378"/>
      <c r="G157" s="1378"/>
      <c r="H157" s="1378"/>
      <c r="I157" s="1378"/>
      <c r="J157" s="1378"/>
      <c r="K157" s="1378"/>
      <c r="L157" s="1378"/>
      <c r="M157" s="1378"/>
      <c r="N157" s="1378"/>
      <c r="O157" s="1378"/>
      <c r="P157" s="1378"/>
      <c r="Q157" s="1378"/>
      <c r="R157" s="1378"/>
      <c r="S157" s="1378"/>
      <c r="T157" s="1378"/>
      <c r="U157" s="1378"/>
      <c r="V157" s="1378"/>
      <c r="W157" s="1378"/>
      <c r="X157" s="1378"/>
      <c r="Y157" s="1378"/>
      <c r="Z157" s="1378"/>
      <c r="AA157" s="1378"/>
      <c r="AB157" s="1378"/>
      <c r="AC157" s="1378"/>
      <c r="AD157" s="1378"/>
    </row>
    <row r="158" spans="2:30" x14ac:dyDescent="0.35">
      <c r="B158" s="3"/>
      <c r="C158" s="3"/>
      <c r="D158" s="3"/>
      <c r="E158" s="1378"/>
      <c r="F158" s="1378"/>
      <c r="G158" s="1378"/>
      <c r="H158" s="1378"/>
      <c r="I158" s="1378"/>
      <c r="J158" s="1378"/>
      <c r="K158" s="1378"/>
      <c r="L158" s="1378"/>
      <c r="M158" s="1378"/>
      <c r="N158" s="1378"/>
      <c r="O158" s="1378"/>
      <c r="P158" s="1378"/>
      <c r="Q158" s="1378"/>
      <c r="R158" s="1378"/>
      <c r="S158" s="1378"/>
      <c r="T158" s="1378"/>
      <c r="U158" s="1378"/>
      <c r="V158" s="1378"/>
      <c r="W158" s="1378"/>
      <c r="X158" s="1378"/>
      <c r="Y158" s="1378"/>
      <c r="Z158" s="1378"/>
      <c r="AA158" s="1378"/>
      <c r="AB158" s="1378"/>
      <c r="AC158" s="1378"/>
      <c r="AD158" s="1378"/>
    </row>
    <row r="159" spans="2:30" x14ac:dyDescent="0.35">
      <c r="B159" s="3"/>
      <c r="C159" s="3"/>
      <c r="D159" s="3"/>
      <c r="E159" s="1378"/>
      <c r="F159" s="1378"/>
      <c r="G159" s="1378"/>
      <c r="H159" s="1378"/>
      <c r="I159" s="1378"/>
      <c r="J159" s="1378"/>
      <c r="K159" s="1378"/>
      <c r="L159" s="1378"/>
      <c r="M159" s="1378"/>
      <c r="N159" s="1378"/>
      <c r="O159" s="1378"/>
      <c r="P159" s="1378"/>
      <c r="Q159" s="1378"/>
      <c r="R159" s="1378"/>
      <c r="S159" s="1378"/>
      <c r="T159" s="1378"/>
      <c r="U159" s="1378"/>
      <c r="V159" s="1378"/>
      <c r="W159" s="1378"/>
      <c r="X159" s="1378"/>
      <c r="Y159" s="1378"/>
      <c r="Z159" s="1378"/>
      <c r="AA159" s="1378"/>
      <c r="AB159" s="1378"/>
      <c r="AC159" s="1378"/>
      <c r="AD159" s="1378"/>
    </row>
    <row r="160" spans="2:30" x14ac:dyDescent="0.35">
      <c r="B160" s="3"/>
      <c r="C160" s="3"/>
      <c r="D160" s="51" t="s">
        <v>370</v>
      </c>
      <c r="E160" s="1378" t="s">
        <v>475</v>
      </c>
      <c r="F160" s="1378"/>
      <c r="G160" s="1378"/>
      <c r="H160" s="1378"/>
      <c r="I160" s="1378"/>
      <c r="J160" s="1378"/>
      <c r="K160" s="1378"/>
      <c r="L160" s="1378"/>
      <c r="M160" s="1378"/>
      <c r="N160" s="1378"/>
      <c r="O160" s="1378"/>
      <c r="P160" s="1378"/>
      <c r="Q160" s="1378"/>
      <c r="R160" s="1378"/>
      <c r="S160" s="1378"/>
      <c r="T160" s="1378"/>
      <c r="U160" s="1378"/>
      <c r="V160" s="1378"/>
      <c r="W160" s="1378"/>
      <c r="X160" s="1378"/>
      <c r="Y160" s="1378"/>
      <c r="Z160" s="1378"/>
      <c r="AA160" s="1378"/>
      <c r="AB160" s="1378"/>
      <c r="AC160" s="1378"/>
      <c r="AD160" s="1378"/>
    </row>
    <row r="161" spans="2:30" x14ac:dyDescent="0.35">
      <c r="B161" s="3"/>
      <c r="C161" s="3"/>
      <c r="D161" s="3"/>
      <c r="E161" s="1378"/>
      <c r="F161" s="1378"/>
      <c r="G161" s="1378"/>
      <c r="H161" s="1378"/>
      <c r="I161" s="1378"/>
      <c r="J161" s="1378"/>
      <c r="K161" s="1378"/>
      <c r="L161" s="1378"/>
      <c r="M161" s="1378"/>
      <c r="N161" s="1378"/>
      <c r="O161" s="1378"/>
      <c r="P161" s="1378"/>
      <c r="Q161" s="1378"/>
      <c r="R161" s="1378"/>
      <c r="S161" s="1378"/>
      <c r="T161" s="1378"/>
      <c r="U161" s="1378"/>
      <c r="V161" s="1378"/>
      <c r="W161" s="1378"/>
      <c r="X161" s="1378"/>
      <c r="Y161" s="1378"/>
      <c r="Z161" s="1378"/>
      <c r="AA161" s="1378"/>
      <c r="AB161" s="1378"/>
      <c r="AC161" s="1378"/>
      <c r="AD161" s="1378"/>
    </row>
    <row r="162" spans="2:30" x14ac:dyDescent="0.35">
      <c r="B162" s="3"/>
      <c r="C162" s="52" t="s">
        <v>417</v>
      </c>
      <c r="D162" s="1391" t="s">
        <v>476</v>
      </c>
      <c r="E162" s="1391"/>
      <c r="F162" s="1391"/>
      <c r="G162" s="1391"/>
      <c r="H162" s="1391"/>
      <c r="I162" s="1391"/>
      <c r="J162" s="1391"/>
      <c r="K162" s="1391"/>
      <c r="L162" s="1391"/>
      <c r="M162" s="1391"/>
      <c r="N162" s="1391"/>
      <c r="O162" s="1391"/>
      <c r="P162" s="1391"/>
      <c r="Q162" s="1391"/>
      <c r="R162" s="1391"/>
      <c r="S162" s="1391"/>
      <c r="T162" s="1391"/>
      <c r="U162" s="1391"/>
      <c r="V162" s="1391"/>
      <c r="W162" s="1391"/>
      <c r="X162" s="1391"/>
      <c r="Y162" s="1391"/>
      <c r="Z162" s="1391"/>
      <c r="AA162" s="1391"/>
      <c r="AB162" s="1391"/>
      <c r="AC162" s="1391"/>
      <c r="AD162" s="1391"/>
    </row>
    <row r="163" spans="2:30" x14ac:dyDescent="0.35">
      <c r="B163" s="3"/>
      <c r="C163" s="52" t="s">
        <v>421</v>
      </c>
      <c r="D163" s="1391" t="s">
        <v>477</v>
      </c>
      <c r="E163" s="1391"/>
      <c r="F163" s="1391"/>
      <c r="G163" s="1391"/>
      <c r="H163" s="1391"/>
      <c r="I163" s="1391"/>
      <c r="J163" s="1391"/>
      <c r="K163" s="1391"/>
      <c r="L163" s="1391"/>
      <c r="M163" s="1391"/>
      <c r="N163" s="1391"/>
      <c r="O163" s="1391"/>
      <c r="P163" s="1391"/>
      <c r="Q163" s="1391"/>
      <c r="R163" s="1391"/>
      <c r="S163" s="1391"/>
      <c r="T163" s="1391"/>
      <c r="U163" s="1391"/>
      <c r="V163" s="1391"/>
      <c r="W163" s="1391"/>
      <c r="X163" s="1391"/>
      <c r="Y163" s="1391"/>
      <c r="Z163" s="1391"/>
      <c r="AA163" s="1391"/>
      <c r="AB163" s="1391"/>
      <c r="AC163" s="1391"/>
      <c r="AD163" s="1391"/>
    </row>
    <row r="164" spans="2:30" x14ac:dyDescent="0.35">
      <c r="B164" s="3"/>
      <c r="C164" s="52" t="s">
        <v>423</v>
      </c>
      <c r="D164" s="1391" t="s">
        <v>478</v>
      </c>
      <c r="E164" s="1391"/>
      <c r="F164" s="1391"/>
      <c r="G164" s="1391"/>
      <c r="H164" s="1391"/>
      <c r="I164" s="1391"/>
      <c r="J164" s="1391"/>
      <c r="K164" s="1391"/>
      <c r="L164" s="1391"/>
      <c r="M164" s="1391"/>
      <c r="N164" s="1391"/>
      <c r="O164" s="1391"/>
      <c r="P164" s="1391"/>
      <c r="Q164" s="1391"/>
      <c r="R164" s="1391"/>
      <c r="S164" s="1391"/>
      <c r="T164" s="1391"/>
      <c r="U164" s="1391"/>
      <c r="V164" s="1391"/>
      <c r="W164" s="1391"/>
      <c r="X164" s="1391"/>
      <c r="Y164" s="1391"/>
      <c r="Z164" s="1391"/>
      <c r="AA164" s="1391"/>
      <c r="AB164" s="1391"/>
      <c r="AC164" s="1391"/>
      <c r="AD164" s="1391"/>
    </row>
    <row r="165" spans="2:30" x14ac:dyDescent="0.35">
      <c r="B165" s="3"/>
      <c r="C165" s="52" t="s">
        <v>424</v>
      </c>
      <c r="D165" s="1391" t="s">
        <v>479</v>
      </c>
      <c r="E165" s="1391"/>
      <c r="F165" s="1391"/>
      <c r="G165" s="1391"/>
      <c r="H165" s="1391"/>
      <c r="I165" s="1391"/>
      <c r="J165" s="1391"/>
      <c r="K165" s="1391"/>
      <c r="L165" s="1391"/>
      <c r="M165" s="1391"/>
      <c r="N165" s="1391"/>
      <c r="O165" s="1391"/>
      <c r="P165" s="1391"/>
      <c r="Q165" s="1391"/>
      <c r="R165" s="1391"/>
      <c r="S165" s="1391"/>
      <c r="T165" s="1391"/>
      <c r="U165" s="1391"/>
      <c r="V165" s="1391"/>
      <c r="W165" s="1391"/>
      <c r="X165" s="1391"/>
      <c r="Y165" s="1391"/>
      <c r="Z165" s="1391"/>
      <c r="AA165" s="1391"/>
      <c r="AB165" s="1391"/>
      <c r="AC165" s="1391"/>
      <c r="AD165" s="1391"/>
    </row>
    <row r="166" spans="2:30" x14ac:dyDescent="0.35">
      <c r="B166" s="3"/>
      <c r="C166" s="52" t="s">
        <v>427</v>
      </c>
      <c r="D166" s="1391" t="s">
        <v>480</v>
      </c>
      <c r="E166" s="1391"/>
      <c r="F166" s="1391"/>
      <c r="G166" s="1391"/>
      <c r="H166" s="1391"/>
      <c r="I166" s="1391"/>
      <c r="J166" s="1391"/>
      <c r="K166" s="1391"/>
      <c r="L166" s="1391"/>
      <c r="M166" s="1391"/>
      <c r="N166" s="1391"/>
      <c r="O166" s="1391"/>
      <c r="P166" s="1391"/>
      <c r="Q166" s="1391"/>
      <c r="R166" s="1391"/>
      <c r="S166" s="1391"/>
      <c r="T166" s="1391"/>
      <c r="U166" s="1391"/>
      <c r="V166" s="1391"/>
      <c r="W166" s="1391"/>
      <c r="X166" s="1391"/>
      <c r="Y166" s="1391"/>
      <c r="Z166" s="1391"/>
      <c r="AA166" s="1391"/>
      <c r="AB166" s="1391"/>
      <c r="AC166" s="1391"/>
      <c r="AD166" s="1391"/>
    </row>
    <row r="167" spans="2:30" x14ac:dyDescent="0.35">
      <c r="B167" s="3"/>
      <c r="C167" s="52" t="s">
        <v>429</v>
      </c>
      <c r="D167" s="1391" t="s">
        <v>481</v>
      </c>
      <c r="E167" s="1391"/>
      <c r="F167" s="1391"/>
      <c r="G167" s="1391"/>
      <c r="H167" s="1391"/>
      <c r="I167" s="1391"/>
      <c r="J167" s="1391"/>
      <c r="K167" s="1391"/>
      <c r="L167" s="1391"/>
      <c r="M167" s="1391"/>
      <c r="N167" s="1391"/>
      <c r="O167" s="1391"/>
      <c r="P167" s="1391"/>
      <c r="Q167" s="1391"/>
      <c r="R167" s="1391"/>
      <c r="S167" s="1391"/>
      <c r="T167" s="1391"/>
      <c r="U167" s="1391"/>
      <c r="V167" s="1391"/>
      <c r="W167" s="1391"/>
      <c r="X167" s="1391"/>
      <c r="Y167" s="1391"/>
      <c r="Z167" s="1391"/>
      <c r="AA167" s="1391"/>
      <c r="AB167" s="1391"/>
      <c r="AC167" s="1391"/>
      <c r="AD167" s="1391"/>
    </row>
    <row r="168" spans="2:30" x14ac:dyDescent="0.35">
      <c r="B168" s="3"/>
      <c r="C168" s="52" t="s">
        <v>431</v>
      </c>
      <c r="D168" s="1391" t="s">
        <v>482</v>
      </c>
      <c r="E168" s="1391"/>
      <c r="F168" s="1391"/>
      <c r="G168" s="1391"/>
      <c r="H168" s="1391"/>
      <c r="I168" s="1391"/>
      <c r="J168" s="1391"/>
      <c r="K168" s="1391"/>
      <c r="L168" s="1391"/>
      <c r="M168" s="1391"/>
      <c r="N168" s="1391"/>
      <c r="O168" s="1391"/>
      <c r="P168" s="1391"/>
      <c r="Q168" s="1391"/>
      <c r="R168" s="1391"/>
      <c r="S168" s="1391"/>
      <c r="T168" s="1391"/>
      <c r="U168" s="1391"/>
      <c r="V168" s="1391"/>
      <c r="W168" s="1391"/>
      <c r="X168" s="1391"/>
      <c r="Y168" s="1391"/>
      <c r="Z168" s="1391"/>
      <c r="AA168" s="1391"/>
      <c r="AB168" s="1391"/>
      <c r="AC168" s="1391"/>
      <c r="AD168" s="1391"/>
    </row>
    <row r="169" spans="2:30" x14ac:dyDescent="0.35">
      <c r="B169" s="3"/>
      <c r="C169" s="52" t="s">
        <v>433</v>
      </c>
      <c r="D169" s="1391" t="s">
        <v>483</v>
      </c>
      <c r="E169" s="1391"/>
      <c r="F169" s="1391"/>
      <c r="G169" s="1391"/>
      <c r="H169" s="1391"/>
      <c r="I169" s="1391"/>
      <c r="J169" s="1391"/>
      <c r="K169" s="1391"/>
      <c r="L169" s="1391"/>
      <c r="M169" s="1391"/>
      <c r="N169" s="1391"/>
      <c r="O169" s="1391"/>
      <c r="P169" s="1391"/>
      <c r="Q169" s="1391"/>
      <c r="R169" s="1391"/>
      <c r="S169" s="1391"/>
      <c r="T169" s="1391"/>
      <c r="U169" s="1391"/>
      <c r="V169" s="1391"/>
      <c r="W169" s="1391"/>
      <c r="X169" s="1391"/>
      <c r="Y169" s="1391"/>
      <c r="Z169" s="1391"/>
      <c r="AA169" s="1391"/>
      <c r="AB169" s="1391"/>
      <c r="AC169" s="1391"/>
      <c r="AD169" s="1391"/>
    </row>
    <row r="170" spans="2:30" x14ac:dyDescent="0.35">
      <c r="B170" s="3"/>
      <c r="C170" s="52" t="s">
        <v>435</v>
      </c>
      <c r="D170" s="1391" t="s">
        <v>484</v>
      </c>
      <c r="E170" s="1391"/>
      <c r="F170" s="1391"/>
      <c r="G170" s="1391"/>
      <c r="H170" s="1391"/>
      <c r="I170" s="1391"/>
      <c r="J170" s="1391"/>
      <c r="K170" s="1391"/>
      <c r="L170" s="1391"/>
      <c r="M170" s="1391"/>
      <c r="N170" s="1391"/>
      <c r="O170" s="1391"/>
      <c r="P170" s="1391"/>
      <c r="Q170" s="1391"/>
      <c r="R170" s="1391"/>
      <c r="S170" s="1391"/>
      <c r="T170" s="1391"/>
      <c r="U170" s="1391"/>
      <c r="V170" s="1391"/>
      <c r="W170" s="1391"/>
      <c r="X170" s="1391"/>
      <c r="Y170" s="1391"/>
      <c r="Z170" s="1391"/>
      <c r="AA170" s="1391"/>
      <c r="AB170" s="1391"/>
      <c r="AC170" s="1391"/>
      <c r="AD170" s="1391"/>
    </row>
    <row r="171" spans="2:30" x14ac:dyDescent="0.35">
      <c r="B171" s="3"/>
      <c r="C171" s="52" t="s">
        <v>485</v>
      </c>
      <c r="D171" s="1391" t="s">
        <v>486</v>
      </c>
      <c r="E171" s="1391"/>
      <c r="F171" s="1391"/>
      <c r="G171" s="1391"/>
      <c r="H171" s="1391"/>
      <c r="I171" s="1391"/>
      <c r="J171" s="1391"/>
      <c r="K171" s="1391"/>
      <c r="L171" s="1391"/>
      <c r="M171" s="1391"/>
      <c r="N171" s="1391"/>
      <c r="O171" s="1391"/>
      <c r="P171" s="1391"/>
      <c r="Q171" s="1391"/>
      <c r="R171" s="1391"/>
      <c r="S171" s="1391"/>
      <c r="T171" s="1391"/>
      <c r="U171" s="1391"/>
      <c r="V171" s="1391"/>
      <c r="W171" s="1391"/>
      <c r="X171" s="1391"/>
      <c r="Y171" s="1391"/>
      <c r="Z171" s="1391"/>
      <c r="AA171" s="1391"/>
      <c r="AB171" s="1391"/>
      <c r="AC171" s="1391"/>
      <c r="AD171" s="1391"/>
    </row>
    <row r="172" spans="2:30" x14ac:dyDescent="0.35">
      <c r="B172" s="3"/>
      <c r="C172" s="52" t="s">
        <v>487</v>
      </c>
      <c r="D172" s="1378" t="s">
        <v>488</v>
      </c>
      <c r="E172" s="1378"/>
      <c r="F172" s="1378"/>
      <c r="G172" s="1378"/>
      <c r="H172" s="1378"/>
      <c r="I172" s="1378"/>
      <c r="J172" s="1378"/>
      <c r="K172" s="1378"/>
      <c r="L172" s="1378"/>
      <c r="M172" s="1378"/>
      <c r="N172" s="1378"/>
      <c r="O172" s="1378"/>
      <c r="P172" s="1378"/>
      <c r="Q172" s="1378"/>
      <c r="R172" s="1378"/>
      <c r="S172" s="1378"/>
      <c r="T172" s="1378"/>
      <c r="U172" s="1378"/>
      <c r="V172" s="1378"/>
      <c r="W172" s="1378"/>
      <c r="X172" s="1378"/>
      <c r="Y172" s="1378"/>
      <c r="Z172" s="1378"/>
      <c r="AA172" s="1378"/>
      <c r="AB172" s="1378"/>
      <c r="AC172" s="1378"/>
      <c r="AD172" s="1378"/>
    </row>
    <row r="173" spans="2:30" x14ac:dyDescent="0.35">
      <c r="B173" s="3"/>
      <c r="C173" s="52"/>
      <c r="D173" s="1378"/>
      <c r="E173" s="1378"/>
      <c r="F173" s="1378"/>
      <c r="G173" s="1378"/>
      <c r="H173" s="1378"/>
      <c r="I173" s="1378"/>
      <c r="J173" s="1378"/>
      <c r="K173" s="1378"/>
      <c r="L173" s="1378"/>
      <c r="M173" s="1378"/>
      <c r="N173" s="1378"/>
      <c r="O173" s="1378"/>
      <c r="P173" s="1378"/>
      <c r="Q173" s="1378"/>
      <c r="R173" s="1378"/>
      <c r="S173" s="1378"/>
      <c r="T173" s="1378"/>
      <c r="U173" s="1378"/>
      <c r="V173" s="1378"/>
      <c r="W173" s="1378"/>
      <c r="X173" s="1378"/>
      <c r="Y173" s="1378"/>
      <c r="Z173" s="1378"/>
      <c r="AA173" s="1378"/>
      <c r="AB173" s="1378"/>
      <c r="AC173" s="1378"/>
      <c r="AD173" s="1378"/>
    </row>
    <row r="174" spans="2:30" x14ac:dyDescent="0.35">
      <c r="B174" s="3"/>
      <c r="C174" s="52" t="s">
        <v>489</v>
      </c>
      <c r="D174" s="1378" t="s">
        <v>550</v>
      </c>
      <c r="E174" s="1378"/>
      <c r="F174" s="1378"/>
      <c r="G174" s="1378"/>
      <c r="H174" s="1378"/>
      <c r="I174" s="1378"/>
      <c r="J174" s="1378"/>
      <c r="K174" s="1378"/>
      <c r="L174" s="1378"/>
      <c r="M174" s="1378"/>
      <c r="N174" s="1378"/>
      <c r="O174" s="1378"/>
      <c r="P174" s="1378"/>
      <c r="Q174" s="1378"/>
      <c r="R174" s="1378"/>
      <c r="S174" s="1378"/>
      <c r="T174" s="1378"/>
      <c r="U174" s="1378"/>
      <c r="V174" s="1378"/>
      <c r="W174" s="1378"/>
      <c r="X174" s="1378"/>
      <c r="Y174" s="1378"/>
      <c r="Z174" s="1378"/>
      <c r="AA174" s="1378"/>
      <c r="AB174" s="1378"/>
      <c r="AC174" s="1378"/>
      <c r="AD174" s="1378"/>
    </row>
    <row r="175" spans="2:30" x14ac:dyDescent="0.35">
      <c r="B175" s="3"/>
      <c r="C175" s="3"/>
      <c r="D175" s="1378"/>
      <c r="E175" s="1378"/>
      <c r="F175" s="1378"/>
      <c r="G175" s="1378"/>
      <c r="H175" s="1378"/>
      <c r="I175" s="1378"/>
      <c r="J175" s="1378"/>
      <c r="K175" s="1378"/>
      <c r="L175" s="1378"/>
      <c r="M175" s="1378"/>
      <c r="N175" s="1378"/>
      <c r="O175" s="1378"/>
      <c r="P175" s="1378"/>
      <c r="Q175" s="1378"/>
      <c r="R175" s="1378"/>
      <c r="S175" s="1378"/>
      <c r="T175" s="1378"/>
      <c r="U175" s="1378"/>
      <c r="V175" s="1378"/>
      <c r="W175" s="1378"/>
      <c r="X175" s="1378"/>
      <c r="Y175" s="1378"/>
      <c r="Z175" s="1378"/>
      <c r="AA175" s="1378"/>
      <c r="AB175" s="1378"/>
      <c r="AC175" s="1378"/>
      <c r="AD175" s="1378"/>
    </row>
    <row r="176" spans="2:30" s="6" customFormat="1" x14ac:dyDescent="0.3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2:30" x14ac:dyDescent="0.35">
      <c r="B177" s="51" t="s">
        <v>490</v>
      </c>
      <c r="C177" s="1391" t="s">
        <v>491</v>
      </c>
      <c r="D177" s="1391"/>
      <c r="E177" s="1391"/>
      <c r="F177" s="1391"/>
      <c r="G177" s="1391"/>
      <c r="H177" s="1391"/>
      <c r="I177" s="1391"/>
      <c r="J177" s="1391"/>
      <c r="K177" s="1391"/>
      <c r="L177" s="1391"/>
      <c r="M177" s="1391"/>
      <c r="N177" s="1391"/>
      <c r="O177" s="1391"/>
      <c r="P177" s="1391"/>
      <c r="Q177" s="1391"/>
      <c r="R177" s="1391"/>
      <c r="S177" s="1391"/>
      <c r="T177" s="1391"/>
      <c r="U177" s="1391"/>
      <c r="V177" s="1391"/>
      <c r="W177" s="1391"/>
      <c r="X177" s="1391"/>
      <c r="Y177" s="1391"/>
      <c r="Z177" s="1391"/>
      <c r="AA177" s="1391"/>
      <c r="AB177" s="1391"/>
      <c r="AC177" s="1391"/>
      <c r="AD177" s="1391"/>
    </row>
    <row r="178" spans="2:30" s="6" customFormat="1" x14ac:dyDescent="0.3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2:30" x14ac:dyDescent="0.35">
      <c r="B179" s="51" t="s">
        <v>492</v>
      </c>
      <c r="C179" s="1391" t="s">
        <v>493</v>
      </c>
      <c r="D179" s="1391"/>
      <c r="E179" s="1391"/>
      <c r="F179" s="1391"/>
      <c r="G179" s="1391"/>
      <c r="H179" s="1391"/>
      <c r="I179" s="1391"/>
      <c r="J179" s="1391"/>
      <c r="K179" s="1391"/>
      <c r="L179" s="1391"/>
      <c r="M179" s="1391"/>
      <c r="N179" s="1391"/>
      <c r="O179" s="1391"/>
      <c r="P179" s="1391"/>
      <c r="Q179" s="1391"/>
      <c r="R179" s="1391"/>
      <c r="S179" s="1391"/>
      <c r="T179" s="1391"/>
      <c r="U179" s="1391"/>
      <c r="V179" s="1391"/>
      <c r="W179" s="1391"/>
      <c r="X179" s="1391"/>
      <c r="Y179" s="1391"/>
      <c r="Z179" s="1391"/>
      <c r="AA179" s="1391"/>
      <c r="AB179" s="1391"/>
      <c r="AC179" s="1391"/>
      <c r="AD179" s="1391"/>
    </row>
    <row r="180" spans="2:30" s="6" customFormat="1" x14ac:dyDescent="0.3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2:30" x14ac:dyDescent="0.35">
      <c r="B181" s="51" t="s">
        <v>494</v>
      </c>
      <c r="C181" s="1378" t="s">
        <v>495</v>
      </c>
      <c r="D181" s="1378"/>
      <c r="E181" s="1378"/>
      <c r="F181" s="1378"/>
      <c r="G181" s="1378"/>
      <c r="H181" s="1378"/>
      <c r="I181" s="1378"/>
      <c r="J181" s="1378"/>
      <c r="K181" s="1378"/>
      <c r="L181" s="1378"/>
      <c r="M181" s="1378"/>
      <c r="N181" s="1378"/>
      <c r="O181" s="1378"/>
      <c r="P181" s="1378"/>
      <c r="Q181" s="1378"/>
      <c r="R181" s="1378"/>
      <c r="S181" s="1378"/>
      <c r="T181" s="1378"/>
      <c r="U181" s="1378"/>
      <c r="V181" s="1378"/>
      <c r="W181" s="1378"/>
      <c r="X181" s="1378"/>
      <c r="Y181" s="1378"/>
      <c r="Z181" s="1378"/>
      <c r="AA181" s="1378"/>
      <c r="AB181" s="1378"/>
      <c r="AC181" s="1378"/>
      <c r="AD181" s="1378"/>
    </row>
    <row r="182" spans="2:30" x14ac:dyDescent="0.35">
      <c r="B182" s="3"/>
      <c r="C182" s="1378"/>
      <c r="D182" s="1378"/>
      <c r="E182" s="1378"/>
      <c r="F182" s="1378"/>
      <c r="G182" s="1378"/>
      <c r="H182" s="1378"/>
      <c r="I182" s="1378"/>
      <c r="J182" s="1378"/>
      <c r="K182" s="1378"/>
      <c r="L182" s="1378"/>
      <c r="M182" s="1378"/>
      <c r="N182" s="1378"/>
      <c r="O182" s="1378"/>
      <c r="P182" s="1378"/>
      <c r="Q182" s="1378"/>
      <c r="R182" s="1378"/>
      <c r="S182" s="1378"/>
      <c r="T182" s="1378"/>
      <c r="U182" s="1378"/>
      <c r="V182" s="1378"/>
      <c r="W182" s="1378"/>
      <c r="X182" s="1378"/>
      <c r="Y182" s="1378"/>
      <c r="Z182" s="1378"/>
      <c r="AA182" s="1378"/>
      <c r="AB182" s="1378"/>
      <c r="AC182" s="1378"/>
      <c r="AD182" s="1378"/>
    </row>
    <row r="183" spans="2:30" s="6" customFormat="1" x14ac:dyDescent="0.3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2:30" x14ac:dyDescent="0.35">
      <c r="B184" s="51" t="s">
        <v>496</v>
      </c>
      <c r="C184" s="1378" t="s">
        <v>497</v>
      </c>
      <c r="D184" s="1378"/>
      <c r="E184" s="1378"/>
      <c r="F184" s="1378"/>
      <c r="G184" s="1378"/>
      <c r="H184" s="1378"/>
      <c r="I184" s="1378"/>
      <c r="J184" s="1378"/>
      <c r="K184" s="1378"/>
      <c r="L184" s="1378"/>
      <c r="M184" s="1378"/>
      <c r="N184" s="1378"/>
      <c r="O184" s="1378"/>
      <c r="P184" s="1378"/>
      <c r="Q184" s="1378"/>
      <c r="R184" s="1378"/>
      <c r="S184" s="1378"/>
      <c r="T184" s="1378"/>
      <c r="U184" s="1378"/>
      <c r="V184" s="1378"/>
      <c r="W184" s="1378"/>
      <c r="X184" s="1378"/>
      <c r="Y184" s="1378"/>
      <c r="Z184" s="1378"/>
      <c r="AA184" s="1378"/>
      <c r="AB184" s="1378"/>
      <c r="AC184" s="1378"/>
      <c r="AD184" s="1378"/>
    </row>
    <row r="185" spans="2:30" x14ac:dyDescent="0.35">
      <c r="B185" s="3"/>
      <c r="C185" s="1378"/>
      <c r="D185" s="1378"/>
      <c r="E185" s="1378"/>
      <c r="F185" s="1378"/>
      <c r="G185" s="1378"/>
      <c r="H185" s="1378"/>
      <c r="I185" s="1378"/>
      <c r="J185" s="1378"/>
      <c r="K185" s="1378"/>
      <c r="L185" s="1378"/>
      <c r="M185" s="1378"/>
      <c r="N185" s="1378"/>
      <c r="O185" s="1378"/>
      <c r="P185" s="1378"/>
      <c r="Q185" s="1378"/>
      <c r="R185" s="1378"/>
      <c r="S185" s="1378"/>
      <c r="T185" s="1378"/>
      <c r="U185" s="1378"/>
      <c r="V185" s="1378"/>
      <c r="W185" s="1378"/>
      <c r="X185" s="1378"/>
      <c r="Y185" s="1378"/>
      <c r="Z185" s="1378"/>
      <c r="AA185" s="1378"/>
      <c r="AB185" s="1378"/>
      <c r="AC185" s="1378"/>
      <c r="AD185" s="1378"/>
    </row>
    <row r="186" spans="2:30" s="6" customFormat="1" x14ac:dyDescent="0.3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2:30" ht="15" customHeight="1" x14ac:dyDescent="0.35">
      <c r="B187" s="51" t="s">
        <v>498</v>
      </c>
      <c r="C187" s="1378" t="s">
        <v>499</v>
      </c>
      <c r="D187" s="1378"/>
      <c r="E187" s="1378"/>
      <c r="F187" s="1378"/>
      <c r="G187" s="1378"/>
      <c r="H187" s="1378"/>
      <c r="I187" s="1378"/>
      <c r="J187" s="1378"/>
      <c r="K187" s="1378"/>
      <c r="L187" s="1378"/>
      <c r="M187" s="1378"/>
      <c r="N187" s="1378"/>
      <c r="O187" s="1378"/>
      <c r="P187" s="1378"/>
      <c r="Q187" s="1378"/>
      <c r="R187" s="1378"/>
      <c r="S187" s="1378"/>
      <c r="T187" s="1378"/>
      <c r="U187" s="1378"/>
      <c r="V187" s="1378"/>
      <c r="W187" s="1378"/>
      <c r="X187" s="1378"/>
      <c r="Y187" s="1378"/>
      <c r="Z187" s="1378"/>
      <c r="AA187" s="1378"/>
      <c r="AB187" s="1378"/>
      <c r="AC187" s="1378"/>
      <c r="AD187" s="1378"/>
    </row>
    <row r="188" spans="2:30" x14ac:dyDescent="0.35">
      <c r="B188" s="3"/>
      <c r="C188" s="1378"/>
      <c r="D188" s="1378"/>
      <c r="E188" s="1378"/>
      <c r="F188" s="1378"/>
      <c r="G188" s="1378"/>
      <c r="H188" s="1378"/>
      <c r="I188" s="1378"/>
      <c r="J188" s="1378"/>
      <c r="K188" s="1378"/>
      <c r="L188" s="1378"/>
      <c r="M188" s="1378"/>
      <c r="N188" s="1378"/>
      <c r="O188" s="1378"/>
      <c r="P188" s="1378"/>
      <c r="Q188" s="1378"/>
      <c r="R188" s="1378"/>
      <c r="S188" s="1378"/>
      <c r="T188" s="1378"/>
      <c r="U188" s="1378"/>
      <c r="V188" s="1378"/>
      <c r="W188" s="1378"/>
      <c r="X188" s="1378"/>
      <c r="Y188" s="1378"/>
      <c r="Z188" s="1378"/>
      <c r="AA188" s="1378"/>
      <c r="AB188" s="1378"/>
      <c r="AC188" s="1378"/>
      <c r="AD188" s="1378"/>
    </row>
    <row r="189" spans="2:30" x14ac:dyDescent="0.35">
      <c r="B189" s="3"/>
      <c r="C189" s="1378"/>
      <c r="D189" s="1378"/>
      <c r="E189" s="1378"/>
      <c r="F189" s="1378"/>
      <c r="G189" s="1378"/>
      <c r="H189" s="1378"/>
      <c r="I189" s="1378"/>
      <c r="J189" s="1378"/>
      <c r="K189" s="1378"/>
      <c r="L189" s="1378"/>
      <c r="M189" s="1378"/>
      <c r="N189" s="1378"/>
      <c r="O189" s="1378"/>
      <c r="P189" s="1378"/>
      <c r="Q189" s="1378"/>
      <c r="R189" s="1378"/>
      <c r="S189" s="1378"/>
      <c r="T189" s="1378"/>
      <c r="U189" s="1378"/>
      <c r="V189" s="1378"/>
      <c r="W189" s="1378"/>
      <c r="X189" s="1378"/>
      <c r="Y189" s="1378"/>
      <c r="Z189" s="1378"/>
      <c r="AA189" s="1378"/>
      <c r="AB189" s="1378"/>
      <c r="AC189" s="1378"/>
      <c r="AD189" s="1378"/>
    </row>
    <row r="190" spans="2:30" x14ac:dyDescent="0.35">
      <c r="B190" s="3"/>
      <c r="C190" s="1378"/>
      <c r="D190" s="1378"/>
      <c r="E190" s="1378"/>
      <c r="F190" s="1378"/>
      <c r="G190" s="1378"/>
      <c r="H190" s="1378"/>
      <c r="I190" s="1378"/>
      <c r="J190" s="1378"/>
      <c r="K190" s="1378"/>
      <c r="L190" s="1378"/>
      <c r="M190" s="1378"/>
      <c r="N190" s="1378"/>
      <c r="O190" s="1378"/>
      <c r="P190" s="1378"/>
      <c r="Q190" s="1378"/>
      <c r="R190" s="1378"/>
      <c r="S190" s="1378"/>
      <c r="T190" s="1378"/>
      <c r="U190" s="1378"/>
      <c r="V190" s="1378"/>
      <c r="W190" s="1378"/>
      <c r="X190" s="1378"/>
      <c r="Y190" s="1378"/>
      <c r="Z190" s="1378"/>
      <c r="AA190" s="1378"/>
      <c r="AB190" s="1378"/>
      <c r="AC190" s="1378"/>
      <c r="AD190" s="1378"/>
    </row>
    <row r="191" spans="2:30" x14ac:dyDescent="0.35">
      <c r="B191" s="3"/>
      <c r="C191" s="1378"/>
      <c r="D191" s="1378"/>
      <c r="E191" s="1378"/>
      <c r="F191" s="1378"/>
      <c r="G191" s="1378"/>
      <c r="H191" s="1378"/>
      <c r="I191" s="1378"/>
      <c r="J191" s="1378"/>
      <c r="K191" s="1378"/>
      <c r="L191" s="1378"/>
      <c r="M191" s="1378"/>
      <c r="N191" s="1378"/>
      <c r="O191" s="1378"/>
      <c r="P191" s="1378"/>
      <c r="Q191" s="1378"/>
      <c r="R191" s="1378"/>
      <c r="S191" s="1378"/>
      <c r="T191" s="1378"/>
      <c r="U191" s="1378"/>
      <c r="V191" s="1378"/>
      <c r="W191" s="1378"/>
      <c r="X191" s="1378"/>
      <c r="Y191" s="1378"/>
      <c r="Z191" s="1378"/>
      <c r="AA191" s="1378"/>
      <c r="AB191" s="1378"/>
      <c r="AC191" s="1378"/>
      <c r="AD191" s="1378"/>
    </row>
    <row r="192" spans="2:30" s="6" customFormat="1" x14ac:dyDescent="0.3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2:30" x14ac:dyDescent="0.35">
      <c r="B193" s="51" t="s">
        <v>500</v>
      </c>
      <c r="C193" s="1391" t="s">
        <v>501</v>
      </c>
      <c r="D193" s="1391"/>
      <c r="E193" s="1391"/>
      <c r="F193" s="1391"/>
      <c r="G193" s="1391"/>
      <c r="H193" s="1391"/>
      <c r="I193" s="1391"/>
      <c r="J193" s="1391"/>
      <c r="K193" s="1391"/>
      <c r="L193" s="1391"/>
      <c r="M193" s="1391"/>
      <c r="N193" s="1391"/>
      <c r="O193" s="1391"/>
      <c r="P193" s="1391"/>
      <c r="Q193" s="1391"/>
      <c r="R193" s="1391"/>
      <c r="S193" s="1391"/>
      <c r="T193" s="1391"/>
      <c r="U193" s="1391"/>
      <c r="V193" s="1391"/>
      <c r="W193" s="1391"/>
      <c r="X193" s="1391"/>
      <c r="Y193" s="1391"/>
      <c r="Z193" s="1391"/>
      <c r="AA193" s="1391"/>
      <c r="AB193" s="1391"/>
      <c r="AC193" s="1391"/>
      <c r="AD193" s="1391"/>
    </row>
    <row r="194" spans="2:30" ht="15" customHeight="1" x14ac:dyDescent="0.35">
      <c r="B194" s="3"/>
      <c r="C194" s="52" t="s">
        <v>415</v>
      </c>
      <c r="D194" s="1378" t="s">
        <v>511</v>
      </c>
      <c r="E194" s="1378"/>
      <c r="F194" s="1378"/>
      <c r="G194" s="1378"/>
      <c r="H194" s="1378"/>
      <c r="I194" s="1378"/>
      <c r="J194" s="1378"/>
      <c r="K194" s="1378"/>
      <c r="L194" s="1378"/>
      <c r="M194" s="1378"/>
      <c r="N194" s="1378"/>
      <c r="O194" s="1378"/>
      <c r="P194" s="1378"/>
      <c r="Q194" s="1378"/>
      <c r="R194" s="1378"/>
      <c r="S194" s="1378"/>
      <c r="T194" s="1378"/>
      <c r="U194" s="1378"/>
      <c r="V194" s="1378"/>
      <c r="W194" s="1378"/>
      <c r="X194" s="1378"/>
      <c r="Y194" s="1378"/>
      <c r="Z194" s="1378"/>
      <c r="AA194" s="1378"/>
      <c r="AB194" s="1378"/>
      <c r="AC194" s="1378"/>
      <c r="AD194" s="1378"/>
    </row>
    <row r="195" spans="2:30" x14ac:dyDescent="0.35">
      <c r="B195" s="3"/>
      <c r="C195" s="3"/>
      <c r="D195" s="1378"/>
      <c r="E195" s="1378"/>
      <c r="F195" s="1378"/>
      <c r="G195" s="1378"/>
      <c r="H195" s="1378"/>
      <c r="I195" s="1378"/>
      <c r="J195" s="1378"/>
      <c r="K195" s="1378"/>
      <c r="L195" s="1378"/>
      <c r="M195" s="1378"/>
      <c r="N195" s="1378"/>
      <c r="O195" s="1378"/>
      <c r="P195" s="1378"/>
      <c r="Q195" s="1378"/>
      <c r="R195" s="1378"/>
      <c r="S195" s="1378"/>
      <c r="T195" s="1378"/>
      <c r="U195" s="1378"/>
      <c r="V195" s="1378"/>
      <c r="W195" s="1378"/>
      <c r="X195" s="1378"/>
      <c r="Y195" s="1378"/>
      <c r="Z195" s="1378"/>
      <c r="AA195" s="1378"/>
      <c r="AB195" s="1378"/>
      <c r="AC195" s="1378"/>
      <c r="AD195" s="1378"/>
    </row>
    <row r="196" spans="2:30" x14ac:dyDescent="0.35">
      <c r="B196" s="3"/>
      <c r="C196" s="3"/>
      <c r="D196" s="1378"/>
      <c r="E196" s="1378"/>
      <c r="F196" s="1378"/>
      <c r="G196" s="1378"/>
      <c r="H196" s="1378"/>
      <c r="I196" s="1378"/>
      <c r="J196" s="1378"/>
      <c r="K196" s="1378"/>
      <c r="L196" s="1378"/>
      <c r="M196" s="1378"/>
      <c r="N196" s="1378"/>
      <c r="O196" s="1378"/>
      <c r="P196" s="1378"/>
      <c r="Q196" s="1378"/>
      <c r="R196" s="1378"/>
      <c r="S196" s="1378"/>
      <c r="T196" s="1378"/>
      <c r="U196" s="1378"/>
      <c r="V196" s="1378"/>
      <c r="W196" s="1378"/>
      <c r="X196" s="1378"/>
      <c r="Y196" s="1378"/>
      <c r="Z196" s="1378"/>
      <c r="AA196" s="1378"/>
      <c r="AB196" s="1378"/>
      <c r="AC196" s="1378"/>
      <c r="AD196" s="1378"/>
    </row>
    <row r="197" spans="2:30" x14ac:dyDescent="0.35">
      <c r="B197" s="3"/>
      <c r="C197" s="3"/>
      <c r="D197" s="1378"/>
      <c r="E197" s="1378"/>
      <c r="F197" s="1378"/>
      <c r="G197" s="1378"/>
      <c r="H197" s="1378"/>
      <c r="I197" s="1378"/>
      <c r="J197" s="1378"/>
      <c r="K197" s="1378"/>
      <c r="L197" s="1378"/>
      <c r="M197" s="1378"/>
      <c r="N197" s="1378"/>
      <c r="O197" s="1378"/>
      <c r="P197" s="1378"/>
      <c r="Q197" s="1378"/>
      <c r="R197" s="1378"/>
      <c r="S197" s="1378"/>
      <c r="T197" s="1378"/>
      <c r="U197" s="1378"/>
      <c r="V197" s="1378"/>
      <c r="W197" s="1378"/>
      <c r="X197" s="1378"/>
      <c r="Y197" s="1378"/>
      <c r="Z197" s="1378"/>
      <c r="AA197" s="1378"/>
      <c r="AB197" s="1378"/>
      <c r="AC197" s="1378"/>
      <c r="AD197" s="1378"/>
    </row>
    <row r="198" spans="2:30" x14ac:dyDescent="0.35">
      <c r="B198" s="3"/>
      <c r="C198" s="3"/>
      <c r="D198" s="1378"/>
      <c r="E198" s="1378"/>
      <c r="F198" s="1378"/>
      <c r="G198" s="1378"/>
      <c r="H198" s="1378"/>
      <c r="I198" s="1378"/>
      <c r="J198" s="1378"/>
      <c r="K198" s="1378"/>
      <c r="L198" s="1378"/>
      <c r="M198" s="1378"/>
      <c r="N198" s="1378"/>
      <c r="O198" s="1378"/>
      <c r="P198" s="1378"/>
      <c r="Q198" s="1378"/>
      <c r="R198" s="1378"/>
      <c r="S198" s="1378"/>
      <c r="T198" s="1378"/>
      <c r="U198" s="1378"/>
      <c r="V198" s="1378"/>
      <c r="W198" s="1378"/>
      <c r="X198" s="1378"/>
      <c r="Y198" s="1378"/>
      <c r="Z198" s="1378"/>
      <c r="AA198" s="1378"/>
      <c r="AB198" s="1378"/>
      <c r="AC198" s="1378"/>
      <c r="AD198" s="1378"/>
    </row>
    <row r="199" spans="2:30" ht="15" customHeight="1" x14ac:dyDescent="0.35">
      <c r="B199" s="3"/>
      <c r="C199" s="52" t="s">
        <v>417</v>
      </c>
      <c r="D199" s="1378" t="s">
        <v>512</v>
      </c>
      <c r="E199" s="1378"/>
      <c r="F199" s="1378"/>
      <c r="G199" s="1378"/>
      <c r="H199" s="1378"/>
      <c r="I199" s="1378"/>
      <c r="J199" s="1378"/>
      <c r="K199" s="1378"/>
      <c r="L199" s="1378"/>
      <c r="M199" s="1378"/>
      <c r="N199" s="1378"/>
      <c r="O199" s="1378"/>
      <c r="P199" s="1378"/>
      <c r="Q199" s="1378"/>
      <c r="R199" s="1378"/>
      <c r="S199" s="1378"/>
      <c r="T199" s="1378"/>
      <c r="U199" s="1378"/>
      <c r="V199" s="1378"/>
      <c r="W199" s="1378"/>
      <c r="X199" s="1378"/>
      <c r="Y199" s="1378"/>
      <c r="Z199" s="1378"/>
      <c r="AA199" s="1378"/>
      <c r="AB199" s="1378"/>
      <c r="AC199" s="1378"/>
      <c r="AD199" s="1378"/>
    </row>
    <row r="200" spans="2:30" x14ac:dyDescent="0.35">
      <c r="B200" s="3"/>
      <c r="C200" s="3"/>
      <c r="D200" s="1378"/>
      <c r="E200" s="1378"/>
      <c r="F200" s="1378"/>
      <c r="G200" s="1378"/>
      <c r="H200" s="1378"/>
      <c r="I200" s="1378"/>
      <c r="J200" s="1378"/>
      <c r="K200" s="1378"/>
      <c r="L200" s="1378"/>
      <c r="M200" s="1378"/>
      <c r="N200" s="1378"/>
      <c r="O200" s="1378"/>
      <c r="P200" s="1378"/>
      <c r="Q200" s="1378"/>
      <c r="R200" s="1378"/>
      <c r="S200" s="1378"/>
      <c r="T200" s="1378"/>
      <c r="U200" s="1378"/>
      <c r="V200" s="1378"/>
      <c r="W200" s="1378"/>
      <c r="X200" s="1378"/>
      <c r="Y200" s="1378"/>
      <c r="Z200" s="1378"/>
      <c r="AA200" s="1378"/>
      <c r="AB200" s="1378"/>
      <c r="AC200" s="1378"/>
      <c r="AD200" s="1378"/>
    </row>
    <row r="201" spans="2:30" x14ac:dyDescent="0.35">
      <c r="B201" s="3"/>
      <c r="C201" s="3"/>
      <c r="D201" s="1378"/>
      <c r="E201" s="1378"/>
      <c r="F201" s="1378"/>
      <c r="G201" s="1378"/>
      <c r="H201" s="1378"/>
      <c r="I201" s="1378"/>
      <c r="J201" s="1378"/>
      <c r="K201" s="1378"/>
      <c r="L201" s="1378"/>
      <c r="M201" s="1378"/>
      <c r="N201" s="1378"/>
      <c r="O201" s="1378"/>
      <c r="P201" s="1378"/>
      <c r="Q201" s="1378"/>
      <c r="R201" s="1378"/>
      <c r="S201" s="1378"/>
      <c r="T201" s="1378"/>
      <c r="U201" s="1378"/>
      <c r="V201" s="1378"/>
      <c r="W201" s="1378"/>
      <c r="X201" s="1378"/>
      <c r="Y201" s="1378"/>
      <c r="Z201" s="1378"/>
      <c r="AA201" s="1378"/>
      <c r="AB201" s="1378"/>
      <c r="AC201" s="1378"/>
      <c r="AD201" s="1378"/>
    </row>
    <row r="202" spans="2:30" x14ac:dyDescent="0.35">
      <c r="B202" s="3"/>
      <c r="C202" s="3"/>
      <c r="D202" s="1378"/>
      <c r="E202" s="1378"/>
      <c r="F202" s="1378"/>
      <c r="G202" s="1378"/>
      <c r="H202" s="1378"/>
      <c r="I202" s="1378"/>
      <c r="J202" s="1378"/>
      <c r="K202" s="1378"/>
      <c r="L202" s="1378"/>
      <c r="M202" s="1378"/>
      <c r="N202" s="1378"/>
      <c r="O202" s="1378"/>
      <c r="P202" s="1378"/>
      <c r="Q202" s="1378"/>
      <c r="R202" s="1378"/>
      <c r="S202" s="1378"/>
      <c r="T202" s="1378"/>
      <c r="U202" s="1378"/>
      <c r="V202" s="1378"/>
      <c r="W202" s="1378"/>
      <c r="X202" s="1378"/>
      <c r="Y202" s="1378"/>
      <c r="Z202" s="1378"/>
      <c r="AA202" s="1378"/>
      <c r="AB202" s="1378"/>
      <c r="AC202" s="1378"/>
      <c r="AD202" s="1378"/>
    </row>
    <row r="203" spans="2:30" x14ac:dyDescent="0.35">
      <c r="B203" s="3"/>
      <c r="C203" s="3"/>
      <c r="D203" s="1378"/>
      <c r="E203" s="1378"/>
      <c r="F203" s="1378"/>
      <c r="G203" s="1378"/>
      <c r="H203" s="1378"/>
      <c r="I203" s="1378"/>
      <c r="J203" s="1378"/>
      <c r="K203" s="1378"/>
      <c r="L203" s="1378"/>
      <c r="M203" s="1378"/>
      <c r="N203" s="1378"/>
      <c r="O203" s="1378"/>
      <c r="P203" s="1378"/>
      <c r="Q203" s="1378"/>
      <c r="R203" s="1378"/>
      <c r="S203" s="1378"/>
      <c r="T203" s="1378"/>
      <c r="U203" s="1378"/>
      <c r="V203" s="1378"/>
      <c r="W203" s="1378"/>
      <c r="X203" s="1378"/>
      <c r="Y203" s="1378"/>
      <c r="Z203" s="1378"/>
      <c r="AA203" s="1378"/>
      <c r="AB203" s="1378"/>
      <c r="AC203" s="1378"/>
      <c r="AD203" s="1378"/>
    </row>
    <row r="204" spans="2:30" x14ac:dyDescent="0.35">
      <c r="B204" s="3"/>
      <c r="C204" s="52" t="s">
        <v>421</v>
      </c>
      <c r="D204" s="1378" t="s">
        <v>513</v>
      </c>
      <c r="E204" s="1378"/>
      <c r="F204" s="1378"/>
      <c r="G204" s="1378"/>
      <c r="H204" s="1378"/>
      <c r="I204" s="1378"/>
      <c r="J204" s="1378"/>
      <c r="K204" s="1378"/>
      <c r="L204" s="1378"/>
      <c r="M204" s="1378"/>
      <c r="N204" s="1378"/>
      <c r="O204" s="1378"/>
      <c r="P204" s="1378"/>
      <c r="Q204" s="1378"/>
      <c r="R204" s="1378"/>
      <c r="S204" s="1378"/>
      <c r="T204" s="1378"/>
      <c r="U204" s="1378"/>
      <c r="V204" s="1378"/>
      <c r="W204" s="1378"/>
      <c r="X204" s="1378"/>
      <c r="Y204" s="1378"/>
      <c r="Z204" s="1378"/>
      <c r="AA204" s="1378"/>
      <c r="AB204" s="1378"/>
      <c r="AC204" s="1378"/>
      <c r="AD204" s="1378"/>
    </row>
    <row r="205" spans="2:30" x14ac:dyDescent="0.35">
      <c r="B205" s="3"/>
      <c r="C205" s="3"/>
      <c r="D205" s="1378"/>
      <c r="E205" s="1378"/>
      <c r="F205" s="1378"/>
      <c r="G205" s="1378"/>
      <c r="H205" s="1378"/>
      <c r="I205" s="1378"/>
      <c r="J205" s="1378"/>
      <c r="K205" s="1378"/>
      <c r="L205" s="1378"/>
      <c r="M205" s="1378"/>
      <c r="N205" s="1378"/>
      <c r="O205" s="1378"/>
      <c r="P205" s="1378"/>
      <c r="Q205" s="1378"/>
      <c r="R205" s="1378"/>
      <c r="S205" s="1378"/>
      <c r="T205" s="1378"/>
      <c r="U205" s="1378"/>
      <c r="V205" s="1378"/>
      <c r="W205" s="1378"/>
      <c r="X205" s="1378"/>
      <c r="Y205" s="1378"/>
      <c r="Z205" s="1378"/>
      <c r="AA205" s="1378"/>
      <c r="AB205" s="1378"/>
      <c r="AC205" s="1378"/>
      <c r="AD205" s="1378"/>
    </row>
    <row r="206" spans="2:30" x14ac:dyDescent="0.35">
      <c r="B206" s="3"/>
      <c r="C206" s="3"/>
      <c r="D206" s="1378"/>
      <c r="E206" s="1378"/>
      <c r="F206" s="1378"/>
      <c r="G206" s="1378"/>
      <c r="H206" s="1378"/>
      <c r="I206" s="1378"/>
      <c r="J206" s="1378"/>
      <c r="K206" s="1378"/>
      <c r="L206" s="1378"/>
      <c r="M206" s="1378"/>
      <c r="N206" s="1378"/>
      <c r="O206" s="1378"/>
      <c r="P206" s="1378"/>
      <c r="Q206" s="1378"/>
      <c r="R206" s="1378"/>
      <c r="S206" s="1378"/>
      <c r="T206" s="1378"/>
      <c r="U206" s="1378"/>
      <c r="V206" s="1378"/>
      <c r="W206" s="1378"/>
      <c r="X206" s="1378"/>
      <c r="Y206" s="1378"/>
      <c r="Z206" s="1378"/>
      <c r="AA206" s="1378"/>
      <c r="AB206" s="1378"/>
      <c r="AC206" s="1378"/>
      <c r="AD206" s="1378"/>
    </row>
    <row r="207" spans="2:30" s="6" customFormat="1" x14ac:dyDescent="0.3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2:30" ht="15" customHeight="1" x14ac:dyDescent="0.35">
      <c r="B208" s="51" t="s">
        <v>514</v>
      </c>
      <c r="C208" s="1378" t="s">
        <v>515</v>
      </c>
      <c r="D208" s="1378"/>
      <c r="E208" s="1378"/>
      <c r="F208" s="1378"/>
      <c r="G208" s="1378"/>
      <c r="H208" s="1378"/>
      <c r="I208" s="1378"/>
      <c r="J208" s="1378"/>
      <c r="K208" s="1378"/>
      <c r="L208" s="1378"/>
      <c r="M208" s="1378"/>
      <c r="N208" s="1378"/>
      <c r="O208" s="1378"/>
      <c r="P208" s="1378"/>
      <c r="Q208" s="1378"/>
      <c r="R208" s="1378"/>
      <c r="S208" s="1378"/>
      <c r="T208" s="1378"/>
      <c r="U208" s="1378"/>
      <c r="V208" s="1378"/>
      <c r="W208" s="1378"/>
      <c r="X208" s="1378"/>
      <c r="Y208" s="1378"/>
      <c r="Z208" s="1378"/>
      <c r="AA208" s="1378"/>
      <c r="AB208" s="1378"/>
      <c r="AC208" s="1378"/>
      <c r="AD208" s="1378"/>
    </row>
    <row r="209" spans="2:30" x14ac:dyDescent="0.35">
      <c r="B209" s="3"/>
      <c r="C209" s="1378"/>
      <c r="D209" s="1378"/>
      <c r="E209" s="1378"/>
      <c r="F209" s="1378"/>
      <c r="G209" s="1378"/>
      <c r="H209" s="1378"/>
      <c r="I209" s="1378"/>
      <c r="J209" s="1378"/>
      <c r="K209" s="1378"/>
      <c r="L209" s="1378"/>
      <c r="M209" s="1378"/>
      <c r="N209" s="1378"/>
      <c r="O209" s="1378"/>
      <c r="P209" s="1378"/>
      <c r="Q209" s="1378"/>
      <c r="R209" s="1378"/>
      <c r="S209" s="1378"/>
      <c r="T209" s="1378"/>
      <c r="U209" s="1378"/>
      <c r="V209" s="1378"/>
      <c r="W209" s="1378"/>
      <c r="X209" s="1378"/>
      <c r="Y209" s="1378"/>
      <c r="Z209" s="1378"/>
      <c r="AA209" s="1378"/>
      <c r="AB209" s="1378"/>
      <c r="AC209" s="1378"/>
      <c r="AD209" s="1378"/>
    </row>
    <row r="210" spans="2:30" x14ac:dyDescent="0.35">
      <c r="B210" s="3"/>
      <c r="C210" s="1378"/>
      <c r="D210" s="1378"/>
      <c r="E210" s="1378"/>
      <c r="F210" s="1378"/>
      <c r="G210" s="1378"/>
      <c r="H210" s="1378"/>
      <c r="I210" s="1378"/>
      <c r="J210" s="1378"/>
      <c r="K210" s="1378"/>
      <c r="L210" s="1378"/>
      <c r="M210" s="1378"/>
      <c r="N210" s="1378"/>
      <c r="O210" s="1378"/>
      <c r="P210" s="1378"/>
      <c r="Q210" s="1378"/>
      <c r="R210" s="1378"/>
      <c r="S210" s="1378"/>
      <c r="T210" s="1378"/>
      <c r="U210" s="1378"/>
      <c r="V210" s="1378"/>
      <c r="W210" s="1378"/>
      <c r="X210" s="1378"/>
      <c r="Y210" s="1378"/>
      <c r="Z210" s="1378"/>
      <c r="AA210" s="1378"/>
      <c r="AB210" s="1378"/>
      <c r="AC210" s="1378"/>
      <c r="AD210" s="1378"/>
    </row>
    <row r="211" spans="2:30" x14ac:dyDescent="0.35">
      <c r="B211" s="3"/>
      <c r="C211" s="1378"/>
      <c r="D211" s="1378"/>
      <c r="E211" s="1378"/>
      <c r="F211" s="1378"/>
      <c r="G211" s="1378"/>
      <c r="H211" s="1378"/>
      <c r="I211" s="1378"/>
      <c r="J211" s="1378"/>
      <c r="K211" s="1378"/>
      <c r="L211" s="1378"/>
      <c r="M211" s="1378"/>
      <c r="N211" s="1378"/>
      <c r="O211" s="1378"/>
      <c r="P211" s="1378"/>
      <c r="Q211" s="1378"/>
      <c r="R211" s="1378"/>
      <c r="S211" s="1378"/>
      <c r="T211" s="1378"/>
      <c r="U211" s="1378"/>
      <c r="V211" s="1378"/>
      <c r="W211" s="1378"/>
      <c r="X211" s="1378"/>
      <c r="Y211" s="1378"/>
      <c r="Z211" s="1378"/>
      <c r="AA211" s="1378"/>
      <c r="AB211" s="1378"/>
      <c r="AC211" s="1378"/>
      <c r="AD211" s="1378"/>
    </row>
    <row r="212" spans="2:30" x14ac:dyDescent="0.35">
      <c r="B212" s="3"/>
      <c r="C212" s="1378"/>
      <c r="D212" s="1378"/>
      <c r="E212" s="1378"/>
      <c r="F212" s="1378"/>
      <c r="G212" s="1378"/>
      <c r="H212" s="1378"/>
      <c r="I212" s="1378"/>
      <c r="J212" s="1378"/>
      <c r="K212" s="1378"/>
      <c r="L212" s="1378"/>
      <c r="M212" s="1378"/>
      <c r="N212" s="1378"/>
      <c r="O212" s="1378"/>
      <c r="P212" s="1378"/>
      <c r="Q212" s="1378"/>
      <c r="R212" s="1378"/>
      <c r="S212" s="1378"/>
      <c r="T212" s="1378"/>
      <c r="U212" s="1378"/>
      <c r="V212" s="1378"/>
      <c r="W212" s="1378"/>
      <c r="X212" s="1378"/>
      <c r="Y212" s="1378"/>
      <c r="Z212" s="1378"/>
      <c r="AA212" s="1378"/>
      <c r="AB212" s="1378"/>
      <c r="AC212" s="1378"/>
      <c r="AD212" s="1378"/>
    </row>
    <row r="213" spans="2:30" x14ac:dyDescent="0.35">
      <c r="B213" s="3"/>
      <c r="C213" s="1378"/>
      <c r="D213" s="1378"/>
      <c r="E213" s="1378"/>
      <c r="F213" s="1378"/>
      <c r="G213" s="1378"/>
      <c r="H213" s="1378"/>
      <c r="I213" s="1378"/>
      <c r="J213" s="1378"/>
      <c r="K213" s="1378"/>
      <c r="L213" s="1378"/>
      <c r="M213" s="1378"/>
      <c r="N213" s="1378"/>
      <c r="O213" s="1378"/>
      <c r="P213" s="1378"/>
      <c r="Q213" s="1378"/>
      <c r="R213" s="1378"/>
      <c r="S213" s="1378"/>
      <c r="T213" s="1378"/>
      <c r="U213" s="1378"/>
      <c r="V213" s="1378"/>
      <c r="W213" s="1378"/>
      <c r="X213" s="1378"/>
      <c r="Y213" s="1378"/>
      <c r="Z213" s="1378"/>
      <c r="AA213" s="1378"/>
      <c r="AB213" s="1378"/>
      <c r="AC213" s="1378"/>
      <c r="AD213" s="1378"/>
    </row>
    <row r="214" spans="2:30" x14ac:dyDescent="0.35">
      <c r="B214" s="3"/>
      <c r="C214" s="1378"/>
      <c r="D214" s="1378"/>
      <c r="E214" s="1378"/>
      <c r="F214" s="1378"/>
      <c r="G214" s="1378"/>
      <c r="H214" s="1378"/>
      <c r="I214" s="1378"/>
      <c r="J214" s="1378"/>
      <c r="K214" s="1378"/>
      <c r="L214" s="1378"/>
      <c r="M214" s="1378"/>
      <c r="N214" s="1378"/>
      <c r="O214" s="1378"/>
      <c r="P214" s="1378"/>
      <c r="Q214" s="1378"/>
      <c r="R214" s="1378"/>
      <c r="S214" s="1378"/>
      <c r="T214" s="1378"/>
      <c r="U214" s="1378"/>
      <c r="V214" s="1378"/>
      <c r="W214" s="1378"/>
      <c r="X214" s="1378"/>
      <c r="Y214" s="1378"/>
      <c r="Z214" s="1378"/>
      <c r="AA214" s="1378"/>
      <c r="AB214" s="1378"/>
      <c r="AC214" s="1378"/>
      <c r="AD214" s="1378"/>
    </row>
    <row r="215" spans="2:30" s="6" customFormat="1" x14ac:dyDescent="0.3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2:30" x14ac:dyDescent="0.35">
      <c r="B216" s="51" t="s">
        <v>516</v>
      </c>
      <c r="C216" s="1378" t="s">
        <v>517</v>
      </c>
      <c r="D216" s="1378"/>
      <c r="E216" s="1378"/>
      <c r="F216" s="1378"/>
      <c r="G216" s="1378"/>
      <c r="H216" s="1378"/>
      <c r="I216" s="1378"/>
      <c r="J216" s="1378"/>
      <c r="K216" s="1378"/>
      <c r="L216" s="1378"/>
      <c r="M216" s="1378"/>
      <c r="N216" s="1378"/>
      <c r="O216" s="1378"/>
      <c r="P216" s="1378"/>
      <c r="Q216" s="1378"/>
      <c r="R216" s="1378"/>
      <c r="S216" s="1378"/>
      <c r="T216" s="1378"/>
      <c r="U216" s="1378"/>
      <c r="V216" s="1378"/>
      <c r="W216" s="1378"/>
      <c r="X216" s="1378"/>
      <c r="Y216" s="1378"/>
      <c r="Z216" s="1378"/>
      <c r="AA216" s="1378"/>
      <c r="AB216" s="1378"/>
      <c r="AC216" s="1378"/>
      <c r="AD216" s="1378"/>
    </row>
    <row r="217" spans="2:30" x14ac:dyDescent="0.35">
      <c r="B217" s="3"/>
      <c r="C217" s="1378"/>
      <c r="D217" s="1378"/>
      <c r="E217" s="1378"/>
      <c r="F217" s="1378"/>
      <c r="G217" s="1378"/>
      <c r="H217" s="1378"/>
      <c r="I217" s="1378"/>
      <c r="J217" s="1378"/>
      <c r="K217" s="1378"/>
      <c r="L217" s="1378"/>
      <c r="M217" s="1378"/>
      <c r="N217" s="1378"/>
      <c r="O217" s="1378"/>
      <c r="P217" s="1378"/>
      <c r="Q217" s="1378"/>
      <c r="R217" s="1378"/>
      <c r="S217" s="1378"/>
      <c r="T217" s="1378"/>
      <c r="U217" s="1378"/>
      <c r="V217" s="1378"/>
      <c r="W217" s="1378"/>
      <c r="X217" s="1378"/>
      <c r="Y217" s="1378"/>
      <c r="Z217" s="1378"/>
      <c r="AA217" s="1378"/>
      <c r="AB217" s="1378"/>
      <c r="AC217" s="1378"/>
      <c r="AD217" s="1378"/>
    </row>
    <row r="218" spans="2:30" ht="15" thickBot="1" x14ac:dyDescent="0.4"/>
    <row r="219" spans="2:30" ht="15" thickBot="1" x14ac:dyDescent="0.4">
      <c r="B219" s="87" t="s">
        <v>518</v>
      </c>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row>
    <row r="220" spans="2:30" x14ac:dyDescent="0.35"/>
    <row r="221" spans="2:30" x14ac:dyDescent="0.35">
      <c r="B221" s="1395" t="str">
        <f>IF('T1-Application Cover Page'!B7&lt;&gt;"",'T1-Application Cover Page'!B7,"")</f>
        <v/>
      </c>
      <c r="C221" s="1396"/>
      <c r="D221" s="1396"/>
      <c r="E221" s="1396"/>
      <c r="F221" s="1396"/>
      <c r="G221" s="1396"/>
      <c r="H221" s="1396"/>
      <c r="I221" s="1396"/>
      <c r="J221" s="1396"/>
      <c r="K221" s="1396"/>
      <c r="L221" s="1396"/>
      <c r="M221" s="1396"/>
      <c r="N221" s="1396"/>
      <c r="O221" s="1396"/>
      <c r="P221" s="1396"/>
      <c r="Q221" s="1396"/>
      <c r="R221" s="1396"/>
      <c r="S221" s="1396"/>
      <c r="T221" s="1396"/>
      <c r="U221" s="1396"/>
      <c r="V221" s="1396"/>
      <c r="W221" s="1396"/>
      <c r="X221" s="1396"/>
      <c r="Y221" s="1396"/>
      <c r="Z221" s="1396"/>
      <c r="AA221" s="1396"/>
      <c r="AB221" s="1396"/>
      <c r="AC221" s="1396"/>
      <c r="AD221" s="1397"/>
    </row>
    <row r="222" spans="2:30" x14ac:dyDescent="0.35">
      <c r="B222" s="1398" t="s">
        <v>519</v>
      </c>
      <c r="C222" s="1398"/>
      <c r="D222" s="1398"/>
      <c r="E222" s="1398"/>
      <c r="F222" s="1398"/>
      <c r="G222" s="1398"/>
      <c r="H222" s="1398"/>
      <c r="I222" s="1398"/>
      <c r="J222" s="1398"/>
      <c r="K222" s="1398"/>
      <c r="L222" s="1398"/>
      <c r="M222" s="1398"/>
      <c r="N222" s="1398"/>
      <c r="O222" s="1398"/>
      <c r="P222" s="1398"/>
      <c r="Q222" s="1398"/>
      <c r="R222" s="1398"/>
      <c r="S222" s="1398"/>
      <c r="T222" s="1398"/>
      <c r="U222" s="1398"/>
      <c r="V222" s="1398"/>
      <c r="W222" s="1398"/>
      <c r="X222" s="1398"/>
      <c r="Y222" s="1398"/>
      <c r="Z222" s="1398"/>
      <c r="AA222" s="1398"/>
      <c r="AB222" s="1398"/>
      <c r="AC222" s="1398"/>
      <c r="AD222" s="1398"/>
    </row>
    <row r="223" spans="2:30" x14ac:dyDescent="0.35"/>
    <row r="224" spans="2:30" x14ac:dyDescent="0.35">
      <c r="B224" s="1353" t="s">
        <v>520</v>
      </c>
      <c r="C224" s="1353"/>
      <c r="D224" s="1353"/>
      <c r="E224" s="1353"/>
      <c r="F224" s="1353"/>
      <c r="G224" s="1353"/>
      <c r="H224" s="1353"/>
      <c r="I224" s="1353"/>
      <c r="J224" s="1353"/>
      <c r="K224" s="1353"/>
      <c r="L224" s="1353"/>
      <c r="M224" s="1353"/>
      <c r="N224" s="1353"/>
      <c r="O224" s="1353"/>
      <c r="Q224" s="1353" t="s">
        <v>522</v>
      </c>
      <c r="R224" s="1353"/>
      <c r="S224" s="1353"/>
      <c r="T224" s="1353"/>
      <c r="U224" s="1353"/>
      <c r="V224" s="1353"/>
      <c r="W224" s="1353"/>
      <c r="X224" s="1353"/>
      <c r="Y224" s="1353"/>
      <c r="Z224" s="1353"/>
      <c r="AA224" s="1353"/>
      <c r="AB224" s="1353"/>
      <c r="AC224" s="1353"/>
      <c r="AD224" s="1353"/>
    </row>
    <row r="225" spans="2:30" x14ac:dyDescent="0.35"/>
    <row r="226" spans="2:30" x14ac:dyDescent="0.35">
      <c r="B226" s="1379"/>
      <c r="C226" s="1379"/>
      <c r="D226" s="1379"/>
      <c r="E226" s="1379"/>
      <c r="F226" s="1379"/>
      <c r="G226" s="1379"/>
      <c r="H226" s="1379"/>
      <c r="I226" s="1379"/>
      <c r="J226" s="1379"/>
      <c r="K226" s="1379"/>
      <c r="L226" s="1379"/>
      <c r="M226" s="1379"/>
      <c r="N226" s="1379"/>
      <c r="O226" s="1379"/>
      <c r="Q226" s="1379"/>
      <c r="R226" s="1379"/>
      <c r="S226" s="1379"/>
      <c r="T226" s="1379"/>
      <c r="U226" s="1379"/>
      <c r="V226" s="1379"/>
      <c r="W226" s="1379"/>
      <c r="X226" s="1379"/>
      <c r="Y226" s="1379"/>
      <c r="Z226" s="1379"/>
      <c r="AA226" s="1379"/>
      <c r="AB226" s="1379"/>
      <c r="AC226" s="1379"/>
      <c r="AD226" s="1379"/>
    </row>
    <row r="227" spans="2:30" x14ac:dyDescent="0.35">
      <c r="B227" s="1379"/>
      <c r="C227" s="1379"/>
      <c r="D227" s="1379"/>
      <c r="E227" s="1379"/>
      <c r="F227" s="1379"/>
      <c r="G227" s="1379"/>
      <c r="H227" s="1379"/>
      <c r="I227" s="1379"/>
      <c r="J227" s="1379"/>
      <c r="K227" s="1379"/>
      <c r="L227" s="1379"/>
      <c r="M227" s="1379"/>
      <c r="N227" s="1379"/>
      <c r="O227" s="1379"/>
      <c r="Q227" s="1379"/>
      <c r="R227" s="1379"/>
      <c r="S227" s="1379"/>
      <c r="T227" s="1379"/>
      <c r="U227" s="1379"/>
      <c r="V227" s="1379"/>
      <c r="W227" s="1379"/>
      <c r="X227" s="1379"/>
      <c r="Y227" s="1379"/>
      <c r="Z227" s="1379"/>
      <c r="AA227" s="1379"/>
      <c r="AB227" s="1379"/>
      <c r="AC227" s="1379"/>
      <c r="AD227" s="1379"/>
    </row>
    <row r="228" spans="2:30" x14ac:dyDescent="0.35">
      <c r="B228" s="1380"/>
      <c r="C228" s="1380"/>
      <c r="D228" s="1380"/>
      <c r="E228" s="1380"/>
      <c r="F228" s="1380"/>
      <c r="G228" s="1380"/>
      <c r="H228" s="1380"/>
      <c r="I228" s="1380"/>
      <c r="J228" s="1380"/>
      <c r="K228" s="1380"/>
      <c r="L228" s="1380"/>
      <c r="M228" s="1380"/>
      <c r="N228" s="1380"/>
      <c r="O228" s="1380"/>
      <c r="Q228" s="1380"/>
      <c r="R228" s="1380"/>
      <c r="S228" s="1380"/>
      <c r="T228" s="1380"/>
      <c r="U228" s="1380"/>
      <c r="V228" s="1380"/>
      <c r="W228" s="1380"/>
      <c r="X228" s="1380"/>
      <c r="Y228" s="1380"/>
      <c r="Z228" s="1380"/>
      <c r="AA228" s="1380"/>
      <c r="AB228" s="1380"/>
      <c r="AC228" s="1380"/>
      <c r="AD228" s="1380"/>
    </row>
    <row r="229" spans="2:30" x14ac:dyDescent="0.35">
      <c r="B229" s="1381" t="s">
        <v>521</v>
      </c>
      <c r="C229" s="1381"/>
      <c r="D229" s="1381"/>
      <c r="E229" s="1381"/>
      <c r="F229" s="1381"/>
      <c r="G229" s="1381"/>
      <c r="H229" s="1381"/>
      <c r="I229" s="1381"/>
      <c r="J229" s="1381"/>
      <c r="K229" s="1381"/>
      <c r="L229" s="1381"/>
      <c r="M229" s="1381"/>
      <c r="N229" s="1381"/>
      <c r="O229" s="1381"/>
      <c r="Q229" s="1381" t="s">
        <v>523</v>
      </c>
      <c r="R229" s="1381"/>
      <c r="S229" s="1381"/>
      <c r="T229" s="1381"/>
      <c r="U229" s="1381"/>
      <c r="V229" s="1381"/>
      <c r="W229" s="1381"/>
      <c r="X229" s="1381"/>
      <c r="Y229" s="1381"/>
      <c r="Z229" s="1381"/>
      <c r="AA229" s="1381"/>
      <c r="AB229" s="1381"/>
      <c r="AC229" s="1381"/>
      <c r="AD229" s="1381"/>
    </row>
    <row r="230" spans="2:30" x14ac:dyDescent="0.35"/>
    <row r="231" spans="2:30" x14ac:dyDescent="0.35">
      <c r="B231" s="1379"/>
      <c r="C231" s="1379"/>
      <c r="D231" s="1379"/>
      <c r="E231" s="1379"/>
      <c r="F231" s="1379"/>
      <c r="G231" s="1379"/>
      <c r="H231" s="1379"/>
      <c r="I231" s="1379"/>
      <c r="J231" s="1379"/>
      <c r="K231" s="1379"/>
      <c r="L231" s="1379"/>
      <c r="M231" s="1379"/>
      <c r="N231" s="1379"/>
      <c r="O231" s="1379"/>
      <c r="Q231" s="1379"/>
      <c r="R231" s="1379"/>
      <c r="S231" s="1379"/>
      <c r="T231" s="1379"/>
      <c r="U231" s="1379"/>
      <c r="V231" s="1379"/>
      <c r="W231" s="1379"/>
      <c r="X231" s="1379"/>
      <c r="Y231" s="1379"/>
      <c r="Z231" s="1379"/>
      <c r="AA231" s="1379"/>
      <c r="AB231" s="1379"/>
      <c r="AC231" s="1379"/>
      <c r="AD231" s="1379"/>
    </row>
    <row r="232" spans="2:30" x14ac:dyDescent="0.35">
      <c r="B232" s="1380"/>
      <c r="C232" s="1380"/>
      <c r="D232" s="1380"/>
      <c r="E232" s="1380"/>
      <c r="F232" s="1380"/>
      <c r="G232" s="1380"/>
      <c r="H232" s="1380"/>
      <c r="I232" s="1380"/>
      <c r="J232" s="1380"/>
      <c r="K232" s="1380"/>
      <c r="L232" s="1380"/>
      <c r="M232" s="1380"/>
      <c r="N232" s="1380"/>
      <c r="O232" s="1380"/>
      <c r="Q232" s="1380"/>
      <c r="R232" s="1380"/>
      <c r="S232" s="1380"/>
      <c r="T232" s="1380"/>
      <c r="U232" s="1380"/>
      <c r="V232" s="1380"/>
      <c r="W232" s="1380"/>
      <c r="X232" s="1380"/>
      <c r="Y232" s="1380"/>
      <c r="Z232" s="1380"/>
      <c r="AA232" s="1380"/>
      <c r="AB232" s="1380"/>
      <c r="AC232" s="1380"/>
      <c r="AD232" s="1380"/>
    </row>
    <row r="233" spans="2:30" x14ac:dyDescent="0.35">
      <c r="B233" s="1381" t="s">
        <v>379</v>
      </c>
      <c r="C233" s="1381"/>
      <c r="D233" s="1381"/>
      <c r="E233" s="1381"/>
      <c r="F233" s="1381"/>
      <c r="G233" s="1381"/>
      <c r="H233" s="1381"/>
      <c r="I233" s="1381"/>
      <c r="J233" s="1381"/>
      <c r="K233" s="1381"/>
      <c r="L233" s="1381"/>
      <c r="M233" s="1381"/>
      <c r="N233" s="1381"/>
      <c r="O233" s="1381"/>
      <c r="Q233" s="1381" t="s">
        <v>379</v>
      </c>
      <c r="R233" s="1381"/>
      <c r="S233" s="1381"/>
      <c r="T233" s="1381"/>
      <c r="U233" s="1381"/>
      <c r="V233" s="1381"/>
      <c r="W233" s="1381"/>
      <c r="X233" s="1381"/>
      <c r="Y233" s="1381"/>
      <c r="Z233" s="1381"/>
      <c r="AA233" s="1381"/>
      <c r="AB233" s="1381"/>
      <c r="AC233" s="1381"/>
      <c r="AD233" s="1381"/>
    </row>
    <row r="234" spans="2:30" x14ac:dyDescent="0.35"/>
    <row r="235" spans="2:30" x14ac:dyDescent="0.35">
      <c r="B235" s="1379"/>
      <c r="C235" s="1379"/>
      <c r="D235" s="1379"/>
      <c r="E235" s="1379"/>
      <c r="F235" s="1379"/>
      <c r="G235" s="1379"/>
      <c r="H235" s="1379"/>
      <c r="I235" s="1379"/>
      <c r="J235" s="1379"/>
      <c r="K235" s="1379"/>
      <c r="L235" s="1379"/>
      <c r="M235" s="1379"/>
      <c r="N235" s="1379"/>
      <c r="O235" s="1379"/>
      <c r="Q235" s="1379"/>
      <c r="R235" s="1379"/>
      <c r="S235" s="1379"/>
      <c r="T235" s="1379"/>
      <c r="U235" s="1379"/>
      <c r="V235" s="1379"/>
      <c r="W235" s="1379"/>
      <c r="X235" s="1379"/>
      <c r="Y235" s="1379"/>
      <c r="Z235" s="1379"/>
      <c r="AA235" s="1379"/>
      <c r="AB235" s="1379"/>
      <c r="AC235" s="1379"/>
      <c r="AD235" s="1379"/>
    </row>
    <row r="236" spans="2:30" x14ac:dyDescent="0.35">
      <c r="B236" s="1380"/>
      <c r="C236" s="1380"/>
      <c r="D236" s="1380"/>
      <c r="E236" s="1380"/>
      <c r="F236" s="1380"/>
      <c r="G236" s="1380"/>
      <c r="H236" s="1380"/>
      <c r="I236" s="1380"/>
      <c r="J236" s="1380"/>
      <c r="K236" s="1380"/>
      <c r="L236" s="1380"/>
      <c r="M236" s="1380"/>
      <c r="N236" s="1380"/>
      <c r="O236" s="1380"/>
      <c r="Q236" s="1380"/>
      <c r="R236" s="1380"/>
      <c r="S236" s="1380"/>
      <c r="T236" s="1380"/>
      <c r="U236" s="1380"/>
      <c r="V236" s="1380"/>
      <c r="W236" s="1380"/>
      <c r="X236" s="1380"/>
      <c r="Y236" s="1380"/>
      <c r="Z236" s="1380"/>
      <c r="AA236" s="1380"/>
      <c r="AB236" s="1380"/>
      <c r="AC236" s="1380"/>
      <c r="AD236" s="1380"/>
    </row>
    <row r="237" spans="2:30" x14ac:dyDescent="0.35">
      <c r="B237" s="1381" t="s">
        <v>380</v>
      </c>
      <c r="C237" s="1381"/>
      <c r="D237" s="1381"/>
      <c r="E237" s="1381"/>
      <c r="F237" s="1381"/>
      <c r="G237" s="1381"/>
      <c r="H237" s="1381"/>
      <c r="I237" s="1381"/>
      <c r="J237" s="1381"/>
      <c r="K237" s="1381"/>
      <c r="L237" s="1381"/>
      <c r="M237" s="1381"/>
      <c r="N237" s="1381"/>
      <c r="O237" s="1381"/>
      <c r="Q237" s="1381" t="s">
        <v>380</v>
      </c>
      <c r="R237" s="1381"/>
      <c r="S237" s="1381"/>
      <c r="T237" s="1381"/>
      <c r="U237" s="1381"/>
      <c r="V237" s="1381"/>
      <c r="W237" s="1381"/>
      <c r="X237" s="1381"/>
      <c r="Y237" s="1381"/>
      <c r="Z237" s="1381"/>
      <c r="AA237" s="1381"/>
      <c r="AB237" s="1381"/>
      <c r="AC237" s="1381"/>
      <c r="AD237" s="1381"/>
    </row>
    <row r="238" spans="2:30" x14ac:dyDescent="0.35"/>
    <row r="239" spans="2:30" x14ac:dyDescent="0.35">
      <c r="B239" s="1035"/>
      <c r="C239" s="1035"/>
      <c r="D239" s="1035"/>
      <c r="E239" s="1035"/>
      <c r="F239" s="1035"/>
      <c r="G239" s="1035"/>
      <c r="H239" s="1035"/>
      <c r="I239" s="1035"/>
      <c r="J239" s="1035"/>
      <c r="K239" s="1035"/>
      <c r="L239" s="1035"/>
      <c r="M239" s="1035"/>
      <c r="N239" s="1035"/>
      <c r="O239" s="1035"/>
      <c r="P239" s="1035"/>
      <c r="Q239" s="1035"/>
      <c r="R239" s="1035"/>
      <c r="S239" s="1035"/>
      <c r="T239" s="1035"/>
      <c r="U239" s="1035"/>
      <c r="V239" s="1035"/>
      <c r="W239" s="1035"/>
      <c r="X239" s="1035"/>
      <c r="Y239" s="1035"/>
      <c r="Z239" s="1035"/>
      <c r="AA239" s="1035"/>
      <c r="AB239" s="1035"/>
      <c r="AC239" s="1035"/>
      <c r="AD239" s="1035"/>
    </row>
    <row r="240" spans="2:30"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sheetData>
  <sheetProtection algorithmName="SHA-512" hashValue="9rTF4jviefs8RL6kea4czXcN+qDiw1BZcNHw1lRANf87z4QHuy9lfk7jJstfSRgDGvAgB7Ql+8VONgBHGVHM6A==" saltValue="nVsVxonQ9rXBiC1ASQ9bPA==" spinCount="100000" sheet="1" objects="1" scenarios="1" selectLockedCells="1"/>
  <mergeCells count="95">
    <mergeCell ref="B239:AD239"/>
    <mergeCell ref="D24:AD24"/>
    <mergeCell ref="B237:O237"/>
    <mergeCell ref="B219:AD219"/>
    <mergeCell ref="B221:AD221"/>
    <mergeCell ref="B222:AD222"/>
    <mergeCell ref="B224:O224"/>
    <mergeCell ref="Q224:AD224"/>
    <mergeCell ref="Q226:AD228"/>
    <mergeCell ref="Q229:AD229"/>
    <mergeCell ref="Q231:AD232"/>
    <mergeCell ref="Q233:AD233"/>
    <mergeCell ref="Q235:AD236"/>
    <mergeCell ref="Q237:AD237"/>
    <mergeCell ref="B226:O228"/>
    <mergeCell ref="B229:O229"/>
    <mergeCell ref="B231:O232"/>
    <mergeCell ref="B233:O233"/>
    <mergeCell ref="B235:O236"/>
    <mergeCell ref="D204:AD206"/>
    <mergeCell ref="C208:AD214"/>
    <mergeCell ref="C216:AD217"/>
    <mergeCell ref="D194:AD198"/>
    <mergeCell ref="D199:AD203"/>
    <mergeCell ref="C187:AD191"/>
    <mergeCell ref="C193:AD193"/>
    <mergeCell ref="D174:AD175"/>
    <mergeCell ref="C177:AD177"/>
    <mergeCell ref="C179:AD179"/>
    <mergeCell ref="C181:AD182"/>
    <mergeCell ref="C184:AD185"/>
    <mergeCell ref="D168:AD168"/>
    <mergeCell ref="D169:AD169"/>
    <mergeCell ref="D170:AD170"/>
    <mergeCell ref="D171:AD171"/>
    <mergeCell ref="D172:AD173"/>
    <mergeCell ref="D163:AD163"/>
    <mergeCell ref="D164:AD164"/>
    <mergeCell ref="D165:AD165"/>
    <mergeCell ref="D166:AD166"/>
    <mergeCell ref="D167:AD167"/>
    <mergeCell ref="C152:AD152"/>
    <mergeCell ref="D153:AD156"/>
    <mergeCell ref="E157:AD159"/>
    <mergeCell ref="E160:AD161"/>
    <mergeCell ref="D162:AD162"/>
    <mergeCell ref="C139:AD139"/>
    <mergeCell ref="C141:AD142"/>
    <mergeCell ref="C144:AD145"/>
    <mergeCell ref="D146:AD148"/>
    <mergeCell ref="D149:AD150"/>
    <mergeCell ref="C124:AD127"/>
    <mergeCell ref="C129:AD131"/>
    <mergeCell ref="C133:AD137"/>
    <mergeCell ref="D112:AD117"/>
    <mergeCell ref="C119:AD122"/>
    <mergeCell ref="D101:AD104"/>
    <mergeCell ref="D105:AD107"/>
    <mergeCell ref="D108:AD111"/>
    <mergeCell ref="D91:AD97"/>
    <mergeCell ref="D98:AD100"/>
    <mergeCell ref="D79:AD80"/>
    <mergeCell ref="D81:AD83"/>
    <mergeCell ref="D84:AD86"/>
    <mergeCell ref="D87:AD88"/>
    <mergeCell ref="C90:AD90"/>
    <mergeCell ref="C67:AD70"/>
    <mergeCell ref="C72:AD73"/>
    <mergeCell ref="C75:AD75"/>
    <mergeCell ref="D76:AD78"/>
    <mergeCell ref="B2:AD2"/>
    <mergeCell ref="B4:AD4"/>
    <mergeCell ref="C8:AD8"/>
    <mergeCell ref="C6:AD6"/>
    <mergeCell ref="C10:AD13"/>
    <mergeCell ref="D39:AD39"/>
    <mergeCell ref="C15:AD15"/>
    <mergeCell ref="D16:AD17"/>
    <mergeCell ref="D18:AD19"/>
    <mergeCell ref="C21:AD21"/>
    <mergeCell ref="D22:AD23"/>
    <mergeCell ref="D25:AD28"/>
    <mergeCell ref="D29:AD30"/>
    <mergeCell ref="D31:AD32"/>
    <mergeCell ref="D33:AD34"/>
    <mergeCell ref="D35:AD36"/>
    <mergeCell ref="D37:AD38"/>
    <mergeCell ref="C56:AD57"/>
    <mergeCell ref="C59:AD65"/>
    <mergeCell ref="D40:AD42"/>
    <mergeCell ref="C44:AD44"/>
    <mergeCell ref="D45:AD45"/>
    <mergeCell ref="D46:AD47"/>
    <mergeCell ref="C49:AD50"/>
    <mergeCell ref="C51:AD54"/>
  </mergeCells>
  <printOptions horizontalCentered="1"/>
  <pageMargins left="0.5" right="0.5" top="0.75" bottom="0.75" header="0.3" footer="0.3"/>
  <pageSetup fitToHeight="0" orientation="portrait" r:id="rId1"/>
  <rowBreaks count="5" manualBreakCount="5">
    <brk id="48" min="1" max="29" man="1"/>
    <brk id="89" min="1" max="29" man="1"/>
    <brk id="132" min="1" max="29" man="1"/>
    <brk id="176" min="1" max="29" man="1"/>
    <brk id="218" min="1" max="2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52"/>
  <sheetViews>
    <sheetView workbookViewId="0">
      <selection activeCell="E2" sqref="E2"/>
    </sheetView>
  </sheetViews>
  <sheetFormatPr defaultColWidth="9.1796875" defaultRowHeight="14.5" x14ac:dyDescent="0.35"/>
  <cols>
    <col min="1" max="1" width="23.81640625" style="41" bestFit="1" customWidth="1"/>
    <col min="2" max="16384" width="9.1796875" style="41"/>
  </cols>
  <sheetData>
    <row r="1" spans="1:5" x14ac:dyDescent="0.35">
      <c r="A1" s="41" t="s">
        <v>225</v>
      </c>
      <c r="C1" s="41" t="s">
        <v>226</v>
      </c>
      <c r="E1" s="41" t="s">
        <v>227</v>
      </c>
    </row>
    <row r="2" spans="1:5" x14ac:dyDescent="0.35">
      <c r="A2" s="41" t="s">
        <v>228</v>
      </c>
      <c r="C2" s="41" t="s">
        <v>229</v>
      </c>
      <c r="E2" s="41" t="s">
        <v>230</v>
      </c>
    </row>
    <row r="3" spans="1:5" x14ac:dyDescent="0.35">
      <c r="A3" s="41" t="s">
        <v>231</v>
      </c>
      <c r="C3" s="41" t="s">
        <v>232</v>
      </c>
      <c r="E3" s="41" t="s">
        <v>233</v>
      </c>
    </row>
    <row r="4" spans="1:5" x14ac:dyDescent="0.35">
      <c r="C4" s="41" t="s">
        <v>234</v>
      </c>
    </row>
    <row r="5" spans="1:5" x14ac:dyDescent="0.35">
      <c r="A5" s="41" t="s">
        <v>235</v>
      </c>
      <c r="C5" s="41" t="s">
        <v>236</v>
      </c>
      <c r="E5" s="41" t="s">
        <v>237</v>
      </c>
    </row>
    <row r="6" spans="1:5" x14ac:dyDescent="0.35">
      <c r="A6" s="41" t="s">
        <v>238</v>
      </c>
      <c r="C6" s="41" t="s">
        <v>239</v>
      </c>
      <c r="E6" s="41" t="s">
        <v>230</v>
      </c>
    </row>
    <row r="7" spans="1:5" x14ac:dyDescent="0.35">
      <c r="A7" s="41" t="s">
        <v>304</v>
      </c>
      <c r="C7" s="41" t="s">
        <v>240</v>
      </c>
      <c r="E7" s="41" t="s">
        <v>233</v>
      </c>
    </row>
    <row r="8" spans="1:5" x14ac:dyDescent="0.35">
      <c r="C8" s="41" t="s">
        <v>241</v>
      </c>
      <c r="E8" s="41" t="s">
        <v>242</v>
      </c>
    </row>
    <row r="9" spans="1:5" x14ac:dyDescent="0.35">
      <c r="A9" s="41" t="s">
        <v>243</v>
      </c>
      <c r="C9" s="41" t="s">
        <v>244</v>
      </c>
    </row>
    <row r="10" spans="1:5" ht="29" x14ac:dyDescent="0.35">
      <c r="A10" s="42" t="s">
        <v>245</v>
      </c>
      <c r="C10" s="41" t="s">
        <v>246</v>
      </c>
    </row>
    <row r="11" spans="1:5" ht="29" x14ac:dyDescent="0.35">
      <c r="A11" s="42" t="s">
        <v>247</v>
      </c>
      <c r="C11" s="41" t="s">
        <v>248</v>
      </c>
    </row>
    <row r="12" spans="1:5" ht="29" x14ac:dyDescent="0.35">
      <c r="A12" s="42" t="s">
        <v>249</v>
      </c>
      <c r="C12" s="41" t="s">
        <v>250</v>
      </c>
    </row>
    <row r="13" spans="1:5" ht="43.5" x14ac:dyDescent="0.35">
      <c r="A13" s="42" t="s">
        <v>251</v>
      </c>
      <c r="C13" s="41" t="s">
        <v>252</v>
      </c>
    </row>
    <row r="14" spans="1:5" ht="29" x14ac:dyDescent="0.35">
      <c r="A14" s="42" t="s">
        <v>253</v>
      </c>
      <c r="C14" s="41" t="s">
        <v>254</v>
      </c>
    </row>
    <row r="15" spans="1:5" x14ac:dyDescent="0.35">
      <c r="C15" s="41" t="s">
        <v>255</v>
      </c>
    </row>
    <row r="16" spans="1:5" x14ac:dyDescent="0.35">
      <c r="C16" s="41" t="s">
        <v>256</v>
      </c>
    </row>
    <row r="17" spans="3:3" x14ac:dyDescent="0.35">
      <c r="C17" s="41" t="s">
        <v>257</v>
      </c>
    </row>
    <row r="18" spans="3:3" x14ac:dyDescent="0.35">
      <c r="C18" s="41" t="s">
        <v>258</v>
      </c>
    </row>
    <row r="19" spans="3:3" x14ac:dyDescent="0.35">
      <c r="C19" s="41" t="s">
        <v>259</v>
      </c>
    </row>
    <row r="20" spans="3:3" x14ac:dyDescent="0.35">
      <c r="C20" s="41" t="s">
        <v>260</v>
      </c>
    </row>
    <row r="21" spans="3:3" x14ac:dyDescent="0.35">
      <c r="C21" s="41" t="s">
        <v>261</v>
      </c>
    </row>
    <row r="22" spans="3:3" x14ac:dyDescent="0.35">
      <c r="C22" s="41" t="s">
        <v>262</v>
      </c>
    </row>
    <row r="23" spans="3:3" x14ac:dyDescent="0.35">
      <c r="C23" s="41" t="s">
        <v>263</v>
      </c>
    </row>
    <row r="24" spans="3:3" x14ac:dyDescent="0.35">
      <c r="C24" s="41" t="s">
        <v>264</v>
      </c>
    </row>
    <row r="25" spans="3:3" x14ac:dyDescent="0.35">
      <c r="C25" s="41" t="s">
        <v>265</v>
      </c>
    </row>
    <row r="26" spans="3:3" x14ac:dyDescent="0.35">
      <c r="C26" s="41" t="s">
        <v>266</v>
      </c>
    </row>
    <row r="27" spans="3:3" x14ac:dyDescent="0.35">
      <c r="C27" s="41" t="s">
        <v>267</v>
      </c>
    </row>
    <row r="28" spans="3:3" x14ac:dyDescent="0.35">
      <c r="C28" s="41" t="s">
        <v>268</v>
      </c>
    </row>
    <row r="29" spans="3:3" x14ac:dyDescent="0.35">
      <c r="C29" s="41" t="s">
        <v>269</v>
      </c>
    </row>
    <row r="30" spans="3:3" x14ac:dyDescent="0.35">
      <c r="C30" s="41" t="s">
        <v>270</v>
      </c>
    </row>
    <row r="31" spans="3:3" x14ac:dyDescent="0.35">
      <c r="C31" s="41" t="s">
        <v>271</v>
      </c>
    </row>
    <row r="32" spans="3:3" x14ac:dyDescent="0.35">
      <c r="C32" s="41" t="s">
        <v>272</v>
      </c>
    </row>
    <row r="33" spans="3:3" x14ac:dyDescent="0.35">
      <c r="C33" s="41" t="s">
        <v>273</v>
      </c>
    </row>
    <row r="34" spans="3:3" x14ac:dyDescent="0.35">
      <c r="C34" s="41" t="s">
        <v>274</v>
      </c>
    </row>
    <row r="35" spans="3:3" x14ac:dyDescent="0.35">
      <c r="C35" s="41" t="s">
        <v>275</v>
      </c>
    </row>
    <row r="36" spans="3:3" x14ac:dyDescent="0.35">
      <c r="C36" s="41" t="s">
        <v>276</v>
      </c>
    </row>
    <row r="37" spans="3:3" x14ac:dyDescent="0.35">
      <c r="C37" s="41" t="s">
        <v>277</v>
      </c>
    </row>
    <row r="38" spans="3:3" x14ac:dyDescent="0.35">
      <c r="C38" s="41" t="s">
        <v>278</v>
      </c>
    </row>
    <row r="39" spans="3:3" x14ac:dyDescent="0.35">
      <c r="C39" s="41" t="s">
        <v>279</v>
      </c>
    </row>
    <row r="40" spans="3:3" x14ac:dyDescent="0.35">
      <c r="C40" s="41" t="s">
        <v>280</v>
      </c>
    </row>
    <row r="41" spans="3:3" x14ac:dyDescent="0.35">
      <c r="C41" s="41" t="s">
        <v>281</v>
      </c>
    </row>
    <row r="42" spans="3:3" x14ac:dyDescent="0.35">
      <c r="C42" s="41" t="s">
        <v>282</v>
      </c>
    </row>
    <row r="43" spans="3:3" x14ac:dyDescent="0.35">
      <c r="C43" s="41" t="s">
        <v>283</v>
      </c>
    </row>
    <row r="44" spans="3:3" x14ac:dyDescent="0.35">
      <c r="C44" s="41" t="s">
        <v>284</v>
      </c>
    </row>
    <row r="45" spans="3:3" x14ac:dyDescent="0.35">
      <c r="C45" s="41" t="s">
        <v>285</v>
      </c>
    </row>
    <row r="46" spans="3:3" x14ac:dyDescent="0.35">
      <c r="C46" s="41" t="s">
        <v>286</v>
      </c>
    </row>
    <row r="47" spans="3:3" x14ac:dyDescent="0.35">
      <c r="C47" s="41" t="s">
        <v>287</v>
      </c>
    </row>
    <row r="48" spans="3:3" x14ac:dyDescent="0.35">
      <c r="C48" s="41" t="s">
        <v>288</v>
      </c>
    </row>
    <row r="49" spans="3:3" x14ac:dyDescent="0.35">
      <c r="C49" s="41" t="s">
        <v>289</v>
      </c>
    </row>
    <row r="50" spans="3:3" x14ac:dyDescent="0.35">
      <c r="C50" s="41" t="s">
        <v>290</v>
      </c>
    </row>
    <row r="51" spans="3:3" x14ac:dyDescent="0.35">
      <c r="C51" s="41" t="s">
        <v>291</v>
      </c>
    </row>
    <row r="52" spans="3:3" x14ac:dyDescent="0.35">
      <c r="C52" s="41" t="s">
        <v>292</v>
      </c>
    </row>
  </sheetData>
  <sheetProtection algorithmName="SHA-512" hashValue="ssGl0Iwlf1mltjG5oO5Cb/qNxBWvS9h64Ep9jNsJhXoz6M5KSpAkWyvePK9ThWmonaqqbiD5rjPbruL9OjksAQ==" saltValue="aTPch09ZBgsJ9xaInjJMGA==" spinCount="100000" sheet="1" objects="1" scenarios="1"/>
  <pageMargins left="0.7" right="0.7" top="0.75" bottom="0.75" header="0.3" footer="0.3"/>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44"/>
  <sheetViews>
    <sheetView showGridLines="0" showRowColHeaders="0" topLeftCell="A1048576" zoomScaleNormal="100" workbookViewId="0">
      <selection activeCell="C57" sqref="C57:AD61"/>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527</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thickBot="1" x14ac:dyDescent="0.4"/>
    <row r="4" spans="2:30" ht="15" thickBot="1" x14ac:dyDescent="0.4">
      <c r="B4" s="87" t="s">
        <v>38</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row>
    <row r="5" spans="2:30" x14ac:dyDescent="0.35"/>
    <row r="6" spans="2:30" x14ac:dyDescent="0.35">
      <c r="B6" s="119" t="s">
        <v>39</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row>
    <row r="7" spans="2:30" x14ac:dyDescent="0.35">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2:30" x14ac:dyDescent="0.35"/>
    <row r="9" spans="2:30" x14ac:dyDescent="0.35">
      <c r="B9" s="77" t="s">
        <v>293</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2:30" x14ac:dyDescent="0.3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2"/>
    </row>
    <row r="11" spans="2:30" x14ac:dyDescent="0.35">
      <c r="B11" s="123"/>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5"/>
    </row>
    <row r="12" spans="2:30" x14ac:dyDescent="0.35">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5"/>
    </row>
    <row r="13" spans="2:30" x14ac:dyDescent="0.35">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5"/>
    </row>
    <row r="14" spans="2:30" x14ac:dyDescent="0.35">
      <c r="B14" s="126"/>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8"/>
    </row>
    <row r="15" spans="2:30" x14ac:dyDescent="0.35"/>
    <row r="16" spans="2:30" x14ac:dyDescent="0.35">
      <c r="C16" s="119" t="s">
        <v>560</v>
      </c>
      <c r="D16" s="119"/>
      <c r="E16" s="119"/>
      <c r="F16" s="119"/>
      <c r="G16" s="119"/>
      <c r="H16" s="119"/>
      <c r="I16" s="119"/>
      <c r="J16" s="119"/>
      <c r="K16" s="119"/>
      <c r="L16" s="119"/>
      <c r="M16" s="119"/>
      <c r="N16" s="119"/>
      <c r="O16" s="119"/>
      <c r="P16" s="119"/>
      <c r="Q16" s="119"/>
      <c r="R16" s="119"/>
      <c r="S16" s="119"/>
      <c r="T16" s="119"/>
      <c r="U16" s="45"/>
      <c r="V16" s="45"/>
      <c r="W16" s="45"/>
      <c r="X16" s="45"/>
      <c r="Y16" s="45"/>
      <c r="Z16" s="45"/>
      <c r="AA16" s="45"/>
      <c r="AB16" s="45"/>
      <c r="AC16" s="45"/>
      <c r="AD16" s="45"/>
    </row>
    <row r="17" spans="2:30" x14ac:dyDescent="0.35">
      <c r="C17" s="119"/>
      <c r="D17" s="119"/>
      <c r="E17" s="119"/>
      <c r="F17" s="119"/>
      <c r="G17" s="119"/>
      <c r="H17" s="119"/>
      <c r="I17" s="119"/>
      <c r="J17" s="119"/>
      <c r="K17" s="119"/>
      <c r="L17" s="119"/>
      <c r="M17" s="119"/>
      <c r="N17" s="119"/>
      <c r="O17" s="119"/>
      <c r="P17" s="119"/>
      <c r="Q17" s="119"/>
      <c r="R17" s="119"/>
      <c r="S17" s="119"/>
      <c r="T17" s="119"/>
      <c r="U17" s="92" t="s">
        <v>26</v>
      </c>
      <c r="V17" s="92"/>
      <c r="W17" s="92"/>
      <c r="X17" s="92"/>
      <c r="Y17" s="92"/>
      <c r="Z17" s="92"/>
      <c r="AA17" s="93"/>
      <c r="AB17" s="74"/>
      <c r="AC17" s="75"/>
      <c r="AD17" s="76"/>
    </row>
    <row r="18" spans="2:30" s="36" customFormat="1" x14ac:dyDescent="0.35"/>
    <row r="19" spans="2:30" x14ac:dyDescent="0.35">
      <c r="B19" s="77" t="s">
        <v>40</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row>
    <row r="20" spans="2:30" x14ac:dyDescent="0.35">
      <c r="B20" s="120"/>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2"/>
    </row>
    <row r="21" spans="2:30" x14ac:dyDescent="0.35">
      <c r="B21" s="123"/>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5"/>
    </row>
    <row r="22" spans="2:30" x14ac:dyDescent="0.35">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5"/>
    </row>
    <row r="23" spans="2:30" x14ac:dyDescent="0.35">
      <c r="B23" s="123"/>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5"/>
    </row>
    <row r="24" spans="2:30" x14ac:dyDescent="0.35">
      <c r="B24" s="126"/>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8"/>
    </row>
    <row r="25" spans="2:30" x14ac:dyDescent="0.35"/>
    <row r="26" spans="2:30" x14ac:dyDescent="0.35">
      <c r="B26" s="77" t="s">
        <v>41</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row>
    <row r="27" spans="2:30" x14ac:dyDescent="0.35">
      <c r="B27" s="120"/>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2"/>
    </row>
    <row r="28" spans="2:30" x14ac:dyDescent="0.35">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5"/>
    </row>
    <row r="29" spans="2:30" x14ac:dyDescent="0.35">
      <c r="B29" s="123"/>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5"/>
    </row>
    <row r="30" spans="2:30" x14ac:dyDescent="0.35">
      <c r="B30" s="123"/>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5"/>
    </row>
    <row r="31" spans="2:30" x14ac:dyDescent="0.35">
      <c r="B31" s="126"/>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8"/>
    </row>
    <row r="32" spans="2:30" x14ac:dyDescent="0.35"/>
    <row r="33" spans="2:30" x14ac:dyDescent="0.35">
      <c r="B33" s="77" t="s">
        <v>42</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row>
    <row r="34" spans="2:30" x14ac:dyDescent="0.35">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2"/>
    </row>
    <row r="35" spans="2:30" x14ac:dyDescent="0.35">
      <c r="B35" s="123"/>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5"/>
    </row>
    <row r="36" spans="2:30" x14ac:dyDescent="0.35">
      <c r="B36" s="123"/>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5"/>
    </row>
    <row r="37" spans="2:30" x14ac:dyDescent="0.35">
      <c r="B37" s="123"/>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5"/>
    </row>
    <row r="38" spans="2:30" x14ac:dyDescent="0.35">
      <c r="B38" s="126"/>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8"/>
    </row>
    <row r="39" spans="2:30" x14ac:dyDescent="0.35"/>
    <row r="40" spans="2:30" x14ac:dyDescent="0.35">
      <c r="B40" s="77" t="s">
        <v>43</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row>
    <row r="41" spans="2:30" x14ac:dyDescent="0.35">
      <c r="B41" s="120"/>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2"/>
    </row>
    <row r="42" spans="2:30" x14ac:dyDescent="0.35">
      <c r="B42" s="123"/>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5"/>
    </row>
    <row r="43" spans="2:30" x14ac:dyDescent="0.35">
      <c r="B43" s="123"/>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5"/>
    </row>
    <row r="44" spans="2:30" x14ac:dyDescent="0.35">
      <c r="B44" s="123"/>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5"/>
    </row>
    <row r="45" spans="2:30" x14ac:dyDescent="0.35">
      <c r="B45" s="126"/>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8"/>
    </row>
    <row r="46" spans="2:30" x14ac:dyDescent="0.35"/>
    <row r="47" spans="2:30" x14ac:dyDescent="0.35">
      <c r="B47" s="119" t="s">
        <v>552</v>
      </c>
      <c r="C47" s="119"/>
      <c r="D47" s="119"/>
      <c r="E47" s="119"/>
      <c r="F47" s="119"/>
      <c r="G47" s="119"/>
      <c r="H47" s="119"/>
      <c r="I47" s="119"/>
      <c r="J47" s="119"/>
      <c r="K47" s="119"/>
      <c r="L47" s="119"/>
      <c r="M47" s="119"/>
      <c r="N47" s="119"/>
      <c r="O47" s="119"/>
      <c r="P47" s="119"/>
      <c r="Q47" s="119"/>
      <c r="R47" s="119"/>
      <c r="S47" s="119"/>
      <c r="T47" s="119"/>
      <c r="U47" s="34"/>
      <c r="V47" s="34"/>
      <c r="W47" s="34"/>
      <c r="X47" s="34"/>
      <c r="Y47" s="34"/>
      <c r="Z47" s="34"/>
      <c r="AA47" s="34"/>
      <c r="AB47" s="34"/>
      <c r="AC47" s="34"/>
      <c r="AD47" s="34"/>
    </row>
    <row r="48" spans="2:30" x14ac:dyDescent="0.35">
      <c r="B48" s="119"/>
      <c r="C48" s="119"/>
      <c r="D48" s="119"/>
      <c r="E48" s="119"/>
      <c r="F48" s="119"/>
      <c r="G48" s="119"/>
      <c r="H48" s="119"/>
      <c r="I48" s="119"/>
      <c r="J48" s="119"/>
      <c r="K48" s="119"/>
      <c r="L48" s="119"/>
      <c r="M48" s="119"/>
      <c r="N48" s="119"/>
      <c r="O48" s="119"/>
      <c r="P48" s="119"/>
      <c r="Q48" s="119"/>
      <c r="R48" s="119"/>
      <c r="S48" s="119"/>
      <c r="T48" s="119"/>
      <c r="U48" s="92" t="s">
        <v>26</v>
      </c>
      <c r="V48" s="92"/>
      <c r="W48" s="92"/>
      <c r="X48" s="92"/>
      <c r="Y48" s="92"/>
      <c r="Z48" s="92"/>
      <c r="AA48" s="93"/>
      <c r="AB48" s="74"/>
      <c r="AC48" s="75"/>
      <c r="AD48" s="76"/>
    </row>
    <row r="49" spans="2:30" ht="15" thickBot="1" x14ac:dyDescent="0.4"/>
    <row r="50" spans="2:30" ht="15" thickBot="1" x14ac:dyDescent="0.4">
      <c r="B50" s="87" t="s">
        <v>44</v>
      </c>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row>
    <row r="51" spans="2:30" x14ac:dyDescent="0.35"/>
    <row r="52" spans="2:30" ht="15" customHeight="1" x14ac:dyDescent="0.35">
      <c r="B52" s="119" t="s">
        <v>301</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34"/>
      <c r="AC52" s="34"/>
      <c r="AD52" s="34"/>
    </row>
    <row r="53" spans="2:30" x14ac:dyDescent="0.35">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34"/>
      <c r="AC53" s="34"/>
      <c r="AD53" s="34"/>
    </row>
    <row r="54" spans="2:30" x14ac:dyDescent="0.35">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74"/>
      <c r="AC54" s="75"/>
      <c r="AD54" s="76"/>
    </row>
    <row r="55" spans="2:30" x14ac:dyDescent="0.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2:30" x14ac:dyDescent="0.35">
      <c r="C56" s="129" t="s">
        <v>45</v>
      </c>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row>
    <row r="57" spans="2:30" x14ac:dyDescent="0.35">
      <c r="C57" s="130"/>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2"/>
    </row>
    <row r="58" spans="2:30" x14ac:dyDescent="0.35">
      <c r="C58" s="133"/>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5"/>
    </row>
    <row r="59" spans="2:30" x14ac:dyDescent="0.35">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5"/>
    </row>
    <row r="60" spans="2:30" x14ac:dyDescent="0.35">
      <c r="C60" s="133"/>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5"/>
    </row>
    <row r="61" spans="2:30" x14ac:dyDescent="0.35">
      <c r="C61" s="136"/>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8"/>
    </row>
    <row r="62" spans="2:30" x14ac:dyDescent="0.35"/>
    <row r="63" spans="2:30" x14ac:dyDescent="0.35">
      <c r="B63" s="77" t="s">
        <v>302</v>
      </c>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4"/>
      <c r="AC63" s="75"/>
      <c r="AD63" s="76"/>
    </row>
    <row r="64" spans="2:30" x14ac:dyDescent="0.35"/>
    <row r="65" spans="2:30" x14ac:dyDescent="0.35">
      <c r="C65" s="129" t="s">
        <v>46</v>
      </c>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row>
    <row r="66" spans="2:30" x14ac:dyDescent="0.35">
      <c r="C66" s="130"/>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2"/>
    </row>
    <row r="67" spans="2:30" x14ac:dyDescent="0.35">
      <c r="C67" s="133"/>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5"/>
    </row>
    <row r="68" spans="2:30" x14ac:dyDescent="0.35">
      <c r="C68" s="133"/>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5"/>
    </row>
    <row r="69" spans="2:30" x14ac:dyDescent="0.35">
      <c r="C69" s="133"/>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5"/>
    </row>
    <row r="70" spans="2:30" x14ac:dyDescent="0.35">
      <c r="C70" s="136"/>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8"/>
    </row>
    <row r="71" spans="2:30" x14ac:dyDescent="0.35"/>
    <row r="72" spans="2:30" x14ac:dyDescent="0.35">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row>
    <row r="73" spans="2:30" x14ac:dyDescent="0.35"/>
    <row r="74" spans="2:30" hidden="1" x14ac:dyDescent="0.35"/>
    <row r="75" spans="2:30" hidden="1" x14ac:dyDescent="0.35"/>
    <row r="76" spans="2:30" hidden="1" x14ac:dyDescent="0.35"/>
    <row r="77" spans="2:30" hidden="1" x14ac:dyDescent="0.35"/>
    <row r="78" spans="2:30" hidden="1" x14ac:dyDescent="0.35"/>
    <row r="79" spans="2:30" hidden="1" x14ac:dyDescent="0.35"/>
    <row r="80" spans="2:3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t="47.25" hidden="1" customHeight="1" x14ac:dyDescent="0.35"/>
  </sheetData>
  <sheetProtection algorithmName="SHA-512" hashValue="UAgH1ZV+IOaKVJdXJ8VLpUQ8Nd/jO5sjit4ANbckVLI4FKm2PDRJiIT99jqHtjFeOERxQSLBcfY6JIkqFXHozw==" saltValue="Hg21i4Q4Hmr0ud2ssEaeKw==" spinCount="100000" sheet="1" objects="1" scenarios="1" selectLockedCells="1"/>
  <mergeCells count="29">
    <mergeCell ref="C57:AD61"/>
    <mergeCell ref="U17:AA17"/>
    <mergeCell ref="AB17:AD17"/>
    <mergeCell ref="C16:T17"/>
    <mergeCell ref="B27:AD31"/>
    <mergeCell ref="B34:AD38"/>
    <mergeCell ref="B41:AD45"/>
    <mergeCell ref="B52:AA54"/>
    <mergeCell ref="B50:AD50"/>
    <mergeCell ref="AB54:AD54"/>
    <mergeCell ref="C56:AD56"/>
    <mergeCell ref="B40:AD40"/>
    <mergeCell ref="B19:AD19"/>
    <mergeCell ref="B33:AD33"/>
    <mergeCell ref="U48:AA48"/>
    <mergeCell ref="AB48:AD48"/>
    <mergeCell ref="B72:AD72"/>
    <mergeCell ref="B63:AA63"/>
    <mergeCell ref="AB63:AD63"/>
    <mergeCell ref="C65:AD65"/>
    <mergeCell ref="C66:AD70"/>
    <mergeCell ref="B47:T48"/>
    <mergeCell ref="B2:AD2"/>
    <mergeCell ref="B6:AD7"/>
    <mergeCell ref="B9:AD9"/>
    <mergeCell ref="B4:AD4"/>
    <mergeCell ref="B26:AD26"/>
    <mergeCell ref="B10:AD14"/>
    <mergeCell ref="B20:AD24"/>
  </mergeCells>
  <conditionalFormatting sqref="C56:AD56 C57">
    <cfRule type="expression" dxfId="84" priority="6">
      <formula>$AB$54="YES"</formula>
    </cfRule>
  </conditionalFormatting>
  <conditionalFormatting sqref="C65:AD65 C66">
    <cfRule type="expression" dxfId="83" priority="5">
      <formula>$AB$63="YES"</formula>
    </cfRule>
  </conditionalFormatting>
  <conditionalFormatting sqref="AB48:AD48">
    <cfRule type="containsText" dxfId="82" priority="3" operator="containsText" text="NO">
      <formula>NOT(ISERROR(SEARCH("NO",AB48)))</formula>
    </cfRule>
    <cfRule type="containsText" dxfId="81" priority="4" operator="containsText" text="YES">
      <formula>NOT(ISERROR(SEARCH("YES",AB48)))</formula>
    </cfRule>
  </conditionalFormatting>
  <conditionalFormatting sqref="AB17:AD17">
    <cfRule type="containsText" dxfId="80" priority="1" operator="containsText" text="NO">
      <formula>NOT(ISERROR(SEARCH("NO",AB17)))</formula>
    </cfRule>
    <cfRule type="containsText" dxfId="79" priority="2" operator="containsText" text="YES">
      <formula>NOT(ISERROR(SEARCH("YES",AB17)))</formula>
    </cfRule>
  </conditionalFormatting>
  <dataValidations count="1">
    <dataValidation type="textLength" operator="lessThanOrEqual" allowBlank="1" showInputMessage="1" showErrorMessage="1" errorTitle="Text Length Error" error="This field is limited to 470 characters." sqref="B10:AD14 B20:AD24 B27:AD31 B34:AD38 B41:AD45 C57:AD61 C66:AD70" xr:uid="{00000000-0002-0000-0200-000000000000}">
      <formula1>470</formula1>
    </dataValidation>
  </dataValidations>
  <printOptions horizontalCentered="1"/>
  <pageMargins left="0.5" right="0.5" top="0.75" bottom="0.75" header="0.3" footer="0.3"/>
  <pageSetup fitToHeight="0" orientation="portrait" r:id="rId1"/>
  <rowBreaks count="1" manualBreakCount="1">
    <brk id="49"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Validation!$E$2:$E$3</xm:f>
          </x14:formula1>
          <xm:sqref>AB54:AD54 AB63:AD63 AB48:AD48 AB17:AD17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3"/>
  <sheetViews>
    <sheetView showGridLines="0" showRowColHeaders="0" topLeftCell="A4" zoomScaleNormal="100" workbookViewId="0">
      <selection activeCell="AB19" sqref="AB19:AD19"/>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528</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thickBot="1" x14ac:dyDescent="0.4"/>
    <row r="4" spans="2:30" ht="15" thickBot="1" x14ac:dyDescent="0.4">
      <c r="B4" s="87" t="s">
        <v>47</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2:30" ht="15" thickBot="1" x14ac:dyDescent="0.4"/>
    <row r="6" spans="2:30" ht="15" customHeight="1" x14ac:dyDescent="0.35">
      <c r="B6" s="146"/>
      <c r="C6" s="147"/>
      <c r="D6" s="147"/>
      <c r="E6" s="147"/>
      <c r="F6" s="147"/>
      <c r="G6" s="147"/>
      <c r="H6" s="147"/>
      <c r="I6" s="147"/>
      <c r="J6" s="147"/>
      <c r="K6" s="147"/>
      <c r="L6" s="147"/>
      <c r="M6" s="147"/>
      <c r="N6" s="147"/>
      <c r="O6" s="147"/>
      <c r="P6" s="147"/>
      <c r="Q6" s="147"/>
      <c r="R6" s="147"/>
      <c r="S6" s="147"/>
      <c r="T6" s="147"/>
      <c r="U6" s="147"/>
      <c r="V6" s="147"/>
      <c r="W6" s="147"/>
      <c r="X6" s="147"/>
      <c r="Y6" s="147"/>
      <c r="Z6" s="147"/>
      <c r="AA6" s="148"/>
      <c r="AB6" s="161" t="s">
        <v>48</v>
      </c>
      <c r="AC6" s="162"/>
      <c r="AD6" s="163"/>
    </row>
    <row r="7" spans="2:30" ht="15" thickBot="1" x14ac:dyDescent="0.4">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1"/>
      <c r="AB7" s="164"/>
      <c r="AC7" s="165"/>
      <c r="AD7" s="166"/>
    </row>
    <row r="8" spans="2:30" x14ac:dyDescent="0.35">
      <c r="B8" s="139" t="s">
        <v>49</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1"/>
    </row>
    <row r="9" spans="2:30" x14ac:dyDescent="0.35">
      <c r="B9" s="152" t="s">
        <v>50</v>
      </c>
      <c r="C9" s="153"/>
      <c r="D9" s="153"/>
      <c r="E9" s="153"/>
      <c r="F9" s="153"/>
      <c r="G9" s="153"/>
      <c r="H9" s="153"/>
      <c r="I9" s="153"/>
      <c r="J9" s="153"/>
      <c r="K9" s="153"/>
      <c r="L9" s="153"/>
      <c r="M9" s="153"/>
      <c r="N9" s="153"/>
      <c r="O9" s="153"/>
      <c r="P9" s="153"/>
      <c r="Q9" s="153"/>
      <c r="R9" s="153"/>
      <c r="S9" s="153"/>
      <c r="T9" s="153"/>
      <c r="U9" s="153"/>
      <c r="V9" s="153"/>
      <c r="W9" s="153"/>
      <c r="X9" s="153"/>
      <c r="Y9" s="153"/>
      <c r="Z9" s="153"/>
      <c r="AA9" s="154"/>
      <c r="AB9" s="142"/>
      <c r="AC9" s="98"/>
      <c r="AD9" s="118"/>
    </row>
    <row r="10" spans="2:30" x14ac:dyDescent="0.35">
      <c r="B10" s="155" t="s">
        <v>51</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7"/>
      <c r="AB10" s="142"/>
      <c r="AC10" s="98"/>
      <c r="AD10" s="118"/>
    </row>
    <row r="11" spans="2:30" x14ac:dyDescent="0.35">
      <c r="B11" s="152" t="s">
        <v>52</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4"/>
      <c r="AB11" s="142"/>
      <c r="AC11" s="98"/>
      <c r="AD11" s="118"/>
    </row>
    <row r="12" spans="2:30" x14ac:dyDescent="0.35">
      <c r="B12" s="155" t="s">
        <v>53</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7"/>
      <c r="AB12" s="142"/>
      <c r="AC12" s="98"/>
      <c r="AD12" s="118"/>
    </row>
    <row r="13" spans="2:30" ht="15" thickBot="1" x14ac:dyDescent="0.4">
      <c r="B13" s="158" t="s">
        <v>54</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60"/>
      <c r="AB13" s="170"/>
      <c r="AC13" s="171"/>
      <c r="AD13" s="172"/>
    </row>
    <row r="14" spans="2:30" ht="15.5" thickTop="1" thickBot="1" x14ac:dyDescent="0.4">
      <c r="B14" s="143" t="s">
        <v>55</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5"/>
      <c r="AB14" s="167">
        <f>SUM(AB9,AB10,AB11,AB12,AB13)</f>
        <v>0</v>
      </c>
      <c r="AC14" s="168"/>
      <c r="AD14" s="169"/>
    </row>
    <row r="15" spans="2:30" ht="15" thickBot="1" x14ac:dyDescent="0.4"/>
    <row r="16" spans="2:30" ht="15" thickBot="1" x14ac:dyDescent="0.4">
      <c r="B16" s="87" t="s">
        <v>56</v>
      </c>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row>
    <row r="17" spans="2:30" x14ac:dyDescent="0.35"/>
    <row r="18" spans="2:30" x14ac:dyDescent="0.35">
      <c r="B18" s="173" t="s">
        <v>57</v>
      </c>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34"/>
      <c r="AC18" s="34"/>
      <c r="AD18" s="34"/>
    </row>
    <row r="19" spans="2:30" x14ac:dyDescent="0.35">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74"/>
      <c r="AC19" s="75"/>
      <c r="AD19" s="76"/>
    </row>
    <row r="20" spans="2:30" x14ac:dyDescent="0.35"/>
    <row r="21" spans="2:30" x14ac:dyDescent="0.35">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row>
    <row r="22" spans="2:30" x14ac:dyDescent="0.35"/>
    <row r="23" spans="2:30" hidden="1" x14ac:dyDescent="0.35"/>
    <row r="24" spans="2:30" hidden="1" x14ac:dyDescent="0.35"/>
    <row r="25" spans="2:30" hidden="1" x14ac:dyDescent="0.35"/>
    <row r="26" spans="2:30" hidden="1" x14ac:dyDescent="0.35"/>
    <row r="27" spans="2:30" hidden="1" x14ac:dyDescent="0.35"/>
    <row r="28" spans="2:30" hidden="1" x14ac:dyDescent="0.35"/>
    <row r="29" spans="2:30" hidden="1" x14ac:dyDescent="0.35"/>
    <row r="30" spans="2:30" hidden="1" x14ac:dyDescent="0.35"/>
    <row r="31" spans="2:30" hidden="1" x14ac:dyDescent="0.35"/>
    <row r="32" spans="2:30" hidden="1" x14ac:dyDescent="0.35"/>
    <row r="33" hidden="1" x14ac:dyDescent="0.35"/>
  </sheetData>
  <sheetProtection algorithmName="SHA-512" hashValue="U0rEVc37Afp4BWwTCWnXGify5VN6N1Ls67hIJQnaJyUE82EYTyRKO711UKWOOzlItJYIykLi5ANhyoH9D2DVug==" saltValue="mPo0mWgTMaPA9OZyljIbWg==" spinCount="100000" sheet="1" objects="1" scenarios="1" selectLockedCells="1"/>
  <mergeCells count="21">
    <mergeCell ref="B16:AD16"/>
    <mergeCell ref="AB12:AD12"/>
    <mergeCell ref="B21:AD21"/>
    <mergeCell ref="AB13:AD13"/>
    <mergeCell ref="AB19:AD19"/>
    <mergeCell ref="B18:AA19"/>
    <mergeCell ref="B2:AD2"/>
    <mergeCell ref="B4:AD4"/>
    <mergeCell ref="B8:AD8"/>
    <mergeCell ref="AB9:AD9"/>
    <mergeCell ref="B14:AA14"/>
    <mergeCell ref="B6:AA7"/>
    <mergeCell ref="B9:AA9"/>
    <mergeCell ref="B10:AA10"/>
    <mergeCell ref="B13:AA13"/>
    <mergeCell ref="B12:AA12"/>
    <mergeCell ref="B11:AA11"/>
    <mergeCell ref="AB6:AD7"/>
    <mergeCell ref="AB14:AD14"/>
    <mergeCell ref="AB10:AD10"/>
    <mergeCell ref="AB11:AD11"/>
  </mergeCells>
  <dataValidations count="1">
    <dataValidation type="whole" operator="greaterThanOrEqual" allowBlank="1" showInputMessage="1" showErrorMessage="1" sqref="AB9:AB13 AC9:AD13" xr:uid="{00000000-0002-0000-03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Validation!$E$2:$E$3</xm:f>
          </x14:formula1>
          <xm:sqref>AB19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03"/>
  <sheetViews>
    <sheetView showGridLines="0" showRowColHeaders="0" topLeftCell="A67" zoomScaleNormal="100" workbookViewId="0">
      <selection activeCell="AB52" sqref="AB52:AD52"/>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536</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thickBot="1" x14ac:dyDescent="0.4"/>
    <row r="4" spans="2:30" ht="15" thickBot="1" x14ac:dyDescent="0.4">
      <c r="B4" s="87" t="s">
        <v>524</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2:30" ht="15" thickBot="1" x14ac:dyDescent="0.4"/>
    <row r="6" spans="2:30" x14ac:dyDescent="0.35">
      <c r="B6" s="271"/>
      <c r="C6" s="266"/>
      <c r="D6" s="266"/>
      <c r="E6" s="266"/>
      <c r="F6" s="266"/>
      <c r="G6" s="266"/>
      <c r="H6" s="266"/>
      <c r="I6" s="266"/>
      <c r="J6" s="266"/>
      <c r="K6" s="266"/>
      <c r="L6" s="266"/>
      <c r="M6" s="266"/>
      <c r="N6" s="266"/>
      <c r="O6" s="266"/>
      <c r="P6" s="266"/>
      <c r="Q6" s="266"/>
      <c r="R6" s="266"/>
      <c r="S6" s="266"/>
      <c r="T6" s="266"/>
      <c r="U6" s="266"/>
      <c r="V6" s="282"/>
      <c r="W6" s="271" t="s">
        <v>58</v>
      </c>
      <c r="X6" s="266"/>
      <c r="Y6" s="266"/>
      <c r="Z6" s="267"/>
      <c r="AA6" s="265" t="s">
        <v>59</v>
      </c>
      <c r="AB6" s="266"/>
      <c r="AC6" s="266"/>
      <c r="AD6" s="267"/>
    </row>
    <row r="7" spans="2:30" ht="15" thickBot="1" x14ac:dyDescent="0.4">
      <c r="B7" s="272"/>
      <c r="C7" s="269"/>
      <c r="D7" s="269"/>
      <c r="E7" s="269"/>
      <c r="F7" s="269"/>
      <c r="G7" s="269"/>
      <c r="H7" s="269"/>
      <c r="I7" s="269"/>
      <c r="J7" s="269"/>
      <c r="K7" s="269"/>
      <c r="L7" s="269"/>
      <c r="M7" s="269"/>
      <c r="N7" s="269"/>
      <c r="O7" s="269"/>
      <c r="P7" s="269"/>
      <c r="Q7" s="269"/>
      <c r="R7" s="269"/>
      <c r="S7" s="269"/>
      <c r="T7" s="269"/>
      <c r="U7" s="269"/>
      <c r="V7" s="283"/>
      <c r="W7" s="272"/>
      <c r="X7" s="269"/>
      <c r="Y7" s="269"/>
      <c r="Z7" s="270"/>
      <c r="AA7" s="268"/>
      <c r="AB7" s="269"/>
      <c r="AC7" s="269"/>
      <c r="AD7" s="270"/>
    </row>
    <row r="8" spans="2:30" ht="15" thickBot="1" x14ac:dyDescent="0.4">
      <c r="B8" s="284" t="s">
        <v>60</v>
      </c>
      <c r="C8" s="285"/>
      <c r="D8" s="285"/>
      <c r="E8" s="285"/>
      <c r="F8" s="285"/>
      <c r="G8" s="285"/>
      <c r="H8" s="285"/>
      <c r="I8" s="285"/>
      <c r="J8" s="285"/>
      <c r="K8" s="285"/>
      <c r="L8" s="285"/>
      <c r="M8" s="285"/>
      <c r="N8" s="285"/>
      <c r="O8" s="285"/>
      <c r="P8" s="285"/>
      <c r="Q8" s="285"/>
      <c r="R8" s="285"/>
      <c r="S8" s="285"/>
      <c r="T8" s="285"/>
      <c r="U8" s="285"/>
      <c r="V8" s="286"/>
      <c r="W8" s="276">
        <v>350000</v>
      </c>
      <c r="X8" s="277"/>
      <c r="Y8" s="277"/>
      <c r="Z8" s="278"/>
      <c r="AA8" s="273"/>
      <c r="AB8" s="274"/>
      <c r="AC8" s="274"/>
      <c r="AD8" s="275"/>
    </row>
    <row r="9" spans="2:30" x14ac:dyDescent="0.35">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2:30" x14ac:dyDescent="0.35">
      <c r="B10" s="77" t="s">
        <v>61</v>
      </c>
      <c r="C10" s="77"/>
      <c r="D10" s="77"/>
      <c r="E10" s="77"/>
      <c r="F10" s="77"/>
      <c r="G10" s="77"/>
      <c r="H10" s="77"/>
      <c r="I10" s="77"/>
      <c r="J10" s="77"/>
      <c r="K10" s="77"/>
      <c r="L10" s="77"/>
      <c r="M10" s="77"/>
      <c r="N10" s="77"/>
      <c r="O10" s="77"/>
      <c r="P10" s="77"/>
      <c r="Q10" s="77"/>
      <c r="R10" s="77"/>
      <c r="S10" s="77"/>
      <c r="T10" s="77"/>
      <c r="U10" s="77"/>
      <c r="V10" s="77"/>
      <c r="W10" s="77"/>
      <c r="X10" s="77"/>
      <c r="Y10" s="77"/>
      <c r="Z10" s="77"/>
      <c r="AA10" s="279"/>
      <c r="AB10" s="280"/>
      <c r="AC10" s="280"/>
      <c r="AD10" s="281"/>
    </row>
    <row r="11" spans="2:30" ht="15" thickBot="1" x14ac:dyDescent="0.4"/>
    <row r="12" spans="2:30" ht="15" thickBot="1" x14ac:dyDescent="0.4">
      <c r="B12" s="87" t="s">
        <v>62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row>
    <row r="13" spans="2:30" x14ac:dyDescent="0.35"/>
    <row r="14" spans="2:30" x14ac:dyDescent="0.35">
      <c r="B14" s="119" t="s">
        <v>553</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row>
    <row r="15" spans="2:30" x14ac:dyDescent="0.35">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row>
    <row r="16" spans="2:30" x14ac:dyDescent="0.35">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row>
    <row r="17" spans="2:30" x14ac:dyDescent="0.35">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row>
    <row r="18" spans="2:30" ht="15" thickBot="1" x14ac:dyDescent="0.4">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2:30" x14ac:dyDescent="0.35">
      <c r="B19" s="161" t="s">
        <v>63</v>
      </c>
      <c r="C19" s="162"/>
      <c r="D19" s="162"/>
      <c r="E19" s="162"/>
      <c r="F19" s="162"/>
      <c r="G19" s="162"/>
      <c r="H19" s="162"/>
      <c r="I19" s="162"/>
      <c r="J19" s="162"/>
      <c r="K19" s="162"/>
      <c r="L19" s="162"/>
      <c r="M19" s="162"/>
      <c r="N19" s="162"/>
      <c r="O19" s="163"/>
      <c r="P19" s="194" t="s">
        <v>64</v>
      </c>
      <c r="Q19" s="162"/>
      <c r="R19" s="162"/>
      <c r="S19" s="162"/>
      <c r="T19" s="162" t="s">
        <v>65</v>
      </c>
      <c r="U19" s="162"/>
      <c r="V19" s="162"/>
      <c r="W19" s="162"/>
      <c r="X19" s="162" t="s">
        <v>66</v>
      </c>
      <c r="Y19" s="162"/>
      <c r="Z19" s="162"/>
      <c r="AA19" s="162"/>
      <c r="AB19" s="162" t="s">
        <v>67</v>
      </c>
      <c r="AC19" s="162"/>
      <c r="AD19" s="163"/>
    </row>
    <row r="20" spans="2:30" ht="15" thickBot="1" x14ac:dyDescent="0.4">
      <c r="B20" s="164"/>
      <c r="C20" s="165"/>
      <c r="D20" s="165"/>
      <c r="E20" s="165"/>
      <c r="F20" s="165"/>
      <c r="G20" s="165"/>
      <c r="H20" s="165"/>
      <c r="I20" s="165"/>
      <c r="J20" s="165"/>
      <c r="K20" s="165"/>
      <c r="L20" s="165"/>
      <c r="M20" s="165"/>
      <c r="N20" s="165"/>
      <c r="O20" s="166"/>
      <c r="P20" s="195"/>
      <c r="Q20" s="165"/>
      <c r="R20" s="165"/>
      <c r="S20" s="165"/>
      <c r="T20" s="165"/>
      <c r="U20" s="165"/>
      <c r="V20" s="165"/>
      <c r="W20" s="165"/>
      <c r="X20" s="165"/>
      <c r="Y20" s="165"/>
      <c r="Z20" s="165"/>
      <c r="AA20" s="165"/>
      <c r="AB20" s="165"/>
      <c r="AC20" s="165"/>
      <c r="AD20" s="166"/>
    </row>
    <row r="21" spans="2:30" x14ac:dyDescent="0.35">
      <c r="B21" s="174"/>
      <c r="C21" s="175"/>
      <c r="D21" s="175"/>
      <c r="E21" s="175"/>
      <c r="F21" s="175"/>
      <c r="G21" s="175"/>
      <c r="H21" s="175"/>
      <c r="I21" s="175"/>
      <c r="J21" s="175"/>
      <c r="K21" s="175"/>
      <c r="L21" s="175"/>
      <c r="M21" s="175"/>
      <c r="N21" s="175"/>
      <c r="O21" s="176"/>
      <c r="P21" s="234"/>
      <c r="Q21" s="235"/>
      <c r="R21" s="235"/>
      <c r="S21" s="235"/>
      <c r="T21" s="226"/>
      <c r="U21" s="226"/>
      <c r="V21" s="226"/>
      <c r="W21" s="226"/>
      <c r="X21" s="220">
        <f>P21*T21</f>
        <v>0</v>
      </c>
      <c r="Y21" s="220"/>
      <c r="Z21" s="220"/>
      <c r="AA21" s="220"/>
      <c r="AB21" s="292"/>
      <c r="AC21" s="292"/>
      <c r="AD21" s="293"/>
    </row>
    <row r="22" spans="2:30" x14ac:dyDescent="0.35">
      <c r="B22" s="177"/>
      <c r="C22" s="178"/>
      <c r="D22" s="178"/>
      <c r="E22" s="178"/>
      <c r="F22" s="178"/>
      <c r="G22" s="178"/>
      <c r="H22" s="178"/>
      <c r="I22" s="178"/>
      <c r="J22" s="178"/>
      <c r="K22" s="178"/>
      <c r="L22" s="178"/>
      <c r="M22" s="178"/>
      <c r="N22" s="178"/>
      <c r="O22" s="179"/>
      <c r="P22" s="236"/>
      <c r="Q22" s="237"/>
      <c r="R22" s="237"/>
      <c r="S22" s="237"/>
      <c r="T22" s="227"/>
      <c r="U22" s="227"/>
      <c r="V22" s="227"/>
      <c r="W22" s="227"/>
      <c r="X22" s="221">
        <f t="shared" ref="X22:X26" si="0">P22*T22</f>
        <v>0</v>
      </c>
      <c r="Y22" s="222"/>
      <c r="Z22" s="222"/>
      <c r="AA22" s="223"/>
      <c r="AB22" s="294"/>
      <c r="AC22" s="294"/>
      <c r="AD22" s="295"/>
    </row>
    <row r="23" spans="2:30" x14ac:dyDescent="0.35">
      <c r="B23" s="177"/>
      <c r="C23" s="178"/>
      <c r="D23" s="178"/>
      <c r="E23" s="178"/>
      <c r="F23" s="178"/>
      <c r="G23" s="178"/>
      <c r="H23" s="178"/>
      <c r="I23" s="178"/>
      <c r="J23" s="178"/>
      <c r="K23" s="178"/>
      <c r="L23" s="178"/>
      <c r="M23" s="178"/>
      <c r="N23" s="178"/>
      <c r="O23" s="179"/>
      <c r="P23" s="236"/>
      <c r="Q23" s="237"/>
      <c r="R23" s="237"/>
      <c r="S23" s="237"/>
      <c r="T23" s="227"/>
      <c r="U23" s="227"/>
      <c r="V23" s="227"/>
      <c r="W23" s="227"/>
      <c r="X23" s="221">
        <f t="shared" si="0"/>
        <v>0</v>
      </c>
      <c r="Y23" s="222"/>
      <c r="Z23" s="222"/>
      <c r="AA23" s="223"/>
      <c r="AB23" s="294"/>
      <c r="AC23" s="294"/>
      <c r="AD23" s="295"/>
    </row>
    <row r="24" spans="2:30" x14ac:dyDescent="0.35">
      <c r="B24" s="177"/>
      <c r="C24" s="178"/>
      <c r="D24" s="178"/>
      <c r="E24" s="178"/>
      <c r="F24" s="178"/>
      <c r="G24" s="178"/>
      <c r="H24" s="178"/>
      <c r="I24" s="178"/>
      <c r="J24" s="178"/>
      <c r="K24" s="178"/>
      <c r="L24" s="178"/>
      <c r="M24" s="178"/>
      <c r="N24" s="178"/>
      <c r="O24" s="179"/>
      <c r="P24" s="236"/>
      <c r="Q24" s="237"/>
      <c r="R24" s="237"/>
      <c r="S24" s="237"/>
      <c r="T24" s="227"/>
      <c r="U24" s="227"/>
      <c r="V24" s="227"/>
      <c r="W24" s="227"/>
      <c r="X24" s="221">
        <f t="shared" si="0"/>
        <v>0</v>
      </c>
      <c r="Y24" s="222"/>
      <c r="Z24" s="222"/>
      <c r="AA24" s="223"/>
      <c r="AB24" s="294"/>
      <c r="AC24" s="294"/>
      <c r="AD24" s="295"/>
    </row>
    <row r="25" spans="2:30" x14ac:dyDescent="0.35">
      <c r="B25" s="177"/>
      <c r="C25" s="178"/>
      <c r="D25" s="178"/>
      <c r="E25" s="178"/>
      <c r="F25" s="178"/>
      <c r="G25" s="178"/>
      <c r="H25" s="178"/>
      <c r="I25" s="178"/>
      <c r="J25" s="178"/>
      <c r="K25" s="178"/>
      <c r="L25" s="178"/>
      <c r="M25" s="178"/>
      <c r="N25" s="178"/>
      <c r="O25" s="179"/>
      <c r="P25" s="236"/>
      <c r="Q25" s="237"/>
      <c r="R25" s="237"/>
      <c r="S25" s="237"/>
      <c r="T25" s="227"/>
      <c r="U25" s="227"/>
      <c r="V25" s="227"/>
      <c r="W25" s="227"/>
      <c r="X25" s="221">
        <f t="shared" si="0"/>
        <v>0</v>
      </c>
      <c r="Y25" s="222"/>
      <c r="Z25" s="222"/>
      <c r="AA25" s="223"/>
      <c r="AB25" s="294"/>
      <c r="AC25" s="294"/>
      <c r="AD25" s="295"/>
    </row>
    <row r="26" spans="2:30" ht="15" thickBot="1" x14ac:dyDescent="0.4">
      <c r="B26" s="228"/>
      <c r="C26" s="229"/>
      <c r="D26" s="229"/>
      <c r="E26" s="229"/>
      <c r="F26" s="229"/>
      <c r="G26" s="229"/>
      <c r="H26" s="229"/>
      <c r="I26" s="229"/>
      <c r="J26" s="229"/>
      <c r="K26" s="229"/>
      <c r="L26" s="229"/>
      <c r="M26" s="229"/>
      <c r="N26" s="229"/>
      <c r="O26" s="230"/>
      <c r="P26" s="238"/>
      <c r="Q26" s="239"/>
      <c r="R26" s="239"/>
      <c r="S26" s="239"/>
      <c r="T26" s="224"/>
      <c r="U26" s="224"/>
      <c r="V26" s="224"/>
      <c r="W26" s="224"/>
      <c r="X26" s="261">
        <f t="shared" si="0"/>
        <v>0</v>
      </c>
      <c r="Y26" s="262"/>
      <c r="Z26" s="262"/>
      <c r="AA26" s="263"/>
      <c r="AB26" s="216"/>
      <c r="AC26" s="216"/>
      <c r="AD26" s="217"/>
    </row>
    <row r="27" spans="2:30" ht="15.5" thickTop="1" thickBot="1" x14ac:dyDescent="0.4">
      <c r="B27" s="231" t="s">
        <v>68</v>
      </c>
      <c r="C27" s="232"/>
      <c r="D27" s="232"/>
      <c r="E27" s="232"/>
      <c r="F27" s="232"/>
      <c r="G27" s="232"/>
      <c r="H27" s="232"/>
      <c r="I27" s="232"/>
      <c r="J27" s="232"/>
      <c r="K27" s="232"/>
      <c r="L27" s="232"/>
      <c r="M27" s="232"/>
      <c r="N27" s="232"/>
      <c r="O27" s="233"/>
      <c r="P27" s="240"/>
      <c r="Q27" s="241"/>
      <c r="R27" s="241"/>
      <c r="S27" s="241"/>
      <c r="T27" s="225"/>
      <c r="U27" s="225"/>
      <c r="V27" s="225"/>
      <c r="W27" s="225"/>
      <c r="X27" s="291">
        <f>SUM(X21:AA26)</f>
        <v>0</v>
      </c>
      <c r="Y27" s="291"/>
      <c r="Z27" s="291"/>
      <c r="AA27" s="291"/>
      <c r="AB27" s="218" t="str">
        <f>IF(X27=0,"N/A",IF(OR(AND(X21&gt;0,AB21&lt;&gt;"YES"),AND(X22&gt;0,AB22&lt;&gt;"YES"),AND(X23&gt;0,AB23&lt;&gt;"YES"),AND(X24&gt;0,AB24&lt;&gt;"YES"),AND(X25&gt;0,AB25&lt;&gt;"YES"),AND(X26&gt;0,AB26&lt;&gt;"YES")),"NO","YES"))</f>
        <v>N/A</v>
      </c>
      <c r="AC27" s="218"/>
      <c r="AD27" s="219"/>
    </row>
    <row r="28" spans="2:30" x14ac:dyDescent="0.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2:30" x14ac:dyDescent="0.35">
      <c r="B29" s="77" t="s">
        <v>69</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row>
    <row r="30" spans="2:30" ht="15" thickBot="1" x14ac:dyDescent="0.4"/>
    <row r="31" spans="2:30" ht="15" thickBot="1" x14ac:dyDescent="0.4">
      <c r="B31" s="87" t="s">
        <v>70</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row>
    <row r="32" spans="2:30" x14ac:dyDescent="0.35"/>
    <row r="33" spans="2:30" x14ac:dyDescent="0.35">
      <c r="B33" s="119" t="s">
        <v>554</v>
      </c>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row>
    <row r="34" spans="2:30" x14ac:dyDescent="0.35">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row>
    <row r="35" spans="2:30" ht="15" thickBot="1" x14ac:dyDescent="0.4"/>
    <row r="36" spans="2:30" ht="15" customHeight="1" x14ac:dyDescent="0.35">
      <c r="B36" s="161" t="s">
        <v>71</v>
      </c>
      <c r="C36" s="162"/>
      <c r="D36" s="162"/>
      <c r="E36" s="162"/>
      <c r="F36" s="162"/>
      <c r="G36" s="162"/>
      <c r="H36" s="162"/>
      <c r="I36" s="162"/>
      <c r="J36" s="162"/>
      <c r="K36" s="162"/>
      <c r="L36" s="162"/>
      <c r="M36" s="162"/>
      <c r="N36" s="162"/>
      <c r="O36" s="162"/>
      <c r="P36" s="162"/>
      <c r="Q36" s="162"/>
      <c r="R36" s="162"/>
      <c r="S36" s="163"/>
      <c r="T36" s="194" t="s">
        <v>66</v>
      </c>
      <c r="U36" s="162"/>
      <c r="V36" s="162"/>
      <c r="W36" s="162"/>
      <c r="X36" s="162" t="s">
        <v>72</v>
      </c>
      <c r="Y36" s="162"/>
      <c r="Z36" s="162"/>
      <c r="AA36" s="162"/>
      <c r="AB36" s="162" t="s">
        <v>67</v>
      </c>
      <c r="AC36" s="162"/>
      <c r="AD36" s="163"/>
    </row>
    <row r="37" spans="2:30" ht="15" thickBot="1" x14ac:dyDescent="0.4">
      <c r="B37" s="164"/>
      <c r="C37" s="165"/>
      <c r="D37" s="165"/>
      <c r="E37" s="165"/>
      <c r="F37" s="165"/>
      <c r="G37" s="165"/>
      <c r="H37" s="165"/>
      <c r="I37" s="165"/>
      <c r="J37" s="165"/>
      <c r="K37" s="165"/>
      <c r="L37" s="165"/>
      <c r="M37" s="165"/>
      <c r="N37" s="165"/>
      <c r="O37" s="165"/>
      <c r="P37" s="165"/>
      <c r="Q37" s="165"/>
      <c r="R37" s="165"/>
      <c r="S37" s="166"/>
      <c r="T37" s="195"/>
      <c r="U37" s="165"/>
      <c r="V37" s="165"/>
      <c r="W37" s="165"/>
      <c r="X37" s="165"/>
      <c r="Y37" s="165"/>
      <c r="Z37" s="165"/>
      <c r="AA37" s="165"/>
      <c r="AB37" s="165"/>
      <c r="AC37" s="165"/>
      <c r="AD37" s="166"/>
    </row>
    <row r="38" spans="2:30" x14ac:dyDescent="0.35">
      <c r="B38" s="189"/>
      <c r="C38" s="190"/>
      <c r="D38" s="190"/>
      <c r="E38" s="190"/>
      <c r="F38" s="190"/>
      <c r="G38" s="190"/>
      <c r="H38" s="190"/>
      <c r="I38" s="190"/>
      <c r="J38" s="190"/>
      <c r="K38" s="190"/>
      <c r="L38" s="190"/>
      <c r="M38" s="190"/>
      <c r="N38" s="190"/>
      <c r="O38" s="190"/>
      <c r="P38" s="190"/>
      <c r="Q38" s="190"/>
      <c r="R38" s="190"/>
      <c r="S38" s="191"/>
      <c r="T38" s="182"/>
      <c r="U38" s="183"/>
      <c r="V38" s="183"/>
      <c r="W38" s="183"/>
      <c r="X38" s="192"/>
      <c r="Y38" s="192"/>
      <c r="Z38" s="192"/>
      <c r="AA38" s="192"/>
      <c r="AB38" s="192"/>
      <c r="AC38" s="192"/>
      <c r="AD38" s="193"/>
    </row>
    <row r="39" spans="2:30" x14ac:dyDescent="0.35">
      <c r="B39" s="189"/>
      <c r="C39" s="190"/>
      <c r="D39" s="190"/>
      <c r="E39" s="190"/>
      <c r="F39" s="190"/>
      <c r="G39" s="190"/>
      <c r="H39" s="190"/>
      <c r="I39" s="190"/>
      <c r="J39" s="190"/>
      <c r="K39" s="190"/>
      <c r="L39" s="190"/>
      <c r="M39" s="190"/>
      <c r="N39" s="190"/>
      <c r="O39" s="190"/>
      <c r="P39" s="190"/>
      <c r="Q39" s="190"/>
      <c r="R39" s="190"/>
      <c r="S39" s="191"/>
      <c r="T39" s="182"/>
      <c r="U39" s="183"/>
      <c r="V39" s="183"/>
      <c r="W39" s="183"/>
      <c r="X39" s="192"/>
      <c r="Y39" s="192"/>
      <c r="Z39" s="192"/>
      <c r="AA39" s="192"/>
      <c r="AB39" s="192"/>
      <c r="AC39" s="192"/>
      <c r="AD39" s="193"/>
    </row>
    <row r="40" spans="2:30" x14ac:dyDescent="0.35">
      <c r="B40" s="189"/>
      <c r="C40" s="190"/>
      <c r="D40" s="190"/>
      <c r="E40" s="190"/>
      <c r="F40" s="190"/>
      <c r="G40" s="190"/>
      <c r="H40" s="190"/>
      <c r="I40" s="190"/>
      <c r="J40" s="190"/>
      <c r="K40" s="190"/>
      <c r="L40" s="190"/>
      <c r="M40" s="190"/>
      <c r="N40" s="190"/>
      <c r="O40" s="190"/>
      <c r="P40" s="190"/>
      <c r="Q40" s="190"/>
      <c r="R40" s="190"/>
      <c r="S40" s="191"/>
      <c r="T40" s="182"/>
      <c r="U40" s="183"/>
      <c r="V40" s="183"/>
      <c r="W40" s="183"/>
      <c r="X40" s="192"/>
      <c r="Y40" s="192"/>
      <c r="Z40" s="192"/>
      <c r="AA40" s="192"/>
      <c r="AB40" s="192"/>
      <c r="AC40" s="192"/>
      <c r="AD40" s="193"/>
    </row>
    <row r="41" spans="2:30" x14ac:dyDescent="0.35">
      <c r="B41" s="189"/>
      <c r="C41" s="190"/>
      <c r="D41" s="190"/>
      <c r="E41" s="190"/>
      <c r="F41" s="190"/>
      <c r="G41" s="190"/>
      <c r="H41" s="190"/>
      <c r="I41" s="190"/>
      <c r="J41" s="190"/>
      <c r="K41" s="190"/>
      <c r="L41" s="190"/>
      <c r="M41" s="190"/>
      <c r="N41" s="190"/>
      <c r="O41" s="190"/>
      <c r="P41" s="190"/>
      <c r="Q41" s="190"/>
      <c r="R41" s="190"/>
      <c r="S41" s="191"/>
      <c r="T41" s="182"/>
      <c r="U41" s="183"/>
      <c r="V41" s="183"/>
      <c r="W41" s="183"/>
      <c r="X41" s="192"/>
      <c r="Y41" s="192"/>
      <c r="Z41" s="192"/>
      <c r="AA41" s="192"/>
      <c r="AB41" s="192"/>
      <c r="AC41" s="192"/>
      <c r="AD41" s="193"/>
    </row>
    <row r="42" spans="2:30" x14ac:dyDescent="0.35">
      <c r="B42" s="189"/>
      <c r="C42" s="190"/>
      <c r="D42" s="190"/>
      <c r="E42" s="190"/>
      <c r="F42" s="190"/>
      <c r="G42" s="190"/>
      <c r="H42" s="190"/>
      <c r="I42" s="190"/>
      <c r="J42" s="190"/>
      <c r="K42" s="190"/>
      <c r="L42" s="190"/>
      <c r="M42" s="190"/>
      <c r="N42" s="190"/>
      <c r="O42" s="190"/>
      <c r="P42" s="190"/>
      <c r="Q42" s="190"/>
      <c r="R42" s="190"/>
      <c r="S42" s="191"/>
      <c r="T42" s="182"/>
      <c r="U42" s="183"/>
      <c r="V42" s="183"/>
      <c r="W42" s="183"/>
      <c r="X42" s="192"/>
      <c r="Y42" s="192"/>
      <c r="Z42" s="192"/>
      <c r="AA42" s="192"/>
      <c r="AB42" s="192"/>
      <c r="AC42" s="192"/>
      <c r="AD42" s="193"/>
    </row>
    <row r="43" spans="2:30" ht="15" thickBot="1" x14ac:dyDescent="0.4">
      <c r="B43" s="196"/>
      <c r="C43" s="197"/>
      <c r="D43" s="197"/>
      <c r="E43" s="197"/>
      <c r="F43" s="197"/>
      <c r="G43" s="197"/>
      <c r="H43" s="197"/>
      <c r="I43" s="197"/>
      <c r="J43" s="197"/>
      <c r="K43" s="197"/>
      <c r="L43" s="197"/>
      <c r="M43" s="197"/>
      <c r="N43" s="197"/>
      <c r="O43" s="197"/>
      <c r="P43" s="197"/>
      <c r="Q43" s="197"/>
      <c r="R43" s="197"/>
      <c r="S43" s="198"/>
      <c r="T43" s="209"/>
      <c r="U43" s="210"/>
      <c r="V43" s="210"/>
      <c r="W43" s="210"/>
      <c r="X43" s="180"/>
      <c r="Y43" s="180"/>
      <c r="Z43" s="180"/>
      <c r="AA43" s="180"/>
      <c r="AB43" s="180"/>
      <c r="AC43" s="180"/>
      <c r="AD43" s="213"/>
    </row>
    <row r="44" spans="2:30" ht="15.5" thickTop="1" thickBot="1" x14ac:dyDescent="0.4">
      <c r="B44" s="199" t="s">
        <v>68</v>
      </c>
      <c r="C44" s="200"/>
      <c r="D44" s="200"/>
      <c r="E44" s="200"/>
      <c r="F44" s="200"/>
      <c r="G44" s="200"/>
      <c r="H44" s="200"/>
      <c r="I44" s="200"/>
      <c r="J44" s="200"/>
      <c r="K44" s="200"/>
      <c r="L44" s="200"/>
      <c r="M44" s="200"/>
      <c r="N44" s="200"/>
      <c r="O44" s="200"/>
      <c r="P44" s="200"/>
      <c r="Q44" s="200"/>
      <c r="R44" s="200"/>
      <c r="S44" s="201"/>
      <c r="T44" s="211">
        <f>SUM(T38:W43)</f>
        <v>0</v>
      </c>
      <c r="U44" s="212"/>
      <c r="V44" s="212"/>
      <c r="W44" s="212"/>
      <c r="X44" s="181"/>
      <c r="Y44" s="181"/>
      <c r="Z44" s="181"/>
      <c r="AA44" s="181"/>
      <c r="AB44" s="214" t="str">
        <f>IF(T44=0,"N/A",IF(OR(AND(T38&gt;0,AB38&lt;&gt;"YES"),AND(T39&gt;0,AB39&lt;&gt;"YES"),AND(T40&gt;0,AB40&lt;&gt;"YES"),AND(T41&gt;0,AB41&lt;&gt;"YES"),AND(T42&gt;0,AB42&lt;&gt;"YES"),AND(T43&gt;0,AB43&lt;&gt;"YES")),"NO","YES"))</f>
        <v>N/A</v>
      </c>
      <c r="AC44" s="214"/>
      <c r="AD44" s="215"/>
    </row>
    <row r="45" spans="2:30" ht="15" thickBot="1" x14ac:dyDescent="0.4"/>
    <row r="46" spans="2:30" ht="15" thickBot="1" x14ac:dyDescent="0.4">
      <c r="B46" s="87" t="s">
        <v>73</v>
      </c>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row>
    <row r="47" spans="2:30" x14ac:dyDescent="0.35"/>
    <row r="48" spans="2:30" x14ac:dyDescent="0.35">
      <c r="B48" s="119" t="s">
        <v>555</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row>
    <row r="49" spans="2:30" ht="15" thickBot="1" x14ac:dyDescent="0.4">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row>
    <row r="50" spans="2:30" x14ac:dyDescent="0.35">
      <c r="B50" s="202" t="s">
        <v>63</v>
      </c>
      <c r="C50" s="203"/>
      <c r="D50" s="203"/>
      <c r="E50" s="203"/>
      <c r="F50" s="203"/>
      <c r="G50" s="203"/>
      <c r="H50" s="203"/>
      <c r="I50" s="203"/>
      <c r="J50" s="203"/>
      <c r="K50" s="203"/>
      <c r="L50" s="203"/>
      <c r="M50" s="203"/>
      <c r="N50" s="203"/>
      <c r="O50" s="203"/>
      <c r="P50" s="203"/>
      <c r="Q50" s="203"/>
      <c r="R50" s="203"/>
      <c r="S50" s="203"/>
      <c r="T50" s="203"/>
      <c r="U50" s="203"/>
      <c r="V50" s="203"/>
      <c r="W50" s="204"/>
      <c r="X50" s="194" t="s">
        <v>66</v>
      </c>
      <c r="Y50" s="162"/>
      <c r="Z50" s="162"/>
      <c r="AA50" s="162"/>
      <c r="AB50" s="162" t="s">
        <v>67</v>
      </c>
      <c r="AC50" s="162"/>
      <c r="AD50" s="163"/>
    </row>
    <row r="51" spans="2:30" ht="15" thickBot="1" x14ac:dyDescent="0.4">
      <c r="B51" s="205"/>
      <c r="C51" s="206"/>
      <c r="D51" s="206"/>
      <c r="E51" s="206"/>
      <c r="F51" s="206"/>
      <c r="G51" s="206"/>
      <c r="H51" s="206"/>
      <c r="I51" s="206"/>
      <c r="J51" s="206"/>
      <c r="K51" s="206"/>
      <c r="L51" s="206"/>
      <c r="M51" s="206"/>
      <c r="N51" s="206"/>
      <c r="O51" s="206"/>
      <c r="P51" s="206"/>
      <c r="Q51" s="206"/>
      <c r="R51" s="206"/>
      <c r="S51" s="206"/>
      <c r="T51" s="206"/>
      <c r="U51" s="206"/>
      <c r="V51" s="206"/>
      <c r="W51" s="207"/>
      <c r="X51" s="195"/>
      <c r="Y51" s="165"/>
      <c r="Z51" s="165"/>
      <c r="AA51" s="165"/>
      <c r="AB51" s="165"/>
      <c r="AC51" s="165"/>
      <c r="AD51" s="166"/>
    </row>
    <row r="52" spans="2:30" x14ac:dyDescent="0.35">
      <c r="B52" s="186"/>
      <c r="C52" s="187"/>
      <c r="D52" s="187"/>
      <c r="E52" s="187"/>
      <c r="F52" s="187"/>
      <c r="G52" s="187"/>
      <c r="H52" s="187"/>
      <c r="I52" s="187"/>
      <c r="J52" s="187"/>
      <c r="K52" s="187"/>
      <c r="L52" s="187"/>
      <c r="M52" s="187"/>
      <c r="N52" s="187"/>
      <c r="O52" s="187"/>
      <c r="P52" s="187"/>
      <c r="Q52" s="187"/>
      <c r="R52" s="187"/>
      <c r="S52" s="187"/>
      <c r="T52" s="187"/>
      <c r="U52" s="187"/>
      <c r="V52" s="187"/>
      <c r="W52" s="188"/>
      <c r="X52" s="184"/>
      <c r="Y52" s="185"/>
      <c r="Z52" s="185"/>
      <c r="AA52" s="185"/>
      <c r="AB52" s="113"/>
      <c r="AC52" s="113"/>
      <c r="AD52" s="114"/>
    </row>
    <row r="53" spans="2:30" x14ac:dyDescent="0.35">
      <c r="B53" s="189"/>
      <c r="C53" s="190"/>
      <c r="D53" s="190"/>
      <c r="E53" s="190"/>
      <c r="F53" s="190"/>
      <c r="G53" s="190"/>
      <c r="H53" s="190"/>
      <c r="I53" s="190"/>
      <c r="J53" s="190"/>
      <c r="K53" s="190"/>
      <c r="L53" s="190"/>
      <c r="M53" s="190"/>
      <c r="N53" s="190"/>
      <c r="O53" s="190"/>
      <c r="P53" s="190"/>
      <c r="Q53" s="190"/>
      <c r="R53" s="190"/>
      <c r="S53" s="190"/>
      <c r="T53" s="190"/>
      <c r="U53" s="190"/>
      <c r="V53" s="190"/>
      <c r="W53" s="191"/>
      <c r="X53" s="182"/>
      <c r="Y53" s="183"/>
      <c r="Z53" s="183"/>
      <c r="AA53" s="183"/>
      <c r="AB53" s="98"/>
      <c r="AC53" s="98"/>
      <c r="AD53" s="118"/>
    </row>
    <row r="54" spans="2:30" x14ac:dyDescent="0.35">
      <c r="B54" s="189"/>
      <c r="C54" s="190"/>
      <c r="D54" s="190"/>
      <c r="E54" s="190"/>
      <c r="F54" s="190"/>
      <c r="G54" s="190"/>
      <c r="H54" s="190"/>
      <c r="I54" s="190"/>
      <c r="J54" s="190"/>
      <c r="K54" s="190"/>
      <c r="L54" s="190"/>
      <c r="M54" s="190"/>
      <c r="N54" s="190"/>
      <c r="O54" s="190"/>
      <c r="P54" s="190"/>
      <c r="Q54" s="190"/>
      <c r="R54" s="190"/>
      <c r="S54" s="190"/>
      <c r="T54" s="190"/>
      <c r="U54" s="190"/>
      <c r="V54" s="190"/>
      <c r="W54" s="191"/>
      <c r="X54" s="182"/>
      <c r="Y54" s="183"/>
      <c r="Z54" s="183"/>
      <c r="AA54" s="183"/>
      <c r="AB54" s="98"/>
      <c r="AC54" s="98"/>
      <c r="AD54" s="118"/>
    </row>
    <row r="55" spans="2:30" x14ac:dyDescent="0.35">
      <c r="B55" s="189"/>
      <c r="C55" s="190"/>
      <c r="D55" s="190"/>
      <c r="E55" s="190"/>
      <c r="F55" s="190"/>
      <c r="G55" s="190"/>
      <c r="H55" s="190"/>
      <c r="I55" s="190"/>
      <c r="J55" s="190"/>
      <c r="K55" s="190"/>
      <c r="L55" s="190"/>
      <c r="M55" s="190"/>
      <c r="N55" s="190"/>
      <c r="O55" s="190"/>
      <c r="P55" s="190"/>
      <c r="Q55" s="190"/>
      <c r="R55" s="190"/>
      <c r="S55" s="190"/>
      <c r="T55" s="190"/>
      <c r="U55" s="190"/>
      <c r="V55" s="190"/>
      <c r="W55" s="191"/>
      <c r="X55" s="182"/>
      <c r="Y55" s="183"/>
      <c r="Z55" s="183"/>
      <c r="AA55" s="183"/>
      <c r="AB55" s="98"/>
      <c r="AC55" s="98"/>
      <c r="AD55" s="118"/>
    </row>
    <row r="56" spans="2:30" x14ac:dyDescent="0.35">
      <c r="B56" s="189"/>
      <c r="C56" s="190"/>
      <c r="D56" s="190"/>
      <c r="E56" s="190"/>
      <c r="F56" s="190"/>
      <c r="G56" s="190"/>
      <c r="H56" s="190"/>
      <c r="I56" s="190"/>
      <c r="J56" s="190"/>
      <c r="K56" s="190"/>
      <c r="L56" s="190"/>
      <c r="M56" s="190"/>
      <c r="N56" s="190"/>
      <c r="O56" s="190"/>
      <c r="P56" s="190"/>
      <c r="Q56" s="190"/>
      <c r="R56" s="190"/>
      <c r="S56" s="190"/>
      <c r="T56" s="190"/>
      <c r="U56" s="190"/>
      <c r="V56" s="190"/>
      <c r="W56" s="191"/>
      <c r="X56" s="182"/>
      <c r="Y56" s="183"/>
      <c r="Z56" s="183"/>
      <c r="AA56" s="183"/>
      <c r="AB56" s="98"/>
      <c r="AC56" s="98"/>
      <c r="AD56" s="118"/>
    </row>
    <row r="57" spans="2:30" ht="15" thickBot="1" x14ac:dyDescent="0.4">
      <c r="B57" s="196"/>
      <c r="C57" s="197"/>
      <c r="D57" s="197"/>
      <c r="E57" s="197"/>
      <c r="F57" s="197"/>
      <c r="G57" s="197"/>
      <c r="H57" s="197"/>
      <c r="I57" s="197"/>
      <c r="J57" s="197"/>
      <c r="K57" s="197"/>
      <c r="L57" s="197"/>
      <c r="M57" s="197"/>
      <c r="N57" s="197"/>
      <c r="O57" s="197"/>
      <c r="P57" s="197"/>
      <c r="Q57" s="197"/>
      <c r="R57" s="197"/>
      <c r="S57" s="197"/>
      <c r="T57" s="197"/>
      <c r="U57" s="197"/>
      <c r="V57" s="197"/>
      <c r="W57" s="198"/>
      <c r="X57" s="209"/>
      <c r="Y57" s="210"/>
      <c r="Z57" s="210"/>
      <c r="AA57" s="210"/>
      <c r="AB57" s="171"/>
      <c r="AC57" s="171"/>
      <c r="AD57" s="172"/>
    </row>
    <row r="58" spans="2:30" ht="15.5" thickTop="1" thickBot="1" x14ac:dyDescent="0.4">
      <c r="B58" s="199" t="s">
        <v>68</v>
      </c>
      <c r="C58" s="200"/>
      <c r="D58" s="200"/>
      <c r="E58" s="200"/>
      <c r="F58" s="200"/>
      <c r="G58" s="200"/>
      <c r="H58" s="200"/>
      <c r="I58" s="200"/>
      <c r="J58" s="200"/>
      <c r="K58" s="200"/>
      <c r="L58" s="200"/>
      <c r="M58" s="200"/>
      <c r="N58" s="200"/>
      <c r="O58" s="200"/>
      <c r="P58" s="200"/>
      <c r="Q58" s="200"/>
      <c r="R58" s="200"/>
      <c r="S58" s="200"/>
      <c r="T58" s="200"/>
      <c r="U58" s="200"/>
      <c r="V58" s="200"/>
      <c r="W58" s="201"/>
      <c r="X58" s="211">
        <f>SUM(X52:AA57)</f>
        <v>0</v>
      </c>
      <c r="Y58" s="212"/>
      <c r="Z58" s="212"/>
      <c r="AA58" s="212"/>
      <c r="AB58" s="214" t="str">
        <f>IF(X58=0,"N/A",IF(OR(AND(X52&gt;0,AB52&lt;&gt;"YES"),AND(X53&gt;0,AB53&lt;&gt;"YES"),AND(X54&gt;0,AB54&lt;&gt;"YES"),AND(X55&gt;0,AB55&lt;&gt;"YES"),AND(X56&gt;0,AB56&lt;&gt;"YES"),AND(X57&gt;0,AB57&lt;&gt;"YES")),"NO","YES"))</f>
        <v>N/A</v>
      </c>
      <c r="AC58" s="214"/>
      <c r="AD58" s="215"/>
    </row>
    <row r="59" spans="2:30" ht="15" thickBot="1" x14ac:dyDescent="0.4">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2:30" ht="15" thickBot="1" x14ac:dyDescent="0.4">
      <c r="B60" s="87" t="s">
        <v>74</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row>
    <row r="61" spans="2:30" ht="15" thickBot="1" x14ac:dyDescent="0.4"/>
    <row r="62" spans="2:30" ht="15" thickBot="1" x14ac:dyDescent="0.4">
      <c r="B62" s="250" t="s">
        <v>75</v>
      </c>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2"/>
      <c r="AA62" s="250" t="s">
        <v>66</v>
      </c>
      <c r="AB62" s="251"/>
      <c r="AC62" s="251"/>
      <c r="AD62" s="287"/>
    </row>
    <row r="63" spans="2:30" x14ac:dyDescent="0.35">
      <c r="B63" s="109" t="s">
        <v>76</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253"/>
      <c r="AA63" s="288">
        <f>AA8</f>
        <v>0</v>
      </c>
      <c r="AB63" s="289"/>
      <c r="AC63" s="289"/>
      <c r="AD63" s="290"/>
    </row>
    <row r="64" spans="2:30" x14ac:dyDescent="0.35">
      <c r="B64" s="115" t="s">
        <v>77</v>
      </c>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264"/>
      <c r="AA64" s="242">
        <f>X27</f>
        <v>0</v>
      </c>
      <c r="AB64" s="243"/>
      <c r="AC64" s="243"/>
      <c r="AD64" s="244"/>
    </row>
    <row r="65" spans="2:30" x14ac:dyDescent="0.35">
      <c r="B65" s="254" t="s">
        <v>78</v>
      </c>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6"/>
      <c r="AA65" s="242">
        <f>T44</f>
        <v>0</v>
      </c>
      <c r="AB65" s="243"/>
      <c r="AC65" s="243"/>
      <c r="AD65" s="244"/>
    </row>
    <row r="66" spans="2:30" ht="15" thickBot="1" x14ac:dyDescent="0.4">
      <c r="B66" s="257" t="s">
        <v>79</v>
      </c>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9"/>
      <c r="AA66" s="245">
        <f>X58</f>
        <v>0</v>
      </c>
      <c r="AB66" s="246"/>
      <c r="AC66" s="246"/>
      <c r="AD66" s="247"/>
    </row>
    <row r="67" spans="2:30" ht="15.5" thickTop="1" thickBot="1" x14ac:dyDescent="0.4">
      <c r="B67" s="199" t="s">
        <v>68</v>
      </c>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60"/>
      <c r="AA67" s="248">
        <f>SUM(AA63:AD66)</f>
        <v>0</v>
      </c>
      <c r="AB67" s="212"/>
      <c r="AC67" s="212"/>
      <c r="AD67" s="249"/>
    </row>
    <row r="68" spans="2:30" x14ac:dyDescent="0.35"/>
    <row r="69" spans="2:30" x14ac:dyDescent="0.35">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2:30" x14ac:dyDescent="0.35"/>
    <row r="71" spans="2:30" hidden="1" x14ac:dyDescent="0.35"/>
    <row r="72" spans="2:30" hidden="1" x14ac:dyDescent="0.35"/>
    <row r="73" spans="2:30" hidden="1" x14ac:dyDescent="0.35"/>
    <row r="74" spans="2:30" hidden="1" x14ac:dyDescent="0.35"/>
    <row r="75" spans="2:30" hidden="1" x14ac:dyDescent="0.35"/>
    <row r="76" spans="2:30" hidden="1" x14ac:dyDescent="0.35"/>
    <row r="77" spans="2:30" hidden="1" x14ac:dyDescent="0.35"/>
    <row r="78" spans="2:30" hidden="1" x14ac:dyDescent="0.35"/>
    <row r="79" spans="2:30" hidden="1" x14ac:dyDescent="0.35"/>
    <row r="80" spans="2:3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sheetData>
  <sheetProtection algorithmName="SHA-512" hashValue="vcJeytNMm2+/N1O7ouLkvYNrfBJrJvVsj5u31JSQ3D8hhhxXLeP6tJe26TmDaQjJ4dv3tcoW6u17u0+KxrYmIQ==" saltValue="xHukxGpl/oPR1Z18QLwzVQ==" spinCount="100000" sheet="1" objects="1" scenarios="1" selectLockedCells="1"/>
  <mergeCells count="127">
    <mergeCell ref="B64:Z64"/>
    <mergeCell ref="AA64:AD64"/>
    <mergeCell ref="B4:AD4"/>
    <mergeCell ref="AA6:AD7"/>
    <mergeCell ref="W6:Z7"/>
    <mergeCell ref="AA8:AD8"/>
    <mergeCell ref="W8:Z8"/>
    <mergeCell ref="B10:Z10"/>
    <mergeCell ref="AA10:AD10"/>
    <mergeCell ref="B6:V7"/>
    <mergeCell ref="B8:V8"/>
    <mergeCell ref="AB53:AD53"/>
    <mergeCell ref="X56:AA56"/>
    <mergeCell ref="AB56:AD56"/>
    <mergeCell ref="X57:AA57"/>
    <mergeCell ref="AB57:AD57"/>
    <mergeCell ref="AA62:AD62"/>
    <mergeCell ref="AA63:AD63"/>
    <mergeCell ref="X27:AA27"/>
    <mergeCell ref="AB21:AD21"/>
    <mergeCell ref="AB22:AD22"/>
    <mergeCell ref="AB23:AD23"/>
    <mergeCell ref="AB24:AD24"/>
    <mergeCell ref="AB25:AD25"/>
    <mergeCell ref="AA65:AD65"/>
    <mergeCell ref="AA66:AD66"/>
    <mergeCell ref="AA67:AD67"/>
    <mergeCell ref="B60:AD60"/>
    <mergeCell ref="B69:AD69"/>
    <mergeCell ref="X58:AA58"/>
    <mergeCell ref="AB58:AD58"/>
    <mergeCell ref="B14:AD17"/>
    <mergeCell ref="B12:AD12"/>
    <mergeCell ref="AB19:AD20"/>
    <mergeCell ref="X19:AA20"/>
    <mergeCell ref="T19:W20"/>
    <mergeCell ref="P19:S20"/>
    <mergeCell ref="B19:O20"/>
    <mergeCell ref="B62:Z62"/>
    <mergeCell ref="B63:Z63"/>
    <mergeCell ref="B65:Z65"/>
    <mergeCell ref="B66:Z66"/>
    <mergeCell ref="B67:Z67"/>
    <mergeCell ref="B29:AD29"/>
    <mergeCell ref="X26:AA26"/>
    <mergeCell ref="T25:W25"/>
    <mergeCell ref="AB52:AD52"/>
    <mergeCell ref="X53:AA53"/>
    <mergeCell ref="AB26:AD26"/>
    <mergeCell ref="AB27:AD27"/>
    <mergeCell ref="X21:AA21"/>
    <mergeCell ref="X22:AA22"/>
    <mergeCell ref="X23:AA23"/>
    <mergeCell ref="X24:AA24"/>
    <mergeCell ref="X25:AA25"/>
    <mergeCell ref="B2:AD2"/>
    <mergeCell ref="B31:AD31"/>
    <mergeCell ref="T26:W26"/>
    <mergeCell ref="T27:W27"/>
    <mergeCell ref="T21:W21"/>
    <mergeCell ref="T22:W22"/>
    <mergeCell ref="T23:W23"/>
    <mergeCell ref="T24:W24"/>
    <mergeCell ref="B26:O26"/>
    <mergeCell ref="B27:O27"/>
    <mergeCell ref="P21:S21"/>
    <mergeCell ref="P22:S22"/>
    <mergeCell ref="P23:S23"/>
    <mergeCell ref="P24:S24"/>
    <mergeCell ref="P25:S25"/>
    <mergeCell ref="P26:S26"/>
    <mergeCell ref="P27:S27"/>
    <mergeCell ref="AB36:AD37"/>
    <mergeCell ref="T43:W43"/>
    <mergeCell ref="B46:AD46"/>
    <mergeCell ref="X36:AA37"/>
    <mergeCell ref="X38:AA38"/>
    <mergeCell ref="X40:AA40"/>
    <mergeCell ref="X41:AA41"/>
    <mergeCell ref="X42:AA42"/>
    <mergeCell ref="B36:S37"/>
    <mergeCell ref="B38:S38"/>
    <mergeCell ref="B40:S40"/>
    <mergeCell ref="B41:S41"/>
    <mergeCell ref="B42:S42"/>
    <mergeCell ref="AB38:AD38"/>
    <mergeCell ref="AB40:AD40"/>
    <mergeCell ref="AB41:AD41"/>
    <mergeCell ref="AB42:AD42"/>
    <mergeCell ref="T44:W44"/>
    <mergeCell ref="B43:S43"/>
    <mergeCell ref="B44:S44"/>
    <mergeCell ref="AB43:AD43"/>
    <mergeCell ref="AB44:AD44"/>
    <mergeCell ref="B56:W56"/>
    <mergeCell ref="B57:W57"/>
    <mergeCell ref="B58:W58"/>
    <mergeCell ref="B50:W51"/>
    <mergeCell ref="X50:AA51"/>
    <mergeCell ref="AB50:AD51"/>
    <mergeCell ref="X54:AA54"/>
    <mergeCell ref="AB54:AD54"/>
    <mergeCell ref="B48:AD49"/>
    <mergeCell ref="B21:O21"/>
    <mergeCell ref="B22:O22"/>
    <mergeCell ref="B23:O23"/>
    <mergeCell ref="B24:O24"/>
    <mergeCell ref="B25:O25"/>
    <mergeCell ref="X43:AA43"/>
    <mergeCell ref="X44:AA44"/>
    <mergeCell ref="X55:AA55"/>
    <mergeCell ref="AB55:AD55"/>
    <mergeCell ref="X52:AA52"/>
    <mergeCell ref="T38:W38"/>
    <mergeCell ref="T40:W40"/>
    <mergeCell ref="T41:W41"/>
    <mergeCell ref="T42:W42"/>
    <mergeCell ref="B52:W52"/>
    <mergeCell ref="B53:W53"/>
    <mergeCell ref="B54:W54"/>
    <mergeCell ref="B55:W55"/>
    <mergeCell ref="B39:S39"/>
    <mergeCell ref="T39:W39"/>
    <mergeCell ref="X39:AA39"/>
    <mergeCell ref="AB39:AD39"/>
    <mergeCell ref="B33:AD34"/>
    <mergeCell ref="T36:W37"/>
  </mergeCells>
  <conditionalFormatting sqref="AB52:AD58 AB21:AD27 AB38:AD44">
    <cfRule type="containsText" dxfId="78" priority="1" operator="containsText" text="NO">
      <formula>NOT(ISERROR(SEARCH("NO",AB21)))</formula>
    </cfRule>
    <cfRule type="containsText" dxfId="77" priority="2" operator="containsText" text="YES">
      <formula>NOT(ISERROR(SEARCH("YES",AB21)))</formula>
    </cfRule>
  </conditionalFormatting>
  <dataValidations count="4">
    <dataValidation type="whole" operator="greaterThanOrEqual" allowBlank="1" showInputMessage="1" showErrorMessage="1" sqref="P21:S26" xr:uid="{00000000-0002-0000-0400-000000000000}">
      <formula1>0</formula1>
    </dataValidation>
    <dataValidation type="decimal" operator="greaterThanOrEqual" allowBlank="1" showInputMessage="1" showErrorMessage="1" sqref="X52:AA58 X21:AA27 T21:W26 T38:W44 W8:Z8 AA63:AD67" xr:uid="{00000000-0002-0000-0400-000001000000}">
      <formula1>0</formula1>
    </dataValidation>
    <dataValidation type="decimal" allowBlank="1" showInputMessage="1" showErrorMessage="1" sqref="AA8:AD8" xr:uid="{00000000-0002-0000-0400-000002000000}">
      <formula1>0</formula1>
      <formula2>W8</formula2>
    </dataValidation>
    <dataValidation type="decimal" allowBlank="1" showInputMessage="1" showErrorMessage="1" sqref="AA10:AD10" xr:uid="{00000000-0002-0000-0400-000003000000}">
      <formula1>0</formula1>
      <formula2>AA8</formula2>
    </dataValidation>
  </dataValidations>
  <printOptions horizontalCentered="1"/>
  <pageMargins left="0.5" right="0.5" top="0.75" bottom="0.75" header="0.3" footer="0.3"/>
  <pageSetup fitToHeight="0" orientation="portrait" r:id="rId1"/>
  <rowBreaks count="1" manualBreakCount="1">
    <brk id="45"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Validation!$E$2:$E$3</xm:f>
          </x14:formula1>
          <xm:sqref>AB21:AD26 AB52:AD57 AB38:AD43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2"/>
  <sheetViews>
    <sheetView showGridLines="0" showRowColHeaders="0" topLeftCell="A64" zoomScaleNormal="100" workbookViewId="0">
      <selection activeCell="O30" sqref="O30:R30"/>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529</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thickBot="1" x14ac:dyDescent="0.4"/>
    <row r="4" spans="2:30" ht="15" thickBot="1" x14ac:dyDescent="0.4">
      <c r="B4" s="87" t="s">
        <v>80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row>
    <row r="5" spans="2:30" ht="15" thickBot="1" x14ac:dyDescent="0.4"/>
    <row r="6" spans="2:30" x14ac:dyDescent="0.35">
      <c r="B6" s="161" t="s">
        <v>81</v>
      </c>
      <c r="C6" s="162"/>
      <c r="D6" s="162"/>
      <c r="E6" s="162"/>
      <c r="F6" s="162"/>
      <c r="G6" s="162"/>
      <c r="H6" s="162"/>
      <c r="I6" s="162"/>
      <c r="J6" s="162"/>
      <c r="K6" s="162"/>
      <c r="L6" s="162"/>
      <c r="M6" s="162"/>
      <c r="N6" s="163"/>
      <c r="O6" s="344" t="s">
        <v>82</v>
      </c>
      <c r="P6" s="345"/>
      <c r="Q6" s="345"/>
      <c r="R6" s="345"/>
      <c r="S6" s="345"/>
      <c r="T6" s="345"/>
      <c r="U6" s="345"/>
      <c r="V6" s="345"/>
      <c r="W6" s="345"/>
      <c r="X6" s="345"/>
      <c r="Y6" s="345"/>
      <c r="Z6" s="346"/>
      <c r="AA6" s="161" t="s">
        <v>83</v>
      </c>
      <c r="AB6" s="162"/>
      <c r="AC6" s="162"/>
      <c r="AD6" s="163"/>
    </row>
    <row r="7" spans="2:30" ht="15" customHeight="1" x14ac:dyDescent="0.35">
      <c r="B7" s="297"/>
      <c r="C7" s="298"/>
      <c r="D7" s="298"/>
      <c r="E7" s="298"/>
      <c r="F7" s="298"/>
      <c r="G7" s="298"/>
      <c r="H7" s="298"/>
      <c r="I7" s="298"/>
      <c r="J7" s="298"/>
      <c r="K7" s="298"/>
      <c r="L7" s="298"/>
      <c r="M7" s="298"/>
      <c r="N7" s="301"/>
      <c r="O7" s="302" t="s">
        <v>84</v>
      </c>
      <c r="P7" s="298"/>
      <c r="Q7" s="298"/>
      <c r="R7" s="298"/>
      <c r="S7" s="298" t="s">
        <v>77</v>
      </c>
      <c r="T7" s="298"/>
      <c r="U7" s="298"/>
      <c r="V7" s="298"/>
      <c r="W7" s="298" t="s">
        <v>85</v>
      </c>
      <c r="X7" s="298"/>
      <c r="Y7" s="298"/>
      <c r="Z7" s="299"/>
      <c r="AA7" s="297"/>
      <c r="AB7" s="298"/>
      <c r="AC7" s="298"/>
      <c r="AD7" s="301"/>
    </row>
    <row r="8" spans="2:30" x14ac:dyDescent="0.35">
      <c r="B8" s="297"/>
      <c r="C8" s="298"/>
      <c r="D8" s="298"/>
      <c r="E8" s="298"/>
      <c r="F8" s="298"/>
      <c r="G8" s="298"/>
      <c r="H8" s="298"/>
      <c r="I8" s="298"/>
      <c r="J8" s="298"/>
      <c r="K8" s="298"/>
      <c r="L8" s="298"/>
      <c r="M8" s="298"/>
      <c r="N8" s="301"/>
      <c r="O8" s="302"/>
      <c r="P8" s="298"/>
      <c r="Q8" s="298"/>
      <c r="R8" s="298"/>
      <c r="S8" s="298"/>
      <c r="T8" s="298"/>
      <c r="U8" s="298"/>
      <c r="V8" s="298"/>
      <c r="W8" s="298"/>
      <c r="X8" s="298"/>
      <c r="Y8" s="298"/>
      <c r="Z8" s="299"/>
      <c r="AA8" s="297"/>
      <c r="AB8" s="298"/>
      <c r="AC8" s="298"/>
      <c r="AD8" s="301"/>
    </row>
    <row r="9" spans="2:30" ht="15" thickBot="1" x14ac:dyDescent="0.4">
      <c r="B9" s="164"/>
      <c r="C9" s="165"/>
      <c r="D9" s="165"/>
      <c r="E9" s="165"/>
      <c r="F9" s="165"/>
      <c r="G9" s="165"/>
      <c r="H9" s="165"/>
      <c r="I9" s="165"/>
      <c r="J9" s="165"/>
      <c r="K9" s="165"/>
      <c r="L9" s="165"/>
      <c r="M9" s="165"/>
      <c r="N9" s="166"/>
      <c r="O9" s="195"/>
      <c r="P9" s="165"/>
      <c r="Q9" s="165"/>
      <c r="R9" s="165"/>
      <c r="S9" s="165"/>
      <c r="T9" s="165"/>
      <c r="U9" s="165"/>
      <c r="V9" s="165"/>
      <c r="W9" s="165"/>
      <c r="X9" s="165"/>
      <c r="Y9" s="165"/>
      <c r="Z9" s="300"/>
      <c r="AA9" s="164"/>
      <c r="AB9" s="165"/>
      <c r="AC9" s="165"/>
      <c r="AD9" s="166"/>
    </row>
    <row r="10" spans="2:30" x14ac:dyDescent="0.35">
      <c r="B10" s="348" t="s">
        <v>86</v>
      </c>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50"/>
    </row>
    <row r="11" spans="2:30" ht="15" thickBot="1" x14ac:dyDescent="0.4">
      <c r="B11" s="310" t="s">
        <v>87</v>
      </c>
      <c r="C11" s="311"/>
      <c r="D11" s="311"/>
      <c r="E11" s="311"/>
      <c r="F11" s="311"/>
      <c r="G11" s="311"/>
      <c r="H11" s="311"/>
      <c r="I11" s="311"/>
      <c r="J11" s="311"/>
      <c r="K11" s="311"/>
      <c r="L11" s="311"/>
      <c r="M11" s="311"/>
      <c r="N11" s="312"/>
      <c r="O11" s="209"/>
      <c r="P11" s="210"/>
      <c r="Q11" s="210"/>
      <c r="R11" s="210"/>
      <c r="S11" s="210"/>
      <c r="T11" s="210"/>
      <c r="U11" s="210"/>
      <c r="V11" s="210"/>
      <c r="W11" s="210"/>
      <c r="X11" s="210"/>
      <c r="Y11" s="210"/>
      <c r="Z11" s="351"/>
      <c r="AA11" s="245">
        <f>SUM(O11:Z11)</f>
        <v>0</v>
      </c>
      <c r="AB11" s="246"/>
      <c r="AC11" s="246"/>
      <c r="AD11" s="247"/>
    </row>
    <row r="12" spans="2:30" ht="15" thickTop="1" x14ac:dyDescent="0.35">
      <c r="B12" s="352" t="s">
        <v>88</v>
      </c>
      <c r="C12" s="353"/>
      <c r="D12" s="353"/>
      <c r="E12" s="353"/>
      <c r="F12" s="353"/>
      <c r="G12" s="353"/>
      <c r="H12" s="353"/>
      <c r="I12" s="353"/>
      <c r="J12" s="353"/>
      <c r="K12" s="353"/>
      <c r="L12" s="353"/>
      <c r="M12" s="353"/>
      <c r="N12" s="354"/>
      <c r="O12" s="355">
        <f>SUM(O11)</f>
        <v>0</v>
      </c>
      <c r="P12" s="289"/>
      <c r="Q12" s="289"/>
      <c r="R12" s="289"/>
      <c r="S12" s="347">
        <f t="shared" ref="S12" si="0">SUM(S11)</f>
        <v>0</v>
      </c>
      <c r="T12" s="342"/>
      <c r="U12" s="342"/>
      <c r="V12" s="356"/>
      <c r="W12" s="347">
        <f t="shared" ref="W12" si="1">SUM(W11)</f>
        <v>0</v>
      </c>
      <c r="X12" s="342"/>
      <c r="Y12" s="342"/>
      <c r="Z12" s="343"/>
      <c r="AA12" s="341">
        <f>SUM(O12:Z12)</f>
        <v>0</v>
      </c>
      <c r="AB12" s="342"/>
      <c r="AC12" s="342"/>
      <c r="AD12" s="343"/>
    </row>
    <row r="13" spans="2:30" x14ac:dyDescent="0.35">
      <c r="B13" s="335" t="s">
        <v>89</v>
      </c>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7"/>
    </row>
    <row r="14" spans="2:30" x14ac:dyDescent="0.35">
      <c r="B14" s="303" t="s">
        <v>90</v>
      </c>
      <c r="C14" s="304"/>
      <c r="D14" s="304"/>
      <c r="E14" s="304"/>
      <c r="F14" s="304"/>
      <c r="G14" s="304"/>
      <c r="H14" s="304"/>
      <c r="I14" s="304"/>
      <c r="J14" s="304"/>
      <c r="K14" s="304"/>
      <c r="L14" s="304"/>
      <c r="M14" s="304"/>
      <c r="N14" s="305"/>
      <c r="O14" s="182"/>
      <c r="P14" s="183"/>
      <c r="Q14" s="183"/>
      <c r="R14" s="183"/>
      <c r="S14" s="183"/>
      <c r="T14" s="183"/>
      <c r="U14" s="183"/>
      <c r="V14" s="183"/>
      <c r="W14" s="183"/>
      <c r="X14" s="183"/>
      <c r="Y14" s="183"/>
      <c r="Z14" s="306"/>
      <c r="AA14" s="242">
        <f>SUM(O14:Z14)</f>
        <v>0</v>
      </c>
      <c r="AB14" s="243"/>
      <c r="AC14" s="243"/>
      <c r="AD14" s="244"/>
    </row>
    <row r="15" spans="2:30" x14ac:dyDescent="0.35">
      <c r="B15" s="115" t="s">
        <v>91</v>
      </c>
      <c r="C15" s="116"/>
      <c r="D15" s="116"/>
      <c r="E15" s="116"/>
      <c r="F15" s="116"/>
      <c r="G15" s="116"/>
      <c r="H15" s="116"/>
      <c r="I15" s="116"/>
      <c r="J15" s="116"/>
      <c r="K15" s="116"/>
      <c r="L15" s="116"/>
      <c r="M15" s="116"/>
      <c r="N15" s="117"/>
      <c r="O15" s="182"/>
      <c r="P15" s="183"/>
      <c r="Q15" s="183"/>
      <c r="R15" s="183"/>
      <c r="S15" s="183"/>
      <c r="T15" s="183"/>
      <c r="U15" s="183"/>
      <c r="V15" s="183"/>
      <c r="W15" s="183"/>
      <c r="X15" s="183"/>
      <c r="Y15" s="183"/>
      <c r="Z15" s="306"/>
      <c r="AA15" s="307">
        <f t="shared" ref="AA15:AA25" si="2">SUM(O15:Z15)</f>
        <v>0</v>
      </c>
      <c r="AB15" s="308"/>
      <c r="AC15" s="308"/>
      <c r="AD15" s="309"/>
    </row>
    <row r="16" spans="2:30" x14ac:dyDescent="0.35">
      <c r="B16" s="303" t="s">
        <v>92</v>
      </c>
      <c r="C16" s="304"/>
      <c r="D16" s="304"/>
      <c r="E16" s="304"/>
      <c r="F16" s="304"/>
      <c r="G16" s="304"/>
      <c r="H16" s="304"/>
      <c r="I16" s="304"/>
      <c r="J16" s="304"/>
      <c r="K16" s="304"/>
      <c r="L16" s="304"/>
      <c r="M16" s="304"/>
      <c r="N16" s="305"/>
      <c r="O16" s="182"/>
      <c r="P16" s="183"/>
      <c r="Q16" s="183"/>
      <c r="R16" s="183"/>
      <c r="S16" s="183"/>
      <c r="T16" s="183"/>
      <c r="U16" s="183"/>
      <c r="V16" s="183"/>
      <c r="W16" s="183"/>
      <c r="X16" s="183"/>
      <c r="Y16" s="183"/>
      <c r="Z16" s="306"/>
      <c r="AA16" s="307">
        <f t="shared" si="2"/>
        <v>0</v>
      </c>
      <c r="AB16" s="308"/>
      <c r="AC16" s="308"/>
      <c r="AD16" s="309"/>
    </row>
    <row r="17" spans="2:30" x14ac:dyDescent="0.35">
      <c r="B17" s="115" t="s">
        <v>93</v>
      </c>
      <c r="C17" s="116"/>
      <c r="D17" s="116"/>
      <c r="E17" s="116"/>
      <c r="F17" s="116"/>
      <c r="G17" s="116"/>
      <c r="H17" s="116"/>
      <c r="I17" s="116"/>
      <c r="J17" s="116"/>
      <c r="K17" s="116"/>
      <c r="L17" s="116"/>
      <c r="M17" s="116"/>
      <c r="N17" s="117"/>
      <c r="O17" s="182"/>
      <c r="P17" s="183"/>
      <c r="Q17" s="183"/>
      <c r="R17" s="183"/>
      <c r="S17" s="183"/>
      <c r="T17" s="183"/>
      <c r="U17" s="183"/>
      <c r="V17" s="183"/>
      <c r="W17" s="183"/>
      <c r="X17" s="183"/>
      <c r="Y17" s="183"/>
      <c r="Z17" s="306"/>
      <c r="AA17" s="307">
        <f t="shared" si="2"/>
        <v>0</v>
      </c>
      <c r="AB17" s="308"/>
      <c r="AC17" s="308"/>
      <c r="AD17" s="309"/>
    </row>
    <row r="18" spans="2:30" x14ac:dyDescent="0.35">
      <c r="B18" s="303" t="s">
        <v>94</v>
      </c>
      <c r="C18" s="304"/>
      <c r="D18" s="304"/>
      <c r="E18" s="304"/>
      <c r="F18" s="304"/>
      <c r="G18" s="304"/>
      <c r="H18" s="304"/>
      <c r="I18" s="304"/>
      <c r="J18" s="304"/>
      <c r="K18" s="304"/>
      <c r="L18" s="304"/>
      <c r="M18" s="304"/>
      <c r="N18" s="305"/>
      <c r="O18" s="182"/>
      <c r="P18" s="183"/>
      <c r="Q18" s="183"/>
      <c r="R18" s="183"/>
      <c r="S18" s="183"/>
      <c r="T18" s="183"/>
      <c r="U18" s="183"/>
      <c r="V18" s="183"/>
      <c r="W18" s="183"/>
      <c r="X18" s="183"/>
      <c r="Y18" s="183"/>
      <c r="Z18" s="306"/>
      <c r="AA18" s="307">
        <f t="shared" si="2"/>
        <v>0</v>
      </c>
      <c r="AB18" s="308"/>
      <c r="AC18" s="308"/>
      <c r="AD18" s="309"/>
    </row>
    <row r="19" spans="2:30" x14ac:dyDescent="0.35">
      <c r="B19" s="115" t="s">
        <v>95</v>
      </c>
      <c r="C19" s="116"/>
      <c r="D19" s="116"/>
      <c r="E19" s="116"/>
      <c r="F19" s="116"/>
      <c r="G19" s="116"/>
      <c r="H19" s="116"/>
      <c r="I19" s="116"/>
      <c r="J19" s="116"/>
      <c r="K19" s="116"/>
      <c r="L19" s="116"/>
      <c r="M19" s="116"/>
      <c r="N19" s="117"/>
      <c r="O19" s="182"/>
      <c r="P19" s="183"/>
      <c r="Q19" s="183"/>
      <c r="R19" s="183"/>
      <c r="S19" s="183"/>
      <c r="T19" s="183"/>
      <c r="U19" s="183"/>
      <c r="V19" s="183"/>
      <c r="W19" s="183"/>
      <c r="X19" s="183"/>
      <c r="Y19" s="183"/>
      <c r="Z19" s="306"/>
      <c r="AA19" s="307">
        <f t="shared" si="2"/>
        <v>0</v>
      </c>
      <c r="AB19" s="308"/>
      <c r="AC19" s="308"/>
      <c r="AD19" s="309"/>
    </row>
    <row r="20" spans="2:30" x14ac:dyDescent="0.35">
      <c r="B20" s="303" t="s">
        <v>96</v>
      </c>
      <c r="C20" s="304"/>
      <c r="D20" s="304"/>
      <c r="E20" s="304"/>
      <c r="F20" s="304"/>
      <c r="G20" s="304"/>
      <c r="H20" s="304"/>
      <c r="I20" s="304"/>
      <c r="J20" s="304"/>
      <c r="K20" s="304"/>
      <c r="L20" s="304"/>
      <c r="M20" s="304"/>
      <c r="N20" s="305"/>
      <c r="O20" s="182"/>
      <c r="P20" s="183"/>
      <c r="Q20" s="183"/>
      <c r="R20" s="183"/>
      <c r="S20" s="183"/>
      <c r="T20" s="183"/>
      <c r="U20" s="183"/>
      <c r="V20" s="183"/>
      <c r="W20" s="183"/>
      <c r="X20" s="183"/>
      <c r="Y20" s="183"/>
      <c r="Z20" s="306"/>
      <c r="AA20" s="307">
        <f t="shared" si="2"/>
        <v>0</v>
      </c>
      <c r="AB20" s="308"/>
      <c r="AC20" s="308"/>
      <c r="AD20" s="309"/>
    </row>
    <row r="21" spans="2:30" x14ac:dyDescent="0.35">
      <c r="B21" s="115" t="s">
        <v>97</v>
      </c>
      <c r="C21" s="116"/>
      <c r="D21" s="116"/>
      <c r="E21" s="116"/>
      <c r="F21" s="116"/>
      <c r="G21" s="116"/>
      <c r="H21" s="116"/>
      <c r="I21" s="116"/>
      <c r="J21" s="116"/>
      <c r="K21" s="116"/>
      <c r="L21" s="116"/>
      <c r="M21" s="116"/>
      <c r="N21" s="117"/>
      <c r="O21" s="182"/>
      <c r="P21" s="183"/>
      <c r="Q21" s="183"/>
      <c r="R21" s="183"/>
      <c r="S21" s="183"/>
      <c r="T21" s="183"/>
      <c r="U21" s="183"/>
      <c r="V21" s="183"/>
      <c r="W21" s="183"/>
      <c r="X21" s="183"/>
      <c r="Y21" s="183"/>
      <c r="Z21" s="306"/>
      <c r="AA21" s="307">
        <f t="shared" si="2"/>
        <v>0</v>
      </c>
      <c r="AB21" s="308"/>
      <c r="AC21" s="308"/>
      <c r="AD21" s="309"/>
    </row>
    <row r="22" spans="2:30" x14ac:dyDescent="0.35">
      <c r="B22" s="303" t="s">
        <v>98</v>
      </c>
      <c r="C22" s="304"/>
      <c r="D22" s="304"/>
      <c r="E22" s="304"/>
      <c r="F22" s="304"/>
      <c r="G22" s="304"/>
      <c r="H22" s="304"/>
      <c r="I22" s="304"/>
      <c r="J22" s="304"/>
      <c r="K22" s="304"/>
      <c r="L22" s="304"/>
      <c r="M22" s="304"/>
      <c r="N22" s="305"/>
      <c r="O22" s="182"/>
      <c r="P22" s="183"/>
      <c r="Q22" s="183"/>
      <c r="R22" s="183"/>
      <c r="S22" s="183"/>
      <c r="T22" s="183"/>
      <c r="U22" s="183"/>
      <c r="V22" s="183"/>
      <c r="W22" s="183"/>
      <c r="X22" s="183"/>
      <c r="Y22" s="183"/>
      <c r="Z22" s="306"/>
      <c r="AA22" s="307">
        <f t="shared" si="2"/>
        <v>0</v>
      </c>
      <c r="AB22" s="308"/>
      <c r="AC22" s="308"/>
      <c r="AD22" s="309"/>
    </row>
    <row r="23" spans="2:30" x14ac:dyDescent="0.35">
      <c r="B23" s="115" t="s">
        <v>99</v>
      </c>
      <c r="C23" s="116"/>
      <c r="D23" s="116"/>
      <c r="E23" s="116"/>
      <c r="F23" s="116"/>
      <c r="G23" s="116"/>
      <c r="H23" s="116"/>
      <c r="I23" s="116"/>
      <c r="J23" s="116"/>
      <c r="K23" s="116"/>
      <c r="L23" s="116"/>
      <c r="M23" s="116"/>
      <c r="N23" s="117"/>
      <c r="O23" s="182"/>
      <c r="P23" s="183"/>
      <c r="Q23" s="183"/>
      <c r="R23" s="183"/>
      <c r="S23" s="183"/>
      <c r="T23" s="183"/>
      <c r="U23" s="183"/>
      <c r="V23" s="183"/>
      <c r="W23" s="183"/>
      <c r="X23" s="183"/>
      <c r="Y23" s="183"/>
      <c r="Z23" s="306"/>
      <c r="AA23" s="307">
        <f t="shared" si="2"/>
        <v>0</v>
      </c>
      <c r="AB23" s="308"/>
      <c r="AC23" s="308"/>
      <c r="AD23" s="309"/>
    </row>
    <row r="24" spans="2:30" ht="15" thickBot="1" x14ac:dyDescent="0.4">
      <c r="B24" s="310" t="s">
        <v>100</v>
      </c>
      <c r="C24" s="311"/>
      <c r="D24" s="311"/>
      <c r="E24" s="311"/>
      <c r="F24" s="311"/>
      <c r="G24" s="311"/>
      <c r="H24" s="311"/>
      <c r="I24" s="311"/>
      <c r="J24" s="311"/>
      <c r="K24" s="311"/>
      <c r="L24" s="311"/>
      <c r="M24" s="311"/>
      <c r="N24" s="312"/>
      <c r="O24" s="313"/>
      <c r="P24" s="210"/>
      <c r="Q24" s="210"/>
      <c r="R24" s="210"/>
      <c r="S24" s="183"/>
      <c r="T24" s="183"/>
      <c r="U24" s="183"/>
      <c r="V24" s="183"/>
      <c r="W24" s="183"/>
      <c r="X24" s="183"/>
      <c r="Y24" s="183"/>
      <c r="Z24" s="306"/>
      <c r="AA24" s="307">
        <f t="shared" si="2"/>
        <v>0</v>
      </c>
      <c r="AB24" s="308"/>
      <c r="AC24" s="308"/>
      <c r="AD24" s="309"/>
    </row>
    <row r="25" spans="2:30" ht="15" thickTop="1" x14ac:dyDescent="0.35">
      <c r="B25" s="352" t="s">
        <v>88</v>
      </c>
      <c r="C25" s="353"/>
      <c r="D25" s="353"/>
      <c r="E25" s="353"/>
      <c r="F25" s="353"/>
      <c r="G25" s="353"/>
      <c r="H25" s="353"/>
      <c r="I25" s="353"/>
      <c r="J25" s="353"/>
      <c r="K25" s="353"/>
      <c r="L25" s="353"/>
      <c r="M25" s="353"/>
      <c r="N25" s="354"/>
      <c r="O25" s="355">
        <f>SUM(O14:R24)</f>
        <v>0</v>
      </c>
      <c r="P25" s="289"/>
      <c r="Q25" s="289"/>
      <c r="R25" s="289"/>
      <c r="S25" s="347">
        <f>SUM(S14:V24)</f>
        <v>0</v>
      </c>
      <c r="T25" s="342"/>
      <c r="U25" s="342"/>
      <c r="V25" s="356"/>
      <c r="W25" s="347">
        <f>SUM(W14:Z24)</f>
        <v>0</v>
      </c>
      <c r="X25" s="342"/>
      <c r="Y25" s="342"/>
      <c r="Z25" s="343"/>
      <c r="AA25" s="341">
        <f t="shared" si="2"/>
        <v>0</v>
      </c>
      <c r="AB25" s="342"/>
      <c r="AC25" s="342"/>
      <c r="AD25" s="343"/>
    </row>
    <row r="26" spans="2:30" x14ac:dyDescent="0.35">
      <c r="B26" s="335" t="s">
        <v>101</v>
      </c>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7"/>
    </row>
    <row r="27" spans="2:30" x14ac:dyDescent="0.35">
      <c r="B27" s="303" t="s">
        <v>102</v>
      </c>
      <c r="C27" s="304"/>
      <c r="D27" s="304"/>
      <c r="E27" s="304"/>
      <c r="F27" s="304"/>
      <c r="G27" s="304"/>
      <c r="H27" s="304"/>
      <c r="I27" s="304"/>
      <c r="J27" s="304"/>
      <c r="K27" s="304"/>
      <c r="L27" s="304"/>
      <c r="M27" s="304"/>
      <c r="N27" s="305"/>
      <c r="O27" s="357"/>
      <c r="P27" s="358"/>
      <c r="Q27" s="358"/>
      <c r="R27" s="358"/>
      <c r="S27" s="183"/>
      <c r="T27" s="183"/>
      <c r="U27" s="183"/>
      <c r="V27" s="183"/>
      <c r="W27" s="183"/>
      <c r="X27" s="183"/>
      <c r="Y27" s="183"/>
      <c r="Z27" s="306"/>
      <c r="AA27" s="242">
        <f>SUM(O27:Z27)</f>
        <v>0</v>
      </c>
      <c r="AB27" s="243"/>
      <c r="AC27" s="243"/>
      <c r="AD27" s="244"/>
    </row>
    <row r="28" spans="2:30" x14ac:dyDescent="0.35">
      <c r="B28" s="115" t="s">
        <v>103</v>
      </c>
      <c r="C28" s="116"/>
      <c r="D28" s="116"/>
      <c r="E28" s="116"/>
      <c r="F28" s="116"/>
      <c r="G28" s="116"/>
      <c r="H28" s="116"/>
      <c r="I28" s="116"/>
      <c r="J28" s="116"/>
      <c r="K28" s="116"/>
      <c r="L28" s="116"/>
      <c r="M28" s="116"/>
      <c r="N28" s="117"/>
      <c r="O28" s="182"/>
      <c r="P28" s="183"/>
      <c r="Q28" s="183"/>
      <c r="R28" s="183"/>
      <c r="S28" s="183"/>
      <c r="T28" s="183"/>
      <c r="U28" s="183"/>
      <c r="V28" s="183"/>
      <c r="W28" s="183"/>
      <c r="X28" s="183"/>
      <c r="Y28" s="183"/>
      <c r="Z28" s="306"/>
      <c r="AA28" s="307">
        <f t="shared" ref="AA28:AA32" si="3">SUM(O28:Z28)</f>
        <v>0</v>
      </c>
      <c r="AB28" s="308"/>
      <c r="AC28" s="308"/>
      <c r="AD28" s="309"/>
    </row>
    <row r="29" spans="2:30" x14ac:dyDescent="0.35">
      <c r="B29" s="303" t="s">
        <v>104</v>
      </c>
      <c r="C29" s="304"/>
      <c r="D29" s="304"/>
      <c r="E29" s="304"/>
      <c r="F29" s="304"/>
      <c r="G29" s="304"/>
      <c r="H29" s="304"/>
      <c r="I29" s="304"/>
      <c r="J29" s="304"/>
      <c r="K29" s="304"/>
      <c r="L29" s="304"/>
      <c r="M29" s="304"/>
      <c r="N29" s="305"/>
      <c r="O29" s="182"/>
      <c r="P29" s="183"/>
      <c r="Q29" s="183"/>
      <c r="R29" s="183"/>
      <c r="S29" s="183"/>
      <c r="T29" s="183"/>
      <c r="U29" s="183"/>
      <c r="V29" s="183"/>
      <c r="W29" s="183"/>
      <c r="X29" s="183"/>
      <c r="Y29" s="183"/>
      <c r="Z29" s="306"/>
      <c r="AA29" s="307">
        <f t="shared" si="3"/>
        <v>0</v>
      </c>
      <c r="AB29" s="308"/>
      <c r="AC29" s="308"/>
      <c r="AD29" s="309"/>
    </row>
    <row r="30" spans="2:30" ht="15" thickBot="1" x14ac:dyDescent="0.4">
      <c r="B30" s="257" t="s">
        <v>105</v>
      </c>
      <c r="C30" s="258"/>
      <c r="D30" s="258"/>
      <c r="E30" s="258"/>
      <c r="F30" s="258"/>
      <c r="G30" s="258"/>
      <c r="H30" s="258"/>
      <c r="I30" s="258"/>
      <c r="J30" s="258"/>
      <c r="K30" s="258"/>
      <c r="L30" s="258"/>
      <c r="M30" s="258"/>
      <c r="N30" s="419"/>
      <c r="O30" s="209"/>
      <c r="P30" s="210"/>
      <c r="Q30" s="210"/>
      <c r="R30" s="210"/>
      <c r="S30" s="210"/>
      <c r="T30" s="210"/>
      <c r="U30" s="210"/>
      <c r="V30" s="210"/>
      <c r="W30" s="210"/>
      <c r="X30" s="210"/>
      <c r="Y30" s="210"/>
      <c r="Z30" s="351"/>
      <c r="AA30" s="420">
        <f t="shared" si="3"/>
        <v>0</v>
      </c>
      <c r="AB30" s="421"/>
      <c r="AC30" s="421"/>
      <c r="AD30" s="422"/>
    </row>
    <row r="31" spans="2:30" ht="15.5" thickTop="1" thickBot="1" x14ac:dyDescent="0.4">
      <c r="B31" s="423" t="s">
        <v>88</v>
      </c>
      <c r="C31" s="424"/>
      <c r="D31" s="424"/>
      <c r="E31" s="424"/>
      <c r="F31" s="424"/>
      <c r="G31" s="424"/>
      <c r="H31" s="424"/>
      <c r="I31" s="424"/>
      <c r="J31" s="424"/>
      <c r="K31" s="424"/>
      <c r="L31" s="424"/>
      <c r="M31" s="424"/>
      <c r="N31" s="425"/>
      <c r="O31" s="426">
        <f>SUM(O27:R30)</f>
        <v>0</v>
      </c>
      <c r="P31" s="427"/>
      <c r="Q31" s="427"/>
      <c r="R31" s="427"/>
      <c r="S31" s="325">
        <f t="shared" ref="S31" si="4">SUM(S27:V30)</f>
        <v>0</v>
      </c>
      <c r="T31" s="326"/>
      <c r="U31" s="326"/>
      <c r="V31" s="428"/>
      <c r="W31" s="325">
        <f t="shared" ref="W31" si="5">SUM(W27:Z30)</f>
        <v>0</v>
      </c>
      <c r="X31" s="326"/>
      <c r="Y31" s="326"/>
      <c r="Z31" s="327"/>
      <c r="AA31" s="328">
        <f t="shared" si="3"/>
        <v>0</v>
      </c>
      <c r="AB31" s="326"/>
      <c r="AC31" s="326"/>
      <c r="AD31" s="327"/>
    </row>
    <row r="32" spans="2:30" ht="15" thickBot="1" x14ac:dyDescent="0.4">
      <c r="B32" s="338" t="s">
        <v>106</v>
      </c>
      <c r="C32" s="339"/>
      <c r="D32" s="339"/>
      <c r="E32" s="339"/>
      <c r="F32" s="339"/>
      <c r="G32" s="339"/>
      <c r="H32" s="339"/>
      <c r="I32" s="339"/>
      <c r="J32" s="339"/>
      <c r="K32" s="339"/>
      <c r="L32" s="339"/>
      <c r="M32" s="339"/>
      <c r="N32" s="340"/>
      <c r="O32" s="331">
        <f>SUM(O12,O25,O31)</f>
        <v>0</v>
      </c>
      <c r="P32" s="418"/>
      <c r="Q32" s="418"/>
      <c r="R32" s="418"/>
      <c r="S32" s="329">
        <f>SUM(S12,S25,S31)</f>
        <v>0</v>
      </c>
      <c r="T32" s="330"/>
      <c r="U32" s="330"/>
      <c r="V32" s="331"/>
      <c r="W32" s="329">
        <f>SUM(W12,W25,W31)</f>
        <v>0</v>
      </c>
      <c r="X32" s="330"/>
      <c r="Y32" s="330"/>
      <c r="Z32" s="332"/>
      <c r="AA32" s="333">
        <f t="shared" si="3"/>
        <v>0</v>
      </c>
      <c r="AB32" s="330"/>
      <c r="AC32" s="330"/>
      <c r="AD32" s="332"/>
    </row>
    <row r="33" spans="2:30" x14ac:dyDescent="0.35"/>
    <row r="34" spans="2:30" x14ac:dyDescent="0.35">
      <c r="B34" s="334" t="s">
        <v>107</v>
      </c>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row>
    <row r="35" spans="2:30" ht="15" thickBot="1" x14ac:dyDescent="0.4"/>
    <row r="36" spans="2:30" ht="15" thickBot="1" x14ac:dyDescent="0.4">
      <c r="B36" s="87" t="s">
        <v>108</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2:30" ht="15" thickBot="1" x14ac:dyDescent="0.4"/>
    <row r="38" spans="2:30" x14ac:dyDescent="0.35">
      <c r="B38" s="161"/>
      <c r="C38" s="162"/>
      <c r="D38" s="162"/>
      <c r="E38" s="162"/>
      <c r="F38" s="162"/>
      <c r="G38" s="162"/>
      <c r="H38" s="162"/>
      <c r="I38" s="162"/>
      <c r="J38" s="162"/>
      <c r="K38" s="162"/>
      <c r="L38" s="162"/>
      <c r="M38" s="162"/>
      <c r="N38" s="296"/>
      <c r="O38" s="161" t="s">
        <v>84</v>
      </c>
      <c r="P38" s="162"/>
      <c r="Q38" s="162"/>
      <c r="R38" s="162"/>
      <c r="S38" s="162" t="s">
        <v>77</v>
      </c>
      <c r="T38" s="162"/>
      <c r="U38" s="162"/>
      <c r="V38" s="162"/>
      <c r="W38" s="162" t="s">
        <v>85</v>
      </c>
      <c r="X38" s="162"/>
      <c r="Y38" s="162"/>
      <c r="Z38" s="163"/>
      <c r="AA38" s="194" t="s">
        <v>109</v>
      </c>
      <c r="AB38" s="162"/>
      <c r="AC38" s="162"/>
      <c r="AD38" s="163"/>
    </row>
    <row r="39" spans="2:30" x14ac:dyDescent="0.35">
      <c r="B39" s="297"/>
      <c r="C39" s="298"/>
      <c r="D39" s="298"/>
      <c r="E39" s="298"/>
      <c r="F39" s="298"/>
      <c r="G39" s="298"/>
      <c r="H39" s="298"/>
      <c r="I39" s="298"/>
      <c r="J39" s="298"/>
      <c r="K39" s="298"/>
      <c r="L39" s="298"/>
      <c r="M39" s="298"/>
      <c r="N39" s="299"/>
      <c r="O39" s="297"/>
      <c r="P39" s="298"/>
      <c r="Q39" s="298"/>
      <c r="R39" s="298"/>
      <c r="S39" s="298"/>
      <c r="T39" s="298"/>
      <c r="U39" s="298"/>
      <c r="V39" s="298"/>
      <c r="W39" s="298"/>
      <c r="X39" s="298"/>
      <c r="Y39" s="298"/>
      <c r="Z39" s="301"/>
      <c r="AA39" s="302"/>
      <c r="AB39" s="298"/>
      <c r="AC39" s="298"/>
      <c r="AD39" s="301"/>
    </row>
    <row r="40" spans="2:30" ht="15" thickBot="1" x14ac:dyDescent="0.4">
      <c r="B40" s="164"/>
      <c r="C40" s="165"/>
      <c r="D40" s="165"/>
      <c r="E40" s="165"/>
      <c r="F40" s="165"/>
      <c r="G40" s="165"/>
      <c r="H40" s="165"/>
      <c r="I40" s="165"/>
      <c r="J40" s="165"/>
      <c r="K40" s="165"/>
      <c r="L40" s="165"/>
      <c r="M40" s="165"/>
      <c r="N40" s="300"/>
      <c r="O40" s="164"/>
      <c r="P40" s="165"/>
      <c r="Q40" s="165"/>
      <c r="R40" s="165"/>
      <c r="S40" s="165"/>
      <c r="T40" s="165"/>
      <c r="U40" s="165"/>
      <c r="V40" s="165"/>
      <c r="W40" s="165"/>
      <c r="X40" s="165"/>
      <c r="Y40" s="165"/>
      <c r="Z40" s="166"/>
      <c r="AA40" s="195"/>
      <c r="AB40" s="165"/>
      <c r="AC40" s="165"/>
      <c r="AD40" s="166"/>
    </row>
    <row r="41" spans="2:30" x14ac:dyDescent="0.35">
      <c r="B41" s="359" t="s">
        <v>110</v>
      </c>
      <c r="C41" s="360"/>
      <c r="D41" s="360"/>
      <c r="E41" s="360"/>
      <c r="F41" s="360"/>
      <c r="G41" s="360"/>
      <c r="H41" s="360"/>
      <c r="I41" s="360"/>
      <c r="J41" s="360"/>
      <c r="K41" s="360"/>
      <c r="L41" s="360"/>
      <c r="M41" s="360"/>
      <c r="N41" s="361"/>
      <c r="O41" s="323">
        <f>'T5-Sources of Funds'!AA8</f>
        <v>0</v>
      </c>
      <c r="P41" s="315"/>
      <c r="Q41" s="315"/>
      <c r="R41" s="315"/>
      <c r="S41" s="315">
        <f>'T5-Sources of Funds'!X27</f>
        <v>0</v>
      </c>
      <c r="T41" s="315"/>
      <c r="U41" s="315"/>
      <c r="V41" s="315"/>
      <c r="W41" s="315">
        <f>SUM('T5-Sources of Funds'!AA67,-O41,-S41)</f>
        <v>0</v>
      </c>
      <c r="X41" s="315"/>
      <c r="Y41" s="315"/>
      <c r="Z41" s="316"/>
      <c r="AA41" s="314">
        <f>SUM(O41:Z41)</f>
        <v>0</v>
      </c>
      <c r="AB41" s="315"/>
      <c r="AC41" s="315"/>
      <c r="AD41" s="316"/>
    </row>
    <row r="42" spans="2:30" ht="15" thickBot="1" x14ac:dyDescent="0.4">
      <c r="B42" s="310" t="s">
        <v>111</v>
      </c>
      <c r="C42" s="311"/>
      <c r="D42" s="311"/>
      <c r="E42" s="311"/>
      <c r="F42" s="311"/>
      <c r="G42" s="311"/>
      <c r="H42" s="311"/>
      <c r="I42" s="311"/>
      <c r="J42" s="311"/>
      <c r="K42" s="311"/>
      <c r="L42" s="311"/>
      <c r="M42" s="311"/>
      <c r="N42" s="362"/>
      <c r="O42" s="324">
        <f>O32</f>
        <v>0</v>
      </c>
      <c r="P42" s="318"/>
      <c r="Q42" s="318"/>
      <c r="R42" s="318"/>
      <c r="S42" s="318">
        <f>S32</f>
        <v>0</v>
      </c>
      <c r="T42" s="318"/>
      <c r="U42" s="318"/>
      <c r="V42" s="318"/>
      <c r="W42" s="318">
        <f>W32</f>
        <v>0</v>
      </c>
      <c r="X42" s="318"/>
      <c r="Y42" s="318"/>
      <c r="Z42" s="319"/>
      <c r="AA42" s="317">
        <f>SUM(O42:Z42)</f>
        <v>0</v>
      </c>
      <c r="AB42" s="318"/>
      <c r="AC42" s="318"/>
      <c r="AD42" s="319"/>
    </row>
    <row r="43" spans="2:30" ht="15.5" thickTop="1" thickBot="1" x14ac:dyDescent="0.4">
      <c r="B43" s="199" t="s">
        <v>112</v>
      </c>
      <c r="C43" s="200"/>
      <c r="D43" s="200"/>
      <c r="E43" s="200"/>
      <c r="F43" s="200"/>
      <c r="G43" s="200"/>
      <c r="H43" s="200"/>
      <c r="I43" s="200"/>
      <c r="J43" s="200"/>
      <c r="K43" s="200"/>
      <c r="L43" s="200"/>
      <c r="M43" s="200"/>
      <c r="N43" s="260"/>
      <c r="O43" s="366">
        <f>SUM(O41,-O42)</f>
        <v>0</v>
      </c>
      <c r="P43" s="321"/>
      <c r="Q43" s="321"/>
      <c r="R43" s="321"/>
      <c r="S43" s="363">
        <f t="shared" ref="S43" si="6">SUM(S41,-S42)</f>
        <v>0</v>
      </c>
      <c r="T43" s="364"/>
      <c r="U43" s="364"/>
      <c r="V43" s="367"/>
      <c r="W43" s="363">
        <f t="shared" ref="W43" si="7">SUM(W41,-W42)</f>
        <v>0</v>
      </c>
      <c r="X43" s="364"/>
      <c r="Y43" s="364"/>
      <c r="Z43" s="365"/>
      <c r="AA43" s="320">
        <f>SUM(O43:Z43)</f>
        <v>0</v>
      </c>
      <c r="AB43" s="321"/>
      <c r="AC43" s="321"/>
      <c r="AD43" s="322"/>
    </row>
    <row r="44" spans="2:30" ht="15" thickBot="1" x14ac:dyDescent="0.4"/>
    <row r="45" spans="2:30" ht="15" thickBot="1" x14ac:dyDescent="0.4">
      <c r="B45" s="87" t="s">
        <v>113</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row>
    <row r="46" spans="2:30" ht="15" thickBot="1" x14ac:dyDescent="0.4"/>
    <row r="47" spans="2:30" x14ac:dyDescent="0.35">
      <c r="B47" s="202" t="s">
        <v>114</v>
      </c>
      <c r="C47" s="203"/>
      <c r="D47" s="203"/>
      <c r="E47" s="203"/>
      <c r="F47" s="203"/>
      <c r="G47" s="203"/>
      <c r="H47" s="203"/>
      <c r="I47" s="203"/>
      <c r="J47" s="203"/>
      <c r="K47" s="203"/>
      <c r="L47" s="203"/>
      <c r="M47" s="203"/>
      <c r="N47" s="203"/>
      <c r="O47" s="161" t="s">
        <v>115</v>
      </c>
      <c r="P47" s="162"/>
      <c r="Q47" s="162"/>
      <c r="R47" s="162"/>
      <c r="S47" s="162" t="s">
        <v>116</v>
      </c>
      <c r="T47" s="162"/>
      <c r="U47" s="162"/>
      <c r="V47" s="296"/>
      <c r="W47" s="162" t="s">
        <v>117</v>
      </c>
      <c r="X47" s="162"/>
      <c r="Y47" s="162"/>
      <c r="Z47" s="163"/>
      <c r="AA47" s="161" t="s">
        <v>118</v>
      </c>
      <c r="AB47" s="162"/>
      <c r="AC47" s="162"/>
      <c r="AD47" s="163"/>
    </row>
    <row r="48" spans="2:30" ht="15" thickBot="1" x14ac:dyDescent="0.4">
      <c r="B48" s="368"/>
      <c r="C48" s="369"/>
      <c r="D48" s="369"/>
      <c r="E48" s="369"/>
      <c r="F48" s="369"/>
      <c r="G48" s="369"/>
      <c r="H48" s="369"/>
      <c r="I48" s="369"/>
      <c r="J48" s="369"/>
      <c r="K48" s="369"/>
      <c r="L48" s="369"/>
      <c r="M48" s="369"/>
      <c r="N48" s="369"/>
      <c r="O48" s="164"/>
      <c r="P48" s="165"/>
      <c r="Q48" s="165"/>
      <c r="R48" s="165"/>
      <c r="S48" s="165"/>
      <c r="T48" s="165"/>
      <c r="U48" s="165"/>
      <c r="V48" s="300"/>
      <c r="W48" s="165"/>
      <c r="X48" s="165"/>
      <c r="Y48" s="165"/>
      <c r="Z48" s="166"/>
      <c r="AA48" s="164"/>
      <c r="AB48" s="165"/>
      <c r="AC48" s="165"/>
      <c r="AD48" s="166"/>
    </row>
    <row r="49" spans="2:30" ht="15" customHeight="1" x14ac:dyDescent="0.35">
      <c r="B49" s="393" t="s">
        <v>119</v>
      </c>
      <c r="C49" s="394"/>
      <c r="D49" s="394"/>
      <c r="E49" s="394"/>
      <c r="F49" s="394"/>
      <c r="G49" s="394"/>
      <c r="H49" s="394"/>
      <c r="I49" s="394"/>
      <c r="J49" s="394"/>
      <c r="K49" s="394"/>
      <c r="L49" s="394"/>
      <c r="M49" s="394"/>
      <c r="N49" s="394"/>
      <c r="O49" s="387">
        <f>SUM(O25,O29,O30)</f>
        <v>0</v>
      </c>
      <c r="P49" s="388"/>
      <c r="Q49" s="388"/>
      <c r="R49" s="388"/>
      <c r="S49" s="388">
        <f>'T5-Sources of Funds'!AA8</f>
        <v>0</v>
      </c>
      <c r="T49" s="388"/>
      <c r="U49" s="388"/>
      <c r="V49" s="391"/>
      <c r="W49" s="397">
        <v>0.2</v>
      </c>
      <c r="X49" s="397"/>
      <c r="Y49" s="397"/>
      <c r="Z49" s="398"/>
      <c r="AA49" s="381">
        <f>IF(AND(O49&gt;0,S49&gt;0),O49/S49,0)</f>
        <v>0</v>
      </c>
      <c r="AB49" s="382"/>
      <c r="AC49" s="382"/>
      <c r="AD49" s="383"/>
    </row>
    <row r="50" spans="2:30" ht="15" thickBot="1" x14ac:dyDescent="0.4">
      <c r="B50" s="395"/>
      <c r="C50" s="396"/>
      <c r="D50" s="396"/>
      <c r="E50" s="396"/>
      <c r="F50" s="396"/>
      <c r="G50" s="396"/>
      <c r="H50" s="396"/>
      <c r="I50" s="396"/>
      <c r="J50" s="396"/>
      <c r="K50" s="396"/>
      <c r="L50" s="396"/>
      <c r="M50" s="396"/>
      <c r="N50" s="396"/>
      <c r="O50" s="389"/>
      <c r="P50" s="390"/>
      <c r="Q50" s="390"/>
      <c r="R50" s="390"/>
      <c r="S50" s="390"/>
      <c r="T50" s="390"/>
      <c r="U50" s="390"/>
      <c r="V50" s="392"/>
      <c r="W50" s="399"/>
      <c r="X50" s="399"/>
      <c r="Y50" s="399"/>
      <c r="Z50" s="400"/>
      <c r="AA50" s="384"/>
      <c r="AB50" s="385"/>
      <c r="AC50" s="385"/>
      <c r="AD50" s="386"/>
    </row>
    <row r="51" spans="2:30" ht="15" thickBot="1" x14ac:dyDescent="0.4"/>
    <row r="52" spans="2:30" x14ac:dyDescent="0.35">
      <c r="B52" s="370" t="s">
        <v>114</v>
      </c>
      <c r="C52" s="345"/>
      <c r="D52" s="345"/>
      <c r="E52" s="345"/>
      <c r="F52" s="345"/>
      <c r="G52" s="345"/>
      <c r="H52" s="345"/>
      <c r="I52" s="345"/>
      <c r="J52" s="345"/>
      <c r="K52" s="345"/>
      <c r="L52" s="345"/>
      <c r="M52" s="345"/>
      <c r="N52" s="346"/>
      <c r="O52" s="161" t="s">
        <v>103</v>
      </c>
      <c r="P52" s="162"/>
      <c r="Q52" s="162"/>
      <c r="R52" s="162"/>
      <c r="S52" s="162" t="s">
        <v>120</v>
      </c>
      <c r="T52" s="162"/>
      <c r="U52" s="162"/>
      <c r="V52" s="162"/>
      <c r="W52" s="162" t="s">
        <v>117</v>
      </c>
      <c r="X52" s="162"/>
      <c r="Y52" s="162"/>
      <c r="Z52" s="163"/>
      <c r="AA52" s="194" t="s">
        <v>121</v>
      </c>
      <c r="AB52" s="162"/>
      <c r="AC52" s="162"/>
      <c r="AD52" s="163"/>
    </row>
    <row r="53" spans="2:30" ht="15" thickBot="1" x14ac:dyDescent="0.4">
      <c r="B53" s="371"/>
      <c r="C53" s="372"/>
      <c r="D53" s="372"/>
      <c r="E53" s="372"/>
      <c r="F53" s="372"/>
      <c r="G53" s="372"/>
      <c r="H53" s="372"/>
      <c r="I53" s="372"/>
      <c r="J53" s="372"/>
      <c r="K53" s="372"/>
      <c r="L53" s="372"/>
      <c r="M53" s="372"/>
      <c r="N53" s="373"/>
      <c r="O53" s="164"/>
      <c r="P53" s="165"/>
      <c r="Q53" s="165"/>
      <c r="R53" s="165"/>
      <c r="S53" s="165"/>
      <c r="T53" s="165"/>
      <c r="U53" s="165"/>
      <c r="V53" s="165"/>
      <c r="W53" s="165"/>
      <c r="X53" s="165"/>
      <c r="Y53" s="165"/>
      <c r="Z53" s="166"/>
      <c r="AA53" s="195"/>
      <c r="AB53" s="165"/>
      <c r="AC53" s="165"/>
      <c r="AD53" s="166"/>
    </row>
    <row r="54" spans="2:30" ht="15" thickBot="1" x14ac:dyDescent="0.4">
      <c r="B54" s="374" t="s">
        <v>103</v>
      </c>
      <c r="C54" s="375"/>
      <c r="D54" s="375"/>
      <c r="E54" s="375"/>
      <c r="F54" s="375"/>
      <c r="G54" s="375"/>
      <c r="H54" s="375"/>
      <c r="I54" s="375"/>
      <c r="J54" s="375"/>
      <c r="K54" s="375"/>
      <c r="L54" s="375"/>
      <c r="M54" s="375"/>
      <c r="N54" s="376"/>
      <c r="O54" s="377">
        <f>O28</f>
        <v>0</v>
      </c>
      <c r="P54" s="378"/>
      <c r="Q54" s="378"/>
      <c r="R54" s="378"/>
      <c r="S54" s="214">
        <f>'T4-Units'!AB14</f>
        <v>0</v>
      </c>
      <c r="T54" s="214"/>
      <c r="U54" s="214"/>
      <c r="V54" s="214"/>
      <c r="W54" s="379">
        <v>1000</v>
      </c>
      <c r="X54" s="379"/>
      <c r="Y54" s="379"/>
      <c r="Z54" s="380"/>
      <c r="AA54" s="320">
        <f>IF(AND(O54&gt;0,S54&gt;0),O54/S54,0)</f>
        <v>0</v>
      </c>
      <c r="AB54" s="321"/>
      <c r="AC54" s="321"/>
      <c r="AD54" s="322"/>
    </row>
    <row r="55" spans="2:30" ht="15" thickBot="1" x14ac:dyDescent="0.4"/>
    <row r="56" spans="2:30" ht="15" thickBot="1" x14ac:dyDescent="0.4">
      <c r="B56" s="87" t="s">
        <v>122</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0" ht="15" thickBot="1" x14ac:dyDescent="0.4"/>
    <row r="58" spans="2:30" ht="15" customHeight="1" x14ac:dyDescent="0.35">
      <c r="B58" s="412"/>
      <c r="C58" s="413"/>
      <c r="D58" s="413"/>
      <c r="E58" s="413"/>
      <c r="F58" s="413"/>
      <c r="G58" s="413"/>
      <c r="H58" s="413"/>
      <c r="I58" s="413"/>
      <c r="J58" s="413"/>
      <c r="K58" s="413"/>
      <c r="L58" s="413"/>
      <c r="M58" s="413"/>
      <c r="N58" s="413"/>
      <c r="O58" s="414"/>
      <c r="P58" s="370" t="s">
        <v>66</v>
      </c>
      <c r="Q58" s="345"/>
      <c r="R58" s="345"/>
      <c r="S58" s="346"/>
      <c r="T58" s="345" t="s">
        <v>123</v>
      </c>
      <c r="U58" s="345"/>
      <c r="V58" s="345"/>
      <c r="W58" s="162" t="s">
        <v>124</v>
      </c>
      <c r="X58" s="162"/>
      <c r="Y58" s="162"/>
      <c r="Z58" s="296"/>
      <c r="AA58" s="161" t="s">
        <v>125</v>
      </c>
      <c r="AB58" s="162"/>
      <c r="AC58" s="162"/>
      <c r="AD58" s="163"/>
    </row>
    <row r="59" spans="2:30" ht="15" thickBot="1" x14ac:dyDescent="0.4">
      <c r="B59" s="415"/>
      <c r="C59" s="416"/>
      <c r="D59" s="416"/>
      <c r="E59" s="416"/>
      <c r="F59" s="416"/>
      <c r="G59" s="416"/>
      <c r="H59" s="416"/>
      <c r="I59" s="416"/>
      <c r="J59" s="416"/>
      <c r="K59" s="416"/>
      <c r="L59" s="416"/>
      <c r="M59" s="416"/>
      <c r="N59" s="416"/>
      <c r="O59" s="417"/>
      <c r="P59" s="371"/>
      <c r="Q59" s="372"/>
      <c r="R59" s="372"/>
      <c r="S59" s="373"/>
      <c r="T59" s="372"/>
      <c r="U59" s="372"/>
      <c r="V59" s="372"/>
      <c r="W59" s="165"/>
      <c r="X59" s="165"/>
      <c r="Y59" s="165"/>
      <c r="Z59" s="300"/>
      <c r="AA59" s="164"/>
      <c r="AB59" s="165"/>
      <c r="AC59" s="165"/>
      <c r="AD59" s="166"/>
    </row>
    <row r="60" spans="2:30" ht="15" customHeight="1" x14ac:dyDescent="0.35">
      <c r="B60" s="393" t="s">
        <v>126</v>
      </c>
      <c r="C60" s="394"/>
      <c r="D60" s="394"/>
      <c r="E60" s="394"/>
      <c r="F60" s="394"/>
      <c r="G60" s="394"/>
      <c r="H60" s="394"/>
      <c r="I60" s="394"/>
      <c r="J60" s="394"/>
      <c r="K60" s="394"/>
      <c r="L60" s="394"/>
      <c r="M60" s="394"/>
      <c r="N60" s="394"/>
      <c r="O60" s="407"/>
      <c r="P60" s="438">
        <f>O11</f>
        <v>0</v>
      </c>
      <c r="Q60" s="439"/>
      <c r="R60" s="439"/>
      <c r="S60" s="440"/>
      <c r="T60" s="444">
        <f>'T4-Units'!AB14</f>
        <v>0</v>
      </c>
      <c r="U60" s="444"/>
      <c r="V60" s="444"/>
      <c r="W60" s="401">
        <v>25000</v>
      </c>
      <c r="X60" s="402"/>
      <c r="Y60" s="402"/>
      <c r="Z60" s="402"/>
      <c r="AA60" s="429">
        <f>IF(AND(P60&gt;0,T60&gt;0),P60/T60,0)</f>
        <v>0</v>
      </c>
      <c r="AB60" s="430"/>
      <c r="AC60" s="430"/>
      <c r="AD60" s="431"/>
    </row>
    <row r="61" spans="2:30" ht="15" customHeight="1" x14ac:dyDescent="0.35">
      <c r="B61" s="408"/>
      <c r="C61" s="409"/>
      <c r="D61" s="409"/>
      <c r="E61" s="409"/>
      <c r="F61" s="409"/>
      <c r="G61" s="409"/>
      <c r="H61" s="409"/>
      <c r="I61" s="409"/>
      <c r="J61" s="409"/>
      <c r="K61" s="409"/>
      <c r="L61" s="409"/>
      <c r="M61" s="409"/>
      <c r="N61" s="409"/>
      <c r="O61" s="410"/>
      <c r="P61" s="441"/>
      <c r="Q61" s="442"/>
      <c r="R61" s="442"/>
      <c r="S61" s="443"/>
      <c r="T61" s="445"/>
      <c r="U61" s="445"/>
      <c r="V61" s="445"/>
      <c r="W61" s="403"/>
      <c r="X61" s="404"/>
      <c r="Y61" s="404"/>
      <c r="Z61" s="404"/>
      <c r="AA61" s="432"/>
      <c r="AB61" s="433"/>
      <c r="AC61" s="433"/>
      <c r="AD61" s="434"/>
    </row>
    <row r="62" spans="2:30" ht="15" thickBot="1" x14ac:dyDescent="0.4">
      <c r="B62" s="395"/>
      <c r="C62" s="396"/>
      <c r="D62" s="396"/>
      <c r="E62" s="396"/>
      <c r="F62" s="396"/>
      <c r="G62" s="396"/>
      <c r="H62" s="396"/>
      <c r="I62" s="396"/>
      <c r="J62" s="396"/>
      <c r="K62" s="396"/>
      <c r="L62" s="396"/>
      <c r="M62" s="396"/>
      <c r="N62" s="396"/>
      <c r="O62" s="411"/>
      <c r="P62" s="389"/>
      <c r="Q62" s="390"/>
      <c r="R62" s="390"/>
      <c r="S62" s="392"/>
      <c r="T62" s="446"/>
      <c r="U62" s="446"/>
      <c r="V62" s="446"/>
      <c r="W62" s="405"/>
      <c r="X62" s="406"/>
      <c r="Y62" s="406"/>
      <c r="Z62" s="406"/>
      <c r="AA62" s="435"/>
      <c r="AB62" s="436"/>
      <c r="AC62" s="436"/>
      <c r="AD62" s="437"/>
    </row>
    <row r="63" spans="2:30" x14ac:dyDescent="0.35"/>
    <row r="64" spans="2:30" x14ac:dyDescent="0.3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row>
    <row r="65" x14ac:dyDescent="0.35"/>
    <row r="66" hidden="1" x14ac:dyDescent="0.35"/>
    <row r="67" hidden="1" x14ac:dyDescent="0.35"/>
    <row r="68" hidden="1" x14ac:dyDescent="0.35"/>
    <row r="69" hidden="1" x14ac:dyDescent="0.35"/>
    <row r="70" hidden="1" x14ac:dyDescent="0.35"/>
    <row r="71" hidden="1" x14ac:dyDescent="0.35"/>
    <row r="72" hidden="1" x14ac:dyDescent="0.35"/>
  </sheetData>
  <sheetProtection algorithmName="SHA-512" hashValue="tJAfuOIxDj70wwD5oCN4b3q7ozEcnleG+iyqA2LhmrI7yRu1EKIS75L28wvYgh2rEqs7muX1u4JpHfJgDRAaMg==" saltValue="knv0FGRwK+Qn3ecB9Nvbvw==" spinCount="100000" sheet="1" objects="1" scenarios="1" selectLockedCells="1"/>
  <mergeCells count="166">
    <mergeCell ref="B64:AD64"/>
    <mergeCell ref="W58:Z59"/>
    <mergeCell ref="W60:Z62"/>
    <mergeCell ref="B60:O62"/>
    <mergeCell ref="B58:O59"/>
    <mergeCell ref="O32:R32"/>
    <mergeCell ref="B30:N30"/>
    <mergeCell ref="O30:R30"/>
    <mergeCell ref="S30:V30"/>
    <mergeCell ref="W30:Z30"/>
    <mergeCell ref="AA30:AD30"/>
    <mergeCell ref="B31:N31"/>
    <mergeCell ref="O31:R31"/>
    <mergeCell ref="B52:N53"/>
    <mergeCell ref="O52:R53"/>
    <mergeCell ref="S31:V31"/>
    <mergeCell ref="S52:V53"/>
    <mergeCell ref="W52:Z53"/>
    <mergeCell ref="AA52:AD53"/>
    <mergeCell ref="AA60:AD62"/>
    <mergeCell ref="P60:S62"/>
    <mergeCell ref="T60:V62"/>
    <mergeCell ref="B45:AD45"/>
    <mergeCell ref="B56:AD56"/>
    <mergeCell ref="P58:S59"/>
    <mergeCell ref="AA58:AD59"/>
    <mergeCell ref="T58:V59"/>
    <mergeCell ref="AA47:AD48"/>
    <mergeCell ref="B54:N54"/>
    <mergeCell ref="O54:R54"/>
    <mergeCell ref="S54:V54"/>
    <mergeCell ref="W54:Z54"/>
    <mergeCell ref="AA54:AD54"/>
    <mergeCell ref="AA49:AD50"/>
    <mergeCell ref="S47:V48"/>
    <mergeCell ref="O47:R48"/>
    <mergeCell ref="O49:R50"/>
    <mergeCell ref="S49:V50"/>
    <mergeCell ref="B49:N50"/>
    <mergeCell ref="W49:Z50"/>
    <mergeCell ref="B41:N41"/>
    <mergeCell ref="B42:N42"/>
    <mergeCell ref="W43:Z43"/>
    <mergeCell ref="B43:N43"/>
    <mergeCell ref="S42:V42"/>
    <mergeCell ref="W42:Z42"/>
    <mergeCell ref="O43:R43"/>
    <mergeCell ref="S43:V43"/>
    <mergeCell ref="B47:N48"/>
    <mergeCell ref="W47:Z48"/>
    <mergeCell ref="B28:N28"/>
    <mergeCell ref="O28:R28"/>
    <mergeCell ref="S28:V28"/>
    <mergeCell ref="W28:Z28"/>
    <mergeCell ref="AA28:AD28"/>
    <mergeCell ref="B29:N29"/>
    <mergeCell ref="O29:R29"/>
    <mergeCell ref="S29:V29"/>
    <mergeCell ref="W29:Z29"/>
    <mergeCell ref="AA29:AD29"/>
    <mergeCell ref="AA20:AD20"/>
    <mergeCell ref="B27:N27"/>
    <mergeCell ref="O27:R27"/>
    <mergeCell ref="S27:V27"/>
    <mergeCell ref="W27:Z27"/>
    <mergeCell ref="AA27:AD27"/>
    <mergeCell ref="B21:N21"/>
    <mergeCell ref="O21:R21"/>
    <mergeCell ref="S21:V21"/>
    <mergeCell ref="W21:Z21"/>
    <mergeCell ref="AA21:AD21"/>
    <mergeCell ref="B25:N25"/>
    <mergeCell ref="O25:R25"/>
    <mergeCell ref="S25:V25"/>
    <mergeCell ref="W25:Z25"/>
    <mergeCell ref="AA25:AD25"/>
    <mergeCell ref="B22:N22"/>
    <mergeCell ref="O22:R22"/>
    <mergeCell ref="S22:V22"/>
    <mergeCell ref="W22:Z22"/>
    <mergeCell ref="AA22:AD22"/>
    <mergeCell ref="B23:N23"/>
    <mergeCell ref="B16:N16"/>
    <mergeCell ref="O16:R16"/>
    <mergeCell ref="S16:V16"/>
    <mergeCell ref="W16:Z16"/>
    <mergeCell ref="AA16:AD16"/>
    <mergeCell ref="B17:N17"/>
    <mergeCell ref="B2:AD2"/>
    <mergeCell ref="B4:AD4"/>
    <mergeCell ref="O7:R9"/>
    <mergeCell ref="S7:V9"/>
    <mergeCell ref="W7:Z9"/>
    <mergeCell ref="B14:N14"/>
    <mergeCell ref="O14:R14"/>
    <mergeCell ref="S14:V14"/>
    <mergeCell ref="W14:Z14"/>
    <mergeCell ref="AA14:AD14"/>
    <mergeCell ref="B11:N11"/>
    <mergeCell ref="O11:R11"/>
    <mergeCell ref="S11:V11"/>
    <mergeCell ref="W11:Z11"/>
    <mergeCell ref="AA11:AD11"/>
    <mergeCell ref="B12:N12"/>
    <mergeCell ref="O12:R12"/>
    <mergeCell ref="S12:V12"/>
    <mergeCell ref="AA12:AD12"/>
    <mergeCell ref="O6:Z6"/>
    <mergeCell ref="B6:N9"/>
    <mergeCell ref="AA6:AD9"/>
    <mergeCell ref="B15:N15"/>
    <mergeCell ref="O15:R15"/>
    <mergeCell ref="S15:V15"/>
    <mergeCell ref="W15:Z15"/>
    <mergeCell ref="AA15:AD15"/>
    <mergeCell ref="W12:Z12"/>
    <mergeCell ref="B10:AD10"/>
    <mergeCell ref="B13:AD13"/>
    <mergeCell ref="AA41:AD41"/>
    <mergeCell ref="AA42:AD42"/>
    <mergeCell ref="AA43:AD43"/>
    <mergeCell ref="O41:R41"/>
    <mergeCell ref="S41:V41"/>
    <mergeCell ref="W41:Z41"/>
    <mergeCell ref="O42:R42"/>
    <mergeCell ref="O17:R17"/>
    <mergeCell ref="S17:V17"/>
    <mergeCell ref="W17:Z17"/>
    <mergeCell ref="AA17:AD17"/>
    <mergeCell ref="O23:R23"/>
    <mergeCell ref="S23:V23"/>
    <mergeCell ref="W23:Z23"/>
    <mergeCell ref="AA23:AD23"/>
    <mergeCell ref="W31:Z31"/>
    <mergeCell ref="AA31:AD31"/>
    <mergeCell ref="S32:V32"/>
    <mergeCell ref="W32:Z32"/>
    <mergeCell ref="AA32:AD32"/>
    <mergeCell ref="B34:AD34"/>
    <mergeCell ref="B36:AD36"/>
    <mergeCell ref="B26:AD26"/>
    <mergeCell ref="B32:N32"/>
    <mergeCell ref="B38:N40"/>
    <mergeCell ref="O38:R40"/>
    <mergeCell ref="S38:V40"/>
    <mergeCell ref="W38:Z40"/>
    <mergeCell ref="AA38:AD40"/>
    <mergeCell ref="B18:N18"/>
    <mergeCell ref="O18:R18"/>
    <mergeCell ref="S18:V18"/>
    <mergeCell ref="W18:Z18"/>
    <mergeCell ref="AA18:AD18"/>
    <mergeCell ref="B24:N24"/>
    <mergeCell ref="O24:R24"/>
    <mergeCell ref="S24:V24"/>
    <mergeCell ref="W24:Z24"/>
    <mergeCell ref="AA24:AD24"/>
    <mergeCell ref="B19:N19"/>
    <mergeCell ref="O19:R19"/>
    <mergeCell ref="S19:V19"/>
    <mergeCell ref="W19:Z19"/>
    <mergeCell ref="AA19:AD19"/>
    <mergeCell ref="B20:N20"/>
    <mergeCell ref="O20:R20"/>
    <mergeCell ref="S20:V20"/>
    <mergeCell ref="W20:Z20"/>
  </mergeCells>
  <conditionalFormatting sqref="O43:AD43">
    <cfRule type="cellIs" dxfId="76" priority="4" operator="lessThan">
      <formula>0</formula>
    </cfRule>
  </conditionalFormatting>
  <conditionalFormatting sqref="AA49:AD50">
    <cfRule type="cellIs" dxfId="75" priority="3" operator="greaterThan">
      <formula>$W$49</formula>
    </cfRule>
  </conditionalFormatting>
  <conditionalFormatting sqref="AA60:AD62">
    <cfRule type="cellIs" dxfId="74" priority="2" operator="greaterThan">
      <formula>$W$60</formula>
    </cfRule>
  </conditionalFormatting>
  <conditionalFormatting sqref="AA54:AD54">
    <cfRule type="cellIs" dxfId="73" priority="1" operator="greaterThan">
      <formula>$W$54</formula>
    </cfRule>
  </conditionalFormatting>
  <dataValidations count="2">
    <dataValidation type="decimal" operator="greaterThanOrEqual" allowBlank="1" showInputMessage="1" showErrorMessage="1" sqref="O11:AD12 O27:AD32 O41:AD43 O49:V50 O54:R54 W54:Z54 O14:AD25" xr:uid="{00000000-0002-0000-0500-000000000000}">
      <formula1>0</formula1>
    </dataValidation>
    <dataValidation type="decimal" allowBlank="1" showInputMessage="1" showErrorMessage="1" sqref="AA54:AD54" xr:uid="{00000000-0002-0000-0500-000001000000}">
      <formula1>0</formula1>
      <formula2>W54</formula2>
    </dataValidation>
  </dataValidations>
  <printOptions horizontalCentered="1"/>
  <pageMargins left="0.5" right="0.5" top="0.75" bottom="0.75" header="0.3" footer="0.3"/>
  <pageSetup fitToHeight="0" orientation="portrait" r:id="rId1"/>
  <rowBreaks count="1" manualBreakCount="1">
    <brk id="44"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90"/>
  <sheetViews>
    <sheetView showGridLines="0" topLeftCell="A127" zoomScaleNormal="100" workbookViewId="0">
      <selection activeCell="AA8" sqref="AA8:AC8"/>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97" t="s">
        <v>591</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row>
    <row r="3" spans="2:30" ht="15" thickBot="1" x14ac:dyDescent="0.4"/>
    <row r="4" spans="2:30" ht="15" thickBot="1" x14ac:dyDescent="0.4">
      <c r="B4" s="87" t="s">
        <v>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row>
    <row r="5" spans="2:30" ht="15" thickBot="1" x14ac:dyDescent="0.4"/>
    <row r="6" spans="2:30" ht="15" thickTop="1" x14ac:dyDescent="0.35">
      <c r="B6" s="486" t="s">
        <v>127</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8"/>
    </row>
    <row r="7" spans="2:30" x14ac:dyDescent="0.35">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x14ac:dyDescent="0.35">
      <c r="B8" s="25"/>
      <c r="C8" s="489" t="s">
        <v>592</v>
      </c>
      <c r="D8" s="489"/>
      <c r="E8" s="489"/>
      <c r="F8" s="489"/>
      <c r="G8" s="489"/>
      <c r="H8" s="489"/>
      <c r="I8" s="489"/>
      <c r="J8" s="489"/>
      <c r="K8" s="489"/>
      <c r="L8" s="489"/>
      <c r="M8" s="489"/>
      <c r="N8" s="489"/>
      <c r="O8" s="489"/>
      <c r="P8" s="489"/>
      <c r="Q8" s="489"/>
      <c r="R8" s="489"/>
      <c r="S8" s="489"/>
      <c r="T8" s="449" t="s">
        <v>26</v>
      </c>
      <c r="U8" s="449"/>
      <c r="V8" s="449"/>
      <c r="W8" s="449"/>
      <c r="X8" s="449"/>
      <c r="Y8" s="449"/>
      <c r="Z8" s="449"/>
      <c r="AA8" s="450"/>
      <c r="AB8" s="450"/>
      <c r="AC8" s="450"/>
      <c r="AD8" s="27"/>
    </row>
    <row r="9" spans="2:30" x14ac:dyDescent="0.35">
      <c r="B9" s="25"/>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7"/>
    </row>
    <row r="10" spans="2:30" ht="15" customHeight="1" x14ac:dyDescent="0.35">
      <c r="B10" s="25"/>
      <c r="C10" s="490" t="s">
        <v>593</v>
      </c>
      <c r="D10" s="490"/>
      <c r="E10" s="490"/>
      <c r="F10" s="490"/>
      <c r="G10" s="490"/>
      <c r="H10" s="490"/>
      <c r="I10" s="490"/>
      <c r="J10" s="490"/>
      <c r="K10" s="490"/>
      <c r="L10" s="490"/>
      <c r="M10" s="490"/>
      <c r="N10" s="490"/>
      <c r="O10" s="490"/>
      <c r="P10" s="490"/>
      <c r="Q10" s="490"/>
      <c r="R10" s="490"/>
      <c r="S10" s="490"/>
      <c r="T10" s="48"/>
      <c r="U10" s="28"/>
      <c r="V10" s="28"/>
      <c r="W10" s="28"/>
      <c r="X10" s="28"/>
      <c r="Y10" s="28"/>
      <c r="Z10" s="28"/>
      <c r="AA10" s="28"/>
      <c r="AB10" s="28"/>
      <c r="AC10" s="28"/>
      <c r="AD10" s="27"/>
    </row>
    <row r="11" spans="2:30" x14ac:dyDescent="0.35">
      <c r="B11" s="25"/>
      <c r="C11" s="490"/>
      <c r="D11" s="490"/>
      <c r="E11" s="490"/>
      <c r="F11" s="490"/>
      <c r="G11" s="490"/>
      <c r="H11" s="490"/>
      <c r="I11" s="490"/>
      <c r="J11" s="490"/>
      <c r="K11" s="490"/>
      <c r="L11" s="490"/>
      <c r="M11" s="490"/>
      <c r="N11" s="490"/>
      <c r="O11" s="490"/>
      <c r="P11" s="490"/>
      <c r="Q11" s="490"/>
      <c r="R11" s="490"/>
      <c r="S11" s="490"/>
      <c r="T11" s="28"/>
      <c r="U11" s="28"/>
      <c r="V11" s="28"/>
      <c r="W11" s="28"/>
      <c r="X11" s="28"/>
      <c r="Y11" s="28"/>
      <c r="Z11" s="28"/>
      <c r="AA11" s="28"/>
      <c r="AB11" s="28"/>
      <c r="AC11" s="28"/>
      <c r="AD11" s="27"/>
    </row>
    <row r="12" spans="2:30" x14ac:dyDescent="0.35">
      <c r="B12" s="25"/>
      <c r="C12" s="490"/>
      <c r="D12" s="490"/>
      <c r="E12" s="490"/>
      <c r="F12" s="490"/>
      <c r="G12" s="490"/>
      <c r="H12" s="490"/>
      <c r="I12" s="490"/>
      <c r="J12" s="490"/>
      <c r="K12" s="490"/>
      <c r="L12" s="490"/>
      <c r="M12" s="490"/>
      <c r="N12" s="490"/>
      <c r="O12" s="490"/>
      <c r="P12" s="490"/>
      <c r="Q12" s="490"/>
      <c r="R12" s="490"/>
      <c r="S12" s="490"/>
      <c r="T12" s="449" t="s">
        <v>26</v>
      </c>
      <c r="U12" s="449"/>
      <c r="V12" s="449"/>
      <c r="W12" s="449"/>
      <c r="X12" s="449"/>
      <c r="Y12" s="449"/>
      <c r="Z12" s="449"/>
      <c r="AA12" s="450"/>
      <c r="AB12" s="450"/>
      <c r="AC12" s="450"/>
      <c r="AD12" s="27"/>
    </row>
    <row r="13" spans="2:30" x14ac:dyDescent="0.35">
      <c r="B13" s="25"/>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7"/>
    </row>
    <row r="14" spans="2:30" x14ac:dyDescent="0.35">
      <c r="B14" s="25"/>
      <c r="C14" s="490" t="s">
        <v>594</v>
      </c>
      <c r="D14" s="490"/>
      <c r="E14" s="490"/>
      <c r="F14" s="490"/>
      <c r="G14" s="490"/>
      <c r="H14" s="490"/>
      <c r="I14" s="490"/>
      <c r="J14" s="490"/>
      <c r="K14" s="490"/>
      <c r="L14" s="490"/>
      <c r="M14" s="490"/>
      <c r="N14" s="490"/>
      <c r="O14" s="490"/>
      <c r="P14" s="490"/>
      <c r="Q14" s="490"/>
      <c r="R14" s="490"/>
      <c r="S14" s="490"/>
      <c r="T14" s="47"/>
      <c r="U14" s="47"/>
      <c r="V14" s="28"/>
      <c r="W14" s="28"/>
      <c r="X14" s="28"/>
      <c r="Y14" s="28"/>
      <c r="Z14" s="28"/>
      <c r="AA14" s="28"/>
      <c r="AB14" s="28"/>
      <c r="AC14" s="28"/>
      <c r="AD14" s="27"/>
    </row>
    <row r="15" spans="2:30" x14ac:dyDescent="0.35">
      <c r="B15" s="25"/>
      <c r="C15" s="490"/>
      <c r="D15" s="490"/>
      <c r="E15" s="490"/>
      <c r="F15" s="490"/>
      <c r="G15" s="490"/>
      <c r="H15" s="490"/>
      <c r="I15" s="490"/>
      <c r="J15" s="490"/>
      <c r="K15" s="490"/>
      <c r="L15" s="490"/>
      <c r="M15" s="490"/>
      <c r="N15" s="490"/>
      <c r="O15" s="490"/>
      <c r="P15" s="490"/>
      <c r="Q15" s="490"/>
      <c r="R15" s="490"/>
      <c r="S15" s="490"/>
      <c r="T15" s="449" t="s">
        <v>26</v>
      </c>
      <c r="U15" s="449"/>
      <c r="V15" s="449"/>
      <c r="W15" s="449"/>
      <c r="X15" s="449"/>
      <c r="Y15" s="449"/>
      <c r="Z15" s="449"/>
      <c r="AA15" s="450"/>
      <c r="AB15" s="450"/>
      <c r="AC15" s="450"/>
      <c r="AD15" s="27"/>
    </row>
    <row r="16" spans="2:30" x14ac:dyDescent="0.35">
      <c r="B16" s="25"/>
      <c r="AD16" s="27"/>
    </row>
    <row r="17" spans="2:30" x14ac:dyDescent="0.35">
      <c r="B17" s="25"/>
      <c r="C17" s="26"/>
      <c r="D17" s="490" t="s">
        <v>595</v>
      </c>
      <c r="E17" s="490"/>
      <c r="F17" s="490"/>
      <c r="G17" s="490"/>
      <c r="H17" s="490"/>
      <c r="I17" s="490"/>
      <c r="J17" s="490"/>
      <c r="K17" s="490"/>
      <c r="L17" s="490"/>
      <c r="M17" s="490"/>
      <c r="N17" s="490"/>
      <c r="O17" s="490"/>
      <c r="P17" s="490"/>
      <c r="Q17" s="490"/>
      <c r="R17" s="490"/>
      <c r="S17" s="490"/>
      <c r="T17" s="28"/>
      <c r="U17" s="28"/>
      <c r="V17" s="28"/>
      <c r="W17" s="28"/>
      <c r="X17" s="28"/>
      <c r="Y17" s="28"/>
      <c r="Z17" s="28"/>
      <c r="AA17" s="28"/>
      <c r="AB17" s="28"/>
      <c r="AC17" s="28"/>
      <c r="AD17" s="27"/>
    </row>
    <row r="18" spans="2:30" x14ac:dyDescent="0.35">
      <c r="B18" s="25"/>
      <c r="C18" s="26"/>
      <c r="D18" s="490"/>
      <c r="E18" s="490"/>
      <c r="F18" s="490"/>
      <c r="G18" s="490"/>
      <c r="H18" s="490"/>
      <c r="I18" s="490"/>
      <c r="J18" s="490"/>
      <c r="K18" s="490"/>
      <c r="L18" s="490"/>
      <c r="M18" s="490"/>
      <c r="N18" s="490"/>
      <c r="O18" s="490"/>
      <c r="P18" s="490"/>
      <c r="Q18" s="490"/>
      <c r="R18" s="490"/>
      <c r="S18" s="490"/>
      <c r="T18" s="28"/>
      <c r="U18" s="28"/>
      <c r="V18" s="28"/>
      <c r="W18" s="28"/>
      <c r="X18" s="28"/>
      <c r="Y18" s="28"/>
      <c r="Z18" s="28"/>
      <c r="AA18" s="28"/>
      <c r="AB18" s="28"/>
      <c r="AC18" s="28"/>
      <c r="AD18" s="27"/>
    </row>
    <row r="19" spans="2:30" x14ac:dyDescent="0.35">
      <c r="B19" s="25"/>
      <c r="C19" s="26"/>
      <c r="D19" s="490"/>
      <c r="E19" s="490"/>
      <c r="F19" s="490"/>
      <c r="G19" s="490"/>
      <c r="H19" s="490"/>
      <c r="I19" s="490"/>
      <c r="J19" s="490"/>
      <c r="K19" s="490"/>
      <c r="L19" s="490"/>
      <c r="M19" s="490"/>
      <c r="N19" s="490"/>
      <c r="O19" s="490"/>
      <c r="P19" s="490"/>
      <c r="Q19" s="490"/>
      <c r="R19" s="490"/>
      <c r="S19" s="490"/>
      <c r="T19" s="449" t="s">
        <v>26</v>
      </c>
      <c r="U19" s="449"/>
      <c r="V19" s="449"/>
      <c r="W19" s="449"/>
      <c r="X19" s="449"/>
      <c r="Y19" s="449"/>
      <c r="Z19" s="449"/>
      <c r="AA19" s="450"/>
      <c r="AB19" s="450"/>
      <c r="AC19" s="450"/>
      <c r="AD19" s="27"/>
    </row>
    <row r="20" spans="2:30" ht="15" thickBot="1" x14ac:dyDescent="0.4">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1"/>
    </row>
    <row r="21" spans="2:30" ht="15.5" thickTop="1" thickBot="1" x14ac:dyDescent="0.4"/>
    <row r="22" spans="2:30" ht="15" thickBot="1" x14ac:dyDescent="0.4">
      <c r="B22" s="87" t="s">
        <v>559</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row>
    <row r="23" spans="2:30" x14ac:dyDescent="0.35"/>
    <row r="24" spans="2:30" ht="15" customHeight="1" x14ac:dyDescent="0.35">
      <c r="B24" s="491" t="s">
        <v>596</v>
      </c>
      <c r="C24" s="491"/>
      <c r="D24" s="491"/>
      <c r="E24" s="491"/>
      <c r="F24" s="491"/>
      <c r="G24" s="491"/>
      <c r="H24" s="491"/>
      <c r="I24" s="491"/>
      <c r="J24" s="491"/>
      <c r="K24" s="491"/>
      <c r="L24" s="491"/>
      <c r="M24" s="491"/>
      <c r="N24" s="491"/>
      <c r="O24" s="491"/>
      <c r="P24" s="491"/>
      <c r="Q24" s="491"/>
      <c r="R24" s="491"/>
      <c r="S24" s="491"/>
      <c r="T24" s="491"/>
      <c r="U24" s="32"/>
      <c r="V24" s="32"/>
      <c r="W24" s="32"/>
      <c r="X24" s="32"/>
      <c r="Y24" s="32"/>
      <c r="Z24" s="32"/>
      <c r="AA24" s="32"/>
      <c r="AB24" s="32"/>
      <c r="AC24" s="32"/>
      <c r="AD24" s="32"/>
    </row>
    <row r="25" spans="2:30" ht="15" customHeight="1" x14ac:dyDescent="0.35">
      <c r="B25" s="491"/>
      <c r="C25" s="491"/>
      <c r="D25" s="491"/>
      <c r="E25" s="491"/>
      <c r="F25" s="491"/>
      <c r="G25" s="491"/>
      <c r="H25" s="491"/>
      <c r="I25" s="491"/>
      <c r="J25" s="491"/>
      <c r="K25" s="491"/>
      <c r="L25" s="491"/>
      <c r="M25" s="491"/>
      <c r="N25" s="491"/>
      <c r="O25" s="491"/>
      <c r="P25" s="491"/>
      <c r="Q25" s="491"/>
      <c r="R25" s="491"/>
      <c r="S25" s="491"/>
      <c r="T25" s="491"/>
      <c r="U25" s="32"/>
      <c r="V25" s="32"/>
      <c r="W25" s="32"/>
      <c r="X25" s="32"/>
      <c r="Y25" s="32"/>
      <c r="Z25" s="32"/>
      <c r="AA25" s="32"/>
      <c r="AB25" s="32"/>
      <c r="AC25" s="32"/>
      <c r="AD25" s="32"/>
    </row>
    <row r="26" spans="2:30" x14ac:dyDescent="0.35">
      <c r="B26" s="491"/>
      <c r="C26" s="491"/>
      <c r="D26" s="491"/>
      <c r="E26" s="491"/>
      <c r="F26" s="491"/>
      <c r="G26" s="491"/>
      <c r="H26" s="491"/>
      <c r="I26" s="491"/>
      <c r="J26" s="491"/>
      <c r="K26" s="491"/>
      <c r="L26" s="491"/>
      <c r="M26" s="491"/>
      <c r="N26" s="491"/>
      <c r="O26" s="491"/>
      <c r="P26" s="491"/>
      <c r="Q26" s="491"/>
      <c r="R26" s="491"/>
      <c r="S26" s="491"/>
      <c r="T26" s="491"/>
      <c r="U26" s="492" t="s">
        <v>26</v>
      </c>
      <c r="V26" s="492"/>
      <c r="W26" s="492"/>
      <c r="X26" s="492"/>
      <c r="Y26" s="492"/>
      <c r="Z26" s="492"/>
      <c r="AA26" s="492"/>
      <c r="AB26" s="493"/>
      <c r="AC26" s="493"/>
      <c r="AD26" s="493"/>
    </row>
    <row r="27" spans="2:30" ht="15" thickBot="1" x14ac:dyDescent="0.4"/>
    <row r="28" spans="2:30" ht="15" thickTop="1" x14ac:dyDescent="0.35">
      <c r="B28" s="486" t="s">
        <v>128</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8"/>
    </row>
    <row r="29" spans="2:30" x14ac:dyDescent="0.35">
      <c r="B29" s="2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7"/>
    </row>
    <row r="30" spans="2:30" ht="15" customHeight="1" x14ac:dyDescent="0.35">
      <c r="B30" s="25"/>
      <c r="C30" s="490" t="s">
        <v>597</v>
      </c>
      <c r="D30" s="490"/>
      <c r="E30" s="490"/>
      <c r="F30" s="490"/>
      <c r="G30" s="490"/>
      <c r="H30" s="490"/>
      <c r="I30" s="490"/>
      <c r="J30" s="490"/>
      <c r="K30" s="490"/>
      <c r="L30" s="490"/>
      <c r="M30" s="490"/>
      <c r="N30" s="490"/>
      <c r="O30" s="490"/>
      <c r="P30" s="490"/>
      <c r="Q30" s="490"/>
      <c r="R30" s="490"/>
      <c r="S30" s="490"/>
      <c r="T30" s="494"/>
      <c r="U30" s="494"/>
      <c r="V30" s="494"/>
      <c r="W30" s="494"/>
      <c r="X30" s="494"/>
      <c r="Y30" s="494"/>
      <c r="Z30" s="495"/>
      <c r="AA30" s="450"/>
      <c r="AB30" s="450"/>
      <c r="AC30" s="450"/>
      <c r="AD30" s="27"/>
    </row>
    <row r="31" spans="2:30" x14ac:dyDescent="0.35">
      <c r="B31" s="25"/>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27"/>
    </row>
    <row r="32" spans="2:30" x14ac:dyDescent="0.35">
      <c r="B32" s="25"/>
      <c r="C32" s="43"/>
      <c r="D32" s="43"/>
      <c r="E32" s="43"/>
      <c r="F32" s="43"/>
      <c r="G32" s="43"/>
      <c r="H32" s="43"/>
      <c r="I32" s="43"/>
      <c r="J32" s="43"/>
      <c r="K32" s="43"/>
      <c r="L32" s="43"/>
      <c r="M32" s="43"/>
      <c r="N32" s="43"/>
      <c r="O32" s="43"/>
      <c r="P32" s="43"/>
      <c r="Q32" s="43"/>
      <c r="R32" s="43"/>
      <c r="S32" s="43"/>
      <c r="T32" s="26"/>
      <c r="U32" s="26"/>
      <c r="V32" s="26"/>
      <c r="W32" s="26"/>
      <c r="X32" s="26"/>
      <c r="Y32" s="26"/>
      <c r="Z32" s="26"/>
      <c r="AA32" s="26"/>
      <c r="AB32" s="26"/>
      <c r="AC32" s="26"/>
      <c r="AD32" s="27"/>
    </row>
    <row r="33" spans="2:30" x14ac:dyDescent="0.35">
      <c r="B33" s="25"/>
      <c r="C33" s="506" t="s">
        <v>598</v>
      </c>
      <c r="D33" s="506"/>
      <c r="E33" s="506"/>
      <c r="F33" s="506"/>
      <c r="G33" s="506"/>
      <c r="H33" s="506"/>
      <c r="I33" s="506"/>
      <c r="J33" s="506"/>
      <c r="K33" s="506"/>
      <c r="L33" s="506"/>
      <c r="M33" s="506"/>
      <c r="N33" s="506"/>
      <c r="O33" s="506"/>
      <c r="P33" s="506"/>
      <c r="Q33" s="506"/>
      <c r="R33" s="506"/>
      <c r="S33" s="506"/>
      <c r="T33" s="449"/>
      <c r="U33" s="449"/>
      <c r="V33" s="449"/>
      <c r="W33" s="449"/>
      <c r="X33" s="449"/>
      <c r="Y33" s="449"/>
      <c r="Z33" s="449"/>
      <c r="AA33" s="450"/>
      <c r="AB33" s="450"/>
      <c r="AC33" s="450"/>
      <c r="AD33" s="27"/>
    </row>
    <row r="34" spans="2:30" x14ac:dyDescent="0.35">
      <c r="B34" s="25"/>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7"/>
    </row>
    <row r="35" spans="2:30" ht="15" customHeight="1" x14ac:dyDescent="0.35">
      <c r="B35" s="25"/>
      <c r="C35" s="490" t="s">
        <v>599</v>
      </c>
      <c r="D35" s="490"/>
      <c r="E35" s="490"/>
      <c r="F35" s="490"/>
      <c r="G35" s="490"/>
      <c r="H35" s="490"/>
      <c r="I35" s="490"/>
      <c r="J35" s="490"/>
      <c r="K35" s="490"/>
      <c r="L35" s="490"/>
      <c r="M35" s="490"/>
      <c r="N35" s="490"/>
      <c r="O35" s="490"/>
      <c r="P35" s="490"/>
      <c r="Q35" s="490"/>
      <c r="R35" s="490"/>
      <c r="S35" s="490"/>
      <c r="T35" s="48"/>
      <c r="U35" s="28"/>
      <c r="V35" s="28"/>
      <c r="W35" s="28"/>
      <c r="X35" s="28"/>
      <c r="Y35" s="28"/>
      <c r="Z35" s="28"/>
      <c r="AA35" s="28"/>
      <c r="AB35" s="28"/>
      <c r="AC35" s="28"/>
      <c r="AD35" s="27"/>
    </row>
    <row r="36" spans="2:30" x14ac:dyDescent="0.35">
      <c r="B36" s="25"/>
      <c r="C36" s="490"/>
      <c r="D36" s="490"/>
      <c r="E36" s="490"/>
      <c r="F36" s="490"/>
      <c r="G36" s="490"/>
      <c r="H36" s="490"/>
      <c r="I36" s="490"/>
      <c r="J36" s="490"/>
      <c r="K36" s="490"/>
      <c r="L36" s="490"/>
      <c r="M36" s="490"/>
      <c r="N36" s="490"/>
      <c r="O36" s="490"/>
      <c r="P36" s="490"/>
      <c r="Q36" s="490"/>
      <c r="R36" s="490"/>
      <c r="S36" s="490"/>
      <c r="T36" s="449"/>
      <c r="U36" s="449"/>
      <c r="V36" s="449"/>
      <c r="W36" s="449"/>
      <c r="X36" s="449"/>
      <c r="Y36" s="449"/>
      <c r="Z36" s="449"/>
      <c r="AA36" s="450"/>
      <c r="AB36" s="450"/>
      <c r="AC36" s="450"/>
      <c r="AD36" s="27"/>
    </row>
    <row r="37" spans="2:30" x14ac:dyDescent="0.3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7"/>
    </row>
    <row r="38" spans="2:30" x14ac:dyDescent="0.35">
      <c r="B38" s="58"/>
      <c r="C38" s="509" t="s">
        <v>617</v>
      </c>
      <c r="D38" s="510"/>
      <c r="E38" s="510"/>
      <c r="F38" s="510"/>
      <c r="G38" s="510"/>
      <c r="H38" s="510"/>
      <c r="I38" s="510"/>
      <c r="J38" s="510"/>
      <c r="K38" s="510"/>
      <c r="L38" s="510"/>
      <c r="M38" s="510"/>
      <c r="N38" s="510"/>
      <c r="O38" s="510"/>
      <c r="P38" s="510"/>
      <c r="Q38" s="510"/>
      <c r="R38" s="510"/>
      <c r="S38" s="63"/>
      <c r="T38" s="63"/>
      <c r="U38" s="63"/>
      <c r="V38" s="63"/>
      <c r="W38" s="63"/>
      <c r="X38" s="63"/>
      <c r="Y38" s="63"/>
      <c r="Z38" s="63"/>
      <c r="AA38" s="63"/>
      <c r="AB38" s="63"/>
      <c r="AC38" s="63"/>
      <c r="AD38" s="59"/>
    </row>
    <row r="39" spans="2:30" x14ac:dyDescent="0.35">
      <c r="B39" s="58"/>
      <c r="C39" s="510"/>
      <c r="D39" s="510"/>
      <c r="E39" s="510"/>
      <c r="F39" s="510"/>
      <c r="G39" s="510"/>
      <c r="H39" s="510"/>
      <c r="I39" s="510"/>
      <c r="J39" s="510"/>
      <c r="K39" s="510"/>
      <c r="L39" s="510"/>
      <c r="M39" s="510"/>
      <c r="N39" s="510"/>
      <c r="O39" s="510"/>
      <c r="P39" s="510"/>
      <c r="Q39" s="510"/>
      <c r="R39" s="510"/>
      <c r="S39" s="63"/>
      <c r="T39" s="63"/>
      <c r="U39" s="63"/>
      <c r="V39" s="63"/>
      <c r="W39" s="63"/>
      <c r="X39" s="63"/>
      <c r="Y39" s="63"/>
      <c r="Z39" s="63"/>
      <c r="AA39" s="63"/>
      <c r="AB39" s="63"/>
      <c r="AC39" s="63"/>
      <c r="AD39" s="59"/>
    </row>
    <row r="40" spans="2:30" ht="19.5" customHeight="1" x14ac:dyDescent="0.35">
      <c r="B40" s="58"/>
      <c r="C40" s="510"/>
      <c r="D40" s="510"/>
      <c r="E40" s="510"/>
      <c r="F40" s="510"/>
      <c r="G40" s="510"/>
      <c r="H40" s="510"/>
      <c r="I40" s="510"/>
      <c r="J40" s="510"/>
      <c r="K40" s="510"/>
      <c r="L40" s="510"/>
      <c r="M40" s="510"/>
      <c r="N40" s="510"/>
      <c r="O40" s="510"/>
      <c r="P40" s="510"/>
      <c r="Q40" s="510"/>
      <c r="R40" s="510"/>
      <c r="S40" s="64"/>
      <c r="T40" s="507"/>
      <c r="U40" s="507"/>
      <c r="V40" s="507"/>
      <c r="W40" s="507"/>
      <c r="X40" s="507"/>
      <c r="Y40" s="507"/>
      <c r="Z40" s="507"/>
      <c r="AA40" s="508"/>
      <c r="AB40" s="508"/>
      <c r="AC40" s="508"/>
      <c r="AD40" s="59"/>
    </row>
    <row r="41" spans="2:30" ht="15" thickBot="1" x14ac:dyDescent="0.4">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2"/>
    </row>
    <row r="42" spans="2:30" ht="15.5" thickTop="1" thickBot="1" x14ac:dyDescent="0.4"/>
    <row r="43" spans="2:30" ht="15" thickTop="1" x14ac:dyDescent="0.35">
      <c r="B43" s="486" t="s">
        <v>303</v>
      </c>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8"/>
    </row>
    <row r="44" spans="2:30" x14ac:dyDescent="0.35">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7"/>
    </row>
    <row r="45" spans="2:30" x14ac:dyDescent="0.35">
      <c r="B45" s="25"/>
      <c r="C45" s="512" t="s">
        <v>615</v>
      </c>
      <c r="D45" s="512"/>
      <c r="E45" s="512"/>
      <c r="F45" s="512"/>
      <c r="G45" s="512"/>
      <c r="H45" s="512"/>
      <c r="I45" s="512"/>
      <c r="J45" s="512"/>
      <c r="K45" s="512"/>
      <c r="L45" s="512"/>
      <c r="M45" s="512"/>
      <c r="N45" s="512"/>
      <c r="O45" s="512"/>
      <c r="P45" s="512"/>
      <c r="Q45" s="512"/>
      <c r="R45" s="512"/>
      <c r="S45" s="512"/>
      <c r="T45" s="504" t="s">
        <v>26</v>
      </c>
      <c r="U45" s="504"/>
      <c r="V45" s="504"/>
      <c r="W45" s="504"/>
      <c r="X45" s="504"/>
      <c r="Y45" s="504"/>
      <c r="Z45" s="504"/>
      <c r="AA45" s="450"/>
      <c r="AB45" s="450"/>
      <c r="AC45" s="450"/>
      <c r="AD45" s="27"/>
    </row>
    <row r="46" spans="2:30" x14ac:dyDescent="0.35">
      <c r="B46" s="25"/>
      <c r="AD46" s="27"/>
    </row>
    <row r="47" spans="2:30" x14ac:dyDescent="0.35">
      <c r="B47" s="25"/>
      <c r="C47" s="448" t="s">
        <v>616</v>
      </c>
      <c r="D47" s="448"/>
      <c r="E47" s="448"/>
      <c r="F47" s="448"/>
      <c r="G47" s="448"/>
      <c r="H47" s="448"/>
      <c r="I47" s="448"/>
      <c r="J47" s="448"/>
      <c r="K47" s="448"/>
      <c r="L47" s="448"/>
      <c r="M47" s="448"/>
      <c r="N47" s="448"/>
      <c r="O47" s="448"/>
      <c r="P47" s="448"/>
      <c r="Q47" s="448"/>
      <c r="R47" s="448"/>
      <c r="S47" s="448"/>
      <c r="T47" s="33"/>
      <c r="U47" s="33"/>
      <c r="V47" s="33"/>
      <c r="W47" s="33"/>
      <c r="X47" s="33"/>
      <c r="Y47" s="33"/>
      <c r="Z47" s="33"/>
      <c r="AA47" s="33"/>
      <c r="AB47" s="33"/>
      <c r="AC47" s="33"/>
      <c r="AD47" s="27"/>
    </row>
    <row r="48" spans="2:30" x14ac:dyDescent="0.35">
      <c r="B48" s="25"/>
      <c r="C48" s="448"/>
      <c r="D48" s="448"/>
      <c r="E48" s="448"/>
      <c r="F48" s="448"/>
      <c r="G48" s="448"/>
      <c r="H48" s="448"/>
      <c r="I48" s="448"/>
      <c r="J48" s="448"/>
      <c r="K48" s="448"/>
      <c r="L48" s="448"/>
      <c r="M48" s="448"/>
      <c r="N48" s="448"/>
      <c r="O48" s="448"/>
      <c r="P48" s="448"/>
      <c r="Q48" s="448"/>
      <c r="R48" s="448"/>
      <c r="S48" s="448"/>
      <c r="T48" s="504" t="s">
        <v>26</v>
      </c>
      <c r="U48" s="504"/>
      <c r="V48" s="504"/>
      <c r="W48" s="504"/>
      <c r="X48" s="504"/>
      <c r="Y48" s="504"/>
      <c r="Z48" s="504"/>
      <c r="AA48" s="450"/>
      <c r="AB48" s="450"/>
      <c r="AC48" s="450"/>
      <c r="AD48" s="27"/>
    </row>
    <row r="49" spans="2:30" x14ac:dyDescent="0.35">
      <c r="B49" s="58"/>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59"/>
    </row>
    <row r="50" spans="2:30" x14ac:dyDescent="0.35">
      <c r="B50" s="58"/>
      <c r="C50" s="511" t="s">
        <v>618</v>
      </c>
      <c r="D50" s="511"/>
      <c r="E50" s="511"/>
      <c r="F50" s="511"/>
      <c r="G50" s="511"/>
      <c r="H50" s="511"/>
      <c r="I50" s="511"/>
      <c r="J50" s="511"/>
      <c r="K50" s="511"/>
      <c r="L50" s="511"/>
      <c r="M50" s="511"/>
      <c r="N50" s="511"/>
      <c r="O50" s="511"/>
      <c r="P50" s="511"/>
      <c r="Q50" s="511"/>
      <c r="R50" s="511"/>
      <c r="S50" s="65"/>
      <c r="T50" s="65"/>
      <c r="U50" s="65"/>
      <c r="V50" s="65"/>
      <c r="W50" s="65"/>
      <c r="X50" s="65"/>
      <c r="Y50" s="65"/>
      <c r="Z50" s="65"/>
      <c r="AA50" s="65"/>
      <c r="AB50" s="65"/>
      <c r="AC50" s="65"/>
      <c r="AD50" s="59"/>
    </row>
    <row r="51" spans="2:30" x14ac:dyDescent="0.35">
      <c r="B51" s="58"/>
      <c r="C51" s="511"/>
      <c r="D51" s="511"/>
      <c r="E51" s="511"/>
      <c r="F51" s="511"/>
      <c r="G51" s="511"/>
      <c r="H51" s="511"/>
      <c r="I51" s="511"/>
      <c r="J51" s="511"/>
      <c r="K51" s="511"/>
      <c r="L51" s="511"/>
      <c r="M51" s="511"/>
      <c r="N51" s="511"/>
      <c r="O51" s="511"/>
      <c r="P51" s="511"/>
      <c r="Q51" s="511"/>
      <c r="R51" s="511"/>
      <c r="S51" s="65"/>
      <c r="T51" s="65"/>
      <c r="U51" s="65"/>
      <c r="V51" s="65"/>
      <c r="W51" s="65"/>
      <c r="X51" s="65"/>
      <c r="Y51" s="65"/>
      <c r="Z51" s="65"/>
      <c r="AA51" s="65"/>
      <c r="AB51" s="65"/>
      <c r="AC51" s="65"/>
      <c r="AD51" s="59"/>
    </row>
    <row r="52" spans="2:30" x14ac:dyDescent="0.35">
      <c r="B52" s="58"/>
      <c r="C52" s="511"/>
      <c r="D52" s="511"/>
      <c r="E52" s="511"/>
      <c r="F52" s="511"/>
      <c r="G52" s="511"/>
      <c r="H52" s="511"/>
      <c r="I52" s="511"/>
      <c r="J52" s="511"/>
      <c r="K52" s="511"/>
      <c r="L52" s="511"/>
      <c r="M52" s="511"/>
      <c r="N52" s="511"/>
      <c r="O52" s="511"/>
      <c r="P52" s="511"/>
      <c r="Q52" s="511"/>
      <c r="R52" s="511"/>
      <c r="S52" s="65"/>
      <c r="T52" s="65"/>
      <c r="U52" s="65"/>
      <c r="V52" s="65"/>
      <c r="W52" s="65"/>
      <c r="X52" s="65"/>
      <c r="Y52" s="65"/>
      <c r="Z52" s="65"/>
      <c r="AA52" s="65"/>
      <c r="AB52" s="65"/>
      <c r="AC52" s="65"/>
      <c r="AD52" s="59"/>
    </row>
    <row r="53" spans="2:30" x14ac:dyDescent="0.35">
      <c r="B53" s="58"/>
      <c r="C53" s="511"/>
      <c r="D53" s="511"/>
      <c r="E53" s="511"/>
      <c r="F53" s="511"/>
      <c r="G53" s="511"/>
      <c r="H53" s="511"/>
      <c r="I53" s="511"/>
      <c r="J53" s="511"/>
      <c r="K53" s="511"/>
      <c r="L53" s="511"/>
      <c r="M53" s="511"/>
      <c r="N53" s="511"/>
      <c r="O53" s="511"/>
      <c r="P53" s="511"/>
      <c r="Q53" s="511"/>
      <c r="R53" s="511"/>
      <c r="S53" s="65"/>
      <c r="T53" s="507" t="s">
        <v>26</v>
      </c>
      <c r="U53" s="507"/>
      <c r="V53" s="507"/>
      <c r="W53" s="507"/>
      <c r="X53" s="507"/>
      <c r="Y53" s="507"/>
      <c r="Z53" s="507"/>
      <c r="AA53" s="508"/>
      <c r="AB53" s="508"/>
      <c r="AC53" s="508"/>
      <c r="AD53" s="59"/>
    </row>
    <row r="54" spans="2:30" ht="15" thickBot="1" x14ac:dyDescent="0.4">
      <c r="B54" s="60"/>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2"/>
    </row>
    <row r="55" spans="2:30" ht="15.5" thickTop="1" thickBot="1" x14ac:dyDescent="0.4"/>
    <row r="56" spans="2:30" ht="15" thickBot="1" x14ac:dyDescent="0.4">
      <c r="B56" s="87" t="s">
        <v>305</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0" x14ac:dyDescent="0.35"/>
    <row r="58" spans="2:30" x14ac:dyDescent="0.35">
      <c r="B58" s="119" t="s">
        <v>298</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34"/>
      <c r="AC58" s="34"/>
      <c r="AD58" s="34"/>
    </row>
    <row r="59" spans="2:30" x14ac:dyDescent="0.35">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98"/>
      <c r="AC59" s="98"/>
      <c r="AD59" s="98"/>
    </row>
    <row r="60" spans="2:30" x14ac:dyDescent="0.35"/>
    <row r="61" spans="2:30" x14ac:dyDescent="0.35">
      <c r="B61" s="119" t="s">
        <v>299</v>
      </c>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34"/>
      <c r="AC61" s="34"/>
      <c r="AD61" s="34"/>
    </row>
    <row r="62" spans="2:30" x14ac:dyDescent="0.35">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98"/>
      <c r="AC62" s="98"/>
      <c r="AD62" s="98"/>
    </row>
    <row r="63" spans="2:30" x14ac:dyDescent="0.35"/>
    <row r="64" spans="2:30" x14ac:dyDescent="0.35">
      <c r="B64" s="119" t="s">
        <v>300</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34"/>
      <c r="AC64" s="34"/>
      <c r="AD64" s="34"/>
    </row>
    <row r="65" spans="2:30" x14ac:dyDescent="0.35">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74"/>
      <c r="AC65" s="75"/>
      <c r="AD65" s="76"/>
    </row>
    <row r="66" spans="2:30" ht="15" thickBot="1" x14ac:dyDescent="0.4"/>
    <row r="67" spans="2:30" ht="15" thickBot="1" x14ac:dyDescent="0.4">
      <c r="B67" s="87" t="s">
        <v>294</v>
      </c>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2:30" x14ac:dyDescent="0.35"/>
    <row r="69" spans="2:30" x14ac:dyDescent="0.35">
      <c r="B69" s="119" t="s">
        <v>600</v>
      </c>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row>
    <row r="70" spans="2:30" x14ac:dyDescent="0.35">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row>
    <row r="71" spans="2:30" ht="15" thickBot="1" x14ac:dyDescent="0.4"/>
    <row r="72" spans="2:30" x14ac:dyDescent="0.35">
      <c r="B72" s="370" t="s">
        <v>129</v>
      </c>
      <c r="C72" s="345"/>
      <c r="D72" s="345"/>
      <c r="E72" s="345"/>
      <c r="F72" s="345"/>
      <c r="G72" s="345"/>
      <c r="H72" s="345"/>
      <c r="I72" s="345"/>
      <c r="J72" s="345"/>
      <c r="K72" s="345"/>
      <c r="L72" s="345"/>
      <c r="M72" s="345"/>
      <c r="N72" s="345"/>
      <c r="O72" s="345"/>
      <c r="P72" s="345"/>
      <c r="Q72" s="345"/>
      <c r="R72" s="345"/>
      <c r="S72" s="345"/>
      <c r="T72" s="345"/>
      <c r="U72" s="345"/>
      <c r="V72" s="345"/>
      <c r="W72" s="345"/>
      <c r="X72" s="346"/>
      <c r="Y72" s="370" t="s">
        <v>67</v>
      </c>
      <c r="Z72" s="345"/>
      <c r="AA72" s="345"/>
      <c r="AB72" s="345"/>
      <c r="AC72" s="345"/>
      <c r="AD72" s="516"/>
    </row>
    <row r="73" spans="2:30" x14ac:dyDescent="0.35">
      <c r="B73" s="513"/>
      <c r="C73" s="514"/>
      <c r="D73" s="514"/>
      <c r="E73" s="514"/>
      <c r="F73" s="514"/>
      <c r="G73" s="514"/>
      <c r="H73" s="514"/>
      <c r="I73" s="514"/>
      <c r="J73" s="514"/>
      <c r="K73" s="514"/>
      <c r="L73" s="514"/>
      <c r="M73" s="514"/>
      <c r="N73" s="514"/>
      <c r="O73" s="514"/>
      <c r="P73" s="514"/>
      <c r="Q73" s="514"/>
      <c r="R73" s="514"/>
      <c r="S73" s="514"/>
      <c r="T73" s="514"/>
      <c r="U73" s="514"/>
      <c r="V73" s="514"/>
      <c r="W73" s="514"/>
      <c r="X73" s="515"/>
      <c r="Y73" s="297" t="s">
        <v>130</v>
      </c>
      <c r="Z73" s="298"/>
      <c r="AA73" s="298"/>
      <c r="AB73" s="298" t="s">
        <v>131</v>
      </c>
      <c r="AC73" s="298"/>
      <c r="AD73" s="301"/>
    </row>
    <row r="74" spans="2:30" ht="15" thickBot="1" x14ac:dyDescent="0.4">
      <c r="B74" s="371"/>
      <c r="C74" s="372"/>
      <c r="D74" s="372"/>
      <c r="E74" s="372"/>
      <c r="F74" s="372"/>
      <c r="G74" s="372"/>
      <c r="H74" s="372"/>
      <c r="I74" s="372"/>
      <c r="J74" s="372"/>
      <c r="K74" s="372"/>
      <c r="L74" s="372"/>
      <c r="M74" s="372"/>
      <c r="N74" s="372"/>
      <c r="O74" s="372"/>
      <c r="P74" s="372"/>
      <c r="Q74" s="372"/>
      <c r="R74" s="372"/>
      <c r="S74" s="372"/>
      <c r="T74" s="372"/>
      <c r="U74" s="372"/>
      <c r="V74" s="372"/>
      <c r="W74" s="372"/>
      <c r="X74" s="373"/>
      <c r="Y74" s="164"/>
      <c r="Z74" s="165"/>
      <c r="AA74" s="165"/>
      <c r="AB74" s="165"/>
      <c r="AC74" s="165"/>
      <c r="AD74" s="166"/>
    </row>
    <row r="75" spans="2:30" x14ac:dyDescent="0.35">
      <c r="B75" s="453" t="s">
        <v>132</v>
      </c>
      <c r="C75" s="454"/>
      <c r="D75" s="454"/>
      <c r="E75" s="454"/>
      <c r="F75" s="454"/>
      <c r="G75" s="454"/>
      <c r="H75" s="454"/>
      <c r="I75" s="454"/>
      <c r="J75" s="454"/>
      <c r="K75" s="454"/>
      <c r="L75" s="454"/>
      <c r="M75" s="454"/>
      <c r="N75" s="454"/>
      <c r="O75" s="454"/>
      <c r="P75" s="454"/>
      <c r="Q75" s="454"/>
      <c r="R75" s="454"/>
      <c r="S75" s="454"/>
      <c r="T75" s="454"/>
      <c r="U75" s="454"/>
      <c r="V75" s="454"/>
      <c r="W75" s="454"/>
      <c r="X75" s="455"/>
      <c r="Y75" s="466"/>
      <c r="Z75" s="467"/>
      <c r="AA75" s="468"/>
      <c r="AB75" s="479"/>
      <c r="AC75" s="467"/>
      <c r="AD75" s="480"/>
    </row>
    <row r="76" spans="2:30" x14ac:dyDescent="0.35">
      <c r="B76" s="456"/>
      <c r="C76" s="457"/>
      <c r="D76" s="457"/>
      <c r="E76" s="457"/>
      <c r="F76" s="457"/>
      <c r="G76" s="457"/>
      <c r="H76" s="457"/>
      <c r="I76" s="457"/>
      <c r="J76" s="457"/>
      <c r="K76" s="457"/>
      <c r="L76" s="457"/>
      <c r="M76" s="457"/>
      <c r="N76" s="457"/>
      <c r="O76" s="457"/>
      <c r="P76" s="457"/>
      <c r="Q76" s="457"/>
      <c r="R76" s="457"/>
      <c r="S76" s="457"/>
      <c r="T76" s="457"/>
      <c r="U76" s="457"/>
      <c r="V76" s="457"/>
      <c r="W76" s="457"/>
      <c r="X76" s="458"/>
      <c r="Y76" s="466"/>
      <c r="Z76" s="467"/>
      <c r="AA76" s="468"/>
      <c r="AB76" s="479"/>
      <c r="AC76" s="467"/>
      <c r="AD76" s="480"/>
    </row>
    <row r="77" spans="2:30" x14ac:dyDescent="0.35">
      <c r="B77" s="456"/>
      <c r="C77" s="457"/>
      <c r="D77" s="457"/>
      <c r="E77" s="457"/>
      <c r="F77" s="457"/>
      <c r="G77" s="457"/>
      <c r="H77" s="457"/>
      <c r="I77" s="457"/>
      <c r="J77" s="457"/>
      <c r="K77" s="457"/>
      <c r="L77" s="457"/>
      <c r="M77" s="457"/>
      <c r="N77" s="457"/>
      <c r="O77" s="457"/>
      <c r="P77" s="457"/>
      <c r="Q77" s="457"/>
      <c r="R77" s="457"/>
      <c r="S77" s="457"/>
      <c r="T77" s="457"/>
      <c r="U77" s="457"/>
      <c r="V77" s="457"/>
      <c r="W77" s="457"/>
      <c r="X77" s="458"/>
      <c r="Y77" s="469"/>
      <c r="Z77" s="470"/>
      <c r="AA77" s="112"/>
      <c r="AB77" s="481"/>
      <c r="AC77" s="470"/>
      <c r="AD77" s="482"/>
    </row>
    <row r="78" spans="2:30" x14ac:dyDescent="0.35">
      <c r="B78" s="115" t="s">
        <v>133</v>
      </c>
      <c r="C78" s="116"/>
      <c r="D78" s="116"/>
      <c r="E78" s="116"/>
      <c r="F78" s="116"/>
      <c r="G78" s="116"/>
      <c r="H78" s="116"/>
      <c r="I78" s="116"/>
      <c r="J78" s="116"/>
      <c r="K78" s="116"/>
      <c r="L78" s="116"/>
      <c r="M78" s="116"/>
      <c r="N78" s="116"/>
      <c r="O78" s="116"/>
      <c r="P78" s="116"/>
      <c r="Q78" s="116"/>
      <c r="R78" s="116"/>
      <c r="S78" s="116"/>
      <c r="T78" s="116"/>
      <c r="U78" s="116"/>
      <c r="V78" s="116"/>
      <c r="W78" s="116"/>
      <c r="X78" s="264"/>
      <c r="Y78" s="471"/>
      <c r="Z78" s="75"/>
      <c r="AA78" s="76"/>
      <c r="AB78" s="74"/>
      <c r="AC78" s="75"/>
      <c r="AD78" s="483"/>
    </row>
    <row r="79" spans="2:30" x14ac:dyDescent="0.35">
      <c r="B79" s="303" t="s">
        <v>134</v>
      </c>
      <c r="C79" s="304"/>
      <c r="D79" s="304"/>
      <c r="E79" s="304"/>
      <c r="F79" s="304"/>
      <c r="G79" s="304"/>
      <c r="H79" s="304"/>
      <c r="I79" s="304"/>
      <c r="J79" s="304"/>
      <c r="K79" s="304"/>
      <c r="L79" s="304"/>
      <c r="M79" s="304"/>
      <c r="N79" s="304"/>
      <c r="O79" s="304"/>
      <c r="P79" s="304"/>
      <c r="Q79" s="304"/>
      <c r="R79" s="304"/>
      <c r="S79" s="304"/>
      <c r="T79" s="304"/>
      <c r="U79" s="304"/>
      <c r="V79" s="304"/>
      <c r="W79" s="304"/>
      <c r="X79" s="459"/>
      <c r="Y79" s="471"/>
      <c r="Z79" s="75"/>
      <c r="AA79" s="76"/>
      <c r="AB79" s="74"/>
      <c r="AC79" s="75"/>
      <c r="AD79" s="483"/>
    </row>
    <row r="80" spans="2:30" x14ac:dyDescent="0.35">
      <c r="B80" s="476" t="s">
        <v>135</v>
      </c>
      <c r="C80" s="477"/>
      <c r="D80" s="477"/>
      <c r="E80" s="477"/>
      <c r="F80" s="477"/>
      <c r="G80" s="477"/>
      <c r="H80" s="477"/>
      <c r="I80" s="477"/>
      <c r="J80" s="477"/>
      <c r="K80" s="477"/>
      <c r="L80" s="477"/>
      <c r="M80" s="477"/>
      <c r="N80" s="477"/>
      <c r="O80" s="477"/>
      <c r="P80" s="477"/>
      <c r="Q80" s="477"/>
      <c r="R80" s="477"/>
      <c r="S80" s="477"/>
      <c r="T80" s="477"/>
      <c r="U80" s="477"/>
      <c r="V80" s="477"/>
      <c r="W80" s="477"/>
      <c r="X80" s="478"/>
      <c r="Y80" s="472"/>
      <c r="Z80" s="473"/>
      <c r="AA80" s="474"/>
      <c r="AB80" s="484"/>
      <c r="AC80" s="473"/>
      <c r="AD80" s="485"/>
    </row>
    <row r="81" spans="2:30" x14ac:dyDescent="0.35">
      <c r="B81" s="476"/>
      <c r="C81" s="477"/>
      <c r="D81" s="477"/>
      <c r="E81" s="477"/>
      <c r="F81" s="477"/>
      <c r="G81" s="477"/>
      <c r="H81" s="477"/>
      <c r="I81" s="477"/>
      <c r="J81" s="477"/>
      <c r="K81" s="477"/>
      <c r="L81" s="477"/>
      <c r="M81" s="477"/>
      <c r="N81" s="477"/>
      <c r="O81" s="477"/>
      <c r="P81" s="477"/>
      <c r="Q81" s="477"/>
      <c r="R81" s="477"/>
      <c r="S81" s="477"/>
      <c r="T81" s="477"/>
      <c r="U81" s="477"/>
      <c r="V81" s="477"/>
      <c r="W81" s="477"/>
      <c r="X81" s="478"/>
      <c r="Y81" s="466"/>
      <c r="Z81" s="467"/>
      <c r="AA81" s="468"/>
      <c r="AB81" s="479"/>
      <c r="AC81" s="467"/>
      <c r="AD81" s="480"/>
    </row>
    <row r="82" spans="2:30" x14ac:dyDescent="0.35">
      <c r="B82" s="476"/>
      <c r="C82" s="477"/>
      <c r="D82" s="477"/>
      <c r="E82" s="477"/>
      <c r="F82" s="477"/>
      <c r="G82" s="477"/>
      <c r="H82" s="477"/>
      <c r="I82" s="477"/>
      <c r="J82" s="477"/>
      <c r="K82" s="477"/>
      <c r="L82" s="477"/>
      <c r="M82" s="477"/>
      <c r="N82" s="477"/>
      <c r="O82" s="477"/>
      <c r="P82" s="477"/>
      <c r="Q82" s="477"/>
      <c r="R82" s="477"/>
      <c r="S82" s="477"/>
      <c r="T82" s="477"/>
      <c r="U82" s="477"/>
      <c r="V82" s="477"/>
      <c r="W82" s="477"/>
      <c r="X82" s="478"/>
      <c r="Y82" s="469"/>
      <c r="Z82" s="470"/>
      <c r="AA82" s="112"/>
      <c r="AB82" s="481"/>
      <c r="AC82" s="470"/>
      <c r="AD82" s="482"/>
    </row>
    <row r="83" spans="2:30" ht="15" thickBot="1" x14ac:dyDescent="0.4">
      <c r="B83" s="463" t="s">
        <v>136</v>
      </c>
      <c r="C83" s="464"/>
      <c r="D83" s="464"/>
      <c r="E83" s="464"/>
      <c r="F83" s="464"/>
      <c r="G83" s="464"/>
      <c r="H83" s="464"/>
      <c r="I83" s="464"/>
      <c r="J83" s="464"/>
      <c r="K83" s="464"/>
      <c r="L83" s="464"/>
      <c r="M83" s="464"/>
      <c r="N83" s="464"/>
      <c r="O83" s="464"/>
      <c r="P83" s="464"/>
      <c r="Q83" s="464"/>
      <c r="R83" s="464"/>
      <c r="S83" s="464"/>
      <c r="T83" s="464"/>
      <c r="U83" s="464"/>
      <c r="V83" s="464"/>
      <c r="W83" s="464"/>
      <c r="X83" s="465"/>
      <c r="Y83" s="475"/>
      <c r="Z83" s="461"/>
      <c r="AA83" s="103"/>
      <c r="AB83" s="460"/>
      <c r="AC83" s="461"/>
      <c r="AD83" s="462"/>
    </row>
    <row r="84" spans="2:30" ht="15" thickBot="1" x14ac:dyDescent="0.4"/>
    <row r="85" spans="2:30" ht="15" thickBot="1" x14ac:dyDescent="0.4">
      <c r="B85" s="87" t="s">
        <v>295</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row>
    <row r="86" spans="2:30" x14ac:dyDescent="0.35"/>
    <row r="87" spans="2:30" x14ac:dyDescent="0.35">
      <c r="B87" s="77" t="s">
        <v>137</v>
      </c>
      <c r="C87" s="77"/>
      <c r="D87" s="77"/>
      <c r="E87" s="77"/>
      <c r="F87" s="77"/>
      <c r="G87" s="77"/>
      <c r="H87" s="77"/>
      <c r="I87" s="77"/>
      <c r="J87" s="77"/>
      <c r="K87" s="77"/>
      <c r="L87" s="77"/>
      <c r="M87" s="77"/>
      <c r="N87" s="77"/>
      <c r="O87" s="77"/>
      <c r="P87" s="77"/>
      <c r="Q87" s="77"/>
      <c r="R87" s="77"/>
      <c r="S87" s="77"/>
      <c r="T87" s="77"/>
      <c r="U87" s="77"/>
      <c r="V87" s="77"/>
      <c r="W87" s="77"/>
      <c r="X87" s="77"/>
      <c r="Y87" s="77"/>
      <c r="Z87" s="77"/>
      <c r="AA87" s="86"/>
      <c r="AB87" s="98"/>
      <c r="AC87" s="98"/>
      <c r="AD87" s="98"/>
    </row>
    <row r="88" spans="2:30" x14ac:dyDescent="0.35"/>
    <row r="89" spans="2:30" x14ac:dyDescent="0.35">
      <c r="B89" s="77" t="s">
        <v>138</v>
      </c>
      <c r="C89" s="77"/>
      <c r="D89" s="77"/>
      <c r="E89" s="77"/>
      <c r="F89" s="77"/>
      <c r="G89" s="77"/>
      <c r="H89" s="77"/>
      <c r="I89" s="77"/>
      <c r="J89" s="77"/>
      <c r="K89" s="77"/>
      <c r="L89" s="77"/>
      <c r="M89" s="77"/>
      <c r="N89" s="77"/>
      <c r="O89" s="77"/>
      <c r="P89" s="77"/>
      <c r="Q89" s="77"/>
      <c r="R89" s="77"/>
      <c r="S89" s="77"/>
      <c r="T89" s="77"/>
      <c r="U89" s="77"/>
      <c r="V89" s="77"/>
      <c r="W89" s="77"/>
      <c r="X89" s="77"/>
      <c r="Y89" s="77"/>
      <c r="Z89" s="77"/>
      <c r="AA89" s="86"/>
      <c r="AB89" s="98"/>
      <c r="AC89" s="98"/>
      <c r="AD89" s="98"/>
    </row>
    <row r="90" spans="2:30" x14ac:dyDescent="0.35"/>
    <row r="91" spans="2:30" x14ac:dyDescent="0.35">
      <c r="B91" s="119" t="s">
        <v>310</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34"/>
      <c r="AC91" s="34"/>
      <c r="AD91" s="34"/>
    </row>
    <row r="92" spans="2:30" x14ac:dyDescent="0.35">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98"/>
      <c r="AC92" s="98"/>
      <c r="AD92" s="98"/>
    </row>
    <row r="93" spans="2:30" x14ac:dyDescent="0.35"/>
    <row r="94" spans="2:30" x14ac:dyDescent="0.35">
      <c r="B94" s="90" t="s">
        <v>139</v>
      </c>
      <c r="C94" s="90"/>
      <c r="D94" s="90"/>
      <c r="E94" s="90"/>
      <c r="F94" s="90"/>
      <c r="G94" s="90"/>
      <c r="H94" s="90"/>
      <c r="I94" s="90"/>
      <c r="J94" s="90"/>
      <c r="K94" s="90"/>
      <c r="L94" s="90"/>
      <c r="M94" s="90"/>
      <c r="N94" s="90"/>
      <c r="O94" s="90"/>
      <c r="P94" s="90"/>
      <c r="Q94" s="90"/>
      <c r="R94" s="90"/>
      <c r="S94" s="90"/>
      <c r="T94" s="90"/>
      <c r="U94" s="90"/>
      <c r="V94" s="90"/>
      <c r="W94" s="90"/>
      <c r="X94" s="90"/>
      <c r="Y94" s="90"/>
      <c r="Z94" s="90"/>
      <c r="AA94" s="447"/>
      <c r="AB94" s="98"/>
      <c r="AC94" s="98"/>
      <c r="AD94" s="98"/>
    </row>
    <row r="95" spans="2:30" x14ac:dyDescent="0.35"/>
    <row r="96" spans="2:30" ht="15" customHeight="1" x14ac:dyDescent="0.35">
      <c r="C96" s="448" t="s">
        <v>601</v>
      </c>
      <c r="D96" s="448"/>
      <c r="E96" s="448"/>
      <c r="F96" s="448"/>
      <c r="G96" s="448"/>
      <c r="H96" s="448"/>
      <c r="I96" s="448"/>
      <c r="J96" s="448"/>
      <c r="K96" s="448"/>
      <c r="L96" s="448"/>
      <c r="M96" s="448"/>
      <c r="N96" s="448"/>
      <c r="O96" s="448"/>
      <c r="P96" s="448"/>
      <c r="Q96" s="448"/>
      <c r="R96" s="448"/>
      <c r="S96" s="448"/>
      <c r="T96" s="448"/>
      <c r="U96" s="33"/>
      <c r="V96" s="33"/>
      <c r="W96" s="33"/>
      <c r="X96" s="33"/>
      <c r="Y96" s="33"/>
      <c r="Z96" s="33"/>
      <c r="AA96" s="33"/>
      <c r="AB96" s="33"/>
      <c r="AC96" s="33"/>
      <c r="AD96" s="33"/>
    </row>
    <row r="97" spans="2:30" x14ac:dyDescent="0.35">
      <c r="C97" s="448"/>
      <c r="D97" s="448"/>
      <c r="E97" s="448"/>
      <c r="F97" s="448"/>
      <c r="G97" s="448"/>
      <c r="H97" s="448"/>
      <c r="I97" s="448"/>
      <c r="J97" s="448"/>
      <c r="K97" s="448"/>
      <c r="L97" s="448"/>
      <c r="M97" s="448"/>
      <c r="N97" s="448"/>
      <c r="O97" s="448"/>
      <c r="P97" s="448"/>
      <c r="Q97" s="448"/>
      <c r="R97" s="448"/>
      <c r="S97" s="448"/>
      <c r="T97" s="448"/>
      <c r="U97" s="449" t="s">
        <v>26</v>
      </c>
      <c r="V97" s="449"/>
      <c r="W97" s="449"/>
      <c r="X97" s="449"/>
      <c r="Y97" s="449"/>
      <c r="Z97" s="449"/>
      <c r="AA97" s="449"/>
      <c r="AB97" s="450"/>
      <c r="AC97" s="450"/>
      <c r="AD97" s="450"/>
    </row>
    <row r="98" spans="2:30" ht="15" thickBot="1" x14ac:dyDescent="0.4"/>
    <row r="99" spans="2:30" ht="15" thickBot="1" x14ac:dyDescent="0.4">
      <c r="B99" s="87" t="s">
        <v>296</v>
      </c>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row>
    <row r="100" spans="2:30" x14ac:dyDescent="0.35"/>
    <row r="101" spans="2:30" x14ac:dyDescent="0.35">
      <c r="B101" s="77" t="s">
        <v>602</v>
      </c>
      <c r="C101" s="77"/>
      <c r="D101" s="77"/>
      <c r="E101" s="77"/>
      <c r="F101" s="77"/>
      <c r="G101" s="77"/>
      <c r="H101" s="77"/>
      <c r="I101" s="77"/>
      <c r="J101" s="77"/>
      <c r="K101" s="77"/>
      <c r="L101" s="77"/>
      <c r="M101" s="77"/>
      <c r="N101" s="77"/>
      <c r="O101" s="77"/>
      <c r="P101" s="77"/>
      <c r="Q101" s="77"/>
      <c r="R101" s="77"/>
      <c r="S101" s="77"/>
      <c r="T101" s="77"/>
      <c r="U101" s="505" t="s">
        <v>26</v>
      </c>
      <c r="V101" s="505"/>
      <c r="W101" s="505"/>
      <c r="X101" s="505"/>
      <c r="Y101" s="505"/>
      <c r="Z101" s="505"/>
      <c r="AA101" s="505"/>
      <c r="AB101" s="98"/>
      <c r="AC101" s="98"/>
      <c r="AD101" s="98"/>
    </row>
    <row r="102" spans="2:30" x14ac:dyDescent="0.35"/>
    <row r="103" spans="2:30" x14ac:dyDescent="0.35">
      <c r="B103" s="77" t="s">
        <v>603</v>
      </c>
      <c r="C103" s="77"/>
      <c r="D103" s="77"/>
      <c r="E103" s="77"/>
      <c r="F103" s="77"/>
      <c r="G103" s="77"/>
      <c r="H103" s="77"/>
      <c r="I103" s="77"/>
      <c r="J103" s="77"/>
      <c r="K103" s="77"/>
      <c r="L103" s="77"/>
      <c r="M103" s="77"/>
      <c r="N103" s="77"/>
      <c r="O103" s="77"/>
      <c r="P103" s="77"/>
      <c r="Q103" s="77"/>
      <c r="R103" s="77"/>
      <c r="S103" s="77"/>
      <c r="T103" s="77"/>
      <c r="U103" s="505" t="s">
        <v>26</v>
      </c>
      <c r="V103" s="505"/>
      <c r="W103" s="505"/>
      <c r="X103" s="505"/>
      <c r="Y103" s="505"/>
      <c r="Z103" s="505"/>
      <c r="AA103" s="505"/>
      <c r="AB103" s="98"/>
      <c r="AC103" s="98"/>
      <c r="AD103" s="98"/>
    </row>
    <row r="104" spans="2:30" x14ac:dyDescent="0.35">
      <c r="B104" s="451" t="s">
        <v>140</v>
      </c>
      <c r="C104" s="451"/>
      <c r="D104" s="451"/>
      <c r="E104" s="451"/>
      <c r="F104" s="451"/>
      <c r="G104" s="451"/>
      <c r="H104" s="451"/>
      <c r="I104" s="451"/>
      <c r="J104" s="451"/>
      <c r="K104" s="451"/>
      <c r="L104" s="451"/>
      <c r="M104" s="451"/>
      <c r="N104" s="451"/>
      <c r="O104" s="451"/>
      <c r="P104" s="451"/>
      <c r="Q104" s="451"/>
      <c r="R104" s="451"/>
      <c r="S104" s="451"/>
      <c r="T104" s="451"/>
      <c r="U104" s="451"/>
      <c r="V104" s="451"/>
      <c r="W104" s="451"/>
      <c r="X104" s="451"/>
      <c r="Y104" s="451"/>
      <c r="Z104" s="451"/>
      <c r="AA104" s="451"/>
      <c r="AB104" s="451"/>
      <c r="AC104" s="451"/>
      <c r="AD104" s="451"/>
    </row>
    <row r="105" spans="2:30" x14ac:dyDescent="0.35"/>
    <row r="106" spans="2:30" x14ac:dyDescent="0.35">
      <c r="B106" s="90" t="s">
        <v>141</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524"/>
      <c r="AB106" s="98"/>
      <c r="AC106" s="98"/>
      <c r="AD106" s="98"/>
    </row>
    <row r="107" spans="2:30" x14ac:dyDescent="0.35"/>
    <row r="108" spans="2:30" x14ac:dyDescent="0.35">
      <c r="C108" s="512" t="s">
        <v>142</v>
      </c>
      <c r="D108" s="512"/>
      <c r="E108" s="512"/>
      <c r="F108" s="512"/>
      <c r="G108" s="512"/>
      <c r="H108" s="512"/>
      <c r="I108" s="512"/>
      <c r="J108" s="512"/>
      <c r="K108" s="512"/>
      <c r="L108" s="512"/>
      <c r="M108" s="512"/>
      <c r="N108" s="512"/>
      <c r="O108" s="512"/>
      <c r="P108" s="512"/>
      <c r="Q108" s="512"/>
      <c r="R108" s="512"/>
      <c r="S108" s="512"/>
      <c r="T108" s="512"/>
      <c r="U108" s="512"/>
      <c r="V108" s="512"/>
      <c r="W108" s="512"/>
      <c r="X108" s="512"/>
      <c r="Y108" s="512"/>
      <c r="Z108" s="129"/>
      <c r="AA108" s="452"/>
      <c r="AB108" s="452"/>
      <c r="AC108" s="452"/>
      <c r="AD108" s="452"/>
    </row>
    <row r="109" spans="2:30" x14ac:dyDescent="0.35"/>
    <row r="110" spans="2:30" x14ac:dyDescent="0.35">
      <c r="B110" s="119" t="s">
        <v>143</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34"/>
      <c r="AC110" s="34"/>
      <c r="AD110" s="34"/>
    </row>
    <row r="111" spans="2:30" x14ac:dyDescent="0.35">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98"/>
      <c r="AC111" s="98"/>
      <c r="AD111" s="98"/>
    </row>
    <row r="112" spans="2:30" ht="15" thickBot="1" x14ac:dyDescent="0.4"/>
    <row r="113" spans="2:30" ht="15" thickBot="1" x14ac:dyDescent="0.4">
      <c r="B113" s="87" t="s">
        <v>297</v>
      </c>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row>
    <row r="114" spans="2:30" x14ac:dyDescent="0.35"/>
    <row r="115" spans="2:30" x14ac:dyDescent="0.35">
      <c r="B115" s="119" t="s">
        <v>144</v>
      </c>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row>
    <row r="116" spans="2:30" x14ac:dyDescent="0.35">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row>
    <row r="117" spans="2:30" ht="15" thickBot="1" x14ac:dyDescent="0.4"/>
    <row r="118" spans="2:30" ht="15" thickBot="1" x14ac:dyDescent="0.4">
      <c r="B118" s="521"/>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522"/>
      <c r="Y118" s="522"/>
      <c r="Z118" s="522"/>
      <c r="AA118" s="523"/>
      <c r="AB118" s="106" t="s">
        <v>145</v>
      </c>
      <c r="AC118" s="107"/>
      <c r="AD118" s="108"/>
    </row>
    <row r="119" spans="2:30" x14ac:dyDescent="0.35">
      <c r="B119" s="500" t="s">
        <v>146</v>
      </c>
      <c r="C119" s="501"/>
      <c r="D119" s="501"/>
      <c r="E119" s="501"/>
      <c r="F119" s="501"/>
      <c r="G119" s="501"/>
      <c r="H119" s="501"/>
      <c r="I119" s="501"/>
      <c r="J119" s="501"/>
      <c r="K119" s="501"/>
      <c r="L119" s="501"/>
      <c r="M119" s="501"/>
      <c r="N119" s="501"/>
      <c r="O119" s="501"/>
      <c r="P119" s="501"/>
      <c r="Q119" s="501"/>
      <c r="R119" s="501"/>
      <c r="S119" s="501"/>
      <c r="T119" s="501"/>
      <c r="U119" s="501"/>
      <c r="V119" s="501"/>
      <c r="W119" s="501"/>
      <c r="X119" s="501"/>
      <c r="Y119" s="501"/>
      <c r="Z119" s="501"/>
      <c r="AA119" s="502"/>
      <c r="AB119" s="503"/>
      <c r="AC119" s="113"/>
      <c r="AD119" s="114"/>
    </row>
    <row r="120" spans="2:30" x14ac:dyDescent="0.35">
      <c r="B120" s="115" t="s">
        <v>147</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7"/>
      <c r="AB120" s="142"/>
      <c r="AC120" s="98"/>
      <c r="AD120" s="118"/>
    </row>
    <row r="121" spans="2:30" x14ac:dyDescent="0.35">
      <c r="B121" s="303" t="s">
        <v>148</v>
      </c>
      <c r="C121" s="304"/>
      <c r="D121" s="304"/>
      <c r="E121" s="304"/>
      <c r="F121" s="304"/>
      <c r="G121" s="304"/>
      <c r="H121" s="304"/>
      <c r="I121" s="304"/>
      <c r="J121" s="304"/>
      <c r="K121" s="304"/>
      <c r="L121" s="304"/>
      <c r="M121" s="304"/>
      <c r="N121" s="304"/>
      <c r="O121" s="304"/>
      <c r="P121" s="304"/>
      <c r="Q121" s="304"/>
      <c r="R121" s="304"/>
      <c r="S121" s="304"/>
      <c r="T121" s="304"/>
      <c r="U121" s="304"/>
      <c r="V121" s="304"/>
      <c r="W121" s="304"/>
      <c r="X121" s="304"/>
      <c r="Y121" s="304"/>
      <c r="Z121" s="304"/>
      <c r="AA121" s="305"/>
      <c r="AB121" s="142"/>
      <c r="AC121" s="98"/>
      <c r="AD121" s="118"/>
    </row>
    <row r="122" spans="2:30" x14ac:dyDescent="0.35">
      <c r="B122" s="115" t="s">
        <v>149</v>
      </c>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7"/>
      <c r="AB122" s="142"/>
      <c r="AC122" s="98"/>
      <c r="AD122" s="118"/>
    </row>
    <row r="123" spans="2:30" x14ac:dyDescent="0.35">
      <c r="B123" s="303" t="s">
        <v>150</v>
      </c>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5"/>
      <c r="AB123" s="142"/>
      <c r="AC123" s="98"/>
      <c r="AD123" s="118"/>
    </row>
    <row r="124" spans="2:30" x14ac:dyDescent="0.35">
      <c r="B124" s="115" t="s">
        <v>151</v>
      </c>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7"/>
      <c r="AB124" s="142"/>
      <c r="AC124" s="98"/>
      <c r="AD124" s="118"/>
    </row>
    <row r="125" spans="2:30" x14ac:dyDescent="0.35">
      <c r="B125" s="303" t="s">
        <v>152</v>
      </c>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5"/>
      <c r="AB125" s="142"/>
      <c r="AC125" s="98"/>
      <c r="AD125" s="118"/>
    </row>
    <row r="126" spans="2:30" x14ac:dyDescent="0.35">
      <c r="B126" s="115" t="s">
        <v>153</v>
      </c>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7"/>
      <c r="AB126" s="142"/>
      <c r="AC126" s="98"/>
      <c r="AD126" s="118"/>
    </row>
    <row r="127" spans="2:30" x14ac:dyDescent="0.35">
      <c r="B127" s="303" t="s">
        <v>154</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05"/>
      <c r="AB127" s="142"/>
      <c r="AC127" s="98"/>
      <c r="AD127" s="118"/>
    </row>
    <row r="128" spans="2:30" x14ac:dyDescent="0.35">
      <c r="B128" s="115" t="s">
        <v>155</v>
      </c>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7"/>
      <c r="AB128" s="142"/>
      <c r="AC128" s="98"/>
      <c r="AD128" s="118"/>
    </row>
    <row r="129" spans="2:30" x14ac:dyDescent="0.35">
      <c r="B129" s="303" t="s">
        <v>156</v>
      </c>
      <c r="C129" s="304"/>
      <c r="D129" s="304"/>
      <c r="E129" s="304"/>
      <c r="F129" s="304"/>
      <c r="G129" s="304"/>
      <c r="H129" s="304"/>
      <c r="I129" s="304"/>
      <c r="J129" s="304"/>
      <c r="K129" s="304"/>
      <c r="L129" s="304"/>
      <c r="M129" s="304"/>
      <c r="N129" s="304"/>
      <c r="O129" s="304"/>
      <c r="P129" s="304"/>
      <c r="Q129" s="304"/>
      <c r="R129" s="304"/>
      <c r="S129" s="304"/>
      <c r="T129" s="304"/>
      <c r="U129" s="304"/>
      <c r="V129" s="304"/>
      <c r="W129" s="304"/>
      <c r="X129" s="304"/>
      <c r="Y129" s="304"/>
      <c r="Z129" s="304"/>
      <c r="AA129" s="305"/>
      <c r="AB129" s="142"/>
      <c r="AC129" s="98"/>
      <c r="AD129" s="118"/>
    </row>
    <row r="130" spans="2:30" ht="15" thickBot="1" x14ac:dyDescent="0.4">
      <c r="B130" s="496" t="s">
        <v>157</v>
      </c>
      <c r="C130" s="497"/>
      <c r="D130" s="497"/>
      <c r="E130" s="497"/>
      <c r="F130" s="497"/>
      <c r="G130" s="497"/>
      <c r="H130" s="497"/>
      <c r="I130" s="497"/>
      <c r="J130" s="497"/>
      <c r="K130" s="497"/>
      <c r="L130" s="497"/>
      <c r="M130" s="497"/>
      <c r="N130" s="497"/>
      <c r="O130" s="497"/>
      <c r="P130" s="497"/>
      <c r="Q130" s="497"/>
      <c r="R130" s="497"/>
      <c r="S130" s="497"/>
      <c r="T130" s="497"/>
      <c r="U130" s="497"/>
      <c r="V130" s="497"/>
      <c r="W130" s="497"/>
      <c r="X130" s="497"/>
      <c r="Y130" s="497"/>
      <c r="Z130" s="497"/>
      <c r="AA130" s="498"/>
      <c r="AB130" s="499"/>
      <c r="AC130" s="104"/>
      <c r="AD130" s="105"/>
    </row>
    <row r="131" spans="2:30" ht="15.75" customHeight="1" thickBot="1" x14ac:dyDescent="0.4"/>
    <row r="132" spans="2:30" ht="15.75" customHeight="1" thickBot="1" x14ac:dyDescent="0.4">
      <c r="B132" s="87" t="s">
        <v>659</v>
      </c>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row>
    <row r="133" spans="2:30" ht="15.75" customHeight="1" x14ac:dyDescent="0.35"/>
    <row r="134" spans="2:30" ht="15.75" customHeight="1" x14ac:dyDescent="0.35">
      <c r="B134" s="520" t="s">
        <v>660</v>
      </c>
      <c r="C134" s="520"/>
      <c r="D134" s="520"/>
      <c r="E134" s="520"/>
      <c r="F134" s="520"/>
      <c r="G134" s="520"/>
      <c r="H134" s="520"/>
      <c r="I134" s="520"/>
      <c r="J134" s="520"/>
      <c r="K134" s="520"/>
      <c r="L134" s="520"/>
      <c r="M134" s="520"/>
      <c r="N134" s="520"/>
      <c r="O134" s="520"/>
      <c r="P134" s="520"/>
      <c r="Q134" s="520"/>
      <c r="R134" s="520"/>
      <c r="S134" s="520"/>
      <c r="T134" s="520"/>
      <c r="U134" s="520"/>
      <c r="V134" s="520"/>
      <c r="W134" s="520"/>
      <c r="X134" s="520"/>
      <c r="Y134" s="520"/>
      <c r="Z134" s="520"/>
      <c r="AA134" s="520"/>
      <c r="AB134" s="520"/>
      <c r="AC134" s="520"/>
      <c r="AD134" s="520"/>
    </row>
    <row r="135" spans="2:30" ht="15.75" customHeight="1" x14ac:dyDescent="0.35">
      <c r="B135" s="520"/>
      <c r="C135" s="520"/>
      <c r="D135" s="520"/>
      <c r="E135" s="520"/>
      <c r="F135" s="520"/>
      <c r="G135" s="520"/>
      <c r="H135" s="520"/>
      <c r="I135" s="520"/>
      <c r="J135" s="520"/>
      <c r="K135" s="520"/>
      <c r="L135" s="520"/>
      <c r="M135" s="520"/>
      <c r="N135" s="520"/>
      <c r="O135" s="520"/>
      <c r="P135" s="520"/>
      <c r="Q135" s="520"/>
      <c r="R135" s="520"/>
      <c r="S135" s="520"/>
      <c r="T135" s="520"/>
      <c r="U135" s="520"/>
      <c r="V135" s="520"/>
      <c r="W135" s="520"/>
      <c r="X135" s="520"/>
      <c r="Y135" s="520"/>
      <c r="Z135" s="520"/>
      <c r="AA135" s="520"/>
      <c r="AB135" s="520"/>
      <c r="AC135" s="520"/>
      <c r="AD135" s="520"/>
    </row>
    <row r="136" spans="2:30" x14ac:dyDescent="0.35"/>
    <row r="137" spans="2:30" x14ac:dyDescent="0.35">
      <c r="B137" s="77" t="s">
        <v>661</v>
      </c>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98"/>
      <c r="AC137" s="98"/>
      <c r="AD137" s="98"/>
    </row>
    <row r="138" spans="2:30" ht="15" thickBot="1" x14ac:dyDescent="0.4"/>
    <row r="139" spans="2:30" ht="15" thickBot="1" x14ac:dyDescent="0.4">
      <c r="B139" s="87" t="s">
        <v>666</v>
      </c>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row>
    <row r="140" spans="2:30" x14ac:dyDescent="0.35"/>
    <row r="141" spans="2:30" x14ac:dyDescent="0.35">
      <c r="B141" s="119" t="s">
        <v>667</v>
      </c>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34"/>
      <c r="AC141" s="34"/>
      <c r="AD141" s="34"/>
    </row>
    <row r="142" spans="2:30" x14ac:dyDescent="0.35">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34"/>
      <c r="AC142" s="34"/>
      <c r="AD142" s="34"/>
    </row>
    <row r="143" spans="2:30" x14ac:dyDescent="0.35">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34"/>
      <c r="AC143" s="34"/>
      <c r="AD143" s="34"/>
    </row>
    <row r="144" spans="2:30" x14ac:dyDescent="0.35">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517"/>
      <c r="AC144" s="518"/>
      <c r="AD144" s="519"/>
    </row>
    <row r="145" spans="2:30" x14ac:dyDescent="0.35"/>
    <row r="146" spans="2:30" x14ac:dyDescent="0.35">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row>
    <row r="147" spans="2:30" x14ac:dyDescent="0.35"/>
    <row r="148" spans="2:30" hidden="1" x14ac:dyDescent="0.35"/>
    <row r="149" spans="2:30" hidden="1" x14ac:dyDescent="0.35"/>
    <row r="150" spans="2:30" hidden="1" x14ac:dyDescent="0.35"/>
    <row r="151" spans="2:30" hidden="1" x14ac:dyDescent="0.35"/>
    <row r="152" spans="2:30" hidden="1" x14ac:dyDescent="0.35"/>
    <row r="153" spans="2:30" hidden="1" x14ac:dyDescent="0.35"/>
    <row r="154" spans="2:30" hidden="1" x14ac:dyDescent="0.35"/>
    <row r="155" spans="2:30" hidden="1" x14ac:dyDescent="0.35"/>
    <row r="156" spans="2:30" hidden="1" x14ac:dyDescent="0.35"/>
    <row r="157" spans="2:30" hidden="1" x14ac:dyDescent="0.35"/>
    <row r="158" spans="2:30" hidden="1" x14ac:dyDescent="0.35"/>
    <row r="159" spans="2:30" hidden="1" x14ac:dyDescent="0.35"/>
    <row r="160" spans="2:3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x14ac:dyDescent="0.35"/>
    <row r="184" x14ac:dyDescent="0.35"/>
    <row r="185" x14ac:dyDescent="0.35"/>
    <row r="186" x14ac:dyDescent="0.35"/>
    <row r="187" x14ac:dyDescent="0.35"/>
    <row r="188" x14ac:dyDescent="0.35"/>
    <row r="189" x14ac:dyDescent="0.35"/>
    <row r="190" x14ac:dyDescent="0.35"/>
  </sheetData>
  <sheetProtection password="ED22" sheet="1" objects="1" scenarios="1" selectLockedCells="1"/>
  <mergeCells count="133">
    <mergeCell ref="B91:AA92"/>
    <mergeCell ref="B99:AD99"/>
    <mergeCell ref="AB103:AD103"/>
    <mergeCell ref="U101:AA101"/>
    <mergeCell ref="AB101:AD101"/>
    <mergeCell ref="B72:X74"/>
    <mergeCell ref="AA48:AC48"/>
    <mergeCell ref="Y72:AD72"/>
    <mergeCell ref="Y73:AA74"/>
    <mergeCell ref="AB73:AD74"/>
    <mergeCell ref="B139:AD139"/>
    <mergeCell ref="B141:AA144"/>
    <mergeCell ref="AB144:AD144"/>
    <mergeCell ref="B132:AD132"/>
    <mergeCell ref="B134:AD135"/>
    <mergeCell ref="B137:AA137"/>
    <mergeCell ref="AB137:AD137"/>
    <mergeCell ref="B118:AA118"/>
    <mergeCell ref="B85:AD85"/>
    <mergeCell ref="AB87:AD87"/>
    <mergeCell ref="AB89:AD89"/>
    <mergeCell ref="B87:AA87"/>
    <mergeCell ref="B89:AA89"/>
    <mergeCell ref="B113:AD113"/>
    <mergeCell ref="AB128:AD128"/>
    <mergeCell ref="B106:AA106"/>
    <mergeCell ref="C108:Z108"/>
    <mergeCell ref="B110:AA111"/>
    <mergeCell ref="AB92:AD92"/>
    <mergeCell ref="C33:S33"/>
    <mergeCell ref="D17:S19"/>
    <mergeCell ref="T40:Z40"/>
    <mergeCell ref="AA40:AC40"/>
    <mergeCell ref="C38:R40"/>
    <mergeCell ref="C50:R53"/>
    <mergeCell ref="T53:Z53"/>
    <mergeCell ref="AA53:AC53"/>
    <mergeCell ref="T31:AC31"/>
    <mergeCell ref="T36:Z36"/>
    <mergeCell ref="AA36:AC36"/>
    <mergeCell ref="C45:S45"/>
    <mergeCell ref="T45:Z45"/>
    <mergeCell ref="C35:S36"/>
    <mergeCell ref="AA45:AC45"/>
    <mergeCell ref="B43:AD43"/>
    <mergeCell ref="B69:AD70"/>
    <mergeCell ref="B56:AD56"/>
    <mergeCell ref="B64:AA65"/>
    <mergeCell ref="AB65:AD65"/>
    <mergeCell ref="B58:AA59"/>
    <mergeCell ref="AB59:AD59"/>
    <mergeCell ref="AB62:AD62"/>
    <mergeCell ref="C47:S48"/>
    <mergeCell ref="T48:Z48"/>
    <mergeCell ref="B67:AD67"/>
    <mergeCell ref="B61:AA62"/>
    <mergeCell ref="B146:AD146"/>
    <mergeCell ref="B130:AA130"/>
    <mergeCell ref="B115:AD116"/>
    <mergeCell ref="AB130:AD130"/>
    <mergeCell ref="B119:AA119"/>
    <mergeCell ref="B120:AA120"/>
    <mergeCell ref="B121:AA121"/>
    <mergeCell ref="B122:AA122"/>
    <mergeCell ref="B123:AA123"/>
    <mergeCell ref="B124:AA124"/>
    <mergeCell ref="B125:AA125"/>
    <mergeCell ref="B126:AA126"/>
    <mergeCell ref="B127:AA127"/>
    <mergeCell ref="AB124:AD124"/>
    <mergeCell ref="AB125:AD125"/>
    <mergeCell ref="AB126:AD126"/>
    <mergeCell ref="AB127:AD127"/>
    <mergeCell ref="AB129:AD129"/>
    <mergeCell ref="AB123:AD123"/>
    <mergeCell ref="AB122:AD122"/>
    <mergeCell ref="B128:AA128"/>
    <mergeCell ref="B129:AA129"/>
    <mergeCell ref="AB119:AD119"/>
    <mergeCell ref="AB121:AD121"/>
    <mergeCell ref="B2:AD2"/>
    <mergeCell ref="B22:AD22"/>
    <mergeCell ref="AA8:AC8"/>
    <mergeCell ref="T33:Z33"/>
    <mergeCell ref="AA33:AC33"/>
    <mergeCell ref="B4:AD4"/>
    <mergeCell ref="T8:Z8"/>
    <mergeCell ref="T12:Z12"/>
    <mergeCell ref="AA12:AC12"/>
    <mergeCell ref="B6:AD6"/>
    <mergeCell ref="T15:Z15"/>
    <mergeCell ref="C8:S8"/>
    <mergeCell ref="C10:S12"/>
    <mergeCell ref="C14:S15"/>
    <mergeCell ref="B28:AD28"/>
    <mergeCell ref="AA15:AC15"/>
    <mergeCell ref="B24:T26"/>
    <mergeCell ref="AA30:AC30"/>
    <mergeCell ref="T19:Z19"/>
    <mergeCell ref="AA19:AC19"/>
    <mergeCell ref="U26:AA26"/>
    <mergeCell ref="AB26:AD26"/>
    <mergeCell ref="T30:Z30"/>
    <mergeCell ref="C30:S31"/>
    <mergeCell ref="B75:X77"/>
    <mergeCell ref="B78:X78"/>
    <mergeCell ref="B79:X79"/>
    <mergeCell ref="AB83:AD83"/>
    <mergeCell ref="B83:X83"/>
    <mergeCell ref="Y75:AA77"/>
    <mergeCell ref="Y78:AA78"/>
    <mergeCell ref="Y79:AA79"/>
    <mergeCell ref="Y80:AA82"/>
    <mergeCell ref="Y83:AA83"/>
    <mergeCell ref="B80:X82"/>
    <mergeCell ref="AB75:AD77"/>
    <mergeCell ref="AB78:AD78"/>
    <mergeCell ref="AB79:AD79"/>
    <mergeCell ref="AB80:AD82"/>
    <mergeCell ref="B94:AA94"/>
    <mergeCell ref="AB94:AD94"/>
    <mergeCell ref="C96:T97"/>
    <mergeCell ref="U97:AA97"/>
    <mergeCell ref="AB97:AD97"/>
    <mergeCell ref="AB120:AD120"/>
    <mergeCell ref="B104:AD104"/>
    <mergeCell ref="AB106:AD106"/>
    <mergeCell ref="AB111:AD111"/>
    <mergeCell ref="AA108:AD108"/>
    <mergeCell ref="AB118:AD118"/>
    <mergeCell ref="B101:T101"/>
    <mergeCell ref="U103:AA103"/>
    <mergeCell ref="B103:T103"/>
  </mergeCells>
  <conditionalFormatting sqref="C96:AD97">
    <cfRule type="expression" dxfId="72" priority="24">
      <formula>$AB$94="YES"</formula>
    </cfRule>
  </conditionalFormatting>
  <conditionalFormatting sqref="C108:AD108">
    <cfRule type="expression" dxfId="71" priority="23">
      <formula>$AB$106="YES"</formula>
    </cfRule>
  </conditionalFormatting>
  <conditionalFormatting sqref="AA8:AC8 AA12:AC12 AA15:AC15 AA30:AC30 AA33:AC33 AA36:AC36 AB97:AD97 AB101:AD101 AB103:AD103">
    <cfRule type="containsText" dxfId="70" priority="21" operator="containsText" text="NO">
      <formula>NOT(ISERROR(SEARCH("NO",AA8)))</formula>
    </cfRule>
    <cfRule type="containsText" dxfId="69" priority="22" operator="containsText" text="YES">
      <formula>NOT(ISERROR(SEARCH("YES",AA8)))</formula>
    </cfRule>
  </conditionalFormatting>
  <conditionalFormatting sqref="AA19:AC19">
    <cfRule type="containsText" dxfId="68" priority="18" operator="containsText" text="NO">
      <formula>NOT(ISERROR(SEARCH("NO",AA19)))</formula>
    </cfRule>
    <cfRule type="containsText" dxfId="67" priority="19" operator="containsText" text="YES">
      <formula>NOT(ISERROR(SEARCH("YES",AA19)))</formula>
    </cfRule>
  </conditionalFormatting>
  <conditionalFormatting sqref="AB26:AD26">
    <cfRule type="containsText" dxfId="66" priority="14" operator="containsText" text="NO">
      <formula>NOT(ISERROR(SEARCH("NO",AB26)))</formula>
    </cfRule>
    <cfRule type="containsText" dxfId="65" priority="15" operator="containsText" text="YES">
      <formula>NOT(ISERROR(SEARCH("YES",AB26)))</formula>
    </cfRule>
  </conditionalFormatting>
  <conditionalFormatting sqref="AA45:AC45">
    <cfRule type="containsText" dxfId="64" priority="11" operator="containsText" text="NO">
      <formula>NOT(ISERROR(SEARCH("NO",AA45)))</formula>
    </cfRule>
    <cfRule type="containsText" dxfId="63" priority="12" operator="containsText" text="YES">
      <formula>NOT(ISERROR(SEARCH("YES",AA45)))</formula>
    </cfRule>
  </conditionalFormatting>
  <conditionalFormatting sqref="AA48:AC48">
    <cfRule type="containsText" dxfId="62" priority="8" operator="containsText" text="NO">
      <formula>NOT(ISERROR(SEARCH("NO",AA48)))</formula>
    </cfRule>
    <cfRule type="containsText" dxfId="61" priority="9" operator="containsText" text="YES">
      <formula>NOT(ISERROR(SEARCH("YES",AA48)))</formula>
    </cfRule>
  </conditionalFormatting>
  <conditionalFormatting sqref="AA40:AC40">
    <cfRule type="containsText" dxfId="60" priority="4" operator="containsText" text="NO">
      <formula>NOT(ISERROR(SEARCH("NO",AA40)))</formula>
    </cfRule>
    <cfRule type="containsText" dxfId="59" priority="5" operator="containsText" text="YES">
      <formula>NOT(ISERROR(SEARCH("YES",AA40)))</formula>
    </cfRule>
  </conditionalFormatting>
  <conditionalFormatting sqref="AA53:AC53">
    <cfRule type="containsText" dxfId="58" priority="1" operator="containsText" text="NO">
      <formula>NOT(ISERROR(SEARCH("NO",AA53)))</formula>
    </cfRule>
    <cfRule type="containsText" dxfId="57" priority="2" operator="containsText" text="YES">
      <formula>NOT(ISERROR(SEARCH("YES",AA53)))</formula>
    </cfRule>
  </conditionalFormatting>
  <dataValidations count="3">
    <dataValidation type="date" operator="lessThanOrEqual" allowBlank="1" showInputMessage="1" showErrorMessage="1" sqref="AA108:AD108" xr:uid="{00000000-0002-0000-0600-000000000000}">
      <formula1>NOW()</formula1>
    </dataValidation>
    <dataValidation type="list" allowBlank="1" showInputMessage="1" showErrorMessage="1" sqref="AA53:AC53" xr:uid="{00000000-0002-0000-0600-000001000000}">
      <formula1>"YES,NO,N/A"</formula1>
    </dataValidation>
    <dataValidation type="list" allowBlank="1" showInputMessage="1" showErrorMessage="1" sqref="AB144:AD144" xr:uid="{00000000-0002-0000-0600-000002000000}">
      <formula1>"Yes,No,N/A"</formula1>
    </dataValidation>
  </dataValidations>
  <printOptions horizontalCentered="1"/>
  <pageMargins left="0.5" right="0.5" top="0.75" bottom="0.75" header="0.3" footer="0.3"/>
  <pageSetup fitToHeight="0" orientation="portrait" r:id="rId1"/>
  <rowBreaks count="2" manualBreakCount="2">
    <brk id="55" min="1" max="29" man="1"/>
    <brk id="98" min="1" max="29" man="1"/>
  </rowBreaks>
  <extLst>
    <ext xmlns:x14="http://schemas.microsoft.com/office/spreadsheetml/2009/9/main" uri="{78C0D931-6437-407d-A8EE-F0AAD7539E65}">
      <x14:conditionalFormattings>
        <x14:conditionalFormatting xmlns:xm="http://schemas.microsoft.com/office/excel/2006/main">
          <x14:cfRule type="expression" priority="25" id="{567BE21C-2D7E-4401-916A-820694FFB900}">
            <xm:f>'T1-Application Cover Page'!$U$41="Administrator"</xm:f>
            <x14:dxf>
              <fill>
                <patternFill patternType="solid"/>
              </fill>
            </x14:dxf>
          </x14:cfRule>
          <xm:sqref>C30 C33:AC33 C35:AC36 T30 AA30 C38 T40:AC40 S38:AC40</xm:sqref>
        </x14:conditionalFormatting>
        <x14:conditionalFormatting xmlns:xm="http://schemas.microsoft.com/office/excel/2006/main">
          <x14:cfRule type="expression" priority="20" id="{63834D94-A587-4900-876B-AF881EF5B22D}">
            <xm:f>'T1-Application Cover Page'!$U$7="Not-For-Profit"</xm:f>
            <x14:dxf>
              <fill>
                <patternFill patternType="solid"/>
              </fill>
            </x14:dxf>
          </x14:cfRule>
          <xm:sqref>C8:AC8 C10:AC12 C14:AC15 D17:AC19</xm:sqref>
        </x14:conditionalFormatting>
        <x14:conditionalFormatting xmlns:xm="http://schemas.microsoft.com/office/excel/2006/main">
          <x14:cfRule type="expression" priority="13" id="{C5275E99-A82C-4537-BB45-DFCC33804076}">
            <xm:f>'T1-Application Cover Page'!$U$41="Subrecipient"</xm:f>
            <x14:dxf>
              <fill>
                <patternFill patternType="solid"/>
              </fill>
            </x14:dxf>
          </x14:cfRule>
          <xm:sqref>C45:AC45 C47:AC48 C50:AC53</xm:sqref>
        </x14:conditionalFormatting>
        <x14:conditionalFormatting xmlns:xm="http://schemas.microsoft.com/office/excel/2006/main">
          <x14:cfRule type="expression" priority="7" id="{0C031D47-F1A5-4266-A81C-247E235DDC24}">
            <xm:f>'T1-Application Cover Page'!$U$41="Administrator"</xm:f>
            <x14:dxf>
              <fill>
                <patternFill patternType="solid"/>
              </fill>
            </x14:dxf>
          </x14:cfRule>
          <xm:sqref>T31</xm:sqref>
        </x14:conditionalFormatting>
        <x14:conditionalFormatting xmlns:xm="http://schemas.microsoft.com/office/excel/2006/main">
          <x14:cfRule type="expression" priority="6" id="{A31AD8B2-1093-4988-B2E1-933AFF532F32}">
            <xm:f>'T1-Application Cover Page'!$U$41="Administrator"</xm:f>
            <x14:dxf>
              <fill>
                <patternFill patternType="solid"/>
              </fill>
            </x14:dxf>
          </x14:cfRule>
          <xm:sqref>T40:AC40</xm:sqref>
        </x14:conditionalFormatting>
        <x14:conditionalFormatting xmlns:xm="http://schemas.microsoft.com/office/excel/2006/main">
          <x14:cfRule type="expression" priority="3" id="{ACF4B1C7-8028-4231-A4B3-D4E9630B7E01}">
            <xm:f>'T1-Application Cover Page'!$U$41="Subrecipient"</xm:f>
            <x14:dxf>
              <fill>
                <patternFill patternType="solid"/>
              </fill>
            </x14:dxf>
          </x14:cfRule>
          <xm:sqref>T53:AC53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Validation!$E$2:$E$3</xm:f>
          </x14:formula1>
          <xm:sqref>AB87:AD87 AB89:AD89 AB92:AD92 AB103:AD103 AB106:AD106 AB111:AD111 AB119:AD130 AA30:AC30 AA33:AC33 Y75:AD83 AA8:AC8 AB59:AD59 AA15:AC15 AB97:AD97 AB62:AD62 AB101:AD101 AB94:AD94 AA19:AC19 AB26:AD26 AA45:AC45 AA48:AC48 AB65:AD65 AB137:AD137</xm:sqref>
        </x14:dataValidation>
        <x14:dataValidation type="list" allowBlank="1" showInputMessage="1" showErrorMessage="1" xr:uid="{00000000-0002-0000-0600-000004000000}">
          <x14:formula1>
            <xm:f>Validation!$E$6:$E$8</xm:f>
          </x14:formula1>
          <xm:sqref>AA12:AC12 AA36:AC36 AA40:AC40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17"/>
  <sheetViews>
    <sheetView showGridLines="0" zoomScaleNormal="100" workbookViewId="0">
      <selection activeCell="S37" sqref="S37:X38"/>
    </sheetView>
  </sheetViews>
  <sheetFormatPr defaultColWidth="0" defaultRowHeight="14.5" zeroHeight="1" x14ac:dyDescent="0.35"/>
  <cols>
    <col min="1" max="31" width="3.26953125" style="22" customWidth="1"/>
    <col min="32" max="16384" width="9.1796875" style="22" hidden="1"/>
  </cols>
  <sheetData>
    <row r="1" spans="2:30" x14ac:dyDescent="0.35"/>
    <row r="2" spans="2:30" x14ac:dyDescent="0.35">
      <c r="B2" s="88" t="s">
        <v>158</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2:30" ht="15" thickBot="1" x14ac:dyDescent="0.4"/>
    <row r="4" spans="2:30" x14ac:dyDescent="0.35">
      <c r="B4" s="161" t="s">
        <v>159</v>
      </c>
      <c r="C4" s="163"/>
      <c r="D4" s="194" t="s">
        <v>160</v>
      </c>
      <c r="E4" s="162"/>
      <c r="F4" s="162"/>
      <c r="G4" s="162"/>
      <c r="H4" s="162"/>
      <c r="I4" s="162"/>
      <c r="J4" s="162"/>
      <c r="K4" s="162"/>
      <c r="L4" s="162"/>
      <c r="M4" s="162" t="s">
        <v>161</v>
      </c>
      <c r="N4" s="162"/>
      <c r="O4" s="162"/>
      <c r="P4" s="162" t="s">
        <v>162</v>
      </c>
      <c r="Q4" s="162"/>
      <c r="R4" s="162"/>
      <c r="S4" s="162" t="s">
        <v>163</v>
      </c>
      <c r="T4" s="162"/>
      <c r="U4" s="162"/>
      <c r="V4" s="162"/>
      <c r="W4" s="162"/>
      <c r="X4" s="162"/>
      <c r="Y4" s="162" t="s">
        <v>164</v>
      </c>
      <c r="Z4" s="162"/>
      <c r="AA4" s="162"/>
      <c r="AB4" s="162"/>
      <c r="AC4" s="162"/>
      <c r="AD4" s="163"/>
    </row>
    <row r="5" spans="2:30" ht="15" thickBot="1" x14ac:dyDescent="0.4">
      <c r="B5" s="164"/>
      <c r="C5" s="166"/>
      <c r="D5" s="19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6"/>
    </row>
    <row r="6" spans="2:30" x14ac:dyDescent="0.35">
      <c r="B6" s="565" t="s">
        <v>306</v>
      </c>
      <c r="C6" s="566"/>
      <c r="D6" s="567" t="s">
        <v>165</v>
      </c>
      <c r="E6" s="568"/>
      <c r="F6" s="568"/>
      <c r="G6" s="568"/>
      <c r="H6" s="568"/>
      <c r="I6" s="568"/>
      <c r="J6" s="568"/>
      <c r="K6" s="568"/>
      <c r="L6" s="568"/>
      <c r="M6" s="570" t="str">
        <f>IF('T1-Application Cover Page'!AB36="YES","YES","NO")</f>
        <v>NO</v>
      </c>
      <c r="N6" s="570"/>
      <c r="O6" s="570"/>
      <c r="P6" s="571"/>
      <c r="Q6" s="571"/>
      <c r="R6" s="571"/>
      <c r="S6" s="569"/>
      <c r="T6" s="569"/>
      <c r="U6" s="569"/>
      <c r="V6" s="569"/>
      <c r="W6" s="569"/>
      <c r="X6" s="569"/>
      <c r="Y6" s="571"/>
      <c r="Z6" s="571"/>
      <c r="AA6" s="571"/>
      <c r="AB6" s="571"/>
      <c r="AC6" s="571"/>
      <c r="AD6" s="572"/>
    </row>
    <row r="7" spans="2:30" x14ac:dyDescent="0.35">
      <c r="B7" s="549"/>
      <c r="C7" s="550"/>
      <c r="D7" s="530"/>
      <c r="E7" s="531"/>
      <c r="F7" s="531"/>
      <c r="G7" s="531"/>
      <c r="H7" s="531"/>
      <c r="I7" s="531"/>
      <c r="J7" s="531"/>
      <c r="K7" s="531"/>
      <c r="L7" s="531"/>
      <c r="M7" s="529"/>
      <c r="N7" s="529"/>
      <c r="O7" s="529"/>
      <c r="P7" s="527"/>
      <c r="Q7" s="527"/>
      <c r="R7" s="527"/>
      <c r="S7" s="98"/>
      <c r="T7" s="98"/>
      <c r="U7" s="98"/>
      <c r="V7" s="98"/>
      <c r="W7" s="98"/>
      <c r="X7" s="98"/>
      <c r="Y7" s="527"/>
      <c r="Z7" s="527"/>
      <c r="AA7" s="527"/>
      <c r="AB7" s="527"/>
      <c r="AC7" s="527"/>
      <c r="AD7" s="528"/>
    </row>
    <row r="8" spans="2:30" x14ac:dyDescent="0.35">
      <c r="B8" s="543" t="s">
        <v>171</v>
      </c>
      <c r="C8" s="544"/>
      <c r="D8" s="541" t="s">
        <v>307</v>
      </c>
      <c r="E8" s="477"/>
      <c r="F8" s="477"/>
      <c r="G8" s="477"/>
      <c r="H8" s="477"/>
      <c r="I8" s="477"/>
      <c r="J8" s="477"/>
      <c r="K8" s="477"/>
      <c r="L8" s="477"/>
      <c r="M8" s="529" t="str">
        <f>IF('T3-Narratives'!AB17="YES","YES","NO")</f>
        <v>NO</v>
      </c>
      <c r="N8" s="529"/>
      <c r="O8" s="529"/>
      <c r="P8" s="525"/>
      <c r="Q8" s="525"/>
      <c r="R8" s="525"/>
      <c r="S8" s="98"/>
      <c r="T8" s="98"/>
      <c r="U8" s="98"/>
      <c r="V8" s="98"/>
      <c r="W8" s="98"/>
      <c r="X8" s="98"/>
      <c r="Y8" s="525"/>
      <c r="Z8" s="525"/>
      <c r="AA8" s="525"/>
      <c r="AB8" s="525"/>
      <c r="AC8" s="525"/>
      <c r="AD8" s="526"/>
    </row>
    <row r="9" spans="2:30" x14ac:dyDescent="0.35">
      <c r="B9" s="543"/>
      <c r="C9" s="544"/>
      <c r="D9" s="541"/>
      <c r="E9" s="477"/>
      <c r="F9" s="477"/>
      <c r="G9" s="477"/>
      <c r="H9" s="477"/>
      <c r="I9" s="477"/>
      <c r="J9" s="477"/>
      <c r="K9" s="477"/>
      <c r="L9" s="477"/>
      <c r="M9" s="529"/>
      <c r="N9" s="529"/>
      <c r="O9" s="529"/>
      <c r="P9" s="525"/>
      <c r="Q9" s="525"/>
      <c r="R9" s="525"/>
      <c r="S9" s="98"/>
      <c r="T9" s="98"/>
      <c r="U9" s="98"/>
      <c r="V9" s="98"/>
      <c r="W9" s="98"/>
      <c r="X9" s="98"/>
      <c r="Y9" s="525"/>
      <c r="Z9" s="525"/>
      <c r="AA9" s="525"/>
      <c r="AB9" s="525"/>
      <c r="AC9" s="525"/>
      <c r="AD9" s="526"/>
    </row>
    <row r="10" spans="2:30" x14ac:dyDescent="0.35">
      <c r="B10" s="535" t="s">
        <v>172</v>
      </c>
      <c r="C10" s="536"/>
      <c r="D10" s="530" t="s">
        <v>166</v>
      </c>
      <c r="E10" s="531"/>
      <c r="F10" s="531"/>
      <c r="G10" s="531"/>
      <c r="H10" s="531"/>
      <c r="I10" s="531"/>
      <c r="J10" s="531"/>
      <c r="K10" s="531"/>
      <c r="L10" s="531"/>
      <c r="M10" s="529" t="str">
        <f>IF('T3-Narratives'!AB48="YES","YES","NO")</f>
        <v>NO</v>
      </c>
      <c r="N10" s="529"/>
      <c r="O10" s="529"/>
      <c r="P10" s="525"/>
      <c r="Q10" s="525"/>
      <c r="R10" s="525"/>
      <c r="S10" s="98"/>
      <c r="T10" s="98"/>
      <c r="U10" s="98"/>
      <c r="V10" s="98"/>
      <c r="W10" s="98"/>
      <c r="X10" s="98"/>
      <c r="Y10" s="525"/>
      <c r="Z10" s="525"/>
      <c r="AA10" s="525"/>
      <c r="AB10" s="525"/>
      <c r="AC10" s="525"/>
      <c r="AD10" s="526"/>
    </row>
    <row r="11" spans="2:30" x14ac:dyDescent="0.35">
      <c r="B11" s="535"/>
      <c r="C11" s="536"/>
      <c r="D11" s="530"/>
      <c r="E11" s="531"/>
      <c r="F11" s="531"/>
      <c r="G11" s="531"/>
      <c r="H11" s="531"/>
      <c r="I11" s="531"/>
      <c r="J11" s="531"/>
      <c r="K11" s="531"/>
      <c r="L11" s="531"/>
      <c r="M11" s="529"/>
      <c r="N11" s="529"/>
      <c r="O11" s="529"/>
      <c r="P11" s="525"/>
      <c r="Q11" s="525"/>
      <c r="R11" s="525"/>
      <c r="S11" s="98"/>
      <c r="T11" s="98"/>
      <c r="U11" s="98"/>
      <c r="V11" s="98"/>
      <c r="W11" s="98"/>
      <c r="X11" s="98"/>
      <c r="Y11" s="525"/>
      <c r="Z11" s="525"/>
      <c r="AA11" s="525"/>
      <c r="AB11" s="525"/>
      <c r="AC11" s="525"/>
      <c r="AD11" s="526"/>
    </row>
    <row r="12" spans="2:30" x14ac:dyDescent="0.35">
      <c r="B12" s="545"/>
      <c r="C12" s="546"/>
      <c r="D12" s="541" t="s">
        <v>167</v>
      </c>
      <c r="E12" s="477"/>
      <c r="F12" s="477"/>
      <c r="G12" s="477"/>
      <c r="H12" s="477"/>
      <c r="I12" s="477"/>
      <c r="J12" s="477"/>
      <c r="K12" s="477"/>
      <c r="L12" s="477"/>
      <c r="M12" s="529" t="str">
        <f>IF('T4-Units'!AB19="YES","YES","NO")</f>
        <v>NO</v>
      </c>
      <c r="N12" s="529"/>
      <c r="O12" s="529"/>
      <c r="P12" s="525"/>
      <c r="Q12" s="525"/>
      <c r="R12" s="525"/>
      <c r="S12" s="98"/>
      <c r="T12" s="98"/>
      <c r="U12" s="98"/>
      <c r="V12" s="98"/>
      <c r="W12" s="98"/>
      <c r="X12" s="98"/>
      <c r="Y12" s="525"/>
      <c r="Z12" s="525"/>
      <c r="AA12" s="525"/>
      <c r="AB12" s="525"/>
      <c r="AC12" s="525"/>
      <c r="AD12" s="526"/>
    </row>
    <row r="13" spans="2:30" x14ac:dyDescent="0.35">
      <c r="B13" s="545"/>
      <c r="C13" s="546"/>
      <c r="D13" s="541"/>
      <c r="E13" s="477"/>
      <c r="F13" s="477"/>
      <c r="G13" s="477"/>
      <c r="H13" s="477"/>
      <c r="I13" s="477"/>
      <c r="J13" s="477"/>
      <c r="K13" s="477"/>
      <c r="L13" s="477"/>
      <c r="M13" s="529"/>
      <c r="N13" s="529"/>
      <c r="O13" s="529"/>
      <c r="P13" s="525"/>
      <c r="Q13" s="525"/>
      <c r="R13" s="525"/>
      <c r="S13" s="98"/>
      <c r="T13" s="98"/>
      <c r="U13" s="98"/>
      <c r="V13" s="98"/>
      <c r="W13" s="98"/>
      <c r="X13" s="98"/>
      <c r="Y13" s="525"/>
      <c r="Z13" s="525"/>
      <c r="AA13" s="525"/>
      <c r="AB13" s="525"/>
      <c r="AC13" s="525"/>
      <c r="AD13" s="526"/>
    </row>
    <row r="14" spans="2:30" x14ac:dyDescent="0.35">
      <c r="B14" s="535" t="s">
        <v>174</v>
      </c>
      <c r="C14" s="536"/>
      <c r="D14" s="530" t="s">
        <v>323</v>
      </c>
      <c r="E14" s="531"/>
      <c r="F14" s="531"/>
      <c r="G14" s="531"/>
      <c r="H14" s="531"/>
      <c r="I14" s="531"/>
      <c r="J14" s="531"/>
      <c r="K14" s="531"/>
      <c r="L14" s="531"/>
      <c r="M14" s="529" t="str">
        <f>'T5-Sources of Funds'!AB27</f>
        <v>N/A</v>
      </c>
      <c r="N14" s="529"/>
      <c r="O14" s="529"/>
      <c r="P14" s="525"/>
      <c r="Q14" s="525"/>
      <c r="R14" s="525"/>
      <c r="S14" s="98"/>
      <c r="T14" s="98"/>
      <c r="U14" s="98"/>
      <c r="V14" s="98"/>
      <c r="W14" s="98"/>
      <c r="X14" s="98"/>
      <c r="Y14" s="525"/>
      <c r="Z14" s="525"/>
      <c r="AA14" s="525"/>
      <c r="AB14" s="525"/>
      <c r="AC14" s="525"/>
      <c r="AD14" s="526"/>
    </row>
    <row r="15" spans="2:30" x14ac:dyDescent="0.35">
      <c r="B15" s="535"/>
      <c r="C15" s="536"/>
      <c r="D15" s="530"/>
      <c r="E15" s="531"/>
      <c r="F15" s="531"/>
      <c r="G15" s="531"/>
      <c r="H15" s="531"/>
      <c r="I15" s="531"/>
      <c r="J15" s="531"/>
      <c r="K15" s="531"/>
      <c r="L15" s="531"/>
      <c r="M15" s="529"/>
      <c r="N15" s="529"/>
      <c r="O15" s="529"/>
      <c r="P15" s="525"/>
      <c r="Q15" s="525"/>
      <c r="R15" s="525"/>
      <c r="S15" s="98"/>
      <c r="T15" s="98"/>
      <c r="U15" s="98"/>
      <c r="V15" s="98"/>
      <c r="W15" s="98"/>
      <c r="X15" s="98"/>
      <c r="Y15" s="525"/>
      <c r="Z15" s="525"/>
      <c r="AA15" s="525"/>
      <c r="AB15" s="525"/>
      <c r="AC15" s="525"/>
      <c r="AD15" s="526"/>
    </row>
    <row r="16" spans="2:30" x14ac:dyDescent="0.35">
      <c r="B16" s="543" t="s">
        <v>174</v>
      </c>
      <c r="C16" s="544"/>
      <c r="D16" s="541" t="s">
        <v>324</v>
      </c>
      <c r="E16" s="477"/>
      <c r="F16" s="477"/>
      <c r="G16" s="477"/>
      <c r="H16" s="477"/>
      <c r="I16" s="477"/>
      <c r="J16" s="477"/>
      <c r="K16" s="477"/>
      <c r="L16" s="477"/>
      <c r="M16" s="529" t="str">
        <f>'T5-Sources of Funds'!AB44</f>
        <v>N/A</v>
      </c>
      <c r="N16" s="529"/>
      <c r="O16" s="529"/>
      <c r="P16" s="525"/>
      <c r="Q16" s="525"/>
      <c r="R16" s="525"/>
      <c r="S16" s="98"/>
      <c r="T16" s="98"/>
      <c r="U16" s="98"/>
      <c r="V16" s="98"/>
      <c r="W16" s="98"/>
      <c r="X16" s="98"/>
      <c r="Y16" s="525"/>
      <c r="Z16" s="525"/>
      <c r="AA16" s="525"/>
      <c r="AB16" s="525"/>
      <c r="AC16" s="525"/>
      <c r="AD16" s="526"/>
    </row>
    <row r="17" spans="2:30" x14ac:dyDescent="0.35">
      <c r="B17" s="543"/>
      <c r="C17" s="544"/>
      <c r="D17" s="541"/>
      <c r="E17" s="477"/>
      <c r="F17" s="477"/>
      <c r="G17" s="477"/>
      <c r="H17" s="477"/>
      <c r="I17" s="477"/>
      <c r="J17" s="477"/>
      <c r="K17" s="477"/>
      <c r="L17" s="477"/>
      <c r="M17" s="529"/>
      <c r="N17" s="529"/>
      <c r="O17" s="529"/>
      <c r="P17" s="525"/>
      <c r="Q17" s="525"/>
      <c r="R17" s="525"/>
      <c r="S17" s="98"/>
      <c r="T17" s="98"/>
      <c r="U17" s="98"/>
      <c r="V17" s="98"/>
      <c r="W17" s="98"/>
      <c r="X17" s="98"/>
      <c r="Y17" s="525"/>
      <c r="Z17" s="525"/>
      <c r="AA17" s="525"/>
      <c r="AB17" s="525"/>
      <c r="AC17" s="525"/>
      <c r="AD17" s="526"/>
    </row>
    <row r="18" spans="2:30" x14ac:dyDescent="0.35">
      <c r="B18" s="535" t="s">
        <v>174</v>
      </c>
      <c r="C18" s="536"/>
      <c r="D18" s="530" t="s">
        <v>325</v>
      </c>
      <c r="E18" s="531"/>
      <c r="F18" s="531"/>
      <c r="G18" s="531"/>
      <c r="H18" s="531"/>
      <c r="I18" s="531"/>
      <c r="J18" s="531"/>
      <c r="K18" s="531"/>
      <c r="L18" s="531"/>
      <c r="M18" s="529" t="str">
        <f>'T5-Sources of Funds'!AB58</f>
        <v>N/A</v>
      </c>
      <c r="N18" s="529"/>
      <c r="O18" s="529"/>
      <c r="P18" s="525"/>
      <c r="Q18" s="525"/>
      <c r="R18" s="525"/>
      <c r="S18" s="98"/>
      <c r="T18" s="98"/>
      <c r="U18" s="98"/>
      <c r="V18" s="98"/>
      <c r="W18" s="98"/>
      <c r="X18" s="98"/>
      <c r="Y18" s="525"/>
      <c r="Z18" s="525"/>
      <c r="AA18" s="525"/>
      <c r="AB18" s="525"/>
      <c r="AC18" s="525"/>
      <c r="AD18" s="526"/>
    </row>
    <row r="19" spans="2:30" x14ac:dyDescent="0.35">
      <c r="B19" s="535"/>
      <c r="C19" s="536"/>
      <c r="D19" s="530"/>
      <c r="E19" s="531"/>
      <c r="F19" s="531"/>
      <c r="G19" s="531"/>
      <c r="H19" s="531"/>
      <c r="I19" s="531"/>
      <c r="J19" s="531"/>
      <c r="K19" s="531"/>
      <c r="L19" s="531"/>
      <c r="M19" s="529"/>
      <c r="N19" s="529"/>
      <c r="O19" s="529"/>
      <c r="P19" s="525"/>
      <c r="Q19" s="525"/>
      <c r="R19" s="525"/>
      <c r="S19" s="98"/>
      <c r="T19" s="98"/>
      <c r="U19" s="98"/>
      <c r="V19" s="98"/>
      <c r="W19" s="98"/>
      <c r="X19" s="98"/>
      <c r="Y19" s="525"/>
      <c r="Z19" s="525"/>
      <c r="AA19" s="525"/>
      <c r="AB19" s="525"/>
      <c r="AC19" s="525"/>
      <c r="AD19" s="526"/>
    </row>
    <row r="20" spans="2:30" x14ac:dyDescent="0.35">
      <c r="B20" s="555" t="s">
        <v>174</v>
      </c>
      <c r="C20" s="556"/>
      <c r="D20" s="559" t="s">
        <v>658</v>
      </c>
      <c r="E20" s="560"/>
      <c r="F20" s="560"/>
      <c r="G20" s="560"/>
      <c r="H20" s="560"/>
      <c r="I20" s="560"/>
      <c r="J20" s="560"/>
      <c r="K20" s="560"/>
      <c r="L20" s="561"/>
      <c r="M20" s="585" t="str">
        <f>IF('T7-Application Summary'!AB137="","N/A",'T7-Application Summary'!AB137)</f>
        <v>N/A</v>
      </c>
      <c r="N20" s="586"/>
      <c r="O20" s="587"/>
      <c r="P20" s="591"/>
      <c r="Q20" s="592"/>
      <c r="R20" s="593"/>
      <c r="S20" s="484"/>
      <c r="T20" s="473"/>
      <c r="U20" s="473"/>
      <c r="V20" s="473"/>
      <c r="W20" s="473"/>
      <c r="X20" s="474"/>
      <c r="Y20" s="591"/>
      <c r="Z20" s="592"/>
      <c r="AA20" s="592"/>
      <c r="AB20" s="592"/>
      <c r="AC20" s="592"/>
      <c r="AD20" s="597"/>
    </row>
    <row r="21" spans="2:30" x14ac:dyDescent="0.35">
      <c r="B21" s="557"/>
      <c r="C21" s="558"/>
      <c r="D21" s="562"/>
      <c r="E21" s="563"/>
      <c r="F21" s="563"/>
      <c r="G21" s="563"/>
      <c r="H21" s="563"/>
      <c r="I21" s="563"/>
      <c r="J21" s="563"/>
      <c r="K21" s="563"/>
      <c r="L21" s="564"/>
      <c r="M21" s="588"/>
      <c r="N21" s="589"/>
      <c r="O21" s="590"/>
      <c r="P21" s="594"/>
      <c r="Q21" s="595"/>
      <c r="R21" s="596"/>
      <c r="S21" s="481"/>
      <c r="T21" s="470"/>
      <c r="U21" s="470"/>
      <c r="V21" s="470"/>
      <c r="W21" s="470"/>
      <c r="X21" s="112"/>
      <c r="Y21" s="594"/>
      <c r="Z21" s="595"/>
      <c r="AA21" s="595"/>
      <c r="AB21" s="595"/>
      <c r="AC21" s="595"/>
      <c r="AD21" s="598"/>
    </row>
    <row r="22" spans="2:30" x14ac:dyDescent="0.35">
      <c r="B22" s="555" t="s">
        <v>174</v>
      </c>
      <c r="C22" s="556"/>
      <c r="D22" s="559" t="s">
        <v>668</v>
      </c>
      <c r="E22" s="560"/>
      <c r="F22" s="560"/>
      <c r="G22" s="560"/>
      <c r="H22" s="560"/>
      <c r="I22" s="560"/>
      <c r="J22" s="560"/>
      <c r="K22" s="560"/>
      <c r="L22" s="561"/>
      <c r="M22" s="585" t="str">
        <f>IF('T7-Application Summary'!AB144="","N/A",'T7-Application Summary'!AB144)</f>
        <v>N/A</v>
      </c>
      <c r="N22" s="586"/>
      <c r="O22" s="587"/>
      <c r="P22" s="591"/>
      <c r="Q22" s="592"/>
      <c r="R22" s="593"/>
      <c r="S22" s="484"/>
      <c r="T22" s="473"/>
      <c r="U22" s="473"/>
      <c r="V22" s="473"/>
      <c r="W22" s="473"/>
      <c r="X22" s="474"/>
      <c r="Y22" s="591"/>
      <c r="Z22" s="592"/>
      <c r="AA22" s="592"/>
      <c r="AB22" s="592"/>
      <c r="AC22" s="592"/>
      <c r="AD22" s="597"/>
    </row>
    <row r="23" spans="2:30" x14ac:dyDescent="0.35">
      <c r="B23" s="557"/>
      <c r="C23" s="558"/>
      <c r="D23" s="562"/>
      <c r="E23" s="563"/>
      <c r="F23" s="563"/>
      <c r="G23" s="563"/>
      <c r="H23" s="563"/>
      <c r="I23" s="563"/>
      <c r="J23" s="563"/>
      <c r="K23" s="563"/>
      <c r="L23" s="564"/>
      <c r="M23" s="588"/>
      <c r="N23" s="589"/>
      <c r="O23" s="590"/>
      <c r="P23" s="594"/>
      <c r="Q23" s="595"/>
      <c r="R23" s="596"/>
      <c r="S23" s="481"/>
      <c r="T23" s="470"/>
      <c r="U23" s="470"/>
      <c r="V23" s="470"/>
      <c r="W23" s="470"/>
      <c r="X23" s="112"/>
      <c r="Y23" s="594"/>
      <c r="Z23" s="595"/>
      <c r="AA23" s="595"/>
      <c r="AB23" s="595"/>
      <c r="AC23" s="595"/>
      <c r="AD23" s="598"/>
    </row>
    <row r="24" spans="2:30" x14ac:dyDescent="0.35">
      <c r="B24" s="535" t="s">
        <v>170</v>
      </c>
      <c r="C24" s="536"/>
      <c r="D24" s="530" t="s">
        <v>320</v>
      </c>
      <c r="E24" s="531"/>
      <c r="F24" s="531"/>
      <c r="G24" s="531"/>
      <c r="H24" s="531"/>
      <c r="I24" s="531"/>
      <c r="J24" s="531"/>
      <c r="K24" s="531"/>
      <c r="L24" s="531"/>
      <c r="M24" s="529" t="str">
        <f>IF('T1-Application Cover Page'!U7&lt;&gt;"Not-For-Profit","N/A",IF('T7-Application Summary'!AA8="YES","YES","NO"))</f>
        <v>N/A</v>
      </c>
      <c r="N24" s="529"/>
      <c r="O24" s="529"/>
      <c r="P24" s="527"/>
      <c r="Q24" s="527"/>
      <c r="R24" s="527"/>
      <c r="S24" s="98"/>
      <c r="T24" s="98"/>
      <c r="U24" s="98"/>
      <c r="V24" s="98"/>
      <c r="W24" s="98"/>
      <c r="X24" s="98"/>
      <c r="Y24" s="527"/>
      <c r="Z24" s="527"/>
      <c r="AA24" s="527"/>
      <c r="AB24" s="527"/>
      <c r="AC24" s="527"/>
      <c r="AD24" s="528"/>
    </row>
    <row r="25" spans="2:30" x14ac:dyDescent="0.35">
      <c r="B25" s="535"/>
      <c r="C25" s="536"/>
      <c r="D25" s="530"/>
      <c r="E25" s="531"/>
      <c r="F25" s="531"/>
      <c r="G25" s="531"/>
      <c r="H25" s="531"/>
      <c r="I25" s="531"/>
      <c r="J25" s="531"/>
      <c r="K25" s="531"/>
      <c r="L25" s="531"/>
      <c r="M25" s="529"/>
      <c r="N25" s="529"/>
      <c r="O25" s="529"/>
      <c r="P25" s="527"/>
      <c r="Q25" s="527"/>
      <c r="R25" s="527"/>
      <c r="S25" s="98"/>
      <c r="T25" s="98"/>
      <c r="U25" s="98"/>
      <c r="V25" s="98"/>
      <c r="W25" s="98"/>
      <c r="X25" s="98"/>
      <c r="Y25" s="527"/>
      <c r="Z25" s="527"/>
      <c r="AA25" s="527"/>
      <c r="AB25" s="527"/>
      <c r="AC25" s="527"/>
      <c r="AD25" s="528"/>
    </row>
    <row r="26" spans="2:30" x14ac:dyDescent="0.35">
      <c r="B26" s="535"/>
      <c r="C26" s="536"/>
      <c r="D26" s="530"/>
      <c r="E26" s="531"/>
      <c r="F26" s="531"/>
      <c r="G26" s="531"/>
      <c r="H26" s="531"/>
      <c r="I26" s="531"/>
      <c r="J26" s="531"/>
      <c r="K26" s="531"/>
      <c r="L26" s="531"/>
      <c r="M26" s="529"/>
      <c r="N26" s="529"/>
      <c r="O26" s="529"/>
      <c r="P26" s="527"/>
      <c r="Q26" s="527"/>
      <c r="R26" s="527"/>
      <c r="S26" s="98"/>
      <c r="T26" s="98"/>
      <c r="U26" s="98"/>
      <c r="V26" s="98"/>
      <c r="W26" s="98"/>
      <c r="X26" s="98"/>
      <c r="Y26" s="527"/>
      <c r="Z26" s="527"/>
      <c r="AA26" s="527"/>
      <c r="AB26" s="527"/>
      <c r="AC26" s="527"/>
      <c r="AD26" s="528"/>
    </row>
    <row r="27" spans="2:30" x14ac:dyDescent="0.35">
      <c r="B27" s="547" t="s">
        <v>170</v>
      </c>
      <c r="C27" s="548"/>
      <c r="D27" s="576" t="s">
        <v>321</v>
      </c>
      <c r="E27" s="577"/>
      <c r="F27" s="577"/>
      <c r="G27" s="577"/>
      <c r="H27" s="577"/>
      <c r="I27" s="577"/>
      <c r="J27" s="577"/>
      <c r="K27" s="577"/>
      <c r="L27" s="577"/>
      <c r="M27" s="532" t="str">
        <f>IF('T1-Application Cover Page'!U7&lt;&gt;"Not-For-Profit","N/A",IF('T7-Application Summary'!AA12="YES","YES","NO"))</f>
        <v>N/A</v>
      </c>
      <c r="N27" s="532"/>
      <c r="O27" s="532"/>
      <c r="P27" s="542"/>
      <c r="Q27" s="542"/>
      <c r="R27" s="542"/>
      <c r="S27" s="113"/>
      <c r="T27" s="113"/>
      <c r="U27" s="113"/>
      <c r="V27" s="113"/>
      <c r="W27" s="113"/>
      <c r="X27" s="113"/>
      <c r="Y27" s="542"/>
      <c r="Z27" s="542"/>
      <c r="AA27" s="542"/>
      <c r="AB27" s="542"/>
      <c r="AC27" s="542"/>
      <c r="AD27" s="575"/>
    </row>
    <row r="28" spans="2:30" x14ac:dyDescent="0.35">
      <c r="B28" s="547"/>
      <c r="C28" s="548"/>
      <c r="D28" s="576"/>
      <c r="E28" s="577"/>
      <c r="F28" s="577"/>
      <c r="G28" s="577"/>
      <c r="H28" s="577"/>
      <c r="I28" s="577"/>
      <c r="J28" s="577"/>
      <c r="K28" s="577"/>
      <c r="L28" s="577"/>
      <c r="M28" s="532"/>
      <c r="N28" s="532"/>
      <c r="O28" s="532"/>
      <c r="P28" s="542"/>
      <c r="Q28" s="542"/>
      <c r="R28" s="542"/>
      <c r="S28" s="113"/>
      <c r="T28" s="113"/>
      <c r="U28" s="113"/>
      <c r="V28" s="113"/>
      <c r="W28" s="113"/>
      <c r="X28" s="113"/>
      <c r="Y28" s="542"/>
      <c r="Z28" s="542"/>
      <c r="AA28" s="542"/>
      <c r="AB28" s="542"/>
      <c r="AC28" s="542"/>
      <c r="AD28" s="575"/>
    </row>
    <row r="29" spans="2:30" x14ac:dyDescent="0.35">
      <c r="B29" s="543"/>
      <c r="C29" s="544"/>
      <c r="D29" s="541"/>
      <c r="E29" s="477"/>
      <c r="F29" s="477"/>
      <c r="G29" s="477"/>
      <c r="H29" s="477"/>
      <c r="I29" s="477"/>
      <c r="J29" s="477"/>
      <c r="K29" s="477"/>
      <c r="L29" s="477"/>
      <c r="M29" s="529"/>
      <c r="N29" s="529"/>
      <c r="O29" s="529"/>
      <c r="P29" s="525"/>
      <c r="Q29" s="525"/>
      <c r="R29" s="525"/>
      <c r="S29" s="98"/>
      <c r="T29" s="98"/>
      <c r="U29" s="98"/>
      <c r="V29" s="98"/>
      <c r="W29" s="98"/>
      <c r="X29" s="98"/>
      <c r="Y29" s="525"/>
      <c r="Z29" s="525"/>
      <c r="AA29" s="525"/>
      <c r="AB29" s="525"/>
      <c r="AC29" s="525"/>
      <c r="AD29" s="526"/>
    </row>
    <row r="30" spans="2:30" ht="15" customHeight="1" x14ac:dyDescent="0.35">
      <c r="B30" s="535" t="s">
        <v>170</v>
      </c>
      <c r="C30" s="536"/>
      <c r="D30" s="530" t="s">
        <v>322</v>
      </c>
      <c r="E30" s="531"/>
      <c r="F30" s="531"/>
      <c r="G30" s="531"/>
      <c r="H30" s="531"/>
      <c r="I30" s="531"/>
      <c r="J30" s="531"/>
      <c r="K30" s="531"/>
      <c r="L30" s="531"/>
      <c r="M30" s="529" t="str">
        <f>IF('T1-Application Cover Page'!U7&lt;&gt;"Not-For-Profit","N/A",IF(AND('T7-Application Summary'!AA15="YES",'T7-Application Summary'!AA19="YES"),"YES","NO"))</f>
        <v>N/A</v>
      </c>
      <c r="N30" s="529"/>
      <c r="O30" s="529"/>
      <c r="P30" s="525"/>
      <c r="Q30" s="525"/>
      <c r="R30" s="525"/>
      <c r="S30" s="98"/>
      <c r="T30" s="98"/>
      <c r="U30" s="98"/>
      <c r="V30" s="98"/>
      <c r="W30" s="98"/>
      <c r="X30" s="98"/>
      <c r="Y30" s="525"/>
      <c r="Z30" s="525"/>
      <c r="AA30" s="525"/>
      <c r="AB30" s="525"/>
      <c r="AC30" s="525"/>
      <c r="AD30" s="526"/>
    </row>
    <row r="31" spans="2:30" ht="15" customHeight="1" x14ac:dyDescent="0.35">
      <c r="B31" s="535"/>
      <c r="C31" s="536"/>
      <c r="D31" s="530"/>
      <c r="E31" s="531"/>
      <c r="F31" s="531"/>
      <c r="G31" s="531"/>
      <c r="H31" s="531"/>
      <c r="I31" s="531"/>
      <c r="J31" s="531"/>
      <c r="K31" s="531"/>
      <c r="L31" s="531"/>
      <c r="M31" s="529"/>
      <c r="N31" s="529"/>
      <c r="O31" s="529"/>
      <c r="P31" s="525"/>
      <c r="Q31" s="525"/>
      <c r="R31" s="525"/>
      <c r="S31" s="98"/>
      <c r="T31" s="98"/>
      <c r="U31" s="98"/>
      <c r="V31" s="98"/>
      <c r="W31" s="98"/>
      <c r="X31" s="98"/>
      <c r="Y31" s="525"/>
      <c r="Z31" s="525"/>
      <c r="AA31" s="525"/>
      <c r="AB31" s="525"/>
      <c r="AC31" s="525"/>
      <c r="AD31" s="526"/>
    </row>
    <row r="32" spans="2:30" ht="15" customHeight="1" x14ac:dyDescent="0.35">
      <c r="B32" s="535"/>
      <c r="C32" s="536"/>
      <c r="D32" s="530"/>
      <c r="E32" s="531"/>
      <c r="F32" s="531"/>
      <c r="G32" s="531"/>
      <c r="H32" s="531"/>
      <c r="I32" s="531"/>
      <c r="J32" s="531"/>
      <c r="K32" s="531"/>
      <c r="L32" s="531"/>
      <c r="M32" s="529"/>
      <c r="N32" s="529"/>
      <c r="O32" s="529"/>
      <c r="P32" s="525"/>
      <c r="Q32" s="525"/>
      <c r="R32" s="525"/>
      <c r="S32" s="98"/>
      <c r="T32" s="98"/>
      <c r="U32" s="98"/>
      <c r="V32" s="98"/>
      <c r="W32" s="98"/>
      <c r="X32" s="98"/>
      <c r="Y32" s="525"/>
      <c r="Z32" s="525"/>
      <c r="AA32" s="525"/>
      <c r="AB32" s="525"/>
      <c r="AC32" s="525"/>
      <c r="AD32" s="526"/>
    </row>
    <row r="33" spans="2:30" x14ac:dyDescent="0.35">
      <c r="B33" s="535"/>
      <c r="C33" s="536"/>
      <c r="D33" s="530"/>
      <c r="E33" s="531"/>
      <c r="F33" s="531"/>
      <c r="G33" s="531"/>
      <c r="H33" s="531"/>
      <c r="I33" s="531"/>
      <c r="J33" s="531"/>
      <c r="K33" s="531"/>
      <c r="L33" s="531"/>
      <c r="M33" s="529"/>
      <c r="N33" s="529"/>
      <c r="O33" s="529"/>
      <c r="P33" s="525"/>
      <c r="Q33" s="525"/>
      <c r="R33" s="525"/>
      <c r="S33" s="98"/>
      <c r="T33" s="98"/>
      <c r="U33" s="98"/>
      <c r="V33" s="98"/>
      <c r="W33" s="98"/>
      <c r="X33" s="98"/>
      <c r="Y33" s="525"/>
      <c r="Z33" s="525"/>
      <c r="AA33" s="525"/>
      <c r="AB33" s="525"/>
      <c r="AC33" s="525"/>
      <c r="AD33" s="526"/>
    </row>
    <row r="34" spans="2:30" x14ac:dyDescent="0.35">
      <c r="B34" s="547" t="s">
        <v>604</v>
      </c>
      <c r="C34" s="548"/>
      <c r="D34" s="576" t="s">
        <v>319</v>
      </c>
      <c r="E34" s="577"/>
      <c r="F34" s="577"/>
      <c r="G34" s="577"/>
      <c r="H34" s="577"/>
      <c r="I34" s="577"/>
      <c r="J34" s="577"/>
      <c r="K34" s="577"/>
      <c r="L34" s="577"/>
      <c r="M34" s="532" t="str">
        <f>IF('T7-Application Summary'!AB26="YES","YES","NO")</f>
        <v>NO</v>
      </c>
      <c r="N34" s="532"/>
      <c r="O34" s="532"/>
      <c r="P34" s="542"/>
      <c r="Q34" s="542"/>
      <c r="R34" s="542"/>
      <c r="S34" s="113"/>
      <c r="T34" s="113"/>
      <c r="U34" s="113"/>
      <c r="V34" s="113"/>
      <c r="W34" s="113"/>
      <c r="X34" s="113"/>
      <c r="Y34" s="542"/>
      <c r="Z34" s="542"/>
      <c r="AA34" s="542"/>
      <c r="AB34" s="542"/>
      <c r="AC34" s="542"/>
      <c r="AD34" s="575"/>
    </row>
    <row r="35" spans="2:30" x14ac:dyDescent="0.35">
      <c r="B35" s="547"/>
      <c r="C35" s="548"/>
      <c r="D35" s="576"/>
      <c r="E35" s="577"/>
      <c r="F35" s="577"/>
      <c r="G35" s="577"/>
      <c r="H35" s="577"/>
      <c r="I35" s="577"/>
      <c r="J35" s="577"/>
      <c r="K35" s="577"/>
      <c r="L35" s="577"/>
      <c r="M35" s="532"/>
      <c r="N35" s="532"/>
      <c r="O35" s="532"/>
      <c r="P35" s="542"/>
      <c r="Q35" s="542"/>
      <c r="R35" s="542"/>
      <c r="S35" s="113"/>
      <c r="T35" s="113"/>
      <c r="U35" s="113"/>
      <c r="V35" s="113"/>
      <c r="W35" s="113"/>
      <c r="X35" s="113"/>
      <c r="Y35" s="542"/>
      <c r="Z35" s="542"/>
      <c r="AA35" s="542"/>
      <c r="AB35" s="542"/>
      <c r="AC35" s="542"/>
      <c r="AD35" s="575"/>
    </row>
    <row r="36" spans="2:30" x14ac:dyDescent="0.35">
      <c r="B36" s="543"/>
      <c r="C36" s="544"/>
      <c r="D36" s="541"/>
      <c r="E36" s="477"/>
      <c r="F36" s="477"/>
      <c r="G36" s="477"/>
      <c r="H36" s="477"/>
      <c r="I36" s="477"/>
      <c r="J36" s="477"/>
      <c r="K36" s="477"/>
      <c r="L36" s="477"/>
      <c r="M36" s="529"/>
      <c r="N36" s="529"/>
      <c r="O36" s="529"/>
      <c r="P36" s="525"/>
      <c r="Q36" s="525"/>
      <c r="R36" s="525"/>
      <c r="S36" s="98"/>
      <c r="T36" s="98"/>
      <c r="U36" s="98"/>
      <c r="V36" s="98"/>
      <c r="W36" s="98"/>
      <c r="X36" s="98"/>
      <c r="Y36" s="525"/>
      <c r="Z36" s="525"/>
      <c r="AA36" s="525"/>
      <c r="AB36" s="525"/>
      <c r="AC36" s="525"/>
      <c r="AD36" s="526"/>
    </row>
    <row r="37" spans="2:30" ht="15" customHeight="1" x14ac:dyDescent="0.35">
      <c r="B37" s="549" t="s">
        <v>170</v>
      </c>
      <c r="C37" s="550"/>
      <c r="D37" s="530" t="s">
        <v>318</v>
      </c>
      <c r="E37" s="531"/>
      <c r="F37" s="531"/>
      <c r="G37" s="531"/>
      <c r="H37" s="531"/>
      <c r="I37" s="531"/>
      <c r="J37" s="531"/>
      <c r="K37" s="531"/>
      <c r="L37" s="531"/>
      <c r="M37" s="529" t="str">
        <f>IF('T1-Application Cover Page'!U41="Administrator",IF(AND('T7-Application Summary'!AA30="YES",'T7-Application Summary'!AA33="YES",'T7-Application Summary'!AA36&lt;&gt;"NO"),"YES","NO"),"N/A")</f>
        <v>N/A</v>
      </c>
      <c r="N37" s="529"/>
      <c r="O37" s="529"/>
      <c r="P37" s="525"/>
      <c r="Q37" s="525"/>
      <c r="R37" s="525"/>
      <c r="S37" s="98"/>
      <c r="T37" s="98"/>
      <c r="U37" s="98"/>
      <c r="V37" s="98"/>
      <c r="W37" s="98"/>
      <c r="X37" s="98"/>
      <c r="Y37" s="525"/>
      <c r="Z37" s="525"/>
      <c r="AA37" s="525"/>
      <c r="AB37" s="525"/>
      <c r="AC37" s="525"/>
      <c r="AD37" s="526"/>
    </row>
    <row r="38" spans="2:30" x14ac:dyDescent="0.35">
      <c r="B38" s="549"/>
      <c r="C38" s="550"/>
      <c r="D38" s="530"/>
      <c r="E38" s="531"/>
      <c r="F38" s="531"/>
      <c r="G38" s="531"/>
      <c r="H38" s="531"/>
      <c r="I38" s="531"/>
      <c r="J38" s="531"/>
      <c r="K38" s="531"/>
      <c r="L38" s="531"/>
      <c r="M38" s="529"/>
      <c r="N38" s="529"/>
      <c r="O38" s="529"/>
      <c r="P38" s="525"/>
      <c r="Q38" s="525"/>
      <c r="R38" s="525"/>
      <c r="S38" s="98"/>
      <c r="T38" s="98"/>
      <c r="U38" s="98"/>
      <c r="V38" s="98"/>
      <c r="W38" s="98"/>
      <c r="X38" s="98"/>
      <c r="Y38" s="525"/>
      <c r="Z38" s="525"/>
      <c r="AA38" s="525"/>
      <c r="AB38" s="525"/>
      <c r="AC38" s="525"/>
      <c r="AD38" s="526"/>
    </row>
    <row r="39" spans="2:30" ht="31.5" customHeight="1" x14ac:dyDescent="0.35">
      <c r="B39" s="551" t="s">
        <v>170</v>
      </c>
      <c r="C39" s="552"/>
      <c r="D39" s="553" t="s">
        <v>614</v>
      </c>
      <c r="E39" s="554"/>
      <c r="F39" s="554"/>
      <c r="G39" s="554"/>
      <c r="H39" s="554"/>
      <c r="I39" s="554"/>
      <c r="J39" s="554"/>
      <c r="K39" s="554"/>
      <c r="L39" s="530"/>
      <c r="M39" s="599" t="str">
        <f>IF('T1-Application Cover Page'!U41&lt;&gt;"Administrator","N/A",IF('T7-Application Summary'!AA40="YES","YES", IF('T7-Application Summary'!AA40="N/A","N/A", "NO")))</f>
        <v>N/A</v>
      </c>
      <c r="N39" s="600"/>
      <c r="O39" s="601"/>
      <c r="P39" s="602"/>
      <c r="Q39" s="603"/>
      <c r="R39" s="604"/>
      <c r="S39" s="74"/>
      <c r="T39" s="75"/>
      <c r="U39" s="75"/>
      <c r="V39" s="75"/>
      <c r="W39" s="75"/>
      <c r="X39" s="76"/>
      <c r="Y39" s="602"/>
      <c r="Z39" s="603"/>
      <c r="AA39" s="603"/>
      <c r="AB39" s="603"/>
      <c r="AC39" s="603"/>
      <c r="AD39" s="605"/>
    </row>
    <row r="40" spans="2:30" x14ac:dyDescent="0.35">
      <c r="B40" s="543" t="s">
        <v>169</v>
      </c>
      <c r="C40" s="544"/>
      <c r="D40" s="541" t="s">
        <v>317</v>
      </c>
      <c r="E40" s="477"/>
      <c r="F40" s="477"/>
      <c r="G40" s="477"/>
      <c r="H40" s="477"/>
      <c r="I40" s="477"/>
      <c r="J40" s="477"/>
      <c r="K40" s="477"/>
      <c r="L40" s="477"/>
      <c r="M40" s="529" t="str">
        <f>IF('T1-Application Cover Page'!U41&lt;&gt;"Subrecipient","N/A",IF('T7-Application Summary'!AA45="YES","YES","NO"))</f>
        <v>N/A</v>
      </c>
      <c r="N40" s="529"/>
      <c r="O40" s="529"/>
      <c r="P40" s="527"/>
      <c r="Q40" s="527"/>
      <c r="R40" s="527"/>
      <c r="S40" s="98"/>
      <c r="T40" s="98"/>
      <c r="U40" s="98"/>
      <c r="V40" s="98"/>
      <c r="W40" s="98"/>
      <c r="X40" s="98"/>
      <c r="Y40" s="527"/>
      <c r="Z40" s="527"/>
      <c r="AA40" s="527"/>
      <c r="AB40" s="527"/>
      <c r="AC40" s="527"/>
      <c r="AD40" s="528"/>
    </row>
    <row r="41" spans="2:30" x14ac:dyDescent="0.35">
      <c r="B41" s="543"/>
      <c r="C41" s="544"/>
      <c r="D41" s="541"/>
      <c r="E41" s="477"/>
      <c r="F41" s="477"/>
      <c r="G41" s="477"/>
      <c r="H41" s="477"/>
      <c r="I41" s="477"/>
      <c r="J41" s="477"/>
      <c r="K41" s="477"/>
      <c r="L41" s="477"/>
      <c r="M41" s="529"/>
      <c r="N41" s="529"/>
      <c r="O41" s="529"/>
      <c r="P41" s="527"/>
      <c r="Q41" s="527"/>
      <c r="R41" s="527"/>
      <c r="S41" s="98"/>
      <c r="T41" s="98"/>
      <c r="U41" s="98"/>
      <c r="V41" s="98"/>
      <c r="W41" s="98"/>
      <c r="X41" s="98"/>
      <c r="Y41" s="527"/>
      <c r="Z41" s="527"/>
      <c r="AA41" s="527"/>
      <c r="AB41" s="527"/>
      <c r="AC41" s="527"/>
      <c r="AD41" s="528"/>
    </row>
    <row r="42" spans="2:30" x14ac:dyDescent="0.35">
      <c r="B42" s="549" t="s">
        <v>169</v>
      </c>
      <c r="C42" s="550"/>
      <c r="D42" s="530" t="s">
        <v>316</v>
      </c>
      <c r="E42" s="531"/>
      <c r="F42" s="531"/>
      <c r="G42" s="531"/>
      <c r="H42" s="531"/>
      <c r="I42" s="531"/>
      <c r="J42" s="531"/>
      <c r="K42" s="531"/>
      <c r="L42" s="531"/>
      <c r="M42" s="529" t="str">
        <f>IF('T1-Application Cover Page'!U41&lt;&gt;"Subrecipient","N/A",IF('T7-Application Summary'!AA48="YES","YES","NO"))</f>
        <v>N/A</v>
      </c>
      <c r="N42" s="529"/>
      <c r="O42" s="529"/>
      <c r="P42" s="525"/>
      <c r="Q42" s="525"/>
      <c r="R42" s="525"/>
      <c r="S42" s="98"/>
      <c r="T42" s="98"/>
      <c r="U42" s="98"/>
      <c r="V42" s="98"/>
      <c r="W42" s="98"/>
      <c r="X42" s="98"/>
      <c r="Y42" s="525"/>
      <c r="Z42" s="525"/>
      <c r="AA42" s="525"/>
      <c r="AB42" s="525"/>
      <c r="AC42" s="525"/>
      <c r="AD42" s="526"/>
    </row>
    <row r="43" spans="2:30" x14ac:dyDescent="0.35">
      <c r="B43" s="549"/>
      <c r="C43" s="550"/>
      <c r="D43" s="530"/>
      <c r="E43" s="531"/>
      <c r="F43" s="531"/>
      <c r="G43" s="531"/>
      <c r="H43" s="531"/>
      <c r="I43" s="531"/>
      <c r="J43" s="531"/>
      <c r="K43" s="531"/>
      <c r="L43" s="531"/>
      <c r="M43" s="529"/>
      <c r="N43" s="529"/>
      <c r="O43" s="529"/>
      <c r="P43" s="525"/>
      <c r="Q43" s="525"/>
      <c r="R43" s="525"/>
      <c r="S43" s="98"/>
      <c r="T43" s="98"/>
      <c r="U43" s="98"/>
      <c r="V43" s="98"/>
      <c r="W43" s="98"/>
      <c r="X43" s="98"/>
      <c r="Y43" s="525"/>
      <c r="Z43" s="525"/>
      <c r="AA43" s="525"/>
      <c r="AB43" s="525"/>
      <c r="AC43" s="525"/>
      <c r="AD43" s="526"/>
    </row>
    <row r="44" spans="2:30" ht="28.5" customHeight="1" x14ac:dyDescent="0.35">
      <c r="B44" s="551" t="s">
        <v>169</v>
      </c>
      <c r="C44" s="552"/>
      <c r="D44" s="553" t="s">
        <v>619</v>
      </c>
      <c r="E44" s="554"/>
      <c r="F44" s="554"/>
      <c r="G44" s="554"/>
      <c r="H44" s="554"/>
      <c r="I44" s="554"/>
      <c r="J44" s="554"/>
      <c r="K44" s="554"/>
      <c r="L44" s="530"/>
      <c r="M44" s="599" t="str">
        <f>IF('T1-Application Cover Page'!U41&lt;&gt;"Subrecipient","N/A",IF('T7-Application Summary'!AA53="YES","YES", IF('T7-Application Summary'!AA53="N/A","N/A", "NO")))</f>
        <v>N/A</v>
      </c>
      <c r="N44" s="600"/>
      <c r="O44" s="601"/>
      <c r="P44" s="602"/>
      <c r="Q44" s="603"/>
      <c r="R44" s="604"/>
      <c r="S44" s="74"/>
      <c r="T44" s="75"/>
      <c r="U44" s="75"/>
      <c r="V44" s="75"/>
      <c r="W44" s="75"/>
      <c r="X44" s="76"/>
      <c r="Y44" s="602"/>
      <c r="Z44" s="603"/>
      <c r="AA44" s="603"/>
      <c r="AB44" s="603"/>
      <c r="AC44" s="603"/>
      <c r="AD44" s="605"/>
    </row>
    <row r="45" spans="2:30" x14ac:dyDescent="0.35">
      <c r="B45" s="545"/>
      <c r="C45" s="546"/>
      <c r="D45" s="541" t="s">
        <v>315</v>
      </c>
      <c r="E45" s="477"/>
      <c r="F45" s="477"/>
      <c r="G45" s="477"/>
      <c r="H45" s="477"/>
      <c r="I45" s="477"/>
      <c r="J45" s="477"/>
      <c r="K45" s="477"/>
      <c r="L45" s="477"/>
      <c r="M45" s="529" t="str">
        <f>IF('T7-Application Summary'!AB59="YES","YES","NO")</f>
        <v>NO</v>
      </c>
      <c r="N45" s="529"/>
      <c r="O45" s="529"/>
      <c r="P45" s="525"/>
      <c r="Q45" s="525"/>
      <c r="R45" s="525"/>
      <c r="S45" s="98"/>
      <c r="T45" s="98"/>
      <c r="U45" s="98"/>
      <c r="V45" s="98"/>
      <c r="W45" s="98"/>
      <c r="X45" s="98"/>
      <c r="Y45" s="525"/>
      <c r="Z45" s="525"/>
      <c r="AA45" s="525"/>
      <c r="AB45" s="525"/>
      <c r="AC45" s="525"/>
      <c r="AD45" s="526"/>
    </row>
    <row r="46" spans="2:30" x14ac:dyDescent="0.35">
      <c r="B46" s="545"/>
      <c r="C46" s="546"/>
      <c r="D46" s="541"/>
      <c r="E46" s="477"/>
      <c r="F46" s="477"/>
      <c r="G46" s="477"/>
      <c r="H46" s="477"/>
      <c r="I46" s="477"/>
      <c r="J46" s="477"/>
      <c r="K46" s="477"/>
      <c r="L46" s="477"/>
      <c r="M46" s="529"/>
      <c r="N46" s="529"/>
      <c r="O46" s="529"/>
      <c r="P46" s="525"/>
      <c r="Q46" s="525"/>
      <c r="R46" s="525"/>
      <c r="S46" s="98"/>
      <c r="T46" s="98"/>
      <c r="U46" s="98"/>
      <c r="V46" s="98"/>
      <c r="W46" s="98"/>
      <c r="X46" s="98"/>
      <c r="Y46" s="525"/>
      <c r="Z46" s="525"/>
      <c r="AA46" s="525"/>
      <c r="AB46" s="525"/>
      <c r="AC46" s="525"/>
      <c r="AD46" s="526"/>
    </row>
    <row r="47" spans="2:30" x14ac:dyDescent="0.35">
      <c r="B47" s="533"/>
      <c r="C47" s="534"/>
      <c r="D47" s="530" t="s">
        <v>314</v>
      </c>
      <c r="E47" s="531"/>
      <c r="F47" s="531"/>
      <c r="G47" s="531"/>
      <c r="H47" s="531"/>
      <c r="I47" s="531"/>
      <c r="J47" s="531"/>
      <c r="K47" s="531"/>
      <c r="L47" s="531"/>
      <c r="M47" s="529" t="str">
        <f>IF('T7-Application Summary'!AB62="YES","YES","NO")</f>
        <v>NO</v>
      </c>
      <c r="N47" s="529"/>
      <c r="O47" s="529"/>
      <c r="P47" s="525"/>
      <c r="Q47" s="525"/>
      <c r="R47" s="525"/>
      <c r="S47" s="98"/>
      <c r="T47" s="98"/>
      <c r="U47" s="98"/>
      <c r="V47" s="98"/>
      <c r="W47" s="98"/>
      <c r="X47" s="98"/>
      <c r="Y47" s="525"/>
      <c r="Z47" s="525"/>
      <c r="AA47" s="525"/>
      <c r="AB47" s="525"/>
      <c r="AC47" s="525"/>
      <c r="AD47" s="526"/>
    </row>
    <row r="48" spans="2:30" x14ac:dyDescent="0.35">
      <c r="B48" s="533"/>
      <c r="C48" s="534"/>
      <c r="D48" s="530"/>
      <c r="E48" s="531"/>
      <c r="F48" s="531"/>
      <c r="G48" s="531"/>
      <c r="H48" s="531"/>
      <c r="I48" s="531"/>
      <c r="J48" s="531"/>
      <c r="K48" s="531"/>
      <c r="L48" s="531"/>
      <c r="M48" s="529"/>
      <c r="N48" s="529"/>
      <c r="O48" s="529"/>
      <c r="P48" s="525"/>
      <c r="Q48" s="525"/>
      <c r="R48" s="525"/>
      <c r="S48" s="98"/>
      <c r="T48" s="98"/>
      <c r="U48" s="98"/>
      <c r="V48" s="98"/>
      <c r="W48" s="98"/>
      <c r="X48" s="98"/>
      <c r="Y48" s="525"/>
      <c r="Z48" s="525"/>
      <c r="AA48" s="525"/>
      <c r="AB48" s="525"/>
      <c r="AC48" s="525"/>
      <c r="AD48" s="526"/>
    </row>
    <row r="49" spans="2:30" x14ac:dyDescent="0.35">
      <c r="B49" s="545"/>
      <c r="C49" s="546"/>
      <c r="D49" s="541" t="s">
        <v>313</v>
      </c>
      <c r="E49" s="477"/>
      <c r="F49" s="477"/>
      <c r="G49" s="477"/>
      <c r="H49" s="477"/>
      <c r="I49" s="477"/>
      <c r="J49" s="477"/>
      <c r="K49" s="477"/>
      <c r="L49" s="477"/>
      <c r="M49" s="537" t="str">
        <f>IF('T7-Application Summary'!AB65="YES","YES","NO")</f>
        <v>NO</v>
      </c>
      <c r="N49" s="538"/>
      <c r="O49" s="538"/>
      <c r="P49" s="525"/>
      <c r="Q49" s="525"/>
      <c r="R49" s="525"/>
      <c r="S49" s="98"/>
      <c r="T49" s="98"/>
      <c r="U49" s="98"/>
      <c r="V49" s="98"/>
      <c r="W49" s="98"/>
      <c r="X49" s="98"/>
      <c r="Y49" s="525"/>
      <c r="Z49" s="525"/>
      <c r="AA49" s="525"/>
      <c r="AB49" s="525"/>
      <c r="AC49" s="525"/>
      <c r="AD49" s="526"/>
    </row>
    <row r="50" spans="2:30" x14ac:dyDescent="0.35">
      <c r="B50" s="545"/>
      <c r="C50" s="546"/>
      <c r="D50" s="541"/>
      <c r="E50" s="477"/>
      <c r="F50" s="477"/>
      <c r="G50" s="477"/>
      <c r="H50" s="477"/>
      <c r="I50" s="477"/>
      <c r="J50" s="477"/>
      <c r="K50" s="477"/>
      <c r="L50" s="477"/>
      <c r="M50" s="539"/>
      <c r="N50" s="540"/>
      <c r="O50" s="540"/>
      <c r="P50" s="525"/>
      <c r="Q50" s="525"/>
      <c r="R50" s="525"/>
      <c r="S50" s="98"/>
      <c r="T50" s="98"/>
      <c r="U50" s="98"/>
      <c r="V50" s="98"/>
      <c r="W50" s="98"/>
      <c r="X50" s="98"/>
      <c r="Y50" s="525"/>
      <c r="Z50" s="525"/>
      <c r="AA50" s="525"/>
      <c r="AB50" s="525"/>
      <c r="AC50" s="525"/>
      <c r="AD50" s="526"/>
    </row>
    <row r="51" spans="2:30" x14ac:dyDescent="0.35">
      <c r="B51" s="535" t="s">
        <v>176</v>
      </c>
      <c r="C51" s="536"/>
      <c r="D51" s="530" t="s">
        <v>173</v>
      </c>
      <c r="E51" s="531"/>
      <c r="F51" s="531"/>
      <c r="G51" s="531"/>
      <c r="H51" s="531"/>
      <c r="I51" s="531"/>
      <c r="J51" s="531"/>
      <c r="K51" s="531"/>
      <c r="L51" s="531"/>
      <c r="M51" s="529" t="str">
        <f>IF(AND('T7-Application Summary'!Y75="YES",'T7-Application Summary'!Y78="YES",'T7-Application Summary'!Y79="YES",'T7-Application Summary'!Y80="YES",'T7-Application Summary'!Y83="YES"),"YES","NO")</f>
        <v>NO</v>
      </c>
      <c r="N51" s="529"/>
      <c r="O51" s="529"/>
      <c r="P51" s="525"/>
      <c r="Q51" s="525"/>
      <c r="R51" s="525"/>
      <c r="S51" s="98"/>
      <c r="T51" s="98"/>
      <c r="U51" s="98"/>
      <c r="V51" s="98"/>
      <c r="W51" s="98"/>
      <c r="X51" s="98"/>
      <c r="Y51" s="525"/>
      <c r="Z51" s="525"/>
      <c r="AA51" s="525"/>
      <c r="AB51" s="525"/>
      <c r="AC51" s="525"/>
      <c r="AD51" s="526"/>
    </row>
    <row r="52" spans="2:30" x14ac:dyDescent="0.35">
      <c r="B52" s="535"/>
      <c r="C52" s="536"/>
      <c r="D52" s="530"/>
      <c r="E52" s="531"/>
      <c r="F52" s="531"/>
      <c r="G52" s="531"/>
      <c r="H52" s="531"/>
      <c r="I52" s="531"/>
      <c r="J52" s="531"/>
      <c r="K52" s="531"/>
      <c r="L52" s="531"/>
      <c r="M52" s="529"/>
      <c r="N52" s="529"/>
      <c r="O52" s="529"/>
      <c r="P52" s="525"/>
      <c r="Q52" s="525"/>
      <c r="R52" s="525"/>
      <c r="S52" s="98"/>
      <c r="T52" s="98"/>
      <c r="U52" s="98"/>
      <c r="V52" s="98"/>
      <c r="W52" s="98"/>
      <c r="X52" s="98"/>
      <c r="Y52" s="525"/>
      <c r="Z52" s="525"/>
      <c r="AA52" s="525"/>
      <c r="AB52" s="525"/>
      <c r="AC52" s="525"/>
      <c r="AD52" s="526"/>
    </row>
    <row r="53" spans="2:30" x14ac:dyDescent="0.35">
      <c r="B53" s="543" t="s">
        <v>308</v>
      </c>
      <c r="C53" s="544"/>
      <c r="D53" s="541" t="s">
        <v>175</v>
      </c>
      <c r="E53" s="477"/>
      <c r="F53" s="477"/>
      <c r="G53" s="477"/>
      <c r="H53" s="477"/>
      <c r="I53" s="477"/>
      <c r="J53" s="477"/>
      <c r="K53" s="477"/>
      <c r="L53" s="477"/>
      <c r="M53" s="529" t="str">
        <f>IF('T7-Application Summary'!AB94&lt;&gt;"YES","N/A",IF('T7-Application Summary'!AB97="YES","YES","NO"))</f>
        <v>N/A</v>
      </c>
      <c r="N53" s="529"/>
      <c r="O53" s="529"/>
      <c r="P53" s="525"/>
      <c r="Q53" s="525"/>
      <c r="R53" s="525"/>
      <c r="S53" s="98"/>
      <c r="T53" s="98"/>
      <c r="U53" s="98"/>
      <c r="V53" s="98"/>
      <c r="W53" s="98"/>
      <c r="X53" s="98"/>
      <c r="Y53" s="525"/>
      <c r="Z53" s="525"/>
      <c r="AA53" s="525"/>
      <c r="AB53" s="525"/>
      <c r="AC53" s="525"/>
      <c r="AD53" s="526"/>
    </row>
    <row r="54" spans="2:30" x14ac:dyDescent="0.35">
      <c r="B54" s="543"/>
      <c r="C54" s="544"/>
      <c r="D54" s="541"/>
      <c r="E54" s="477"/>
      <c r="F54" s="477"/>
      <c r="G54" s="477"/>
      <c r="H54" s="477"/>
      <c r="I54" s="477"/>
      <c r="J54" s="477"/>
      <c r="K54" s="477"/>
      <c r="L54" s="477"/>
      <c r="M54" s="529"/>
      <c r="N54" s="529"/>
      <c r="O54" s="529"/>
      <c r="P54" s="525"/>
      <c r="Q54" s="525"/>
      <c r="R54" s="525"/>
      <c r="S54" s="98"/>
      <c r="T54" s="98"/>
      <c r="U54" s="98"/>
      <c r="V54" s="98"/>
      <c r="W54" s="98"/>
      <c r="X54" s="98"/>
      <c r="Y54" s="525"/>
      <c r="Z54" s="525"/>
      <c r="AA54" s="525"/>
      <c r="AB54" s="525"/>
      <c r="AC54" s="525"/>
      <c r="AD54" s="526"/>
    </row>
    <row r="55" spans="2:30" x14ac:dyDescent="0.35">
      <c r="B55" s="535" t="s">
        <v>168</v>
      </c>
      <c r="C55" s="536"/>
      <c r="D55" s="530" t="s">
        <v>312</v>
      </c>
      <c r="E55" s="531"/>
      <c r="F55" s="531"/>
      <c r="G55" s="531"/>
      <c r="H55" s="531"/>
      <c r="I55" s="531"/>
      <c r="J55" s="531"/>
      <c r="K55" s="531"/>
      <c r="L55" s="531"/>
      <c r="M55" s="529" t="str">
        <f>IF('T7-Application Summary'!AB101="YES","YES","NO")</f>
        <v>NO</v>
      </c>
      <c r="N55" s="529"/>
      <c r="O55" s="529"/>
      <c r="P55" s="525"/>
      <c r="Q55" s="525"/>
      <c r="R55" s="525"/>
      <c r="S55" s="98"/>
      <c r="T55" s="98"/>
      <c r="U55" s="98"/>
      <c r="V55" s="98"/>
      <c r="W55" s="98"/>
      <c r="X55" s="98"/>
      <c r="Y55" s="525"/>
      <c r="Z55" s="525"/>
      <c r="AA55" s="525"/>
      <c r="AB55" s="525"/>
      <c r="AC55" s="525"/>
      <c r="AD55" s="526"/>
    </row>
    <row r="56" spans="2:30" x14ac:dyDescent="0.35">
      <c r="B56" s="535"/>
      <c r="C56" s="536"/>
      <c r="D56" s="530"/>
      <c r="E56" s="531"/>
      <c r="F56" s="531"/>
      <c r="G56" s="531"/>
      <c r="H56" s="531"/>
      <c r="I56" s="531"/>
      <c r="J56" s="531"/>
      <c r="K56" s="531"/>
      <c r="L56" s="531"/>
      <c r="M56" s="529"/>
      <c r="N56" s="529"/>
      <c r="O56" s="529"/>
      <c r="P56" s="525"/>
      <c r="Q56" s="525"/>
      <c r="R56" s="525"/>
      <c r="S56" s="98"/>
      <c r="T56" s="98"/>
      <c r="U56" s="98"/>
      <c r="V56" s="98"/>
      <c r="W56" s="98"/>
      <c r="X56" s="98"/>
      <c r="Y56" s="525"/>
      <c r="Z56" s="525"/>
      <c r="AA56" s="525"/>
      <c r="AB56" s="525"/>
      <c r="AC56" s="525"/>
      <c r="AD56" s="526"/>
    </row>
    <row r="57" spans="2:30" x14ac:dyDescent="0.35">
      <c r="B57" s="543" t="s">
        <v>168</v>
      </c>
      <c r="C57" s="544"/>
      <c r="D57" s="541" t="s">
        <v>311</v>
      </c>
      <c r="E57" s="477"/>
      <c r="F57" s="477"/>
      <c r="G57" s="477"/>
      <c r="H57" s="477"/>
      <c r="I57" s="477"/>
      <c r="J57" s="477"/>
      <c r="K57" s="477"/>
      <c r="L57" s="477"/>
      <c r="M57" s="529" t="str">
        <f>IF('T7-Application Summary'!AB103="YES","YES","NO")</f>
        <v>NO</v>
      </c>
      <c r="N57" s="529"/>
      <c r="O57" s="529"/>
      <c r="P57" s="525"/>
      <c r="Q57" s="525"/>
      <c r="R57" s="525"/>
      <c r="S57" s="98"/>
      <c r="T57" s="98"/>
      <c r="U57" s="98"/>
      <c r="V57" s="98"/>
      <c r="W57" s="98"/>
      <c r="X57" s="98"/>
      <c r="Y57" s="525"/>
      <c r="Z57" s="525"/>
      <c r="AA57" s="525"/>
      <c r="AB57" s="525"/>
      <c r="AC57" s="525"/>
      <c r="AD57" s="526"/>
    </row>
    <row r="58" spans="2:30" x14ac:dyDescent="0.35">
      <c r="B58" s="543"/>
      <c r="C58" s="544"/>
      <c r="D58" s="541"/>
      <c r="E58" s="477"/>
      <c r="F58" s="477"/>
      <c r="G58" s="477"/>
      <c r="H58" s="477"/>
      <c r="I58" s="477"/>
      <c r="J58" s="477"/>
      <c r="K58" s="477"/>
      <c r="L58" s="477"/>
      <c r="M58" s="529"/>
      <c r="N58" s="529"/>
      <c r="O58" s="529"/>
      <c r="P58" s="525"/>
      <c r="Q58" s="525"/>
      <c r="R58" s="525"/>
      <c r="S58" s="98"/>
      <c r="T58" s="98"/>
      <c r="U58" s="98"/>
      <c r="V58" s="98"/>
      <c r="W58" s="98"/>
      <c r="X58" s="98"/>
      <c r="Y58" s="525"/>
      <c r="Z58" s="525"/>
      <c r="AA58" s="525"/>
      <c r="AB58" s="525"/>
      <c r="AC58" s="525"/>
      <c r="AD58" s="526"/>
    </row>
    <row r="59" spans="2:30" x14ac:dyDescent="0.35">
      <c r="B59" s="578"/>
      <c r="C59" s="579"/>
      <c r="D59" s="530" t="s">
        <v>309</v>
      </c>
      <c r="E59" s="531"/>
      <c r="F59" s="531"/>
      <c r="G59" s="531"/>
      <c r="H59" s="531"/>
      <c r="I59" s="531"/>
      <c r="J59" s="531"/>
      <c r="K59" s="531"/>
      <c r="L59" s="531"/>
      <c r="M59" s="529" t="str">
        <f>IF(OR('T7-Application Summary'!AB119="YES",'T7-Application Summary'!AB120="YES",'T7-Application Summary'!AB121="YES",'T7-Application Summary'!AB122="YES",'T7-Application Summary'!AB123="YES",'T7-Application Summary'!AB124="YES",'T7-Application Summary'!AB125="YES",'T7-Application Summary'!AB126="YES",'T7-Application Summary'!AB127="YES",'T7-Application Summary'!AB128="YES",'T7-Application Summary'!AB129="YES",'T7-Application Summary'!AB130="YES"),"YES","NO")</f>
        <v>NO</v>
      </c>
      <c r="N59" s="529"/>
      <c r="O59" s="529"/>
      <c r="P59" s="525"/>
      <c r="Q59" s="525"/>
      <c r="R59" s="525"/>
      <c r="S59" s="98"/>
      <c r="T59" s="98"/>
      <c r="U59" s="98"/>
      <c r="V59" s="98"/>
      <c r="W59" s="98"/>
      <c r="X59" s="98"/>
      <c r="Y59" s="525"/>
      <c r="Z59" s="525"/>
      <c r="AA59" s="525"/>
      <c r="AB59" s="525"/>
      <c r="AC59" s="525"/>
      <c r="AD59" s="526"/>
    </row>
    <row r="60" spans="2:30" ht="15" thickBot="1" x14ac:dyDescent="0.4">
      <c r="B60" s="580"/>
      <c r="C60" s="581"/>
      <c r="D60" s="582"/>
      <c r="E60" s="583"/>
      <c r="F60" s="583"/>
      <c r="G60" s="583"/>
      <c r="H60" s="583"/>
      <c r="I60" s="583"/>
      <c r="J60" s="583"/>
      <c r="K60" s="583"/>
      <c r="L60" s="583"/>
      <c r="M60" s="584"/>
      <c r="N60" s="584"/>
      <c r="O60" s="584"/>
      <c r="P60" s="573"/>
      <c r="Q60" s="573"/>
      <c r="R60" s="573"/>
      <c r="S60" s="104"/>
      <c r="T60" s="104"/>
      <c r="U60" s="104"/>
      <c r="V60" s="104"/>
      <c r="W60" s="104"/>
      <c r="X60" s="104"/>
      <c r="Y60" s="573"/>
      <c r="Z60" s="573"/>
      <c r="AA60" s="573"/>
      <c r="AB60" s="573"/>
      <c r="AC60" s="573"/>
      <c r="AD60" s="574"/>
    </row>
    <row r="61" spans="2:30" x14ac:dyDescent="0.35"/>
    <row r="62" spans="2:30" x14ac:dyDescent="0.35">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row>
    <row r="63" spans="2:30" x14ac:dyDescent="0.35"/>
    <row r="64" spans="2:30"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sheetData>
  <sheetProtection password="ED22" sheet="1" objects="1" scenarios="1" selectLockedCells="1"/>
  <mergeCells count="164">
    <mergeCell ref="M20:O21"/>
    <mergeCell ref="P20:R21"/>
    <mergeCell ref="S20:X21"/>
    <mergeCell ref="Y20:AD21"/>
    <mergeCell ref="M39:O39"/>
    <mergeCell ref="P39:R39"/>
    <mergeCell ref="S39:X39"/>
    <mergeCell ref="Y39:AD39"/>
    <mergeCell ref="B44:C44"/>
    <mergeCell ref="D44:L44"/>
    <mergeCell ref="M44:O44"/>
    <mergeCell ref="P44:R44"/>
    <mergeCell ref="S44:X44"/>
    <mergeCell ref="Y44:AD44"/>
    <mergeCell ref="B22:C23"/>
    <mergeCell ref="D22:L23"/>
    <mergeCell ref="M22:O23"/>
    <mergeCell ref="P22:R23"/>
    <mergeCell ref="S22:X23"/>
    <mergeCell ref="Y22:AD23"/>
    <mergeCell ref="D55:L56"/>
    <mergeCell ref="B55:C56"/>
    <mergeCell ref="D27:L29"/>
    <mergeCell ref="B59:C60"/>
    <mergeCell ref="D59:L60"/>
    <mergeCell ref="P40:R41"/>
    <mergeCell ref="M42:O43"/>
    <mergeCell ref="P42:R43"/>
    <mergeCell ref="M59:O60"/>
    <mergeCell ref="B34:C36"/>
    <mergeCell ref="D34:L36"/>
    <mergeCell ref="M34:O36"/>
    <mergeCell ref="B40:C41"/>
    <mergeCell ref="D40:L41"/>
    <mergeCell ref="M40:O41"/>
    <mergeCell ref="B53:C54"/>
    <mergeCell ref="P59:R60"/>
    <mergeCell ref="B37:C38"/>
    <mergeCell ref="P34:R36"/>
    <mergeCell ref="M57:O58"/>
    <mergeCell ref="D57:L58"/>
    <mergeCell ref="B57:C58"/>
    <mergeCell ref="M51:O52"/>
    <mergeCell ref="B49:C50"/>
    <mergeCell ref="S59:X60"/>
    <mergeCell ref="Y59:AD60"/>
    <mergeCell ref="S42:X43"/>
    <mergeCell ref="Y42:AD43"/>
    <mergeCell ref="S12:X13"/>
    <mergeCell ref="S16:X17"/>
    <mergeCell ref="S8:X9"/>
    <mergeCell ref="Y8:AD9"/>
    <mergeCell ref="S10:X11"/>
    <mergeCell ref="Y10:AD11"/>
    <mergeCell ref="S34:X36"/>
    <mergeCell ref="Y34:AD36"/>
    <mergeCell ref="S40:X41"/>
    <mergeCell ref="Y40:AD41"/>
    <mergeCell ref="Y12:AD13"/>
    <mergeCell ref="Y16:AD17"/>
    <mergeCell ref="Y47:AD48"/>
    <mergeCell ref="Y37:AD38"/>
    <mergeCell ref="Y53:AD54"/>
    <mergeCell ref="Y27:AD29"/>
    <mergeCell ref="Y45:AD46"/>
    <mergeCell ref="Y51:AD52"/>
    <mergeCell ref="S49:X50"/>
    <mergeCell ref="Y49:AD50"/>
    <mergeCell ref="B6:C7"/>
    <mergeCell ref="D6:L7"/>
    <mergeCell ref="B2:AD2"/>
    <mergeCell ref="B4:C5"/>
    <mergeCell ref="D4:L5"/>
    <mergeCell ref="M4:O5"/>
    <mergeCell ref="P4:R5"/>
    <mergeCell ref="S4:X5"/>
    <mergeCell ref="Y4:AD5"/>
    <mergeCell ref="S6:X7"/>
    <mergeCell ref="M6:O7"/>
    <mergeCell ref="P6:R7"/>
    <mergeCell ref="Y6:AD7"/>
    <mergeCell ref="B10:C11"/>
    <mergeCell ref="D10:L11"/>
    <mergeCell ref="B24:C26"/>
    <mergeCell ref="B30:C33"/>
    <mergeCell ref="B45:C46"/>
    <mergeCell ref="D18:L19"/>
    <mergeCell ref="B14:C15"/>
    <mergeCell ref="D14:L15"/>
    <mergeCell ref="B12:C13"/>
    <mergeCell ref="D12:L13"/>
    <mergeCell ref="B16:C17"/>
    <mergeCell ref="D16:L17"/>
    <mergeCell ref="D45:L46"/>
    <mergeCell ref="B27:C29"/>
    <mergeCell ref="D24:L26"/>
    <mergeCell ref="B42:C43"/>
    <mergeCell ref="D42:L43"/>
    <mergeCell ref="B39:C39"/>
    <mergeCell ref="D39:L39"/>
    <mergeCell ref="B20:C21"/>
    <mergeCell ref="D20:L21"/>
    <mergeCell ref="B51:C52"/>
    <mergeCell ref="D51:L52"/>
    <mergeCell ref="D37:L38"/>
    <mergeCell ref="D49:L50"/>
    <mergeCell ref="M8:O9"/>
    <mergeCell ref="P8:R9"/>
    <mergeCell ref="M10:O11"/>
    <mergeCell ref="P10:R11"/>
    <mergeCell ref="P24:R26"/>
    <mergeCell ref="P30:R33"/>
    <mergeCell ref="P37:R38"/>
    <mergeCell ref="P27:R29"/>
    <mergeCell ref="M30:O33"/>
    <mergeCell ref="P51:R52"/>
    <mergeCell ref="P45:R46"/>
    <mergeCell ref="M12:O13"/>
    <mergeCell ref="M16:O17"/>
    <mergeCell ref="P49:R50"/>
    <mergeCell ref="M47:O48"/>
    <mergeCell ref="M18:O19"/>
    <mergeCell ref="B8:C9"/>
    <mergeCell ref="D8:L9"/>
    <mergeCell ref="P12:R13"/>
    <mergeCell ref="P16:R17"/>
    <mergeCell ref="P47:R48"/>
    <mergeCell ref="P14:R15"/>
    <mergeCell ref="P18:R19"/>
    <mergeCell ref="S55:X56"/>
    <mergeCell ref="S57:X58"/>
    <mergeCell ref="S51:X52"/>
    <mergeCell ref="S47:X48"/>
    <mergeCell ref="S18:X19"/>
    <mergeCell ref="S14:X15"/>
    <mergeCell ref="S37:X38"/>
    <mergeCell ref="S53:X54"/>
    <mergeCell ref="S27:X29"/>
    <mergeCell ref="S45:X46"/>
    <mergeCell ref="P53:R54"/>
    <mergeCell ref="B62:AD62"/>
    <mergeCell ref="Y18:AD19"/>
    <mergeCell ref="Y14:AD15"/>
    <mergeCell ref="S24:X26"/>
    <mergeCell ref="Y24:AD26"/>
    <mergeCell ref="S30:X33"/>
    <mergeCell ref="Y30:AD33"/>
    <mergeCell ref="Y55:AD56"/>
    <mergeCell ref="Y57:AD58"/>
    <mergeCell ref="M24:O26"/>
    <mergeCell ref="D30:L33"/>
    <mergeCell ref="M37:O38"/>
    <mergeCell ref="M53:O54"/>
    <mergeCell ref="M27:O29"/>
    <mergeCell ref="M45:O46"/>
    <mergeCell ref="M55:O56"/>
    <mergeCell ref="M14:O15"/>
    <mergeCell ref="B47:C48"/>
    <mergeCell ref="D47:L48"/>
    <mergeCell ref="B18:C19"/>
    <mergeCell ref="M49:O50"/>
    <mergeCell ref="P55:R56"/>
    <mergeCell ref="P57:R58"/>
    <mergeCell ref="D53:L54"/>
  </mergeCells>
  <conditionalFormatting sqref="M6:O60">
    <cfRule type="containsText" dxfId="50" priority="10" operator="containsText" text="N/A">
      <formula>NOT(ISERROR(SEARCH("N/A",M6)))</formula>
    </cfRule>
    <cfRule type="containsText" dxfId="49" priority="11" operator="containsText" text="NO">
      <formula>NOT(ISERROR(SEARCH("NO",M6)))</formula>
    </cfRule>
    <cfRule type="containsText" dxfId="48" priority="12" operator="containsText" text="YES">
      <formula>NOT(ISERROR(SEARCH("YES",M6)))</formula>
    </cfRule>
  </conditionalFormatting>
  <dataValidations count="1">
    <dataValidation type="list" allowBlank="1" showInputMessage="1" showErrorMessage="1" sqref="P22:R23" xr:uid="{00000000-0002-0000-0700-000000000000}">
      <formula1>"Yes,No,N/A"</formula1>
    </dataValidation>
  </dataValidations>
  <printOptions horizontalCentered="1"/>
  <pageMargins left="0.5" right="0.5" top="0.75" bottom="0.75" header="0.3" footer="0.3"/>
  <pageSetup fitToHeight="0" orientation="portrait" r:id="rId1"/>
  <rowBreaks count="1" manualBreakCount="1">
    <brk id="50"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Validation!$E$2:$E$3</xm:f>
          </x14:formula1>
          <xm:sqref>Q24:R38 Q45:R60 Q40:R43 Q6:R19 P6:P20 P24:P60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2"/>
  <sheetViews>
    <sheetView showGridLines="0" zoomScaleNormal="100" workbookViewId="0">
      <selection activeCell="P19" sqref="P19:R19"/>
    </sheetView>
  </sheetViews>
  <sheetFormatPr defaultColWidth="0" defaultRowHeight="0" customHeight="1" zeroHeight="1" x14ac:dyDescent="0.35"/>
  <cols>
    <col min="1" max="31" width="3.26953125" style="22" customWidth="1"/>
    <col min="32" max="16384" width="9.1796875" style="22" hidden="1"/>
  </cols>
  <sheetData>
    <row r="1" spans="2:30" ht="15" customHeight="1" x14ac:dyDescent="0.35"/>
    <row r="2" spans="2:30" ht="15" customHeight="1" x14ac:dyDescent="0.35">
      <c r="B2" s="97" t="s">
        <v>561</v>
      </c>
      <c r="C2" s="97"/>
      <c r="D2" s="97"/>
      <c r="E2" s="97"/>
      <c r="F2" s="97"/>
      <c r="G2" s="97"/>
      <c r="H2" s="97"/>
      <c r="I2" s="97"/>
      <c r="J2" s="97"/>
      <c r="K2" s="97"/>
      <c r="L2" s="97"/>
      <c r="M2" s="97"/>
      <c r="N2" s="97"/>
      <c r="O2" s="97"/>
      <c r="P2" s="97"/>
      <c r="Q2" s="97"/>
      <c r="R2" s="97"/>
      <c r="S2" s="97"/>
      <c r="T2" s="97"/>
      <c r="U2" s="97"/>
      <c r="V2" s="97" t="s">
        <v>177</v>
      </c>
      <c r="W2" s="97"/>
      <c r="X2" s="97"/>
      <c r="Y2" s="97"/>
      <c r="Z2" s="97"/>
      <c r="AA2" s="97"/>
      <c r="AB2" s="97"/>
      <c r="AC2" s="97"/>
      <c r="AD2" s="23">
        <v>14</v>
      </c>
    </row>
    <row r="3" spans="2:30" ht="15" customHeight="1" thickBot="1" x14ac:dyDescent="0.4"/>
    <row r="4" spans="2:30" ht="15" customHeight="1" thickBot="1" x14ac:dyDescent="0.4">
      <c r="B4" s="87" t="s">
        <v>562</v>
      </c>
      <c r="C4" s="87"/>
      <c r="D4" s="87"/>
      <c r="E4" s="87"/>
      <c r="F4" s="87"/>
      <c r="G4" s="87"/>
      <c r="H4" s="87"/>
      <c r="I4" s="87"/>
      <c r="J4" s="87"/>
      <c r="K4" s="87"/>
      <c r="L4" s="87"/>
      <c r="M4" s="87"/>
      <c r="N4" s="87"/>
      <c r="O4" s="87"/>
      <c r="P4" s="87"/>
      <c r="Q4" s="87"/>
      <c r="R4" s="87"/>
      <c r="S4" s="87"/>
      <c r="T4" s="87"/>
      <c r="U4" s="87"/>
      <c r="V4" s="87" t="s">
        <v>177</v>
      </c>
      <c r="W4" s="87"/>
      <c r="X4" s="87"/>
      <c r="Y4" s="87"/>
      <c r="Z4" s="87"/>
      <c r="AA4" s="87"/>
      <c r="AB4" s="87"/>
      <c r="AC4" s="87"/>
      <c r="AD4" s="24">
        <f>Y10</f>
        <v>6</v>
      </c>
    </row>
    <row r="5" spans="2:30" ht="15" customHeight="1" thickBot="1" x14ac:dyDescent="0.4"/>
    <row r="6" spans="2:30" ht="15" customHeight="1" x14ac:dyDescent="0.35">
      <c r="B6" s="161" t="s">
        <v>178</v>
      </c>
      <c r="C6" s="162"/>
      <c r="D6" s="162"/>
      <c r="E6" s="162"/>
      <c r="F6" s="162"/>
      <c r="G6" s="162"/>
      <c r="H6" s="162"/>
      <c r="I6" s="162"/>
      <c r="J6" s="162"/>
      <c r="K6" s="162"/>
      <c r="L6" s="162"/>
      <c r="M6" s="162"/>
      <c r="N6" s="162"/>
      <c r="O6" s="296"/>
      <c r="P6" s="161" t="s">
        <v>123</v>
      </c>
      <c r="Q6" s="162"/>
      <c r="R6" s="162"/>
      <c r="S6" s="162" t="s">
        <v>179</v>
      </c>
      <c r="T6" s="162"/>
      <c r="U6" s="162"/>
      <c r="V6" s="162" t="s">
        <v>118</v>
      </c>
      <c r="W6" s="162"/>
      <c r="X6" s="162"/>
      <c r="Y6" s="162" t="s">
        <v>180</v>
      </c>
      <c r="Z6" s="162"/>
      <c r="AA6" s="163"/>
      <c r="AB6" s="194" t="s">
        <v>181</v>
      </c>
      <c r="AC6" s="162"/>
      <c r="AD6" s="163"/>
    </row>
    <row r="7" spans="2:30" ht="15" customHeight="1" thickBot="1" x14ac:dyDescent="0.4">
      <c r="B7" s="164"/>
      <c r="C7" s="165"/>
      <c r="D7" s="165"/>
      <c r="E7" s="165"/>
      <c r="F7" s="165"/>
      <c r="G7" s="165"/>
      <c r="H7" s="165"/>
      <c r="I7" s="165"/>
      <c r="J7" s="165"/>
      <c r="K7" s="165"/>
      <c r="L7" s="165"/>
      <c r="M7" s="165"/>
      <c r="N7" s="165"/>
      <c r="O7" s="300"/>
      <c r="P7" s="164"/>
      <c r="Q7" s="165"/>
      <c r="R7" s="165"/>
      <c r="S7" s="165"/>
      <c r="T7" s="165"/>
      <c r="U7" s="165"/>
      <c r="V7" s="165"/>
      <c r="W7" s="165"/>
      <c r="X7" s="165"/>
      <c r="Y7" s="165"/>
      <c r="Z7" s="165"/>
      <c r="AA7" s="166"/>
      <c r="AB7" s="195"/>
      <c r="AC7" s="165"/>
      <c r="AD7" s="166"/>
    </row>
    <row r="8" spans="2:30" ht="15" customHeight="1" x14ac:dyDescent="0.35">
      <c r="B8" s="500" t="s">
        <v>182</v>
      </c>
      <c r="C8" s="501"/>
      <c r="D8" s="501"/>
      <c r="E8" s="501"/>
      <c r="F8" s="501"/>
      <c r="G8" s="501"/>
      <c r="H8" s="501"/>
      <c r="I8" s="501"/>
      <c r="J8" s="501"/>
      <c r="K8" s="501"/>
      <c r="L8" s="501"/>
      <c r="M8" s="501"/>
      <c r="N8" s="501"/>
      <c r="O8" s="644"/>
      <c r="P8" s="630">
        <f>SUM('T4-Units'!AB9,'T4-Units'!AB10)</f>
        <v>0</v>
      </c>
      <c r="Q8" s="532"/>
      <c r="R8" s="532"/>
      <c r="S8" s="532">
        <f>'T4-Units'!AB14</f>
        <v>0</v>
      </c>
      <c r="T8" s="532"/>
      <c r="U8" s="532"/>
      <c r="V8" s="627">
        <f>IF(AND(P8&gt;0,S8&gt;0),P8/S8,0)</f>
        <v>0</v>
      </c>
      <c r="W8" s="627"/>
      <c r="X8" s="627"/>
      <c r="Y8" s="632">
        <v>6</v>
      </c>
      <c r="Z8" s="633"/>
      <c r="AA8" s="634"/>
      <c r="AB8" s="638">
        <f>IF(OR(V8&gt;=0.3,V9&gt;=0.2),Y8,0)</f>
        <v>0</v>
      </c>
      <c r="AC8" s="639"/>
      <c r="AD8" s="640"/>
    </row>
    <row r="9" spans="2:30" ht="15" customHeight="1" thickBot="1" x14ac:dyDescent="0.4">
      <c r="B9" s="310" t="s">
        <v>183</v>
      </c>
      <c r="C9" s="311"/>
      <c r="D9" s="311"/>
      <c r="E9" s="311"/>
      <c r="F9" s="311"/>
      <c r="G9" s="311"/>
      <c r="H9" s="311"/>
      <c r="I9" s="311"/>
      <c r="J9" s="311"/>
      <c r="K9" s="311"/>
      <c r="L9" s="311"/>
      <c r="M9" s="311"/>
      <c r="N9" s="311"/>
      <c r="O9" s="362"/>
      <c r="P9" s="631">
        <f>'T4-Units'!AB9</f>
        <v>0</v>
      </c>
      <c r="Q9" s="628"/>
      <c r="R9" s="628"/>
      <c r="S9" s="628">
        <f>'T4-Units'!AB14</f>
        <v>0</v>
      </c>
      <c r="T9" s="628"/>
      <c r="U9" s="628"/>
      <c r="V9" s="629">
        <f>IF(AND(P9&gt;0,S9&gt;0),P9/S9,0)</f>
        <v>0</v>
      </c>
      <c r="W9" s="629"/>
      <c r="X9" s="629"/>
      <c r="Y9" s="635"/>
      <c r="Z9" s="636"/>
      <c r="AA9" s="637"/>
      <c r="AB9" s="641"/>
      <c r="AC9" s="642"/>
      <c r="AD9" s="643"/>
    </row>
    <row r="10" spans="2:30" ht="15" customHeight="1" thickTop="1" thickBot="1" x14ac:dyDescent="0.4">
      <c r="B10" s="199" t="s">
        <v>68</v>
      </c>
      <c r="C10" s="200"/>
      <c r="D10" s="200"/>
      <c r="E10" s="200"/>
      <c r="F10" s="200"/>
      <c r="G10" s="200"/>
      <c r="H10" s="200"/>
      <c r="I10" s="200"/>
      <c r="J10" s="200"/>
      <c r="K10" s="200"/>
      <c r="L10" s="200"/>
      <c r="M10" s="200"/>
      <c r="N10" s="200"/>
      <c r="O10" s="260"/>
      <c r="P10" s="645"/>
      <c r="Q10" s="181"/>
      <c r="R10" s="181"/>
      <c r="S10" s="181"/>
      <c r="T10" s="181"/>
      <c r="U10" s="181"/>
      <c r="V10" s="181"/>
      <c r="W10" s="181"/>
      <c r="X10" s="181"/>
      <c r="Y10" s="214">
        <f>Y8</f>
        <v>6</v>
      </c>
      <c r="Z10" s="214"/>
      <c r="AA10" s="215"/>
      <c r="AB10" s="646">
        <f>AB8</f>
        <v>0</v>
      </c>
      <c r="AC10" s="214"/>
      <c r="AD10" s="215"/>
    </row>
    <row r="11" spans="2:30" ht="15" customHeight="1" thickBot="1" x14ac:dyDescent="0.4"/>
    <row r="12" spans="2:30" ht="15" customHeight="1" thickBot="1" x14ac:dyDescent="0.4">
      <c r="B12" s="87" t="s">
        <v>620</v>
      </c>
      <c r="C12" s="87"/>
      <c r="D12" s="87"/>
      <c r="E12" s="87"/>
      <c r="F12" s="87"/>
      <c r="G12" s="87"/>
      <c r="H12" s="87"/>
      <c r="I12" s="87"/>
      <c r="J12" s="87"/>
      <c r="K12" s="87"/>
      <c r="L12" s="87"/>
      <c r="M12" s="87"/>
      <c r="N12" s="87"/>
      <c r="O12" s="87"/>
      <c r="P12" s="87"/>
      <c r="Q12" s="87"/>
      <c r="R12" s="87"/>
      <c r="S12" s="87"/>
      <c r="T12" s="87"/>
      <c r="U12" s="87"/>
      <c r="V12" s="87" t="s">
        <v>177</v>
      </c>
      <c r="W12" s="87"/>
      <c r="X12" s="87"/>
      <c r="Y12" s="87"/>
      <c r="Z12" s="87"/>
      <c r="AA12" s="87"/>
      <c r="AB12" s="87"/>
      <c r="AC12" s="87"/>
      <c r="AD12" s="24">
        <v>8</v>
      </c>
    </row>
    <row r="13" spans="2:30" ht="15" customHeight="1" x14ac:dyDescent="0.35">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5"/>
    </row>
    <row r="14" spans="2:30" ht="15" customHeight="1" x14ac:dyDescent="0.35">
      <c r="B14" s="612" t="s">
        <v>621</v>
      </c>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row>
    <row r="15" spans="2:30" ht="15" customHeight="1" x14ac:dyDescent="0.35">
      <c r="B15" s="613"/>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row>
    <row r="16" spans="2:30" ht="15" customHeight="1" thickBot="1" x14ac:dyDescent="0.35">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2:30" ht="15" customHeight="1" x14ac:dyDescent="0.35">
      <c r="B17" s="146" t="s">
        <v>622</v>
      </c>
      <c r="C17" s="147"/>
      <c r="D17" s="147"/>
      <c r="E17" s="147"/>
      <c r="F17" s="147"/>
      <c r="G17" s="147"/>
      <c r="H17" s="147"/>
      <c r="I17" s="147"/>
      <c r="J17" s="147"/>
      <c r="K17" s="147"/>
      <c r="L17" s="147"/>
      <c r="M17" s="147"/>
      <c r="N17" s="147"/>
      <c r="O17" s="148"/>
      <c r="P17" s="161" t="s">
        <v>123</v>
      </c>
      <c r="Q17" s="162"/>
      <c r="R17" s="162"/>
      <c r="S17" s="162" t="s">
        <v>179</v>
      </c>
      <c r="T17" s="162"/>
      <c r="U17" s="162"/>
      <c r="V17" s="162" t="s">
        <v>118</v>
      </c>
      <c r="W17" s="162"/>
      <c r="X17" s="163"/>
      <c r="Y17" s="194" t="s">
        <v>623</v>
      </c>
      <c r="Z17" s="162"/>
      <c r="AA17" s="618"/>
      <c r="AB17" s="68"/>
      <c r="AC17" s="68"/>
      <c r="AD17" s="68"/>
    </row>
    <row r="18" spans="2:30" ht="15" customHeight="1" x14ac:dyDescent="0.35">
      <c r="B18" s="608"/>
      <c r="C18" s="609"/>
      <c r="D18" s="609"/>
      <c r="E18" s="609"/>
      <c r="F18" s="609"/>
      <c r="G18" s="609"/>
      <c r="H18" s="609"/>
      <c r="I18" s="609"/>
      <c r="J18" s="609"/>
      <c r="K18" s="609"/>
      <c r="L18" s="609"/>
      <c r="M18" s="609"/>
      <c r="N18" s="609"/>
      <c r="O18" s="610"/>
      <c r="P18" s="606"/>
      <c r="Q18" s="607"/>
      <c r="R18" s="607"/>
      <c r="S18" s="607"/>
      <c r="T18" s="607"/>
      <c r="U18" s="607"/>
      <c r="V18" s="607"/>
      <c r="W18" s="607"/>
      <c r="X18" s="611"/>
      <c r="Y18" s="619"/>
      <c r="Z18" s="607"/>
      <c r="AA18" s="620"/>
      <c r="AB18" s="68"/>
      <c r="AC18" s="68"/>
      <c r="AD18" s="68"/>
    </row>
    <row r="19" spans="2:30" ht="15" customHeight="1" x14ac:dyDescent="0.35">
      <c r="B19" s="553" t="s">
        <v>624</v>
      </c>
      <c r="C19" s="554"/>
      <c r="D19" s="554"/>
      <c r="E19" s="554"/>
      <c r="F19" s="554"/>
      <c r="G19" s="554"/>
      <c r="H19" s="554"/>
      <c r="I19" s="554"/>
      <c r="J19" s="554"/>
      <c r="K19" s="554"/>
      <c r="L19" s="554"/>
      <c r="M19" s="554"/>
      <c r="N19" s="554"/>
      <c r="O19" s="614"/>
      <c r="P19" s="75"/>
      <c r="Q19" s="75"/>
      <c r="R19" s="76"/>
      <c r="S19" s="599">
        <f>'T4-Units'!$AB$14</f>
        <v>0</v>
      </c>
      <c r="T19" s="600"/>
      <c r="U19" s="601"/>
      <c r="V19" s="615">
        <f>IF(S19&gt;0,P19/S19,0)</f>
        <v>0</v>
      </c>
      <c r="W19" s="616"/>
      <c r="X19" s="617"/>
      <c r="Y19" s="660"/>
      <c r="Z19" s="660"/>
      <c r="AA19" s="661"/>
      <c r="AB19" s="57"/>
      <c r="AC19" s="57"/>
      <c r="AD19" s="57"/>
    </row>
    <row r="20" spans="2:30" ht="15" customHeight="1" x14ac:dyDescent="0.35">
      <c r="B20" s="553" t="s">
        <v>625</v>
      </c>
      <c r="C20" s="554"/>
      <c r="D20" s="554"/>
      <c r="E20" s="554"/>
      <c r="F20" s="554"/>
      <c r="G20" s="554"/>
      <c r="H20" s="554"/>
      <c r="I20" s="554"/>
      <c r="J20" s="554"/>
      <c r="K20" s="554"/>
      <c r="L20" s="554"/>
      <c r="M20" s="554"/>
      <c r="N20" s="554"/>
      <c r="O20" s="614"/>
      <c r="P20" s="75"/>
      <c r="Q20" s="75"/>
      <c r="R20" s="76"/>
      <c r="S20" s="599">
        <f>'T4-Units'!$AB$14</f>
        <v>0</v>
      </c>
      <c r="T20" s="600"/>
      <c r="U20" s="601"/>
      <c r="V20" s="615">
        <f>IF(S20&gt;0,P20/S20,0)</f>
        <v>0</v>
      </c>
      <c r="W20" s="616"/>
      <c r="X20" s="617"/>
      <c r="Y20" s="662"/>
      <c r="Z20" s="662"/>
      <c r="AA20" s="663"/>
      <c r="AB20" s="57"/>
      <c r="AC20" s="57"/>
      <c r="AD20" s="57"/>
    </row>
    <row r="21" spans="2:30" ht="15" customHeight="1" x14ac:dyDescent="0.35">
      <c r="B21" s="647" t="s">
        <v>626</v>
      </c>
      <c r="C21" s="648"/>
      <c r="D21" s="648"/>
      <c r="E21" s="648"/>
      <c r="F21" s="648"/>
      <c r="G21" s="648"/>
      <c r="H21" s="648"/>
      <c r="I21" s="648"/>
      <c r="J21" s="648"/>
      <c r="K21" s="648"/>
      <c r="L21" s="648"/>
      <c r="M21" s="648"/>
      <c r="N21" s="648"/>
      <c r="O21" s="649"/>
      <c r="P21" s="650"/>
      <c r="Q21" s="650"/>
      <c r="R21" s="651"/>
      <c r="S21" s="599">
        <f>'T4-Units'!$AB$14</f>
        <v>0</v>
      </c>
      <c r="T21" s="600"/>
      <c r="U21" s="601"/>
      <c r="V21" s="615">
        <f t="shared" ref="V21:V23" si="0">IF(S21&gt;0,P21/S21,0)</f>
        <v>0</v>
      </c>
      <c r="W21" s="616"/>
      <c r="X21" s="617"/>
      <c r="Y21" s="662"/>
      <c r="Z21" s="662"/>
      <c r="AA21" s="663"/>
      <c r="AB21" s="36"/>
      <c r="AC21" s="36"/>
      <c r="AD21" s="36"/>
    </row>
    <row r="22" spans="2:30" ht="15" customHeight="1" x14ac:dyDescent="0.35">
      <c r="B22" s="647" t="s">
        <v>627</v>
      </c>
      <c r="C22" s="648"/>
      <c r="D22" s="648"/>
      <c r="E22" s="648"/>
      <c r="F22" s="648"/>
      <c r="G22" s="648"/>
      <c r="H22" s="648"/>
      <c r="I22" s="648"/>
      <c r="J22" s="648"/>
      <c r="K22" s="648"/>
      <c r="L22" s="648"/>
      <c r="M22" s="648"/>
      <c r="N22" s="648"/>
      <c r="O22" s="649"/>
      <c r="P22" s="650"/>
      <c r="Q22" s="650"/>
      <c r="R22" s="651"/>
      <c r="S22" s="599">
        <f>'T4-Units'!$AB$14</f>
        <v>0</v>
      </c>
      <c r="T22" s="600"/>
      <c r="U22" s="601"/>
      <c r="V22" s="615">
        <f t="shared" si="0"/>
        <v>0</v>
      </c>
      <c r="W22" s="616"/>
      <c r="X22" s="617"/>
      <c r="Y22" s="662"/>
      <c r="Z22" s="662"/>
      <c r="AA22" s="663"/>
      <c r="AB22" s="66"/>
      <c r="AC22" s="66"/>
      <c r="AD22" s="67"/>
    </row>
    <row r="23" spans="2:30" ht="15" customHeight="1" thickBot="1" x14ac:dyDescent="0.4">
      <c r="B23" s="624" t="s">
        <v>628</v>
      </c>
      <c r="C23" s="625"/>
      <c r="D23" s="625"/>
      <c r="E23" s="625"/>
      <c r="F23" s="625"/>
      <c r="G23" s="625"/>
      <c r="H23" s="625"/>
      <c r="I23" s="625"/>
      <c r="J23" s="625"/>
      <c r="K23" s="625"/>
      <c r="L23" s="625"/>
      <c r="M23" s="625"/>
      <c r="N23" s="625"/>
      <c r="O23" s="626"/>
      <c r="P23" s="654"/>
      <c r="Q23" s="654"/>
      <c r="R23" s="655"/>
      <c r="S23" s="585">
        <f>'T4-Units'!$AB$14</f>
        <v>0</v>
      </c>
      <c r="T23" s="586"/>
      <c r="U23" s="587"/>
      <c r="V23" s="667">
        <f t="shared" si="0"/>
        <v>0</v>
      </c>
      <c r="W23" s="668"/>
      <c r="X23" s="669"/>
      <c r="Y23" s="662"/>
      <c r="Z23" s="662"/>
      <c r="AA23" s="663"/>
      <c r="AB23" s="66"/>
      <c r="AC23" s="66"/>
      <c r="AD23" s="67"/>
    </row>
    <row r="24" spans="2:30" ht="15" customHeight="1" thickBot="1" x14ac:dyDescent="0.4">
      <c r="B24" s="621" t="s">
        <v>68</v>
      </c>
      <c r="C24" s="622"/>
      <c r="D24" s="622"/>
      <c r="E24" s="622"/>
      <c r="F24" s="622"/>
      <c r="G24" s="622"/>
      <c r="H24" s="622"/>
      <c r="I24" s="622"/>
      <c r="J24" s="622"/>
      <c r="K24" s="622"/>
      <c r="L24" s="622"/>
      <c r="M24" s="622"/>
      <c r="N24" s="622"/>
      <c r="O24" s="623"/>
      <c r="P24" s="652">
        <f>SUM(P19:R23)</f>
        <v>0</v>
      </c>
      <c r="Q24" s="652"/>
      <c r="R24" s="653"/>
      <c r="S24" s="656">
        <f>'T4-Units'!$AB$14</f>
        <v>0</v>
      </c>
      <c r="T24" s="657"/>
      <c r="U24" s="658"/>
      <c r="V24" s="664">
        <f t="shared" ref="V24" si="1">IF(S24&gt;0,P24/S24,0)</f>
        <v>0</v>
      </c>
      <c r="W24" s="665"/>
      <c r="X24" s="666"/>
      <c r="Y24" s="652">
        <f>IF(V24&gt;=60%,"8", IF(V24&gt;=40%,"6", IF(V24&gt;=20%,"4", 0)))</f>
        <v>0</v>
      </c>
      <c r="Z24" s="652"/>
      <c r="AA24" s="659"/>
      <c r="AB24" s="69"/>
      <c r="AC24" s="69"/>
      <c r="AD24" s="69"/>
    </row>
    <row r="25" spans="2:30" ht="15" customHeight="1" x14ac:dyDescent="0.35">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row>
    <row r="26" spans="2:30" ht="15" customHeight="1" x14ac:dyDescent="0.35">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row>
    <row r="27" spans="2:30" ht="15" customHeight="1" x14ac:dyDescent="0.35"/>
    <row r="28" spans="2:30" ht="15" customHeight="1" x14ac:dyDescent="0.35"/>
    <row r="29" spans="2:30" ht="15" customHeight="1" x14ac:dyDescent="0.35"/>
    <row r="30" spans="2:30" ht="15" customHeight="1" x14ac:dyDescent="0.35"/>
    <row r="31" spans="2:30" ht="15" customHeight="1" x14ac:dyDescent="0.35"/>
    <row r="32" spans="2:30"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hidden="1" customHeight="1" x14ac:dyDescent="0.35"/>
    <row r="45" ht="15" hidden="1" customHeight="1" x14ac:dyDescent="0.35"/>
    <row r="46" ht="15" hidden="1" customHeight="1" x14ac:dyDescent="0.35"/>
    <row r="47" ht="15" hidden="1" customHeight="1" x14ac:dyDescent="0.35"/>
    <row r="48" ht="15" hidden="1" customHeight="1" x14ac:dyDescent="0.35"/>
    <row r="49" ht="15" hidden="1" customHeight="1" x14ac:dyDescent="0.35"/>
    <row r="50" ht="15" hidden="1" customHeight="1" x14ac:dyDescent="0.35"/>
    <row r="51" ht="15" customHeight="1" x14ac:dyDescent="0.35"/>
    <row r="52" ht="15" customHeight="1" x14ac:dyDescent="0.35"/>
  </sheetData>
  <sheetProtection algorithmName="SHA-512" hashValue="qWiWJaU3HYr35Wkx3TAIKpRMYV9YLzuEejKYlR/Y65y9loyF/1bp7l0VVAiTTRsPpy1/WYwmZzZtItxsvmwgfw==" saltValue="qinBgow4bHR7crNeJ7CI6A==" spinCount="100000" sheet="1" objects="1" scenarios="1" selectLockedCells="1"/>
  <mergeCells count="61">
    <mergeCell ref="Y24:AA24"/>
    <mergeCell ref="Y19:AA23"/>
    <mergeCell ref="V24:X24"/>
    <mergeCell ref="V23:X23"/>
    <mergeCell ref="V22:X22"/>
    <mergeCell ref="V21:X21"/>
    <mergeCell ref="V20:X20"/>
    <mergeCell ref="S24:U24"/>
    <mergeCell ref="S23:U23"/>
    <mergeCell ref="S22:U22"/>
    <mergeCell ref="S21:U21"/>
    <mergeCell ref="S20:U20"/>
    <mergeCell ref="B22:O22"/>
    <mergeCell ref="B21:O21"/>
    <mergeCell ref="P20:R20"/>
    <mergeCell ref="P21:R21"/>
    <mergeCell ref="P24:R24"/>
    <mergeCell ref="P23:R23"/>
    <mergeCell ref="P22:R22"/>
    <mergeCell ref="V4:AC4"/>
    <mergeCell ref="S8:U8"/>
    <mergeCell ref="B8:O8"/>
    <mergeCell ref="B9:O9"/>
    <mergeCell ref="B10:O10"/>
    <mergeCell ref="P10:R10"/>
    <mergeCell ref="AB10:AD10"/>
    <mergeCell ref="S10:U10"/>
    <mergeCell ref="V10:X10"/>
    <mergeCell ref="Y10:AA10"/>
    <mergeCell ref="B2:U2"/>
    <mergeCell ref="V2:AC2"/>
    <mergeCell ref="B4:U4"/>
    <mergeCell ref="V8:X8"/>
    <mergeCell ref="S9:U9"/>
    <mergeCell ref="V9:X9"/>
    <mergeCell ref="P8:R8"/>
    <mergeCell ref="P9:R9"/>
    <mergeCell ref="AB6:AD7"/>
    <mergeCell ref="Y6:AA7"/>
    <mergeCell ref="V6:X7"/>
    <mergeCell ref="S6:U7"/>
    <mergeCell ref="P6:R7"/>
    <mergeCell ref="B6:O7"/>
    <mergeCell ref="Y8:AA9"/>
    <mergeCell ref="AB8:AD9"/>
    <mergeCell ref="B26:AD26"/>
    <mergeCell ref="V12:AC12"/>
    <mergeCell ref="P17:R18"/>
    <mergeCell ref="B17:O18"/>
    <mergeCell ref="S17:U18"/>
    <mergeCell ref="V17:X18"/>
    <mergeCell ref="B14:AD15"/>
    <mergeCell ref="B19:O19"/>
    <mergeCell ref="P19:R19"/>
    <mergeCell ref="S19:U19"/>
    <mergeCell ref="V19:X19"/>
    <mergeCell ref="Y17:AA18"/>
    <mergeCell ref="B12:U12"/>
    <mergeCell ref="B20:O20"/>
    <mergeCell ref="B24:O24"/>
    <mergeCell ref="B23:O23"/>
  </mergeCells>
  <dataValidations count="1">
    <dataValidation type="whole" allowBlank="1" showInputMessage="1" showErrorMessage="1" sqref="P19:P20" xr:uid="{00000000-0002-0000-0800-000000000000}">
      <formula1>0</formula1>
      <formula2>S19</formula2>
    </dataValidation>
  </dataValidations>
  <printOptions horizontalCentered="1"/>
  <pageMargins left="0.5" right="0.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DC3761AF928945B0346E6AC2558D5C" ma:contentTypeVersion="3" ma:contentTypeDescription="Create a new document." ma:contentTypeScope="" ma:versionID="d10ec9261aa40b596f6c2bb9ea3b86bb">
  <xsd:schema xmlns:xsd="http://www.w3.org/2001/XMLSchema" xmlns:xs="http://www.w3.org/2001/XMLSchema" xmlns:p="http://schemas.microsoft.com/office/2006/metadata/properties" xmlns:ns1="http://schemas.microsoft.com/sharepoint/v3" xmlns:ns2="fe476269-ca55-4557-acfe-941692da3e00" targetNamespace="http://schemas.microsoft.com/office/2006/metadata/properties" ma:root="true" ma:fieldsID="7c29de0292c9f5d84e0070aeadc13f1f" ns1:_="" ns2:_="">
    <xsd:import namespace="http://schemas.microsoft.com/sharepoint/v3"/>
    <xsd:import namespace="fe476269-ca55-4557-acfe-941692da3e00"/>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476269-ca55-4557-acfe-941692da3e0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3B71D9-049D-410C-9260-7A3AEA1FA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476269-ca55-4557-acfe-941692da3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C9CD48-C0C1-49B0-AEDF-BE54A387433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fe476269-ca55-4557-acfe-941692da3e00"/>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A532FC7F-24AB-4776-A644-0CDD488BD5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32</vt:i4>
      </vt:variant>
    </vt:vector>
  </HeadingPairs>
  <TitlesOfParts>
    <vt:vector size="54" baseType="lpstr">
      <vt:lpstr>T1-Application Cover Page</vt:lpstr>
      <vt:lpstr>T2-Development Information</vt:lpstr>
      <vt:lpstr>T3-Narratives</vt:lpstr>
      <vt:lpstr>T4-Units</vt:lpstr>
      <vt:lpstr>T5-Sources of Funds</vt:lpstr>
      <vt:lpstr>T6-Budget</vt:lpstr>
      <vt:lpstr>T7-Application Summary</vt:lpstr>
      <vt:lpstr>THRESHOLD CHECKLIST</vt:lpstr>
      <vt:lpstr>S1-Population Served</vt:lpstr>
      <vt:lpstr>S2-Needs Analysis</vt:lpstr>
      <vt:lpstr>S3-Readiness</vt:lpstr>
      <vt:lpstr>S4-Capacity</vt:lpstr>
      <vt:lpstr>S5-Leveraging of Other Sources</vt:lpstr>
      <vt:lpstr>S6-Program Features &amp; Bonus</vt:lpstr>
      <vt:lpstr>SCORE SHEET</vt:lpstr>
      <vt:lpstr>D1-Displacement Assessment</vt:lpstr>
      <vt:lpstr>D2-Displacement Plan</vt:lpstr>
      <vt:lpstr>D3-Displacement Affidavit</vt:lpstr>
      <vt:lpstr>D4-Access for LEP</vt:lpstr>
      <vt:lpstr>D5-Davis Bacon Assessment</vt:lpstr>
      <vt:lpstr>D6-Assurances &amp; Certifications</vt:lpstr>
      <vt:lpstr>Validation</vt:lpstr>
      <vt:lpstr>'D1-Displacement Assessment'!Print_Area</vt:lpstr>
      <vt:lpstr>'D2-Displacement Plan'!Print_Area</vt:lpstr>
      <vt:lpstr>'D3-Displacement Affidavit'!Print_Area</vt:lpstr>
      <vt:lpstr>'D4-Access for LEP'!Print_Area</vt:lpstr>
      <vt:lpstr>'D5-Davis Bacon Assessment'!Print_Area</vt:lpstr>
      <vt:lpstr>'D6-Assurances &amp; Certifications'!Print_Area</vt:lpstr>
      <vt:lpstr>'S1-Population Served'!Print_Area</vt:lpstr>
      <vt:lpstr>'S2-Needs Analysis'!Print_Area</vt:lpstr>
      <vt:lpstr>'S3-Readiness'!Print_Area</vt:lpstr>
      <vt:lpstr>'S4-Capacity'!Print_Area</vt:lpstr>
      <vt:lpstr>'S5-Leveraging of Other Sources'!Print_Area</vt:lpstr>
      <vt:lpstr>'S6-Program Features &amp; Bonus'!Print_Area</vt:lpstr>
      <vt:lpstr>'SCORE SHEET'!Print_Area</vt:lpstr>
      <vt:lpstr>'T1-Application Cover Page'!Print_Area</vt:lpstr>
      <vt:lpstr>'T2-Development Information'!Print_Area</vt:lpstr>
      <vt:lpstr>'T3-Narratives'!Print_Area</vt:lpstr>
      <vt:lpstr>'T4-Units'!Print_Area</vt:lpstr>
      <vt:lpstr>'T5-Sources of Funds'!Print_Area</vt:lpstr>
      <vt:lpstr>'T6-Budget'!Print_Area</vt:lpstr>
      <vt:lpstr>'T7-Application Summary'!Print_Area</vt:lpstr>
      <vt:lpstr>'THRESHOLD CHECKLIST'!Print_Area</vt:lpstr>
      <vt:lpstr>'D1-Displacement Assessment'!Print_Titles</vt:lpstr>
      <vt:lpstr>'D2-Displacement Plan'!Print_Titles</vt:lpstr>
      <vt:lpstr>'D6-Assurances &amp; Certifications'!Print_Titles</vt:lpstr>
      <vt:lpstr>'S5-Leveraging of Other Sources'!Print_Titles</vt:lpstr>
      <vt:lpstr>'SCORE SHEET'!Print_Titles</vt:lpstr>
      <vt:lpstr>'T1-Application Cover Page'!Print_Titles</vt:lpstr>
      <vt:lpstr>'T3-Narratives'!Print_Titles</vt:lpstr>
      <vt:lpstr>'T5-Sources of Funds'!Print_Titles</vt:lpstr>
      <vt:lpstr>'T6-Budget'!Print_Titles</vt:lpstr>
      <vt:lpstr>'T7-Application Summary'!Print_Titles</vt:lpstr>
      <vt:lpstr>'THRESHOLD CHECKLIST'!Print_Titles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Boltz</dc:creator>
  <cp:keywords/>
  <dc:description/>
  <cp:lastModifiedBy>Nevels, Chris</cp:lastModifiedBy>
  <cp:revision/>
  <dcterms:created xsi:type="dcterms:W3CDTF">2015-12-22T17:16:56Z</dcterms:created>
  <dcterms:modified xsi:type="dcterms:W3CDTF">2019-10-16T14:31:58Z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0x0101009DDC3761AF928945B0346E6AC2558D5C</vt:lpwstr>
  </property>
</Properties>
</file>